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7765" windowHeight="13650" tabRatio="490"/>
  </bookViews>
  <sheets>
    <sheet name="単体障害一覧" sheetId="7" r:id="rId1"/>
    <sheet name="統計分析" sheetId="6" r:id="rId2"/>
    <sheet name="リスト一覧" sheetId="9" state="hidden" r:id="rId3"/>
  </sheets>
  <externalReferences>
    <externalReference r:id="rId4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25725" concurrentCalc="0"/>
</workbook>
</file>

<file path=xl/calcChain.xml><?xml version="1.0" encoding="utf-8"?>
<calcChain xmlns="http://schemas.openxmlformats.org/spreadsheetml/2006/main">
  <c r="C135" i="6"/>
  <c r="D135"/>
  <c r="F135"/>
  <c r="G135"/>
  <c r="E135"/>
  <c r="B135"/>
  <c r="C134"/>
  <c r="D134"/>
  <c r="F134"/>
  <c r="G134"/>
  <c r="E134"/>
  <c r="B134"/>
  <c r="C133"/>
  <c r="D133"/>
  <c r="F133"/>
  <c r="G133"/>
  <c r="E133"/>
  <c r="B133"/>
  <c r="C132"/>
  <c r="D132"/>
  <c r="F132"/>
  <c r="G132"/>
  <c r="E132"/>
  <c r="B132"/>
  <c r="C131"/>
  <c r="D131"/>
  <c r="F131"/>
  <c r="G131"/>
  <c r="E131"/>
  <c r="B131"/>
  <c r="C130"/>
  <c r="D130"/>
  <c r="F130"/>
  <c r="G130"/>
  <c r="E130"/>
  <c r="B130"/>
  <c r="C129"/>
  <c r="D129"/>
  <c r="F129"/>
  <c r="G129"/>
  <c r="E129"/>
  <c r="B129"/>
  <c r="C128"/>
  <c r="D128"/>
  <c r="F128"/>
  <c r="G128"/>
  <c r="E128"/>
  <c r="B128"/>
  <c r="C127"/>
  <c r="D127"/>
  <c r="F127"/>
  <c r="G127"/>
  <c r="E127"/>
  <c r="B127"/>
  <c r="C126"/>
  <c r="D126"/>
  <c r="F126"/>
  <c r="G126"/>
  <c r="E126"/>
  <c r="B126"/>
  <c r="C125"/>
  <c r="D125"/>
  <c r="F125"/>
  <c r="G125"/>
  <c r="E125"/>
  <c r="B125"/>
  <c r="C124"/>
  <c r="D124"/>
  <c r="F124"/>
  <c r="G124"/>
  <c r="E124"/>
  <c r="B124"/>
  <c r="C123"/>
  <c r="D123"/>
  <c r="F123"/>
  <c r="G123"/>
  <c r="E123"/>
  <c r="B123"/>
  <c r="C122"/>
  <c r="D122"/>
  <c r="F122"/>
  <c r="G122"/>
  <c r="E122"/>
  <c r="B122"/>
  <c r="C121"/>
  <c r="D121"/>
  <c r="F121"/>
  <c r="G121"/>
  <c r="E121"/>
  <c r="D99"/>
  <c r="D86"/>
  <c r="D87"/>
  <c r="D88"/>
  <c r="D89"/>
  <c r="E99"/>
  <c r="D98"/>
  <c r="E98"/>
  <c r="D97"/>
  <c r="E97"/>
  <c r="E89"/>
  <c r="E88"/>
  <c r="E87"/>
  <c r="E86"/>
  <c r="D78"/>
  <c r="D66"/>
  <c r="D67"/>
  <c r="D68"/>
  <c r="D69"/>
  <c r="D70"/>
  <c r="D74"/>
  <c r="D75"/>
  <c r="D76"/>
  <c r="D77"/>
  <c r="E78"/>
  <c r="E77"/>
  <c r="E76"/>
  <c r="E75"/>
  <c r="E74"/>
  <c r="E70"/>
  <c r="E69"/>
  <c r="E68"/>
  <c r="E67"/>
  <c r="E66"/>
  <c r="D54"/>
  <c r="D45"/>
  <c r="D46"/>
  <c r="D47"/>
  <c r="D48"/>
  <c r="D49"/>
  <c r="D50"/>
  <c r="D51"/>
  <c r="D52"/>
  <c r="D53"/>
  <c r="E54"/>
  <c r="E53"/>
  <c r="E52"/>
  <c r="E51"/>
  <c r="E50"/>
  <c r="E49"/>
  <c r="E48"/>
  <c r="E47"/>
  <c r="E46"/>
  <c r="E4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5"/>
  <c r="D4"/>
  <c r="E5"/>
  <c r="E4"/>
</calcChain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family val="2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<sst xmlns="http://schemas.openxmlformats.org/spreadsheetml/2006/main" count="465" uniqueCount="218">
  <si>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</si>
  <si>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</si>
  <si>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</si>
  <si>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</si>
  <si>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</si>
  <si>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</si>
  <si>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</si>
  <si>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</si>
  <si>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</si>
  <si>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</si>
  <si>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</si>
  <si>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</si>
  <si>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</si>
  <si>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family val="2"/>
      </rPr>
      <t>障害等</t>
    </r>
    <r>
      <rPr>
        <b/>
        <sz val="10"/>
        <rFont val="宋体"/>
        <family val="3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</si>
  <si>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</si>
  <si>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</si>
  <si>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</si>
  <si>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</si>
  <si>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</si>
  <si>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</si>
  <si>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</si>
  <si>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</si>
  <si>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</si>
  <si>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</si>
  <si>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</si>
  <si>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</si>
  <si>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</si>
  <si>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</si>
  <si>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</si>
  <si>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</si>
  <si>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</si>
  <si>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</si>
  <si>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</si>
  <si>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</si>
  <si>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family val="3"/>
        <charset val="134"/>
      </rPr>
      <t>管理后台书类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览</t>
    </r>
    <r>
      <rPr>
        <sz val="10"/>
        <rFont val="ＭＳ Ｐゴシック"/>
        <family val="2"/>
      </rPr>
      <t>和</t>
    </r>
    <r>
      <rPr>
        <sz val="10"/>
        <rFont val="宋体"/>
        <family val="3"/>
        <charset val="134"/>
      </rPr>
      <t>图像一览，点击下载图标，文件无法正确预览，路径多出一个</t>
    </r>
    <r>
      <rPr>
        <sz val="10"/>
        <rFont val="ＭＳ Ｐゴシック"/>
        <family val="2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</si>
  <si>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</si>
  <si>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</si>
  <si>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</si>
  <si>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</si>
  <si>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</si>
  <si>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</si>
  <si>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</si>
  <si>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family val="2"/>
      </rPr>
      <t>駐車場一覧→駐車場(空き状</t>
    </r>
    <r>
      <rPr>
        <sz val="10"/>
        <rFont val="宋体"/>
        <family val="3"/>
        <charset val="134"/>
      </rPr>
      <t>态</t>
    </r>
    <r>
      <rPr>
        <sz val="10"/>
        <rFont val="ＭＳ Ｐゴシック"/>
        <family val="2"/>
      </rPr>
      <t>)→車室→申込みフォームを送る / 契約手続きに進む</t>
    </r>
  </si>
  <si>
    <r>
      <rPr>
        <sz val="10"/>
        <rFont val="ＭＳ Ｐゴシック"/>
        <family val="2"/>
      </rPr>
      <t>在此申</t>
    </r>
    <r>
      <rPr>
        <sz val="10"/>
        <rFont val="宋体"/>
        <family val="3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family val="2"/>
      </rPr>
      <t>yahoo api出</t>
    </r>
    <r>
      <rPr>
        <sz val="10"/>
        <rFont val="宋体"/>
        <family val="3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</si>
  <si>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</si>
  <si>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</si>
  <si>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family val="2"/>
      </rPr>
      <t>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用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分</t>
    </r>
    <r>
      <rPr>
        <sz val="10"/>
        <rFont val="宋体"/>
        <family val="3"/>
        <charset val="134"/>
      </rPr>
      <t>类为</t>
    </r>
    <r>
      <rPr>
        <sz val="10"/>
        <rFont val="ＭＳ Ｐゴシック"/>
        <family val="2"/>
      </rPr>
      <t>个人的送付先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：
1、“2.発送準備：請求書・保管場所使用承諾証明書発行” 中的送付先更改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有</t>
    </r>
    <r>
      <rPr>
        <sz val="10"/>
        <rFont val="宋体"/>
        <family val="3"/>
        <charset val="134"/>
      </rPr>
      <t>弹</t>
    </r>
    <r>
      <rPr>
        <sz val="10"/>
        <rFont val="ＭＳ Ｐゴシック"/>
        <family val="2"/>
      </rPr>
      <t>出框提示：予期できないエラーが発生しました。
2、改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“1発送準備：スケジュール……” 中的送付先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，“2.発送準備：請求書……” 中的書類送付先改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，但送付先不改</t>
    </r>
    <r>
      <rPr>
        <sz val="10"/>
        <rFont val="宋体"/>
        <family val="3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</si>
  <si>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</si>
  <si>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</si>
  <si>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</si>
  <si>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family val="2"/>
      </rPr>
      <t>testcase与</t>
    </r>
    <r>
      <rPr>
        <sz val="10"/>
        <rFont val="宋体"/>
        <family val="3"/>
        <charset val="134"/>
      </rPr>
      <t>项目不统一。确认</t>
    </r>
    <r>
      <rPr>
        <sz val="10"/>
        <rFont val="ＭＳ Ｐゴシック"/>
        <family val="2"/>
      </rPr>
      <t>点001-001-011的期待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担当者的一括変更，而</t>
    </r>
    <r>
      <rPr>
        <sz val="10"/>
        <rFont val="宋体"/>
        <family val="3"/>
        <charset val="134"/>
      </rPr>
      <t>项</t>
    </r>
    <r>
      <rPr>
        <sz val="10"/>
        <rFont val="ＭＳ Ｐゴシック"/>
        <family val="2"/>
      </rPr>
      <t>目中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</si>
  <si>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</si>
  <si>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</si>
  <si>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family val="2"/>
      </rPr>
      <t>“契約者検索”部分，用火狐</t>
    </r>
    <r>
      <rPr>
        <sz val="10"/>
        <rFont val="宋体"/>
        <family val="3"/>
        <charset val="134"/>
      </rPr>
      <t>浏览</t>
    </r>
    <r>
      <rPr>
        <sz val="10"/>
        <rFont val="ＭＳ Ｐゴシック"/>
        <family val="2"/>
      </rPr>
      <t>器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名称和客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状</t>
    </r>
    <r>
      <rPr>
        <sz val="10"/>
        <rFont val="宋体"/>
        <family val="3"/>
        <charset val="134"/>
      </rPr>
      <t>态显</t>
    </r>
    <r>
      <rPr>
        <sz val="10"/>
        <rFont val="ＭＳ Ｐゴシック"/>
        <family val="2"/>
      </rPr>
      <t>示不</t>
    </r>
    <r>
      <rPr>
        <sz val="10"/>
        <rFont val="宋体"/>
        <family val="3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</si>
  <si>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</si>
  <si>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</si>
  <si>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</si>
  <si>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family val="2"/>
      </rPr>
      <t>追加</t>
    </r>
    <r>
      <rPr>
        <sz val="10"/>
        <rFont val="宋体"/>
        <family val="3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</si>
  <si>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</si>
  <si>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family val="2"/>
      </rPr>
      <t>ホワイトボード→トラブル一覧→問い合わせ元→</t>
    </r>
    <r>
      <rPr>
        <sz val="10"/>
        <rFont val="宋体"/>
        <family val="3"/>
        <charset val="134"/>
      </rPr>
      <t>变更</t>
    </r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</si>
  <si>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</si>
  <si>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</si>
  <si>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family val="3"/>
        <charset val="134"/>
      </rPr>
      <t>进</t>
    </r>
    <r>
      <rPr>
        <sz val="10"/>
        <rFont val="ＭＳ Ｐゴシック"/>
        <family val="2"/>
      </rPr>
      <t>入駐車場名称検索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面后，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索部分无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</t>
    </r>
    <r>
      <rPr>
        <sz val="10"/>
        <rFont val="宋体"/>
        <family val="3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</si>
  <si>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</si>
  <si>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family val="2"/>
      </rPr>
      <t>testcase期待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</si>
  <si>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</si>
  <si>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</si>
  <si>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</si>
  <si>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</si>
  <si>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</si>
  <si>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</si>
  <si>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family val="2"/>
      </rPr>
      <t>“対応完了”不成功，</t>
    </r>
    <r>
      <rPr>
        <sz val="10"/>
        <rFont val="宋体"/>
        <family val="3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</si>
  <si>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</si>
  <si>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</si>
  <si>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</si>
  <si>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</si>
  <si>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family val="2"/>
      </rPr>
      <t>在管理后台新增停车场信息，保存时报错，未解决</t>
    </r>
    <r>
      <rPr>
        <sz val="10"/>
        <rFont val="ＭＳ Ｐゴシック"/>
        <family val="2"/>
      </rPr>
      <t>http://127.0.0.1:8000/admin/parkinglot/parkinglot/add/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</si>
  <si>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工作流程问题</t>
    </r>
  </si>
  <si>
    <r>
      <rPr>
        <sz val="10"/>
        <rFont val="宋体"/>
        <family val="3"/>
        <charset val="134"/>
      </rPr>
      <t>我们提交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测试文档后希望能在合适的时间得到评价和指正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</si>
  <si>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</si>
  <si>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</si>
  <si>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</si>
  <si>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</si>
  <si>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</si>
  <si>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</si>
  <si>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family val="2"/>
      </rPr>
      <t>手</t>
    </r>
    <r>
      <rPr>
        <sz val="10"/>
        <rFont val="宋体"/>
        <family val="3"/>
        <charset val="134"/>
      </rPr>
      <t>顺</t>
    </r>
    <r>
      <rPr>
        <sz val="10"/>
        <rFont val="ＭＳ Ｐゴシック"/>
        <family val="2"/>
      </rPr>
      <t xml:space="preserve">：
ホワイトボード→不具合・工事一覧-&gt;追加　不具合・工事-&gt;関連書類一式を追加できること
</t>
    </r>
    <r>
      <rPr>
        <sz val="10"/>
        <rFont val="宋体"/>
        <family val="3"/>
        <charset val="134"/>
      </rPr>
      <t>增加相关文件，选择好文件、填写好备注，在保存之前点击添加的相关文件后面的</t>
    </r>
    <r>
      <rPr>
        <sz val="10"/>
        <rFont val="ＭＳ Ｐゴシック"/>
        <family val="2"/>
      </rPr>
      <t>“X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号</t>
    </r>
    <r>
      <rPr>
        <sz val="10"/>
        <rFont val="宋体"/>
        <family val="3"/>
        <charset val="134"/>
      </rPr>
      <t>删除，此时保存，系统报错；</t>
    </r>
  </si>
  <si>
    <t>002-001-053</t>
  </si>
  <si>
    <r>
      <rPr>
        <sz val="10"/>
        <rFont val="宋体"/>
        <family val="3"/>
        <charset val="134"/>
      </rPr>
      <t>自动运行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</si>
  <si>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</si>
  <si>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</si>
  <si>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 xml:space="preserve">1 発送準備：スケジュール（期日･費用）の設定・送付先確認 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</si>
  <si>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</si>
  <si>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</si>
  <si>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>3 発送準備：請求書・操作鍵類・宅配便送付状準備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</si>
  <si>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003-001-120</t>
  </si>
  <si>
    <t>随時対応→7 任意保険・自賠責保険更新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</si>
  <si>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”，数据同时保存了两条；</t>
    </r>
  </si>
  <si>
    <t>契約手続き中一覧</t>
  </si>
  <si>
    <t>003-001-023</t>
  </si>
  <si>
    <t>ホワイトボード -&gt;契約手続き中一覧-&gt;名前-&gt;変更</t>
  </si>
  <si>
    <r>
      <rPr>
        <sz val="10"/>
        <rFont val="宋体"/>
        <family val="3"/>
        <charset val="134"/>
      </rPr>
      <t>输</t>
    </r>
    <r>
      <rPr>
        <sz val="10"/>
        <rFont val="ＭＳ Ｐゴシック"/>
        <family val="2"/>
      </rPr>
      <t>入“使用者氏名”后“使用者カナ”不自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
输</t>
    </r>
    <r>
      <rPr>
        <sz val="10"/>
        <rFont val="ＭＳ Ｐゴシック"/>
        <family val="2"/>
      </rPr>
      <t>入“送付先名称”后“送付先カナ”不自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</t>
    </r>
  </si>
  <si>
    <t>ホワイトボード -&gt;契約手続き中一覧-&gt;名前-&gt;進捗情報</t>
  </si>
  <si>
    <r>
      <rPr>
        <sz val="10"/>
        <rFont val="宋体"/>
        <family val="3"/>
        <charset val="134"/>
      </rPr>
      <t>步骤</t>
    </r>
    <r>
      <rPr>
        <sz val="10"/>
        <rFont val="ＭＳ Ｐゴシック"/>
        <family val="2"/>
      </rPr>
      <t>3</t>
    </r>
    <r>
      <rPr>
        <sz val="10"/>
        <rFont val="宋体"/>
        <family val="3"/>
        <charset val="134"/>
      </rPr>
      <t>“審査用フォーム送付”发送邮件后，客户提交信息的页面</t>
    </r>
    <r>
      <rPr>
        <sz val="10"/>
        <rFont val="ＭＳ Ｐゴシック"/>
        <family val="2"/>
      </rPr>
      <t>中性</t>
    </r>
    <r>
      <rPr>
        <sz val="10"/>
        <rFont val="宋体"/>
        <family val="3"/>
        <charset val="134"/>
      </rPr>
      <t>别</t>
    </r>
    <r>
      <rPr>
        <sz val="10"/>
        <rFont val="ＭＳ Ｐゴシック"/>
        <family val="2"/>
      </rPr>
      <t>部分不自</t>
    </r>
    <r>
      <rPr>
        <sz val="10"/>
        <rFont val="宋体"/>
        <family val="3"/>
        <charset val="134"/>
      </rPr>
      <t>动显</t>
    </r>
    <r>
      <rPr>
        <sz val="10"/>
        <rFont val="ＭＳ Ｐゴシック"/>
        <family val="2"/>
      </rPr>
      <t>示，是否需改</t>
    </r>
    <r>
      <rPr>
        <sz val="10"/>
        <rFont val="宋体"/>
        <family val="3"/>
        <charset val="134"/>
      </rPr>
      <t>进？或者</t>
    </r>
    <r>
      <rPr>
        <sz val="10"/>
        <rFont val="ＭＳ Ｐゴシック"/>
        <family val="2"/>
      </rPr>
      <t>可以忽略此</t>
    </r>
    <r>
      <rPr>
        <sz val="10"/>
        <rFont val="宋体"/>
        <family val="3"/>
        <charset val="134"/>
      </rPr>
      <t>问题</t>
    </r>
  </si>
  <si>
    <r>
      <rPr>
        <sz val="10"/>
        <rFont val="ＭＳ Ｐゴシック"/>
        <family val="2"/>
      </rPr>
      <t>在Excel“test_契約管理_契約手続き一覧.xlsx”中IN_FORM_006（即進捗情報4）</t>
    </r>
    <r>
      <rPr>
        <sz val="10"/>
        <rFont val="宋体"/>
        <family val="3"/>
        <charset val="134"/>
      </rPr>
      <t>执</t>
    </r>
    <r>
      <rPr>
        <sz val="10"/>
        <rFont val="ＭＳ Ｐゴシック"/>
        <family val="2"/>
      </rPr>
      <t>行完后，
并未在</t>
    </r>
    <r>
      <rPr>
        <sz val="10"/>
        <rFont val="宋体"/>
        <family val="3"/>
        <charset val="134"/>
      </rPr>
      <t>这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步</t>
    </r>
    <r>
      <rPr>
        <sz val="10"/>
        <rFont val="ＭＳ Ｐゴシック"/>
        <family val="2"/>
      </rPr>
      <t>操作</t>
    </r>
    <r>
      <rPr>
        <sz val="10"/>
        <rFont val="宋体"/>
        <family val="3"/>
        <charset val="134"/>
      </rPr>
      <t>过</t>
    </r>
    <r>
      <rPr>
        <sz val="10"/>
        <rFont val="ＭＳ Ｐゴシック"/>
        <family val="2"/>
      </rPr>
      <t>的数据：表ap_subscription的字段delivery_tel2</t>
    </r>
    <r>
      <rPr>
        <sz val="10"/>
        <rFont val="宋体"/>
        <family val="3"/>
        <charset val="134"/>
      </rPr>
      <t>丢</t>
    </r>
    <r>
      <rPr>
        <sz val="10"/>
        <rFont val="ＭＳ Ｐゴシック"/>
        <family val="2"/>
      </rPr>
      <t>失</t>
    </r>
  </si>
  <si>
    <t>ホワイトボード -&gt;チラシ配布資料 -&gt;一時保存
ホワイトボード -&gt;チラシ配布資料 -&gt;決定</t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</si>
  <si>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击“一時保存”或“決定”时出错。弹出框提示“予期できないエラーが発生しました。”</t>
    </r>
  </si>
  <si>
    <r>
      <rPr>
        <sz val="11"/>
        <rFont val="ＭＳ Ｐゴシック"/>
        <family val="2"/>
      </rPr>
      <t>原因：id_form-TOTAL_FORMS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置的</t>
    </r>
    <r>
      <rPr>
        <sz val="11"/>
        <rFont val="宋体"/>
        <family val="3"/>
        <charset val="134"/>
      </rPr>
      <t>值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对</t>
    </r>
    <r>
      <rPr>
        <sz val="11"/>
        <rFont val="ＭＳ Ｐゴシック"/>
        <family val="2"/>
      </rPr>
      <t>， id_form-TOTAL_FORMS必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</rPr>
      <t>跟一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2"/>
      </rPr>
      <t>示的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条数一致。
解决：在templates/whiteboard/handbilldistribution_list.html 中添加判断，如果当前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条数小于</t>
    </r>
    <r>
      <rPr>
        <sz val="11"/>
        <rFont val="宋体"/>
        <family val="3"/>
        <charset val="134"/>
      </rPr>
      <t>每页</t>
    </r>
    <r>
      <rPr>
        <sz val="11"/>
        <rFont val="ＭＳ Ｐゴシック"/>
        <family val="2"/>
      </rPr>
      <t>最大条数，</t>
    </r>
    <r>
      <rPr>
        <sz val="11"/>
        <rFont val="宋体"/>
        <family val="3"/>
        <charset val="134"/>
      </rPr>
      <t>则</t>
    </r>
    <r>
      <rPr>
        <sz val="11"/>
        <rFont val="ＭＳ Ｐゴシック"/>
        <family val="2"/>
      </rPr>
      <t>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</t>
    </r>
    <r>
      <rPr>
        <sz val="11"/>
        <rFont val="宋体"/>
        <family val="3"/>
        <charset val="134"/>
      </rPr>
      <t>为</t>
    </r>
    <r>
      <rPr>
        <sz val="11"/>
        <rFont val="ＭＳ Ｐゴシック"/>
        <family val="2"/>
      </rPr>
      <t>当前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条数。</t>
    </r>
  </si>
  <si>
    <t>杨皖军</t>
  </si>
  <si>
    <t>自賠責保険･任意保険一覧</t>
  </si>
  <si>
    <t>003-001-116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</si>
  <si>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</si>
  <si>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”，数据同时保存了两条，见图No.001-005；</t>
    </r>
  </si>
  <si>
    <t>003-001-191</t>
  </si>
  <si>
    <r>
      <rPr>
        <sz val="10"/>
        <rFont val="宋体"/>
        <family val="3"/>
        <charset val="134"/>
      </rPr>
      <t>测试点</t>
    </r>
    <r>
      <rPr>
        <sz val="10"/>
        <rFont val="ＭＳ Ｐゴシック"/>
        <family val="2"/>
      </rPr>
      <t>003-001-191</t>
    </r>
    <r>
      <rPr>
        <sz val="10"/>
        <rFont val="宋体"/>
        <family val="3"/>
        <charset val="134"/>
      </rPr>
      <t>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任意保険一覧画面，手动添加自賠責保険或任意保険后，在自賠責保険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任意保険一覧画面看不到相应数据；
由此引来下面的问题：“随时对应”里面筛选出来的“任意保険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自賠責保険”和“任意保険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自賠責保険”里面的数据为什么会不同？</t>
    </r>
  </si>
  <si>
    <t>代码报错</t>
  </si>
  <si>
    <t>対応判断中</t>
  </si>
  <si>
    <t>単体結果検収</t>
  </si>
  <si>
    <t>项目代码报错</t>
  </si>
  <si>
    <r>
      <t>更新</t>
    </r>
    <r>
      <rPr>
        <sz val="10"/>
        <rFont val="ＭＳ Ｐゴシック"/>
        <family val="2"/>
      </rPr>
      <t>areaparking</t>
    </r>
    <r>
      <rPr>
        <sz val="10"/>
        <rFont val="宋体"/>
        <family val="3"/>
        <charset val="134"/>
      </rPr>
      <t>项目代码，运行报错；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</si>
  <si>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</si>
  <si>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</si>
  <si>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</si>
  <si>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</si>
  <si>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</si>
  <si>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</si>
  <si>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</si>
  <si>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</si>
  <si>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</si>
  <si>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</si>
  <si>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</si>
  <si>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</si>
  <si>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</si>
  <si>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</si>
  <si>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</si>
  <si>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</si>
  <si>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</si>
  <si>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</si>
  <si>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</si>
  <si>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</si>
  <si>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</si>
  <si>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</si>
  <si>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</si>
  <si>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</si>
  <si>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</si>
  <si>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</si>
  <si>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</si>
  <si>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</si>
  <si>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</si>
  <si>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</si>
  <si>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</si>
  <si>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</si>
  <si>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</si>
  <si>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</si>
  <si>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</si>
  <si>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</si>
  <si>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</si>
  <si>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</si>
  <si>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</si>
  <si>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</si>
  <si>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</si>
  <si>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</si>
  <si>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</si>
  <si>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</si>
  <si>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</si>
  <si>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</si>
  <si>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</si>
  <si>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</si>
  <si>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</si>
  <si>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</si>
  <si>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</si>
  <si>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</si>
  <si>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</si>
  <si>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</si>
  <si>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</si>
  <si>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</si>
  <si>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</si>
  <si>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</si>
  <si>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</si>
  <si>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</si>
  <si>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</si>
  <si>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</si>
  <si>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</si>
  <si>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</si>
  <si>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</si>
  <si>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</si>
  <si>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</si>
  <si>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</si>
  <si>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</si>
  <si>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family val="2"/>
      </rPr>
      <t>4、単体</t>
    </r>
    <r>
      <rPr>
        <b/>
        <sz val="9"/>
        <rFont val="BatangChe"/>
        <family val="3"/>
        <charset val="129"/>
      </rPr>
      <t>障害</t>
    </r>
    <r>
      <rPr>
        <b/>
        <sz val="9"/>
        <rFont val="ＭＳ Ｐゴシック"/>
        <family val="2"/>
      </rPr>
      <t>関</t>
    </r>
    <r>
      <rPr>
        <b/>
        <sz val="9"/>
        <rFont val="BatangChe"/>
        <family val="3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</si>
  <si>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</si>
  <si>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</si>
  <si>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</si>
  <si>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</si>
  <si>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</si>
  <si>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</si>
  <si>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</si>
  <si>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</si>
  <si>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</si>
  <si>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</si>
  <si>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１.リスト一覧</t>
  </si>
  <si>
    <t>対応区分</t>
  </si>
  <si>
    <t>ソース分類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</si>
  <si>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</si>
  <si>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</si>
  <si>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</si>
  <si>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</si>
  <si>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</si>
  <si>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</si>
  <si>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</si>
  <si>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</si>
  <si>
    <t>請求管理→入金導入履歴</t>
  </si>
  <si>
    <t>004-001-009</t>
  </si>
  <si>
    <t>請求管理</t>
    <phoneticPr fontId="44" type="noConversion"/>
  </si>
  <si>
    <r>
      <rPr>
        <sz val="10"/>
        <rFont val="宋体"/>
        <family val="3"/>
        <charset val="134"/>
      </rPr>
      <t>运</t>
    </r>
    <r>
      <rPr>
        <sz val="10"/>
        <rFont val="ＭＳ Ｐゴシック"/>
        <family val="2"/>
        <charset val="134"/>
      </rPr>
      <t>行</t>
    </r>
    <r>
      <rPr>
        <sz val="10"/>
        <rFont val="宋体"/>
        <family val="3"/>
        <charset val="134"/>
      </rPr>
      <t>测试</t>
    </r>
    <r>
      <rPr>
        <sz val="10"/>
        <rFont val="ＭＳ Ｐゴシック"/>
        <family val="2"/>
        <charset val="134"/>
      </rPr>
      <t>EXCEL</t>
    </r>
    <r>
      <rPr>
        <sz val="10"/>
        <rFont val="宋体"/>
        <family val="3"/>
        <charset val="134"/>
      </rPr>
      <t xml:space="preserve">时，点击入金按钮后弹出提示“予期できないエラーが発生しました。”
手动测试时无弹出框。
</t>
    </r>
    <phoneticPr fontId="44" type="noConversion"/>
  </si>
  <si>
    <r>
      <t>上</t>
    </r>
    <r>
      <rPr>
        <sz val="10"/>
        <rFont val="宋体"/>
        <family val="3"/>
        <charset val="134"/>
      </rPr>
      <t>传证</t>
    </r>
    <r>
      <rPr>
        <sz val="10"/>
        <rFont val="ＭＳ Ｐゴシック"/>
        <family val="2"/>
        <charset val="134"/>
      </rPr>
      <t>明</t>
    </r>
    <r>
      <rPr>
        <sz val="10"/>
        <rFont val="宋体"/>
        <family val="3"/>
        <charset val="134"/>
      </rPr>
      <t>书</t>
    </r>
    <r>
      <rPr>
        <sz val="10"/>
        <rFont val="ＭＳ Ｐゴシック"/>
        <family val="2"/>
        <charset val="134"/>
      </rPr>
      <t>后，无法保存</t>
    </r>
    <r>
      <rPr>
        <sz val="10"/>
        <rFont val="宋体"/>
        <family val="3"/>
        <charset val="134"/>
      </rPr>
      <t/>
    </r>
    <phoneticPr fontId="44" type="noConversion"/>
  </si>
  <si>
    <t>随時対応一覧-&gt;値上げ更新-&gt;変更-&gt;ファイル-支払能力を証明できる書類</t>
    <phoneticPr fontId="44" type="noConversion"/>
  </si>
  <si>
    <t>随時対応一覧</t>
  </si>
  <si>
    <r>
      <t>更新代</t>
    </r>
    <r>
      <rPr>
        <sz val="10"/>
        <rFont val="宋体"/>
        <family val="3"/>
        <charset val="134"/>
      </rPr>
      <t>码后无此问题</t>
    </r>
    <phoneticPr fontId="44" type="noConversion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</si>
</sst>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8" formatCode="m/d"/>
    <numFmt numFmtId="179" formatCode="_(* #,##0_);_(* \(#,##0\);_(* &quot;-&quot;_);_(@_)"/>
    <numFmt numFmtId="180" formatCode="_ \¥* #,##0_ ;_ \¥* \-#,##0_ ;_ \¥* &quot;-&quot;_ ;_ @_ "/>
    <numFmt numFmtId="181" formatCode="_(&quot;$&quot;* #,##0_);_(&quot;$&quot;* \(#,##0\);_(&quot;$&quot;* &quot;-&quot;_);_(@_)"/>
    <numFmt numFmtId="182" formatCode="yyyy/m/d;@"/>
    <numFmt numFmtId="183" formatCode="0_);[Red]\(0\)"/>
    <numFmt numFmtId="184" formatCode="0.0_ "/>
    <numFmt numFmtId="185" formatCode="0_ "/>
  </numFmts>
  <fonts count="62">
    <font>
      <sz val="11"/>
      <name val="ＭＳ Ｐゴシック"/>
      <charset val="128"/>
    </font>
    <font>
      <sz val="9"/>
      <name val="ＭＳ Ｐゴシック"/>
      <family val="2"/>
    </font>
    <font>
      <sz val="9"/>
      <color rgb="FFFF0000"/>
      <name val="ＭＳ Ｐゴシック"/>
      <family val="2"/>
    </font>
    <font>
      <sz val="10"/>
      <name val="ＭＳ Ｐゴシック"/>
      <family val="2"/>
    </font>
    <font>
      <strike/>
      <sz val="9"/>
      <name val="ＭＳ Ｐゴシック"/>
      <family val="2"/>
    </font>
    <font>
      <sz val="10"/>
      <color rgb="FFFF0000"/>
      <name val="ＭＳ Ｐゴシック"/>
      <family val="2"/>
    </font>
    <font>
      <strike/>
      <sz val="10"/>
      <color rgb="FFFF0000"/>
      <name val="ＭＳ Ｐゴシック"/>
      <family val="2"/>
    </font>
    <font>
      <sz val="9"/>
      <name val="ＭＳ ゴシック"/>
      <family val="3"/>
    </font>
    <font>
      <b/>
      <sz val="11"/>
      <name val="ＭＳ Ｐゴシック"/>
      <family val="2"/>
    </font>
    <font>
      <b/>
      <sz val="9"/>
      <name val="ＭＳ Ｐゴシック"/>
      <family val="2"/>
    </font>
    <font>
      <b/>
      <sz val="10"/>
      <name val="ＭＳ Ｐゴシック"/>
      <family val="2"/>
    </font>
    <font>
      <b/>
      <sz val="9"/>
      <name val="ＭＳ ゴシック"/>
      <family val="3"/>
    </font>
    <font>
      <sz val="11"/>
      <name val="ＭＳ Ｐゴシック"/>
      <family val="2"/>
    </font>
    <font>
      <sz val="10"/>
      <name val="ＭＳ Ｐゴシック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indexed="8"/>
      <name val="ＭＳ Ｐゴシック"/>
      <family val="2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Arial"/>
      <family val="2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28"/>
      <scheme val="minor"/>
    </font>
    <font>
      <sz val="11"/>
      <name val="Calibri"/>
      <family val="2"/>
    </font>
    <font>
      <sz val="10"/>
      <name val="ＭＳ Ｐゴシック"/>
      <family val="2"/>
    </font>
    <font>
      <sz val="11"/>
      <color theme="1"/>
      <name val="Tahoma"/>
      <family val="2"/>
    </font>
    <font>
      <sz val="11"/>
      <color indexed="8"/>
      <name val="宋体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宋体"/>
      <charset val="128"/>
      <scheme val="minor"/>
    </font>
    <font>
      <sz val="10"/>
      <color theme="1"/>
      <name val="Meiryo UI"/>
      <family val="2"/>
    </font>
    <font>
      <sz val="10"/>
      <name val="Arial"/>
      <family val="2"/>
    </font>
    <font>
      <sz val="10"/>
      <color theme="1"/>
      <name val="Meiryo UI"/>
      <family val="2"/>
    </font>
    <font>
      <sz val="11"/>
      <name val="明朝"/>
      <charset val="128"/>
    </font>
    <font>
      <sz val="10"/>
      <name val="ＭＳ ゴシック"/>
      <family val="3"/>
    </font>
    <font>
      <sz val="10"/>
      <name val="BatangChe"/>
      <family val="3"/>
      <charset val="129"/>
    </font>
    <font>
      <b/>
      <sz val="9"/>
      <name val="BatangChe"/>
      <family val="3"/>
      <charset val="129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Arial Unicode MS"/>
      <family val="2"/>
    </font>
    <font>
      <sz val="10"/>
      <name val="MS Gothic"/>
      <family val="3"/>
      <charset val="128"/>
    </font>
    <font>
      <sz val="11"/>
      <name val="ＭＳ Ｐゴシック"/>
      <family val="2"/>
    </font>
    <font>
      <sz val="10"/>
      <name val="宋体"/>
      <family val="3"/>
      <charset val="134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34"/>
    </font>
    <font>
      <sz val="10"/>
      <name val="ＭＳ Ｐゴシック"/>
      <family val="2"/>
      <charset val="134"/>
    </font>
    <font>
      <sz val="11"/>
      <color indexed="8"/>
      <name val="ＭＳ Ｐゴシック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Meiryo UI"/>
      <family val="2"/>
      <charset val="134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name val="ＭＳ Ｐゴシック"/>
      <family val="3"/>
      <charset val="134"/>
    </font>
    <font>
      <sz val="10"/>
      <name val="ＭＳ Ｐゴシック"/>
      <family val="3"/>
      <charset val="134"/>
    </font>
    <font>
      <sz val="11"/>
      <color indexed="8"/>
      <name val="ＭＳ Ｐゴシック"/>
      <family val="3"/>
      <charset val="134"/>
    </font>
    <font>
      <sz val="11"/>
      <color theme="1"/>
      <name val="宋体"/>
      <family val="3"/>
      <charset val="128"/>
      <scheme val="minor"/>
    </font>
    <font>
      <u/>
      <sz val="11"/>
      <color theme="10"/>
      <name val="宋体"/>
      <family val="3"/>
      <charset val="128"/>
      <scheme val="minor"/>
    </font>
    <font>
      <sz val="12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346">
    <xf numFmtId="0" fontId="0" fillId="0" borderId="0"/>
    <xf numFmtId="0" fontId="12" fillId="0" borderId="0"/>
    <xf numFmtId="0" fontId="22" fillId="0" borderId="0"/>
    <xf numFmtId="0" fontId="20" fillId="0" borderId="0"/>
    <xf numFmtId="180" fontId="21" fillId="0" borderId="0"/>
    <xf numFmtId="43" fontId="27" fillId="0" borderId="0" applyFont="0" applyFill="0" applyBorder="0" applyAlignment="0" applyProtection="0">
      <alignment vertical="center"/>
    </xf>
    <xf numFmtId="0" fontId="19" fillId="0" borderId="0"/>
    <xf numFmtId="179" fontId="21" fillId="0" borderId="0" applyFont="0" applyFill="0" applyBorder="0" applyAlignment="0" applyProtection="0"/>
    <xf numFmtId="0" fontId="22" fillId="0" borderId="0"/>
    <xf numFmtId="0" fontId="18" fillId="0" borderId="0"/>
    <xf numFmtId="0" fontId="24" fillId="0" borderId="0"/>
    <xf numFmtId="43" fontId="19" fillId="0" borderId="0"/>
    <xf numFmtId="0" fontId="30" fillId="0" borderId="0"/>
    <xf numFmtId="41" fontId="21" fillId="0" borderId="0"/>
    <xf numFmtId="0" fontId="22" fillId="0" borderId="0"/>
    <xf numFmtId="0" fontId="19" fillId="0" borderId="0"/>
    <xf numFmtId="0" fontId="12" fillId="0" borderId="0"/>
    <xf numFmtId="0" fontId="19" fillId="0" borderId="0"/>
    <xf numFmtId="0" fontId="3" fillId="0" borderId="0"/>
    <xf numFmtId="0" fontId="26" fillId="0" borderId="0"/>
    <xf numFmtId="181" fontId="21" fillId="0" borderId="0" applyFont="0" applyFill="0" applyBorder="0" applyAlignment="0" applyProtection="0"/>
    <xf numFmtId="0" fontId="26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9" fillId="0" borderId="0"/>
    <xf numFmtId="0" fontId="18" fillId="0" borderId="0"/>
    <xf numFmtId="181" fontId="21" fillId="0" borderId="0" applyFont="0" applyFill="0" applyBorder="0" applyAlignment="0" applyProtection="0"/>
    <xf numFmtId="0" fontId="18" fillId="0" borderId="0"/>
    <xf numFmtId="179" fontId="21" fillId="0" borderId="0" applyFont="0" applyFill="0" applyBorder="0" applyAlignment="0" applyProtection="0"/>
    <xf numFmtId="0" fontId="23" fillId="0" borderId="0">
      <alignment vertical="center"/>
    </xf>
    <xf numFmtId="41" fontId="21" fillId="0" borderId="0"/>
    <xf numFmtId="0" fontId="29" fillId="0" borderId="0"/>
    <xf numFmtId="0" fontId="18" fillId="0" borderId="0" applyNumberFormat="0" applyFill="0" applyBorder="0" applyAlignment="0" applyProtection="0">
      <alignment vertical="top"/>
      <protection locked="0"/>
    </xf>
    <xf numFmtId="180" fontId="21" fillId="0" borderId="0"/>
    <xf numFmtId="0" fontId="18" fillId="0" borderId="0"/>
    <xf numFmtId="0" fontId="21" fillId="0" borderId="0"/>
    <xf numFmtId="0" fontId="12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29" fillId="0" borderId="0" applyNumberFormat="0" applyFill="0" applyBorder="0" applyAlignment="0" applyProtection="0">
      <alignment vertical="center"/>
    </xf>
    <xf numFmtId="0" fontId="24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0"/>
    <xf numFmtId="0" fontId="19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/>
    <xf numFmtId="0" fontId="17" fillId="0" borderId="0">
      <alignment vertical="center"/>
    </xf>
    <xf numFmtId="0" fontId="28" fillId="0" borderId="0"/>
    <xf numFmtId="0" fontId="17" fillId="0" borderId="0">
      <alignment vertical="center"/>
    </xf>
    <xf numFmtId="0" fontId="19" fillId="0" borderId="0"/>
    <xf numFmtId="0" fontId="28" fillId="0" borderId="0">
      <alignment vertical="center"/>
    </xf>
    <xf numFmtId="0" fontId="23" fillId="0" borderId="0"/>
    <xf numFmtId="0" fontId="17" fillId="0" borderId="0">
      <alignment vertical="center"/>
    </xf>
    <xf numFmtId="0" fontId="17" fillId="0" borderId="0">
      <alignment vertical="center"/>
    </xf>
    <xf numFmtId="0" fontId="28" fillId="0" borderId="0">
      <alignment vertical="center"/>
    </xf>
    <xf numFmtId="0" fontId="20" fillId="0" borderId="0"/>
    <xf numFmtId="0" fontId="20" fillId="0" borderId="0"/>
    <xf numFmtId="0" fontId="19" fillId="0" borderId="0">
      <alignment vertical="center"/>
    </xf>
    <xf numFmtId="0" fontId="20" fillId="0" borderId="0"/>
    <xf numFmtId="0" fontId="20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>
      <alignment vertical="center"/>
    </xf>
    <xf numFmtId="0" fontId="12" fillId="0" borderId="0"/>
    <xf numFmtId="0" fontId="41" fillId="0" borderId="0"/>
    <xf numFmtId="0" fontId="1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9" fillId="0" borderId="0"/>
    <xf numFmtId="0" fontId="32" fillId="0" borderId="0"/>
    <xf numFmtId="0" fontId="19" fillId="0" borderId="0"/>
    <xf numFmtId="0" fontId="3" fillId="0" borderId="0">
      <alignment vertical="center"/>
    </xf>
    <xf numFmtId="0" fontId="2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/>
    <xf numFmtId="0" fontId="25" fillId="0" borderId="0"/>
    <xf numFmtId="0" fontId="23" fillId="0" borderId="0"/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3" fillId="0" borderId="0"/>
    <xf numFmtId="0" fontId="24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/>
    <xf numFmtId="0" fontId="19" fillId="0" borderId="0">
      <alignment vertical="center"/>
    </xf>
    <xf numFmtId="0" fontId="18" fillId="0" borderId="0"/>
    <xf numFmtId="0" fontId="23" fillId="0" borderId="0"/>
    <xf numFmtId="0" fontId="18" fillId="0" borderId="0"/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/>
    <xf numFmtId="0" fontId="20" fillId="0" borderId="0"/>
    <xf numFmtId="0" fontId="20" fillId="0" borderId="0"/>
    <xf numFmtId="0" fontId="34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31" fillId="0" borderId="0"/>
    <xf numFmtId="0" fontId="2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/>
    <xf numFmtId="0" fontId="19" fillId="0" borderId="0">
      <alignment vertical="center"/>
    </xf>
    <xf numFmtId="0" fontId="19" fillId="0" borderId="0">
      <alignment vertical="center"/>
    </xf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0" fontId="19" fillId="0" borderId="0"/>
    <xf numFmtId="43" fontId="19" fillId="0" borderId="0" applyFont="0" applyFill="0" applyBorder="0" applyAlignment="0" applyProtection="0">
      <alignment vertical="center"/>
    </xf>
    <xf numFmtId="0" fontId="26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>
      <alignment vertical="top"/>
      <protection locked="0"/>
    </xf>
    <xf numFmtId="38" fontId="3" fillId="0" borderId="0" applyFon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43" fontId="19" fillId="0" borderId="0"/>
    <xf numFmtId="43" fontId="27" fillId="0" borderId="0" applyFont="0" applyFill="0" applyBorder="0" applyAlignment="0" applyProtection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45" fillId="0" borderId="0"/>
    <xf numFmtId="0" fontId="48" fillId="0" borderId="0"/>
    <xf numFmtId="0" fontId="49" fillId="0" borderId="0"/>
    <xf numFmtId="0" fontId="48" fillId="0" borderId="0"/>
    <xf numFmtId="0" fontId="47" fillId="0" borderId="0">
      <alignment vertical="center"/>
    </xf>
    <xf numFmtId="0" fontId="50" fillId="0" borderId="0"/>
    <xf numFmtId="0" fontId="45" fillId="0" borderId="0"/>
    <xf numFmtId="0" fontId="50" fillId="0" borderId="0"/>
    <xf numFmtId="0" fontId="47" fillId="0" borderId="0"/>
    <xf numFmtId="0" fontId="47" fillId="0" borderId="0"/>
    <xf numFmtId="0" fontId="47" fillId="0" borderId="0">
      <alignment vertical="center"/>
    </xf>
    <xf numFmtId="0" fontId="45" fillId="0" borderId="0"/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/>
    <xf numFmtId="0" fontId="45" fillId="0" borderId="0"/>
    <xf numFmtId="0" fontId="51" fillId="0" borderId="0"/>
    <xf numFmtId="0" fontId="51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9" fillId="0" borderId="0">
      <alignment vertical="center"/>
    </xf>
    <xf numFmtId="0" fontId="49" fillId="0" borderId="0"/>
    <xf numFmtId="0" fontId="49" fillId="0" borderId="0"/>
    <xf numFmtId="0" fontId="49" fillId="0" borderId="0">
      <alignment vertical="center"/>
    </xf>
    <xf numFmtId="0" fontId="50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>
      <alignment vertical="center"/>
    </xf>
    <xf numFmtId="0" fontId="49" fillId="0" borderId="0"/>
    <xf numFmtId="0" fontId="49" fillId="0" borderId="0"/>
    <xf numFmtId="0" fontId="4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52" fillId="0" borderId="0"/>
    <xf numFmtId="0" fontId="45" fillId="0" borderId="0"/>
    <xf numFmtId="0" fontId="4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/>
    <xf numFmtId="0" fontId="53" fillId="0" borderId="0"/>
    <xf numFmtId="0" fontId="53" fillId="0" borderId="0"/>
    <xf numFmtId="0" fontId="53" fillId="0" borderId="0"/>
    <xf numFmtId="38" fontId="46" fillId="0" borderId="0" applyFont="0" applyFill="0" applyBorder="0" applyAlignment="0" applyProtection="0">
      <alignment vertical="center"/>
    </xf>
    <xf numFmtId="0" fontId="46" fillId="0" borderId="0"/>
    <xf numFmtId="0" fontId="46" fillId="0" borderId="0"/>
    <xf numFmtId="38" fontId="46" fillId="0" borderId="0" applyFont="0" applyFill="0" applyBorder="0" applyAlignment="0" applyProtection="0">
      <alignment vertical="center"/>
    </xf>
    <xf numFmtId="43" fontId="49" fillId="0" borderId="0"/>
    <xf numFmtId="43" fontId="49" fillId="0" borderId="0"/>
    <xf numFmtId="43" fontId="54" fillId="0" borderId="0" applyFont="0" applyFill="0" applyBorder="0" applyAlignment="0" applyProtection="0">
      <alignment vertical="center"/>
    </xf>
    <xf numFmtId="43" fontId="49" fillId="0" borderId="0"/>
    <xf numFmtId="43" fontId="49" fillId="0" borderId="0"/>
    <xf numFmtId="43" fontId="54" fillId="0" borderId="0" applyFont="0" applyFill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0" fontId="55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/>
    <xf numFmtId="0" fontId="59" fillId="0" borderId="0"/>
    <xf numFmtId="0" fontId="59" fillId="0" borderId="0" applyNumberForma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0" fontId="56" fillId="0" borderId="0"/>
    <xf numFmtId="0" fontId="56" fillId="0" borderId="0"/>
    <xf numFmtId="38" fontId="56" fillId="0" borderId="0" applyFont="0" applyFill="0" applyBorder="0" applyAlignment="0" applyProtection="0">
      <alignment vertical="center"/>
    </xf>
    <xf numFmtId="0" fontId="58" fillId="0" borderId="0"/>
    <xf numFmtId="0" fontId="5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8" fillId="0" borderId="0">
      <alignment vertical="center"/>
    </xf>
    <xf numFmtId="0" fontId="58" fillId="0" borderId="0"/>
    <xf numFmtId="0" fontId="58" fillId="0" borderId="0"/>
    <xf numFmtId="0" fontId="58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0"/>
    <xf numFmtId="0" fontId="55" fillId="0" borderId="0"/>
    <xf numFmtId="43" fontId="58" fillId="0" borderId="0"/>
    <xf numFmtId="43" fontId="58" fillId="0" borderId="0"/>
    <xf numFmtId="43" fontId="54" fillId="0" borderId="0" applyFont="0" applyFill="0" applyBorder="0" applyAlignment="0" applyProtection="0">
      <alignment vertical="center"/>
    </xf>
    <xf numFmtId="43" fontId="58" fillId="0" borderId="0"/>
    <xf numFmtId="43" fontId="58" fillId="0" borderId="0"/>
    <xf numFmtId="43" fontId="54" fillId="0" borderId="0" applyFont="0" applyFill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0" fontId="55" fillId="0" borderId="0"/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>
      <alignment vertical="center"/>
    </xf>
    <xf numFmtId="0" fontId="60" fillId="0" borderId="0"/>
    <xf numFmtId="0" fontId="60" fillId="0" borderId="0"/>
    <xf numFmtId="0" fontId="55" fillId="0" borderId="0"/>
    <xf numFmtId="0" fontId="61" fillId="0" borderId="0"/>
    <xf numFmtId="0" fontId="61" fillId="0" borderId="0"/>
    <xf numFmtId="0" fontId="56" fillId="0" borderId="0">
      <alignment vertical="center"/>
    </xf>
    <xf numFmtId="0" fontId="56" fillId="0" borderId="0"/>
    <xf numFmtId="0" fontId="56" fillId="0" borderId="0"/>
    <xf numFmtId="0" fontId="56" fillId="0" borderId="0">
      <alignment vertical="center"/>
    </xf>
    <xf numFmtId="0" fontId="58" fillId="0" borderId="0">
      <alignment vertical="center"/>
    </xf>
    <xf numFmtId="0" fontId="58" fillId="0" borderId="0"/>
    <xf numFmtId="0" fontId="58" fillId="0" borderId="0"/>
    <xf numFmtId="0" fontId="58" fillId="0" borderId="0">
      <alignment vertical="center"/>
    </xf>
    <xf numFmtId="0" fontId="60" fillId="0" borderId="0"/>
    <xf numFmtId="0" fontId="60" fillId="0" borderId="0"/>
  </cellStyleXfs>
  <cellXfs count="2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10" fontId="3" fillId="4" borderId="11" xfId="0" applyNumberFormat="1" applyFont="1" applyFill="1" applyBorder="1" applyAlignment="1">
      <alignment vertical="center"/>
    </xf>
    <xf numFmtId="49" fontId="1" fillId="4" borderId="12" xfId="0" applyNumberFormat="1" applyFont="1" applyFill="1" applyBorder="1" applyAlignment="1">
      <alignment horizontal="left" vertical="center"/>
    </xf>
    <xf numFmtId="49" fontId="3" fillId="4" borderId="11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49" fontId="1" fillId="4" borderId="14" xfId="0" applyNumberFormat="1" applyFont="1" applyFill="1" applyBorder="1" applyAlignment="1">
      <alignment horizontal="left" vertical="center"/>
    </xf>
    <xf numFmtId="49" fontId="3" fillId="4" borderId="15" xfId="0" applyNumberFormat="1" applyFont="1" applyFill="1" applyBorder="1" applyAlignment="1">
      <alignment horizontal="left" vertical="center"/>
    </xf>
    <xf numFmtId="0" fontId="3" fillId="4" borderId="16" xfId="0" applyFont="1" applyFill="1" applyBorder="1" applyAlignment="1">
      <alignment vertical="center"/>
    </xf>
    <xf numFmtId="10" fontId="3" fillId="4" borderId="17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4" borderId="18" xfId="0" applyNumberFormat="1" applyFont="1" applyFill="1" applyBorder="1" applyAlignment="1">
      <alignment vertical="center"/>
    </xf>
    <xf numFmtId="10" fontId="3" fillId="4" borderId="19" xfId="0" applyNumberFormat="1" applyFont="1" applyFill="1" applyBorder="1" applyAlignment="1">
      <alignment vertical="center"/>
    </xf>
    <xf numFmtId="10" fontId="3" fillId="4" borderId="20" xfId="0" applyNumberFormat="1" applyFont="1" applyFill="1" applyBorder="1" applyAlignment="1">
      <alignment vertical="center"/>
    </xf>
    <xf numFmtId="49" fontId="1" fillId="4" borderId="8" xfId="0" applyNumberFormat="1" applyFont="1" applyFill="1" applyBorder="1" applyAlignment="1" applyProtection="1">
      <alignment horizontal="left" vertical="center"/>
      <protection locked="0"/>
    </xf>
    <xf numFmtId="49" fontId="1" fillId="4" borderId="9" xfId="0" applyNumberFormat="1" applyFont="1" applyFill="1" applyBorder="1" applyAlignment="1" applyProtection="1">
      <alignment horizontal="left" vertical="center"/>
      <protection locked="0"/>
    </xf>
    <xf numFmtId="49" fontId="1" fillId="4" borderId="12" xfId="0" applyNumberFormat="1" applyFont="1" applyFill="1" applyBorder="1" applyAlignment="1" applyProtection="1">
      <alignment horizontal="left" vertical="center"/>
      <protection locked="0"/>
    </xf>
    <xf numFmtId="49" fontId="1" fillId="4" borderId="11" xfId="0" applyNumberFormat="1" applyFont="1" applyFill="1" applyBorder="1" applyAlignment="1" applyProtection="1">
      <alignment horizontal="left" vertical="center"/>
      <protection locked="0"/>
    </xf>
    <xf numFmtId="49" fontId="1" fillId="4" borderId="14" xfId="0" applyNumberFormat="1" applyFont="1" applyFill="1" applyBorder="1" applyAlignment="1" applyProtection="1">
      <alignment horizontal="left" vertical="center"/>
      <protection locked="0"/>
    </xf>
    <xf numFmtId="49" fontId="1" fillId="4" borderId="15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7" fillId="0" borderId="0" xfId="116" applyFont="1" applyFill="1" applyBorder="1" applyAlignment="1">
      <alignment horizontal="center" vertical="top" textRotation="255"/>
    </xf>
    <xf numFmtId="0" fontId="7" fillId="0" borderId="0" xfId="116" applyFont="1" applyFill="1" applyBorder="1" applyAlignment="1">
      <alignment vertical="top" textRotation="255"/>
    </xf>
    <xf numFmtId="0" fontId="11" fillId="4" borderId="1" xfId="0" applyFont="1" applyFill="1" applyBorder="1" applyAlignment="1">
      <alignment horizontal="center" vertical="center"/>
    </xf>
    <xf numFmtId="0" fontId="11" fillId="4" borderId="1" xfId="116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56" fontId="7" fillId="0" borderId="1" xfId="116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7" fillId="0" borderId="1" xfId="116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56" fontId="7" fillId="4" borderId="1" xfId="0" applyNumberFormat="1" applyFont="1" applyFill="1" applyBorder="1" applyAlignment="1">
      <alignment vertical="center"/>
    </xf>
    <xf numFmtId="183" fontId="1" fillId="4" borderId="1" xfId="0" applyNumberFormat="1" applyFont="1" applyFill="1" applyBorder="1" applyAlignment="1">
      <alignment horizontal="right" vertical="center" wrapText="1"/>
    </xf>
    <xf numFmtId="10" fontId="9" fillId="4" borderId="1" xfId="0" applyNumberFormat="1" applyFont="1" applyFill="1" applyBorder="1" applyAlignment="1">
      <alignment horizontal="right" vertical="center" wrapText="1"/>
    </xf>
    <xf numFmtId="183" fontId="3" fillId="4" borderId="1" xfId="0" applyNumberFormat="1" applyFont="1" applyFill="1" applyBorder="1" applyAlignment="1">
      <alignment vertical="center"/>
    </xf>
    <xf numFmtId="184" fontId="3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56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56" fontId="7" fillId="0" borderId="0" xfId="0" applyNumberFormat="1" applyFont="1" applyFill="1" applyBorder="1" applyAlignment="1">
      <alignment vertical="center"/>
    </xf>
    <xf numFmtId="183" fontId="1" fillId="0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83" fontId="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183" fontId="9" fillId="4" borderId="1" xfId="0" applyNumberFormat="1" applyFont="1" applyFill="1" applyBorder="1" applyAlignment="1">
      <alignment horizontal="center" vertical="center" wrapText="1"/>
    </xf>
    <xf numFmtId="56" fontId="7" fillId="0" borderId="1" xfId="0" applyNumberFormat="1" applyFont="1" applyFill="1" applyBorder="1" applyAlignment="1">
      <alignment vertical="center"/>
    </xf>
    <xf numFmtId="183" fontId="1" fillId="0" borderId="1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top" wrapText="1"/>
    </xf>
    <xf numFmtId="184" fontId="0" fillId="0" borderId="0" xfId="0" applyNumberFormat="1" applyFill="1" applyBorder="1" applyAlignment="1">
      <alignment vertical="center"/>
    </xf>
    <xf numFmtId="49" fontId="10" fillId="0" borderId="0" xfId="0" applyNumberFormat="1" applyFont="1" applyFill="1" applyAlignment="1">
      <alignment horizontal="center" vertical="center" wrapText="1"/>
    </xf>
    <xf numFmtId="185" fontId="1" fillId="5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78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2" fillId="0" borderId="0" xfId="172"/>
    <xf numFmtId="185" fontId="1" fillId="5" borderId="1" xfId="172" applyNumberFormat="1" applyFont="1" applyFill="1" applyBorder="1" applyAlignment="1">
      <alignment horizontal="left" vertical="top" wrapText="1"/>
    </xf>
    <xf numFmtId="49" fontId="1" fillId="5" borderId="1" xfId="172" applyNumberFormat="1" applyFont="1" applyFill="1" applyBorder="1" applyAlignment="1">
      <alignment horizontal="left" vertical="top" wrapText="1"/>
    </xf>
    <xf numFmtId="49" fontId="7" fillId="0" borderId="1" xfId="172" applyNumberFormat="1" applyFont="1" applyFill="1" applyBorder="1" applyAlignment="1">
      <alignment vertical="top" wrapText="1"/>
    </xf>
    <xf numFmtId="49" fontId="1" fillId="0" borderId="1" xfId="172" applyNumberFormat="1" applyFont="1" applyFill="1" applyBorder="1" applyAlignment="1">
      <alignment horizontal="left" vertical="top" wrapText="1"/>
    </xf>
    <xf numFmtId="178" fontId="1" fillId="0" borderId="1" xfId="172" applyNumberFormat="1" applyFont="1" applyFill="1" applyBorder="1" applyAlignment="1">
      <alignment horizontal="left" vertical="top" wrapText="1"/>
    </xf>
    <xf numFmtId="49" fontId="3" fillId="0" borderId="1" xfId="172" applyNumberFormat="1" applyFont="1" applyFill="1" applyBorder="1" applyAlignment="1">
      <alignment vertical="top" wrapText="1"/>
    </xf>
    <xf numFmtId="0" fontId="12" fillId="0" borderId="0" xfId="42"/>
    <xf numFmtId="185" fontId="1" fillId="5" borderId="1" xfId="42" applyNumberFormat="1" applyFont="1" applyFill="1" applyBorder="1" applyAlignment="1">
      <alignment horizontal="left" vertical="top" wrapText="1"/>
    </xf>
    <xf numFmtId="49" fontId="7" fillId="5" borderId="1" xfId="42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 wrapText="1"/>
    </xf>
    <xf numFmtId="178" fontId="3" fillId="0" borderId="5" xfId="140" applyNumberFormat="1" applyFont="1" applyFill="1" applyBorder="1" applyAlignment="1">
      <alignment horizontal="center" vertical="top" wrapText="1"/>
    </xf>
    <xf numFmtId="49" fontId="7" fillId="5" borderId="1" xfId="172" applyNumberFormat="1" applyFont="1" applyFill="1" applyBorder="1" applyAlignment="1">
      <alignment vertical="top" wrapText="1"/>
    </xf>
    <xf numFmtId="49" fontId="3" fillId="0" borderId="1" xfId="172" applyNumberFormat="1" applyFont="1" applyFill="1" applyBorder="1" applyAlignment="1">
      <alignment vertical="top"/>
    </xf>
    <xf numFmtId="0" fontId="3" fillId="5" borderId="1" xfId="172" applyNumberFormat="1" applyFont="1" applyFill="1" applyBorder="1" applyAlignment="1">
      <alignment vertical="top" wrapText="1"/>
    </xf>
    <xf numFmtId="178" fontId="13" fillId="0" borderId="5" xfId="0" applyNumberFormat="1" applyFont="1" applyFill="1" applyBorder="1" applyAlignment="1">
      <alignment horizontal="center" vertical="top" wrapText="1"/>
    </xf>
    <xf numFmtId="49" fontId="14" fillId="5" borderId="1" xfId="172" applyNumberFormat="1" applyFont="1" applyFill="1" applyBorder="1" applyAlignment="1">
      <alignment horizontal="left" vertical="top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vertical="top"/>
    </xf>
    <xf numFmtId="182" fontId="3" fillId="0" borderId="1" xfId="0" applyNumberFormat="1" applyFont="1" applyFill="1" applyBorder="1" applyAlignment="1">
      <alignment horizontal="left" vertical="top"/>
    </xf>
    <xf numFmtId="0" fontId="15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82" fontId="3" fillId="0" borderId="1" xfId="172" applyNumberFormat="1" applyFont="1" applyFill="1" applyBorder="1" applyAlignment="1">
      <alignment horizontal="left" vertical="top"/>
    </xf>
    <xf numFmtId="49" fontId="15" fillId="0" borderId="1" xfId="172" applyNumberFormat="1" applyFont="1" applyFill="1" applyBorder="1" applyAlignment="1">
      <alignment vertical="top"/>
    </xf>
    <xf numFmtId="49" fontId="15" fillId="5" borderId="1" xfId="172" applyNumberFormat="1" applyFont="1" applyFill="1" applyBorder="1" applyAlignment="1">
      <alignment vertical="top" wrapText="1"/>
    </xf>
    <xf numFmtId="49" fontId="3" fillId="5" borderId="1" xfId="172" applyNumberFormat="1" applyFont="1" applyFill="1" applyBorder="1" applyAlignment="1">
      <alignment horizontal="left" vertical="top" wrapText="1"/>
    </xf>
    <xf numFmtId="49" fontId="3" fillId="0" borderId="1" xfId="172" applyNumberFormat="1" applyFont="1" applyFill="1" applyBorder="1" applyAlignment="1" applyProtection="1">
      <alignment horizontal="left" vertical="top"/>
      <protection locked="0"/>
    </xf>
    <xf numFmtId="49" fontId="3" fillId="0" borderId="1" xfId="172" applyNumberFormat="1" applyFont="1" applyFill="1" applyBorder="1" applyAlignment="1">
      <alignment horizontal="left" vertical="top"/>
    </xf>
    <xf numFmtId="49" fontId="3" fillId="5" borderId="1" xfId="172" applyNumberFormat="1" applyFont="1" applyFill="1" applyBorder="1" applyAlignment="1">
      <alignment vertical="top" wrapText="1"/>
    </xf>
    <xf numFmtId="178" fontId="3" fillId="0" borderId="25" xfId="42" applyNumberFormat="1" applyFont="1" applyFill="1" applyBorder="1" applyAlignment="1">
      <alignment horizontal="left" vertical="top" wrapText="1"/>
    </xf>
    <xf numFmtId="178" fontId="3" fillId="0" borderId="25" xfId="147" applyNumberFormat="1" applyFont="1" applyFill="1" applyBorder="1" applyAlignment="1">
      <alignment horizontal="left" vertical="top" wrapText="1"/>
    </xf>
    <xf numFmtId="49" fontId="3" fillId="5" borderId="1" xfId="42" applyNumberFormat="1" applyFont="1" applyFill="1" applyBorder="1" applyAlignment="1">
      <alignment vertical="top" wrapText="1"/>
    </xf>
    <xf numFmtId="49" fontId="3" fillId="5" borderId="1" xfId="42" applyNumberFormat="1" applyFont="1" applyFill="1" applyBorder="1" applyAlignment="1">
      <alignment horizontal="left" vertical="top" wrapText="1"/>
    </xf>
    <xf numFmtId="49" fontId="3" fillId="0" borderId="1" xfId="42" applyNumberFormat="1" applyFont="1" applyFill="1" applyBorder="1" applyAlignment="1" applyProtection="1">
      <alignment horizontal="left" vertical="top"/>
      <protection locked="0"/>
    </xf>
    <xf numFmtId="49" fontId="3" fillId="5" borderId="1" xfId="42" applyNumberFormat="1" applyFont="1" applyFill="1" applyBorder="1" applyAlignment="1">
      <alignment vertical="top"/>
    </xf>
    <xf numFmtId="49" fontId="15" fillId="5" borderId="1" xfId="139" applyNumberFormat="1" applyFont="1" applyFill="1" applyBorder="1" applyAlignment="1">
      <alignment vertical="top" wrapText="1"/>
    </xf>
    <xf numFmtId="49" fontId="3" fillId="5" borderId="1" xfId="42" applyNumberFormat="1" applyFont="1" applyFill="1" applyBorder="1" applyAlignment="1" applyProtection="1">
      <alignment horizontal="left" vertical="top"/>
      <protection locked="0"/>
    </xf>
    <xf numFmtId="49" fontId="3" fillId="5" borderId="1" xfId="0" applyNumberFormat="1" applyFont="1" applyFill="1" applyBorder="1" applyAlignment="1">
      <alignment vertical="top"/>
    </xf>
    <xf numFmtId="49" fontId="15" fillId="5" borderId="1" xfId="0" applyNumberFormat="1" applyFont="1" applyFill="1" applyBorder="1" applyAlignment="1">
      <alignment vertical="top"/>
    </xf>
    <xf numFmtId="178" fontId="15" fillId="0" borderId="25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178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/>
    </xf>
    <xf numFmtId="178" fontId="15" fillId="0" borderId="1" xfId="0" applyNumberFormat="1" applyFont="1" applyFill="1" applyBorder="1" applyAlignment="1">
      <alignment horizontal="left" vertical="top" wrapText="1"/>
    </xf>
    <xf numFmtId="178" fontId="15" fillId="0" borderId="1" xfId="0" applyNumberFormat="1" applyFont="1" applyFill="1" applyBorder="1" applyAlignment="1">
      <alignment horizontal="center" vertical="top"/>
    </xf>
    <xf numFmtId="178" fontId="3" fillId="0" borderId="5" xfId="0" applyNumberFormat="1" applyFont="1" applyFill="1" applyBorder="1" applyAlignment="1">
      <alignment horizontal="center" vertical="top" wrapText="1"/>
    </xf>
    <xf numFmtId="178" fontId="15" fillId="0" borderId="26" xfId="0" applyNumberFormat="1" applyFont="1" applyFill="1" applyBorder="1" applyAlignment="1">
      <alignment horizontal="center" vertical="top"/>
    </xf>
    <xf numFmtId="178" fontId="3" fillId="0" borderId="25" xfId="0" applyNumberFormat="1" applyFont="1" applyFill="1" applyBorder="1" applyAlignment="1">
      <alignment horizontal="left" vertical="top" wrapText="1"/>
    </xf>
    <xf numFmtId="49" fontId="15" fillId="5" borderId="1" xfId="0" applyNumberFormat="1" applyFont="1" applyFill="1" applyBorder="1" applyAlignment="1">
      <alignment vertical="top" wrapText="1"/>
    </xf>
    <xf numFmtId="49" fontId="15" fillId="5" borderId="1" xfId="172" applyNumberFormat="1" applyFont="1" applyFill="1" applyBorder="1" applyAlignment="1">
      <alignment vertical="top"/>
    </xf>
    <xf numFmtId="178" fontId="3" fillId="0" borderId="25" xfId="143" applyNumberFormat="1" applyFont="1" applyFill="1" applyBorder="1" applyAlignment="1">
      <alignment horizontal="left" vertical="top" wrapText="1"/>
    </xf>
    <xf numFmtId="178" fontId="15" fillId="0" borderId="25" xfId="140" applyNumberFormat="1" applyFont="1" applyFill="1" applyBorder="1" applyAlignment="1">
      <alignment horizontal="left" vertical="top" wrapText="1"/>
    </xf>
    <xf numFmtId="178" fontId="3" fillId="0" borderId="25" xfId="140" applyNumberFormat="1" applyFont="1" applyFill="1" applyBorder="1" applyAlignment="1">
      <alignment horizontal="left" vertical="top" wrapText="1"/>
    </xf>
    <xf numFmtId="49" fontId="12" fillId="5" borderId="1" xfId="172" applyNumberFormat="1" applyFont="1" applyFill="1" applyBorder="1" applyAlignment="1">
      <alignment vertical="top" wrapText="1"/>
    </xf>
    <xf numFmtId="178" fontId="13" fillId="0" borderId="1" xfId="0" applyNumberFormat="1" applyFont="1" applyFill="1" applyBorder="1" applyAlignment="1">
      <alignment horizontal="center" vertical="top" wrapText="1"/>
    </xf>
    <xf numFmtId="178" fontId="13" fillId="0" borderId="1" xfId="0" applyNumberFormat="1" applyFont="1" applyFill="1" applyBorder="1" applyAlignment="1">
      <alignment horizontal="center" vertical="top"/>
    </xf>
    <xf numFmtId="178" fontId="16" fillId="0" borderId="25" xfId="0" applyNumberFormat="1" applyFont="1" applyFill="1" applyBorder="1" applyAlignment="1">
      <alignment horizontal="left" vertical="top" wrapText="1"/>
    </xf>
    <xf numFmtId="49" fontId="10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5" borderId="1" xfId="172" applyNumberFormat="1" applyFont="1" applyFill="1" applyBorder="1" applyAlignment="1">
      <alignment vertical="top"/>
    </xf>
    <xf numFmtId="49" fontId="7" fillId="5" borderId="1" xfId="172" applyNumberFormat="1" applyFont="1" applyFill="1" applyBorder="1" applyAlignment="1">
      <alignment horizontal="left" vertical="top" wrapText="1"/>
    </xf>
    <xf numFmtId="49" fontId="3" fillId="5" borderId="1" xfId="172" applyNumberFormat="1" applyFont="1" applyFill="1" applyBorder="1" applyAlignment="1">
      <alignment horizontal="center" vertical="top"/>
    </xf>
    <xf numFmtId="49" fontId="3" fillId="0" borderId="1" xfId="42" applyNumberFormat="1" applyFont="1" applyFill="1" applyBorder="1" applyAlignment="1">
      <alignment horizontal="left" vertical="top"/>
    </xf>
    <xf numFmtId="49" fontId="7" fillId="5" borderId="1" xfId="42" applyNumberFormat="1" applyFont="1" applyFill="1" applyBorder="1" applyAlignment="1">
      <alignment horizontal="left" vertical="top" wrapText="1"/>
    </xf>
    <xf numFmtId="49" fontId="3" fillId="5" borderId="1" xfId="42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horizontal="left" vertical="top"/>
    </xf>
    <xf numFmtId="49" fontId="7" fillId="5" borderId="1" xfId="0" applyNumberFormat="1" applyFont="1" applyFill="1" applyBorder="1" applyAlignment="1">
      <alignment horizontal="left" vertical="top" wrapText="1"/>
    </xf>
    <xf numFmtId="0" fontId="7" fillId="0" borderId="1" xfId="133" applyFont="1" applyFill="1" applyBorder="1" applyAlignment="1">
      <alignment horizontal="left" vertical="center" wrapText="1"/>
    </xf>
    <xf numFmtId="0" fontId="7" fillId="5" borderId="1" xfId="133" applyFont="1" applyFill="1" applyBorder="1" applyAlignment="1">
      <alignment horizontal="left" vertical="center" wrapText="1"/>
    </xf>
    <xf numFmtId="49" fontId="3" fillId="0" borderId="1" xfId="172" applyNumberFormat="1" applyFont="1" applyBorder="1" applyAlignment="1">
      <alignment vertical="top"/>
    </xf>
    <xf numFmtId="182" fontId="3" fillId="0" borderId="1" xfId="42" applyNumberFormat="1" applyFont="1" applyFill="1" applyBorder="1" applyAlignment="1">
      <alignment horizontal="left" vertical="top"/>
    </xf>
    <xf numFmtId="49" fontId="3" fillId="0" borderId="1" xfId="42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78" fontId="1" fillId="5" borderId="1" xfId="0" applyNumberFormat="1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  <xf numFmtId="49" fontId="10" fillId="4" borderId="21" xfId="0" applyNumberFormat="1" applyFont="1" applyFill="1" applyBorder="1" applyAlignment="1">
      <alignment horizontal="center" vertical="center"/>
    </xf>
    <xf numFmtId="49" fontId="10" fillId="4" borderId="22" xfId="0" applyNumberFormat="1" applyFont="1" applyFill="1" applyBorder="1" applyAlignment="1">
      <alignment horizontal="center" vertical="center"/>
    </xf>
    <xf numFmtId="0" fontId="11" fillId="4" borderId="2" xfId="116" applyFont="1" applyFill="1" applyBorder="1" applyAlignment="1">
      <alignment horizontal="center" vertical="center"/>
    </xf>
    <xf numFmtId="0" fontId="11" fillId="4" borderId="23" xfId="116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7" fillId="0" borderId="2" xfId="116" applyFont="1" applyFill="1" applyBorder="1" applyAlignment="1">
      <alignment vertical="top" wrapText="1"/>
    </xf>
    <xf numFmtId="0" fontId="7" fillId="0" borderId="23" xfId="116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116" applyFont="1" applyFill="1" applyBorder="1" applyAlignment="1">
      <alignment vertical="center" wrapText="1"/>
    </xf>
    <xf numFmtId="0" fontId="7" fillId="0" borderId="23" xfId="116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83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178" fontId="46" fillId="0" borderId="25" xfId="232" applyNumberFormat="1" applyFont="1" applyFill="1" applyBorder="1" applyAlignment="1">
      <alignment horizontal="left" vertical="top" wrapText="1"/>
    </xf>
    <xf numFmtId="178" fontId="46" fillId="0" borderId="25" xfId="262" applyNumberFormat="1" applyFont="1" applyFill="1" applyBorder="1" applyAlignment="1">
      <alignment horizontal="left" vertical="top" wrapText="1"/>
    </xf>
  </cellXfs>
  <cellStyles count="346">
    <cellStyle name="Comma [0]" xfId="34"/>
    <cellStyle name="Comma [0] 2" xfId="13"/>
    <cellStyle name="Comma [0] 3" xfId="7"/>
    <cellStyle name="Comma [0] 3 2" xfId="36"/>
    <cellStyle name="Currency [0]" xfId="20"/>
    <cellStyle name="Currency [0] 2" xfId="39"/>
    <cellStyle name="Currency [0] 3" xfId="32"/>
    <cellStyle name="Currency [0] 3 2" xfId="4"/>
    <cellStyle name="Normal_Sheet1" xfId="41"/>
    <cellStyle name="ハイパーリンク 2" xfId="43"/>
    <cellStyle name="ハイパーリンク 2 2" xfId="2"/>
    <cellStyle name="ハイパーリンク 2 2 2" xfId="29"/>
    <cellStyle name="ハイパーリンク 2 2 2 2" xfId="44"/>
    <cellStyle name="ハイパーリンク 2 2 2 2 2" xfId="295"/>
    <cellStyle name="ハイパーリンク 2 2 2 3" xfId="235"/>
    <cellStyle name="ハイパーリンク 2 2 3" xfId="14"/>
    <cellStyle name="ハイパーリンク 2 2 3 2" xfId="294"/>
    <cellStyle name="ハイパーリンク 2 2 4" xfId="8"/>
    <cellStyle name="ハイパーリンク 2 2 5" xfId="30"/>
    <cellStyle name="ハイパーリンク 2 2 6" xfId="233"/>
    <cellStyle name="ハイパーリンク 2 3" xfId="45"/>
    <cellStyle name="ハイパーリンク 2 3 2" xfId="46"/>
    <cellStyle name="ハイパーリンク 2 3 2 2" xfId="48"/>
    <cellStyle name="ハイパーリンク 2 3 2 3" xfId="37"/>
    <cellStyle name="ハイパーリンク 2 3 2 4" xfId="296"/>
    <cellStyle name="ハイパーリンク 2 3 3" xfId="49"/>
    <cellStyle name="ハイパーリンク 2 3 4" xfId="51"/>
    <cellStyle name="ハイパーリンク 2 3 5" xfId="245"/>
    <cellStyle name="ハイパーリンク 2 4" xfId="53"/>
    <cellStyle name="ハイパーリンク 2 4 2" xfId="293"/>
    <cellStyle name="ハイパーリンク 2 5" xfId="54"/>
    <cellStyle name="ハイパーリンク 2 6" xfId="55"/>
    <cellStyle name="ハイパーリンク 2 7" xfId="244"/>
    <cellStyle name="標準 2" xfId="56"/>
    <cellStyle name="標準 2 2" xfId="58"/>
    <cellStyle name="標準 2 2 2" xfId="59"/>
    <cellStyle name="標準 2 2 2 2" xfId="60"/>
    <cellStyle name="標準 2 2 2 2 2" xfId="61"/>
    <cellStyle name="標準 2 2 2 2 2 2" xfId="329"/>
    <cellStyle name="標準 2 2 2 2 3" xfId="241"/>
    <cellStyle name="標準 2 2 2 3" xfId="62"/>
    <cellStyle name="標準 2 2 2 3 2" xfId="328"/>
    <cellStyle name="標準 2 2 2 4" xfId="63"/>
    <cellStyle name="標準 2 2 2 5" xfId="64"/>
    <cellStyle name="標準 2 2 2 6" xfId="240"/>
    <cellStyle name="標準 2 2 3" xfId="65"/>
    <cellStyle name="標準 2 2 3 2" xfId="66"/>
    <cellStyle name="標準 2 2 3 2 2" xfId="68"/>
    <cellStyle name="標準 2 2 3 2 3" xfId="69"/>
    <cellStyle name="標準 2 2 3 2 4" xfId="330"/>
    <cellStyle name="標準 2 2 3 3" xfId="70"/>
    <cellStyle name="標準 2 2 3 4" xfId="72"/>
    <cellStyle name="標準 2 2 3 5" xfId="242"/>
    <cellStyle name="標準 2 2 4" xfId="74"/>
    <cellStyle name="標準 2 2 4 2" xfId="327"/>
    <cellStyle name="標準 2 2 5" xfId="75"/>
    <cellStyle name="標準 2 2 6" xfId="76"/>
    <cellStyle name="標準 2 2 7" xfId="236"/>
    <cellStyle name="標準 2 3" xfId="77"/>
    <cellStyle name="標準 2 3 2" xfId="27"/>
    <cellStyle name="標準 2 3 2 2" xfId="78"/>
    <cellStyle name="標準 2 3 2 2 2" xfId="332"/>
    <cellStyle name="標準 2 3 2 3" xfId="239"/>
    <cellStyle name="標準 2 3 3" xfId="28"/>
    <cellStyle name="標準 2 3 3 2" xfId="331"/>
    <cellStyle name="標準 2 3 4" xfId="80"/>
    <cellStyle name="標準 2 3 5" xfId="81"/>
    <cellStyle name="標準 2 3 6" xfId="246"/>
    <cellStyle name="標準 2 4" xfId="82"/>
    <cellStyle name="標準 2 4 2" xfId="83"/>
    <cellStyle name="標準 2 4 2 2" xfId="84"/>
    <cellStyle name="標準 2 4 2 3" xfId="85"/>
    <cellStyle name="標準 2 4 2 4" xfId="333"/>
    <cellStyle name="標準 2 4 3" xfId="1"/>
    <cellStyle name="標準 2 4 4" xfId="86"/>
    <cellStyle name="標準 2 4 5" xfId="247"/>
    <cellStyle name="標準 2 5" xfId="87"/>
    <cellStyle name="標準 2 5 2" xfId="326"/>
    <cellStyle name="標準 2 6" xfId="16"/>
    <cellStyle name="標準 2 7" xfId="88"/>
    <cellStyle name="標準 2 8" xfId="238"/>
    <cellStyle name="標準 2_大興電子様向け）単価マスタ管理システム（ネタ)fukunaga" xfId="23"/>
    <cellStyle name="標準 26" xfId="12"/>
    <cellStyle name="標準 26 2" xfId="90"/>
    <cellStyle name="標準 26 2 2" xfId="91"/>
    <cellStyle name="標準 26 2 2 2" xfId="335"/>
    <cellStyle name="標準 26 2 3" xfId="249"/>
    <cellStyle name="標準 26 3" xfId="92"/>
    <cellStyle name="標準 26 3 2" xfId="334"/>
    <cellStyle name="標準 26 4" xfId="93"/>
    <cellStyle name="標準 26 5" xfId="95"/>
    <cellStyle name="標準 26 6" xfId="248"/>
    <cellStyle name="標準 3" xfId="97"/>
    <cellStyle name="標準 3 2" xfId="99"/>
    <cellStyle name="標準 3 2 2" xfId="100"/>
    <cellStyle name="標準 3 2 2 2" xfId="101"/>
    <cellStyle name="標準 3 2 2 2 2" xfId="338"/>
    <cellStyle name="標準 3 2 2 3" xfId="252"/>
    <cellStyle name="標準 3 2 3" xfId="103"/>
    <cellStyle name="標準 3 2 3 2" xfId="337"/>
    <cellStyle name="標準 3 2 4" xfId="102"/>
    <cellStyle name="標準 3 2 5" xfId="104"/>
    <cellStyle name="標準 3 2 6" xfId="251"/>
    <cellStyle name="標準 3 3" xfId="105"/>
    <cellStyle name="標準 3 3 2" xfId="106"/>
    <cellStyle name="標準 3 3 2 2" xfId="107"/>
    <cellStyle name="標準 3 3 2 3" xfId="109"/>
    <cellStyle name="標準 3 3 2 4" xfId="339"/>
    <cellStyle name="標準 3 3 3" xfId="111"/>
    <cellStyle name="標準 3 3 4" xfId="112"/>
    <cellStyle name="標準 3 3 5" xfId="253"/>
    <cellStyle name="標準 3 4" xfId="113"/>
    <cellStyle name="標準 3 4 2" xfId="336"/>
    <cellStyle name="標準 3 5" xfId="114"/>
    <cellStyle name="標準 3 6" xfId="115"/>
    <cellStyle name="標準 3 7" xfId="250"/>
    <cellStyle name="標準 4" xfId="118"/>
    <cellStyle name="標準 4 2" xfId="119"/>
    <cellStyle name="標準 4 2 2" xfId="94"/>
    <cellStyle name="標準 4 2 2 2" xfId="25"/>
    <cellStyle name="標準 4 2 2 2 2" xfId="342"/>
    <cellStyle name="標準 4 2 2 3" xfId="256"/>
    <cellStyle name="標準 4 2 3" xfId="96"/>
    <cellStyle name="標準 4 2 3 2" xfId="341"/>
    <cellStyle name="標準 4 2 4" xfId="108"/>
    <cellStyle name="標準 4 2 5" xfId="110"/>
    <cellStyle name="標準 4 2 6" xfId="255"/>
    <cellStyle name="標準 4 3" xfId="120"/>
    <cellStyle name="標準 4 3 2" xfId="121"/>
    <cellStyle name="標準 4 3 2 2" xfId="123"/>
    <cellStyle name="標準 4 3 2 3" xfId="125"/>
    <cellStyle name="標準 4 3 2 4" xfId="343"/>
    <cellStyle name="標準 4 3 3" xfId="57"/>
    <cellStyle name="標準 4 3 4" xfId="98"/>
    <cellStyle name="標準 4 3 5" xfId="257"/>
    <cellStyle name="標準 4 4" xfId="127"/>
    <cellStyle name="標準 4 4 2" xfId="340"/>
    <cellStyle name="標準 4 5" xfId="128"/>
    <cellStyle name="標準 4 6" xfId="129"/>
    <cellStyle name="標準 4 7" xfId="254"/>
    <cellStyle name="標準 5" xfId="131"/>
    <cellStyle name="標準 5 2" xfId="22"/>
    <cellStyle name="標準 5 2 2" xfId="132"/>
    <cellStyle name="標準 5 2 2 2" xfId="345"/>
    <cellStyle name="標準 5 2 3" xfId="237"/>
    <cellStyle name="標準 5 3" xfId="24"/>
    <cellStyle name="標準 5 3 2" xfId="344"/>
    <cellStyle name="標準 5 4" xfId="3"/>
    <cellStyle name="標準 5 5" xfId="26"/>
    <cellStyle name="標準 5 6" xfId="258"/>
    <cellStyle name="標準_Sheet1" xfId="133"/>
    <cellStyle name="標準_sst107" xfId="116"/>
    <cellStyle name="常规" xfId="0" builtinId="0"/>
    <cellStyle name="常规 10" xfId="135"/>
    <cellStyle name="常规 10 2" xfId="136"/>
    <cellStyle name="常规 10 2 2" xfId="137"/>
    <cellStyle name="常规 10 2 2 2" xfId="302"/>
    <cellStyle name="常规 10 2 3" xfId="260"/>
    <cellStyle name="常规 10 3" xfId="138"/>
    <cellStyle name="常规 10 3 2" xfId="301"/>
    <cellStyle name="常规 10 4" xfId="259"/>
    <cellStyle name="常规 11" xfId="139"/>
    <cellStyle name="常规 11 2" xfId="140"/>
    <cellStyle name="常规 11 2 2" xfId="304"/>
    <cellStyle name="常规 11 2 3" xfId="262"/>
    <cellStyle name="常规 11 3" xfId="141"/>
    <cellStyle name="常规 11 3 2" xfId="303"/>
    <cellStyle name="常规 11 4" xfId="261"/>
    <cellStyle name="常规 12" xfId="142"/>
    <cellStyle name="常规 12 2" xfId="305"/>
    <cellStyle name="常规 12 3" xfId="263"/>
    <cellStyle name="常规 13" xfId="143"/>
    <cellStyle name="常规 13 2" xfId="292"/>
    <cellStyle name="常规 14" xfId="144"/>
    <cellStyle name="常规 15" xfId="232"/>
    <cellStyle name="常规 2" xfId="145"/>
    <cellStyle name="常规 2 2" xfId="50"/>
    <cellStyle name="常规 2 3" xfId="52"/>
    <cellStyle name="常规 2 4" xfId="42"/>
    <cellStyle name="常规 2 4 2" xfId="147"/>
    <cellStyle name="常规 2 4 2 2" xfId="148"/>
    <cellStyle name="常规 2 4 2 2 2" xfId="307"/>
    <cellStyle name="常规 2 4 2 3" xfId="264"/>
    <cellStyle name="常规 2 4 3" xfId="149"/>
    <cellStyle name="常规 2 4 3 2" xfId="306"/>
    <cellStyle name="常规 2 4 4" xfId="150"/>
    <cellStyle name="常规 2 4 5" xfId="243"/>
    <cellStyle name="常规 3" xfId="151"/>
    <cellStyle name="常规 3 2" xfId="152"/>
    <cellStyle name="常规 3 2 2" xfId="153"/>
    <cellStyle name="常规 3 2 2 2" xfId="154"/>
    <cellStyle name="常规 3 2 2 2 2" xfId="310"/>
    <cellStyle name="常规 3 2 2 3" xfId="267"/>
    <cellStyle name="常规 3 2 3" xfId="67"/>
    <cellStyle name="常规 3 2 3 2" xfId="309"/>
    <cellStyle name="常规 3 2 4" xfId="71"/>
    <cellStyle name="常规 3 2 5" xfId="73"/>
    <cellStyle name="常规 3 2 6" xfId="266"/>
    <cellStyle name="常规 3 3" xfId="155"/>
    <cellStyle name="常规 3 3 2" xfId="156"/>
    <cellStyle name="常规 3 3 2 2" xfId="157"/>
    <cellStyle name="常规 3 3 2 3" xfId="158"/>
    <cellStyle name="常规 3 3 2 4" xfId="311"/>
    <cellStyle name="常规 3 3 3" xfId="159"/>
    <cellStyle name="常规 3 3 4" xfId="146"/>
    <cellStyle name="常规 3 3 5" xfId="268"/>
    <cellStyle name="常规 3 4" xfId="160"/>
    <cellStyle name="常规 3 4 2" xfId="308"/>
    <cellStyle name="常规 3 5" xfId="79"/>
    <cellStyle name="常规 3 6" xfId="35"/>
    <cellStyle name="常规 3 7" xfId="265"/>
    <cellStyle name="常规 4" xfId="161"/>
    <cellStyle name="常规 5" xfId="162"/>
    <cellStyle name="常规 5 2" xfId="15"/>
    <cellStyle name="常规 5 2 2" xfId="17"/>
    <cellStyle name="常规 5 2 2 2" xfId="313"/>
    <cellStyle name="常规 5 2 3" xfId="234"/>
    <cellStyle name="常规 5 3" xfId="89"/>
    <cellStyle name="常规 5 3 2" xfId="312"/>
    <cellStyle name="常规 5 4" xfId="163"/>
    <cellStyle name="常规 5 5" xfId="164"/>
    <cellStyle name="常规 5 6" xfId="269"/>
    <cellStyle name="常规 6" xfId="10"/>
    <cellStyle name="常规 6 2" xfId="117"/>
    <cellStyle name="常规 7" xfId="165"/>
    <cellStyle name="常规 7 2" xfId="130"/>
    <cellStyle name="常规 7 2 2" xfId="166"/>
    <cellStyle name="常规 7 2 2 2" xfId="315"/>
    <cellStyle name="常规 7 2 3" xfId="271"/>
    <cellStyle name="常规 7 3" xfId="6"/>
    <cellStyle name="常规 7 3 2" xfId="314"/>
    <cellStyle name="常规 7 4" xfId="167"/>
    <cellStyle name="常规 7 5" xfId="169"/>
    <cellStyle name="常规 7 6" xfId="270"/>
    <cellStyle name="常规 8" xfId="171"/>
    <cellStyle name="常规 8 2" xfId="21"/>
    <cellStyle name="常规 8 3" xfId="19"/>
    <cellStyle name="常规 8 4" xfId="134"/>
    <cellStyle name="常规 8 5" xfId="272"/>
    <cellStyle name="常规 9" xfId="172"/>
    <cellStyle name="常规 9 2" xfId="173"/>
    <cellStyle name="常规 9 2 2" xfId="317"/>
    <cellStyle name="常规 9 2 3" xfId="274"/>
    <cellStyle name="常规 9 3" xfId="174"/>
    <cellStyle name="常规 9 3 2" xfId="316"/>
    <cellStyle name="常规 9 4" xfId="273"/>
    <cellStyle name="超链接 2" xfId="38"/>
    <cellStyle name="超链接 2 2" xfId="175"/>
    <cellStyle name="超链接 2 2 2" xfId="176"/>
    <cellStyle name="超链接 2 2 2 2" xfId="177"/>
    <cellStyle name="超链接 2 2 3" xfId="178"/>
    <cellStyle name="超链接 2 2 4" xfId="179"/>
    <cellStyle name="超链接 2 2 5" xfId="276"/>
    <cellStyle name="超链接 2 3" xfId="180"/>
    <cellStyle name="超链接 2 3 2" xfId="182"/>
    <cellStyle name="超链接 2 3 3" xfId="183"/>
    <cellStyle name="超链接 2 3 4" xfId="184"/>
    <cellStyle name="超链接 2 4" xfId="185"/>
    <cellStyle name="超链接 2 5" xfId="47"/>
    <cellStyle name="超链接 2 6" xfId="275"/>
    <cellStyle name="超链接 3" xfId="187"/>
    <cellStyle name="超链接 3 2" xfId="188"/>
    <cellStyle name="超链接 3 2 2" xfId="189"/>
    <cellStyle name="超链接 3 3" xfId="190"/>
    <cellStyle name="超链接 3 4" xfId="191"/>
    <cellStyle name="超链接 3 5" xfId="277"/>
    <cellStyle name="超链接 4" xfId="122"/>
    <cellStyle name="超链接 4 2" xfId="124"/>
    <cellStyle name="超链接 4 2 2" xfId="9"/>
    <cellStyle name="超链接 4 2 2 2" xfId="192"/>
    <cellStyle name="超链接 4 2 3" xfId="40"/>
    <cellStyle name="超链接 4 2 4" xfId="33"/>
    <cellStyle name="超链接 4 2 5" xfId="279"/>
    <cellStyle name="超链接 4 3" xfId="126"/>
    <cellStyle name="超链接 4 3 2" xfId="31"/>
    <cellStyle name="超链接 4 4" xfId="193"/>
    <cellStyle name="超链接 4 5" xfId="194"/>
    <cellStyle name="超链接 4 6" xfId="278"/>
    <cellStyle name="桁区切り 2" xfId="195"/>
    <cellStyle name="桁区切り 2 2" xfId="196"/>
    <cellStyle name="桁区切り 2 2 2" xfId="197"/>
    <cellStyle name="桁区切り 2 2 2 2" xfId="198"/>
    <cellStyle name="桁区切り 2 2 2 2 2" xfId="299"/>
    <cellStyle name="桁区切り 2 2 2 3" xfId="282"/>
    <cellStyle name="桁区切り 2 2 3" xfId="199"/>
    <cellStyle name="桁区切り 2 2 3 2" xfId="298"/>
    <cellStyle name="桁区切り 2 2 4" xfId="18"/>
    <cellStyle name="桁区切り 2 2 5" xfId="200"/>
    <cellStyle name="桁区切り 2 2 6" xfId="281"/>
    <cellStyle name="桁区切り 2 3" xfId="201"/>
    <cellStyle name="桁区切り 2 3 2" xfId="202"/>
    <cellStyle name="桁区切り 2 3 2 2" xfId="181"/>
    <cellStyle name="桁区切り 2 3 2 3" xfId="186"/>
    <cellStyle name="桁区切り 2 3 2 4" xfId="300"/>
    <cellStyle name="桁区切り 2 3 3" xfId="203"/>
    <cellStyle name="桁区切り 2 3 4" xfId="204"/>
    <cellStyle name="桁区切り 2 3 5" xfId="283"/>
    <cellStyle name="桁区切り 2 4" xfId="205"/>
    <cellStyle name="桁区切り 2 4 2" xfId="297"/>
    <cellStyle name="桁区切り 2 5" xfId="206"/>
    <cellStyle name="桁区切り 2 6" xfId="207"/>
    <cellStyle name="桁区切り 2 7" xfId="280"/>
    <cellStyle name="千位分隔 2" xfId="208"/>
    <cellStyle name="千位分隔 2 2" xfId="210"/>
    <cellStyle name="千位分隔 2 2 2" xfId="211"/>
    <cellStyle name="千位分隔 2 2 2 2" xfId="319"/>
    <cellStyle name="千位分隔 2 2 3" xfId="285"/>
    <cellStyle name="千位分隔 2 3" xfId="213"/>
    <cellStyle name="千位分隔 2 3 2" xfId="318"/>
    <cellStyle name="千位分隔 2 4" xfId="212"/>
    <cellStyle name="千位分隔 2 5" xfId="214"/>
    <cellStyle name="千位分隔 2 6" xfId="284"/>
    <cellStyle name="千位分隔 3" xfId="215"/>
    <cellStyle name="千位分隔 3 2" xfId="217"/>
    <cellStyle name="千位分隔 3 2 2" xfId="218"/>
    <cellStyle name="千位分隔 3 2 2 2" xfId="219"/>
    <cellStyle name="千位分隔 3 2 2 2 2" xfId="322"/>
    <cellStyle name="千位分隔 3 2 2 3" xfId="288"/>
    <cellStyle name="千位分隔 3 2 3" xfId="220"/>
    <cellStyle name="千位分隔 3 2 3 2" xfId="321"/>
    <cellStyle name="千位分隔 3 2 4" xfId="11"/>
    <cellStyle name="千位分隔 3 2 5" xfId="221"/>
    <cellStyle name="千位分隔 3 2 6" xfId="287"/>
    <cellStyle name="千位分隔 3 3" xfId="222"/>
    <cellStyle name="千位分隔 3 3 2" xfId="5"/>
    <cellStyle name="千位分隔 3 3 2 2" xfId="209"/>
    <cellStyle name="千位分隔 3 3 2 3" xfId="216"/>
    <cellStyle name="千位分隔 3 3 2 4" xfId="323"/>
    <cellStyle name="千位分隔 3 3 3" xfId="168"/>
    <cellStyle name="千位分隔 3 3 4" xfId="170"/>
    <cellStyle name="千位分隔 3 3 5" xfId="289"/>
    <cellStyle name="千位分隔 3 4" xfId="223"/>
    <cellStyle name="千位分隔 3 4 2" xfId="320"/>
    <cellStyle name="千位分隔 3 5" xfId="224"/>
    <cellStyle name="千位分隔 3 6" xfId="225"/>
    <cellStyle name="千位分隔 3 7" xfId="286"/>
    <cellStyle name="千位分隔 4" xfId="226"/>
    <cellStyle name="千位分隔 4 2" xfId="227"/>
    <cellStyle name="千位分隔 4 2 2" xfId="228"/>
    <cellStyle name="千位分隔 4 2 2 2" xfId="325"/>
    <cellStyle name="千位分隔 4 2 3" xfId="229"/>
    <cellStyle name="千位分隔 4 2 4" xfId="291"/>
    <cellStyle name="千位分隔 4 3" xfId="230"/>
    <cellStyle name="千位分隔 4 3 2" xfId="324"/>
    <cellStyle name="千位分隔 4 4" xfId="231"/>
    <cellStyle name="千位分隔 4 5" xfId="290"/>
  </cellStyles>
  <dxfs count="80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79"/>
      <tableStyleElement type="headerRow" dxfId="78"/>
    </tableStyle>
  </tableStyles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</a:p>
        </c:rich>
      </c:tx>
      <c:layout>
        <c:manualLayout>
          <c:xMode val="edge"/>
          <c:yMode val="edge"/>
          <c:x val="0.38523037913674008"/>
          <c:y val="3.51906786845443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1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統計分析!$B$4:$B$11</c:f>
              <c:strCache>
                <c:ptCount val="2"/>
                <c:pt idx="0">
                  <c:v>異常終了</c:v>
                </c:pt>
                <c:pt idx="1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/>
        <c:axId val="133543424"/>
        <c:axId val="133544960"/>
      </c:barChart>
      <c:catAx>
        <c:axId val="1335434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544960"/>
        <c:crosses val="autoZero"/>
        <c:lblAlgn val="ctr"/>
        <c:lblOffset val="100"/>
        <c:tickLblSkip val="1"/>
      </c:catAx>
      <c:valAx>
        <c:axId val="13354496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54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</a:p>
        </c:rich>
      </c:tx>
      <c:layout>
        <c:manualLayout>
          <c:xMode val="edge"/>
          <c:yMode val="edge"/>
          <c:x val="0.38523037913674008"/>
          <c:y val="3.02327306039654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3"/>
          <c:y val="0.100000113553908"/>
          <c:w val="0.78044064301210703"/>
          <c:h val="0.658140282226891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統計分析!$B$66:$B$78</c:f>
              <c:strCache>
                <c:ptCount val="13"/>
                <c:pt idx="0">
                  <c:v>外部設計不備</c:v>
                </c:pt>
                <c:pt idx="1">
                  <c:v>設計経験不足</c:v>
                </c:pt>
                <c:pt idx="2">
                  <c:v>技術知識不足</c:v>
                </c:pt>
                <c:pt idx="3">
                  <c:v>コーディング経験不足</c:v>
                </c:pt>
                <c:pt idx="4">
                  <c:v>日本語能力不足</c:v>
                </c:pt>
                <c:pt idx="5">
                  <c:v>コミュニケーション不足</c:v>
                </c:pt>
                <c:pt idx="6">
                  <c:v>仕様理解不足</c:v>
                </c:pt>
                <c:pt idx="7">
                  <c:v>システム知識不足</c:v>
                </c:pt>
                <c:pt idx="8">
                  <c:v>業務知識不足</c:v>
                </c:pt>
                <c:pt idx="9">
                  <c:v>作業手順不備</c:v>
                </c:pt>
                <c:pt idx="10">
                  <c:v>調査不足</c:v>
                </c:pt>
                <c:pt idx="11">
                  <c:v>教育不足</c:v>
                </c:pt>
                <c:pt idx="12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/>
        <c:axId val="133560960"/>
        <c:axId val="138961280"/>
      </c:barChart>
      <c:catAx>
        <c:axId val="133560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8961280"/>
        <c:crosses val="autoZero"/>
        <c:lblAlgn val="ctr"/>
        <c:lblOffset val="100"/>
        <c:tickLblSkip val="1"/>
      </c:catAx>
      <c:valAx>
        <c:axId val="13896128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56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</a:p>
        </c:rich>
      </c:tx>
      <c:layout>
        <c:manualLayout>
          <c:xMode val="edge"/>
          <c:yMode val="edge"/>
          <c:x val="0.39506259248458309"/>
          <c:y val="3.14769975786928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92778647397914E-2"/>
          <c:y val="0.113801452784504"/>
          <c:w val="0.77572172333487732"/>
          <c:h val="0.6513317191283331"/>
        </c:manualLayout>
      </c:layout>
      <c:lineChart>
        <c:grouping val="standard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marker val="1"/>
        <c:axId val="141576064"/>
        <c:axId val="141586432"/>
      </c:lineChart>
      <c:lineChart>
        <c:grouping val="standard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marker val="1"/>
        <c:axId val="141587968"/>
        <c:axId val="141589504"/>
      </c:lineChart>
      <c:catAx>
        <c:axId val="141576064"/>
        <c:scaling>
          <c:orientation val="minMax"/>
        </c:scaling>
        <c:axPos val="b"/>
        <c:numFmt formatCode="上午/下午h&quot;时&quot;mm&quot;分&quot;ss&quot;秒&quot;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586432"/>
        <c:crosses val="autoZero"/>
        <c:lblAlgn val="ctr"/>
        <c:lblOffset val="100"/>
        <c:tickLblSkip val="1"/>
      </c:catAx>
      <c:valAx>
        <c:axId val="141586432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576064"/>
        <c:crosses val="autoZero"/>
        <c:crossBetween val="between"/>
      </c:valAx>
      <c:catAx>
        <c:axId val="141587968"/>
        <c:scaling>
          <c:orientation val="minMax"/>
        </c:scaling>
        <c:delete val="1"/>
        <c:axPos val="b"/>
        <c:tickLblPos val="none"/>
        <c:crossAx val="141589504"/>
        <c:crosses val="autoZero"/>
        <c:lblAlgn val="ctr"/>
        <c:lblOffset val="100"/>
      </c:catAx>
      <c:valAx>
        <c:axId val="141589504"/>
        <c:scaling>
          <c:orientation val="minMax"/>
          <c:max val="1"/>
          <c:min val="0.75000000000000411"/>
        </c:scaling>
        <c:axPos val="r"/>
        <c:numFmt formatCode="0.00%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587968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02"/>
          <c:y val="0.93462469733656817"/>
          <c:w val="0.50411630644934791"/>
          <c:h val="4.84261501210651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</a:p>
        </c:rich>
      </c:tx>
      <c:layout>
        <c:manualLayout>
          <c:xMode val="edge"/>
          <c:yMode val="edge"/>
          <c:x val="0.38523037913674008"/>
          <c:y val="3.02327079003602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3"/>
          <c:y val="0.100000113553908"/>
          <c:w val="0.78044064301210703"/>
          <c:h val="0.658140282226892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axId val="141617792"/>
        <c:axId val="133833088"/>
      </c:barChart>
      <c:catAx>
        <c:axId val="1416177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833088"/>
        <c:crosses val="autoZero"/>
        <c:lblAlgn val="ctr"/>
        <c:lblOffset val="100"/>
        <c:tickLblSkip val="1"/>
      </c:catAx>
      <c:valAx>
        <c:axId val="13383308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61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</a:p>
        </c:rich>
      </c:tx>
      <c:layout>
        <c:manualLayout>
          <c:xMode val="edge"/>
          <c:yMode val="edge"/>
          <c:x val="0.38523037913674008"/>
          <c:y val="3.51906786845443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1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axId val="133840256"/>
        <c:axId val="133870720"/>
      </c:barChart>
      <c:catAx>
        <c:axId val="133840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870720"/>
        <c:crosses val="autoZero"/>
        <c:lblAlgn val="ctr"/>
        <c:lblOffset val="100"/>
        <c:tickLblSkip val="1"/>
      </c:catAx>
      <c:valAx>
        <c:axId val="13387072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84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</a:p>
        </c:rich>
      </c:tx>
      <c:layout>
        <c:manualLayout>
          <c:xMode val="edge"/>
          <c:yMode val="edge"/>
          <c:x val="0.38523037913674008"/>
          <c:y val="3.51906786845443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1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axId val="141640064"/>
        <c:axId val="141641600"/>
      </c:barChart>
      <c:catAx>
        <c:axId val="141640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641600"/>
        <c:crosses val="autoZero"/>
        <c:lblAlgn val="ctr"/>
        <c:lblOffset val="100"/>
        <c:tickLblSkip val="1"/>
      </c:catAx>
      <c:valAx>
        <c:axId val="14164160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64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</a:p>
        </c:rich>
      </c:tx>
      <c:layout>
        <c:manualLayout>
          <c:xMode val="edge"/>
          <c:yMode val="edge"/>
          <c:x val="0.38523037913674008"/>
          <c:y val="3.02327079003602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3"/>
          <c:y val="0.100000113553908"/>
          <c:w val="0.78044064301210703"/>
          <c:h val="0.658140282226892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axId val="141657216"/>
        <c:axId val="141658752"/>
      </c:barChart>
      <c:catAx>
        <c:axId val="141657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658752"/>
        <c:crosses val="autoZero"/>
        <c:lblAlgn val="ctr"/>
        <c:lblOffset val="100"/>
        <c:tickLblSkip val="1"/>
      </c:catAx>
      <c:valAx>
        <c:axId val="14165875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65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 macro="">
      <xdr:nvGraphicFramePr>
        <xdr:cNvPr id="21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 macro="" textlink=""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 macro="">
      <xdr:nvGraphicFramePr>
        <xdr:cNvPr id="21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 macro="" textlink=""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 macro="">
      <xdr:nvGraphicFramePr>
        <xdr:cNvPr id="213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 macro="" textlink=""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 macro="">
      <xdr:nvGraphicFramePr>
        <xdr:cNvPr id="21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 macro="">
      <xdr:nvGraphicFramePr>
        <xdr:cNvPr id="21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 macro="" textlink=""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 macro="">
      <xdr:nvGraphicFramePr>
        <xdr:cNvPr id="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11"/>
  <sheetViews>
    <sheetView showGridLines="0" tabSelected="1" workbookViewId="0">
      <pane xSplit="9" ySplit="1" topLeftCell="J20" activePane="bottomRight" state="frozen"/>
      <selection pane="topRight"/>
      <selection pane="bottomLeft"/>
      <selection pane="bottomRight" activeCell="I26" sqref="I26"/>
    </sheetView>
  </sheetViews>
  <sheetFormatPr defaultColWidth="9" defaultRowHeight="12"/>
  <cols>
    <col min="1" max="1" width="1.625" style="91" customWidth="1"/>
    <col min="2" max="2" width="4.5" style="92" customWidth="1"/>
    <col min="3" max="3" width="14.625" style="92" customWidth="1"/>
    <col min="4" max="4" width="6.25" style="92" customWidth="1"/>
    <col min="5" max="5" width="6.625" style="93" customWidth="1"/>
    <col min="6" max="6" width="11.5" style="93" customWidth="1"/>
    <col min="7" max="7" width="7.875" style="92" customWidth="1"/>
    <col min="8" max="8" width="21.25" style="92" customWidth="1"/>
    <col min="9" max="9" width="27.5" style="92" customWidth="1"/>
    <col min="10" max="10" width="10.75" style="94" customWidth="1"/>
    <col min="11" max="11" width="6" style="92" customWidth="1"/>
    <col min="12" max="12" width="66.5" style="92" customWidth="1"/>
    <col min="13" max="13" width="64.25" style="94" customWidth="1"/>
    <col min="14" max="15" width="8.5" style="94" customWidth="1"/>
    <col min="16" max="16" width="15.5" style="92" customWidth="1"/>
    <col min="17" max="18" width="19" style="95" customWidth="1"/>
    <col min="19" max="20" width="15.75" style="95" customWidth="1"/>
    <col min="21" max="22" width="8.75" style="92" customWidth="1"/>
    <col min="23" max="23" width="21" style="92" customWidth="1"/>
    <col min="24" max="24" width="22.375" style="92" customWidth="1"/>
    <col min="25" max="25" width="9.375" style="93" customWidth="1"/>
    <col min="26" max="26" width="8.5" style="92" customWidth="1"/>
    <col min="27" max="27" width="11.625" style="92" customWidth="1"/>
    <col min="28" max="28" width="27.125" style="92" customWidth="1"/>
    <col min="29" max="16384" width="9" style="92"/>
  </cols>
  <sheetData>
    <row r="1" spans="1:29" s="89" customFormat="1" ht="29.25" customHeight="1">
      <c r="A1" s="96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 t="s">
        <v>9</v>
      </c>
      <c r="L1" s="97" t="s">
        <v>10</v>
      </c>
      <c r="M1" s="123" t="s">
        <v>11</v>
      </c>
      <c r="N1" s="123" t="s">
        <v>12</v>
      </c>
      <c r="O1" s="123" t="s">
        <v>13</v>
      </c>
      <c r="P1" s="123" t="s">
        <v>14</v>
      </c>
      <c r="Q1" s="165" t="s">
        <v>15</v>
      </c>
      <c r="R1" s="165" t="s">
        <v>16</v>
      </c>
      <c r="S1" s="165" t="s">
        <v>17</v>
      </c>
      <c r="T1" s="165" t="s">
        <v>18</v>
      </c>
      <c r="U1" s="123" t="s">
        <v>19</v>
      </c>
      <c r="V1" s="123" t="s">
        <v>20</v>
      </c>
      <c r="W1" s="123" t="s">
        <v>21</v>
      </c>
      <c r="X1" s="123" t="s">
        <v>22</v>
      </c>
      <c r="Y1" s="123" t="s">
        <v>23</v>
      </c>
      <c r="Z1" s="123" t="s">
        <v>24</v>
      </c>
      <c r="AA1" s="123" t="s">
        <v>25</v>
      </c>
      <c r="AB1" s="123" t="s">
        <v>26</v>
      </c>
    </row>
    <row r="2" spans="1:29">
      <c r="B2" s="90">
        <v>1</v>
      </c>
      <c r="C2" s="98"/>
      <c r="D2" s="99" t="s">
        <v>27</v>
      </c>
      <c r="E2" s="98" t="s">
        <v>28</v>
      </c>
      <c r="F2" s="100" t="s">
        <v>29</v>
      </c>
      <c r="G2" s="101" t="s">
        <v>30</v>
      </c>
      <c r="H2" s="102" t="s">
        <v>31</v>
      </c>
      <c r="I2" s="124" t="s">
        <v>32</v>
      </c>
      <c r="J2" s="125">
        <v>43245</v>
      </c>
      <c r="K2" s="124" t="s">
        <v>33</v>
      </c>
      <c r="L2" s="126" t="s">
        <v>34</v>
      </c>
      <c r="M2" s="127"/>
      <c r="N2" s="128"/>
      <c r="O2" s="128"/>
      <c r="P2" s="128"/>
      <c r="Q2" s="166"/>
      <c r="R2" s="166"/>
      <c r="S2" s="166"/>
      <c r="T2" s="166"/>
      <c r="U2" s="101"/>
      <c r="V2" s="144"/>
      <c r="W2" s="167"/>
      <c r="X2" s="101"/>
      <c r="Y2" s="125"/>
      <c r="Z2" s="176"/>
      <c r="AA2" s="176"/>
      <c r="AB2" s="101"/>
    </row>
    <row r="3" spans="1:29" ht="15.75" customHeight="1">
      <c r="A3" s="103"/>
      <c r="B3" s="104">
        <v>2</v>
      </c>
      <c r="C3" s="105" t="s">
        <v>35</v>
      </c>
      <c r="D3" s="106" t="s">
        <v>27</v>
      </c>
      <c r="E3" s="107" t="s">
        <v>28</v>
      </c>
      <c r="F3" s="108" t="s">
        <v>29</v>
      </c>
      <c r="G3" s="101" t="s">
        <v>36</v>
      </c>
      <c r="H3" s="109"/>
      <c r="I3" s="109" t="s">
        <v>37</v>
      </c>
      <c r="J3" s="129">
        <v>43230</v>
      </c>
      <c r="K3" s="130" t="s">
        <v>38</v>
      </c>
      <c r="L3" s="131" t="s">
        <v>39</v>
      </c>
      <c r="M3" s="132"/>
      <c r="N3" s="133"/>
      <c r="O3" s="128"/>
      <c r="P3" s="134"/>
      <c r="Q3" s="134"/>
      <c r="R3" s="134"/>
      <c r="S3" s="168"/>
      <c r="T3" s="168"/>
      <c r="U3" s="169"/>
      <c r="V3" s="168"/>
      <c r="W3" s="129"/>
      <c r="X3" s="170"/>
      <c r="Y3" s="170"/>
      <c r="Z3" s="170"/>
      <c r="AA3" s="177"/>
      <c r="AB3" s="177"/>
      <c r="AC3" s="178"/>
    </row>
    <row r="4" spans="1:29" s="90" customFormat="1" ht="42" customHeight="1">
      <c r="A4" s="103"/>
      <c r="B4" s="104">
        <v>3</v>
      </c>
      <c r="C4" s="105" t="s">
        <v>40</v>
      </c>
      <c r="D4" s="106" t="s">
        <v>27</v>
      </c>
      <c r="E4" s="107" t="s">
        <v>28</v>
      </c>
      <c r="F4" s="108" t="s">
        <v>29</v>
      </c>
      <c r="G4" s="101" t="s">
        <v>41</v>
      </c>
      <c r="H4" s="109"/>
      <c r="I4" s="109" t="s">
        <v>42</v>
      </c>
      <c r="J4" s="129">
        <v>43238</v>
      </c>
      <c r="K4" s="130" t="s">
        <v>38</v>
      </c>
      <c r="L4" s="135" t="s">
        <v>43</v>
      </c>
      <c r="M4" s="132"/>
      <c r="N4" s="133"/>
      <c r="O4" s="128"/>
      <c r="P4" s="134"/>
      <c r="Q4" s="134"/>
      <c r="R4" s="134"/>
      <c r="S4" s="168"/>
      <c r="T4" s="168"/>
      <c r="U4" s="169"/>
      <c r="V4" s="168"/>
      <c r="W4" s="129"/>
      <c r="X4" s="170"/>
      <c r="Y4" s="170"/>
      <c r="Z4" s="170"/>
      <c r="AA4" s="177"/>
      <c r="AB4" s="177"/>
      <c r="AC4" s="178"/>
    </row>
    <row r="5" spans="1:29" s="90" customFormat="1" ht="79.5" customHeight="1">
      <c r="A5" s="103"/>
      <c r="B5" s="104">
        <v>4</v>
      </c>
      <c r="C5" s="105" t="s">
        <v>44</v>
      </c>
      <c r="D5" s="106" t="s">
        <v>27</v>
      </c>
      <c r="E5" s="107" t="s">
        <v>28</v>
      </c>
      <c r="F5" s="108" t="s">
        <v>29</v>
      </c>
      <c r="G5" s="101" t="s">
        <v>36</v>
      </c>
      <c r="H5" s="109"/>
      <c r="I5" s="109" t="s">
        <v>45</v>
      </c>
      <c r="J5" s="129">
        <v>43242</v>
      </c>
      <c r="K5" s="130" t="s">
        <v>38</v>
      </c>
      <c r="L5" s="136" t="s">
        <v>46</v>
      </c>
      <c r="M5" s="132"/>
      <c r="N5" s="133"/>
      <c r="O5" s="128"/>
      <c r="P5" s="134"/>
      <c r="Q5" s="134"/>
      <c r="R5" s="134"/>
      <c r="S5" s="168"/>
      <c r="T5" s="168"/>
      <c r="U5" s="169"/>
      <c r="V5" s="168"/>
      <c r="W5" s="129"/>
      <c r="X5" s="170"/>
      <c r="Y5" s="170"/>
      <c r="Z5" s="170"/>
      <c r="AA5" s="177"/>
      <c r="AB5" s="177"/>
      <c r="AC5" s="178"/>
    </row>
    <row r="6" spans="1:29" s="90" customFormat="1" ht="42" customHeight="1">
      <c r="A6" s="103"/>
      <c r="B6" s="104">
        <v>5</v>
      </c>
      <c r="C6" s="105" t="s">
        <v>35</v>
      </c>
      <c r="D6" s="106" t="s">
        <v>27</v>
      </c>
      <c r="E6" s="107" t="s">
        <v>28</v>
      </c>
      <c r="F6" s="108" t="s">
        <v>29</v>
      </c>
      <c r="G6" s="101" t="s">
        <v>47</v>
      </c>
      <c r="H6" s="109" t="s">
        <v>48</v>
      </c>
      <c r="I6" s="109" t="s">
        <v>49</v>
      </c>
      <c r="J6" s="129">
        <v>43242</v>
      </c>
      <c r="K6" s="130" t="s">
        <v>38</v>
      </c>
      <c r="L6" s="135" t="s">
        <v>50</v>
      </c>
      <c r="M6" s="132"/>
      <c r="N6" s="133"/>
      <c r="O6" s="128"/>
      <c r="P6" s="134"/>
      <c r="Q6" s="134"/>
      <c r="R6" s="134"/>
      <c r="S6" s="168"/>
      <c r="T6" s="168"/>
      <c r="U6" s="169"/>
      <c r="V6" s="168"/>
      <c r="W6" s="129"/>
      <c r="X6" s="170"/>
      <c r="Y6" s="170"/>
      <c r="Z6" s="170"/>
      <c r="AA6" s="177"/>
      <c r="AB6" s="177"/>
      <c r="AC6" s="178"/>
    </row>
    <row r="7" spans="1:29" s="90" customFormat="1" ht="42" customHeight="1">
      <c r="A7" s="103"/>
      <c r="B7" s="104">
        <v>6</v>
      </c>
      <c r="C7" s="105" t="s">
        <v>40</v>
      </c>
      <c r="D7" s="106" t="s">
        <v>27</v>
      </c>
      <c r="E7" s="107" t="s">
        <v>28</v>
      </c>
      <c r="F7" s="108" t="s">
        <v>29</v>
      </c>
      <c r="G7" s="101" t="s">
        <v>41</v>
      </c>
      <c r="H7" s="109" t="s">
        <v>51</v>
      </c>
      <c r="I7" s="109" t="s">
        <v>52</v>
      </c>
      <c r="J7" s="129">
        <v>43244</v>
      </c>
      <c r="K7" s="130" t="s">
        <v>38</v>
      </c>
      <c r="L7" s="137" t="s">
        <v>53</v>
      </c>
      <c r="M7" s="132"/>
      <c r="N7" s="133"/>
      <c r="O7" s="128"/>
      <c r="P7" s="134"/>
      <c r="Q7" s="134"/>
      <c r="R7" s="134"/>
      <c r="S7" s="168"/>
      <c r="T7" s="168"/>
      <c r="U7" s="169"/>
      <c r="V7" s="168"/>
      <c r="W7" s="129"/>
      <c r="X7" s="170"/>
      <c r="Y7" s="170"/>
      <c r="Z7" s="170"/>
      <c r="AA7" s="177"/>
      <c r="AB7" s="177"/>
      <c r="AC7" s="178"/>
    </row>
    <row r="8" spans="1:29" ht="15.75" customHeight="1">
      <c r="A8" s="103"/>
      <c r="B8" s="104">
        <v>7</v>
      </c>
      <c r="C8" s="105" t="s">
        <v>40</v>
      </c>
      <c r="D8" s="106" t="s">
        <v>54</v>
      </c>
      <c r="E8" s="107" t="s">
        <v>28</v>
      </c>
      <c r="F8" s="108" t="s">
        <v>29</v>
      </c>
      <c r="G8" s="101" t="s">
        <v>41</v>
      </c>
      <c r="H8" s="109" t="s">
        <v>55</v>
      </c>
      <c r="I8" s="109" t="s">
        <v>56</v>
      </c>
      <c r="J8" s="129">
        <v>43245</v>
      </c>
      <c r="K8" s="130" t="s">
        <v>38</v>
      </c>
      <c r="L8" s="137" t="s">
        <v>57</v>
      </c>
      <c r="M8" s="132"/>
      <c r="N8" s="133"/>
      <c r="O8" s="128"/>
      <c r="P8" s="134"/>
      <c r="Q8" s="134"/>
      <c r="R8" s="134"/>
      <c r="S8" s="168"/>
      <c r="T8" s="168"/>
      <c r="U8" s="169"/>
      <c r="V8" s="168"/>
      <c r="W8" s="129"/>
      <c r="X8" s="170"/>
      <c r="Y8" s="170"/>
      <c r="Z8" s="170"/>
      <c r="AA8" s="177"/>
      <c r="AB8" s="177"/>
      <c r="AC8" s="178"/>
    </row>
    <row r="9" spans="1:29" ht="24.75" customHeight="1">
      <c r="A9" s="110"/>
      <c r="B9" s="111">
        <v>8</v>
      </c>
      <c r="C9" s="105" t="s">
        <v>40</v>
      </c>
      <c r="D9" s="112" t="s">
        <v>27</v>
      </c>
      <c r="E9" s="107" t="s">
        <v>28</v>
      </c>
      <c r="F9" s="108" t="s">
        <v>29</v>
      </c>
      <c r="G9" s="101" t="s">
        <v>36</v>
      </c>
      <c r="H9" s="109" t="s">
        <v>58</v>
      </c>
      <c r="I9" s="109" t="s">
        <v>59</v>
      </c>
      <c r="J9" s="129">
        <v>43245</v>
      </c>
      <c r="K9" s="130" t="s">
        <v>38</v>
      </c>
      <c r="L9" s="138" t="s">
        <v>60</v>
      </c>
      <c r="M9" s="139"/>
      <c r="N9" s="140"/>
      <c r="O9" s="128"/>
      <c r="P9" s="140"/>
      <c r="Q9" s="171"/>
      <c r="R9" s="171"/>
      <c r="S9" s="171"/>
      <c r="T9" s="171"/>
      <c r="U9" s="141"/>
      <c r="V9" s="141"/>
      <c r="W9" s="172"/>
      <c r="X9" s="141"/>
      <c r="Y9" s="179"/>
      <c r="Z9" s="177"/>
      <c r="AA9" s="177"/>
      <c r="AB9" s="180"/>
      <c r="AC9" s="110"/>
    </row>
    <row r="10" spans="1:29" ht="25.5" customHeight="1">
      <c r="A10" s="110"/>
      <c r="B10" s="111">
        <v>9</v>
      </c>
      <c r="C10" s="105" t="s">
        <v>40</v>
      </c>
      <c r="D10" s="112" t="s">
        <v>27</v>
      </c>
      <c r="E10" s="107" t="s">
        <v>28</v>
      </c>
      <c r="F10" s="108" t="s">
        <v>29</v>
      </c>
      <c r="G10" s="101" t="s">
        <v>36</v>
      </c>
      <c r="H10" s="109" t="s">
        <v>58</v>
      </c>
      <c r="I10" s="141" t="s">
        <v>61</v>
      </c>
      <c r="J10" s="129">
        <v>43248</v>
      </c>
      <c r="K10" s="130" t="s">
        <v>38</v>
      </c>
      <c r="L10" s="142" t="s">
        <v>62</v>
      </c>
      <c r="M10" s="139"/>
      <c r="N10" s="140"/>
      <c r="O10" s="128"/>
      <c r="P10" s="143"/>
      <c r="Q10" s="173"/>
      <c r="R10" s="173"/>
      <c r="S10" s="173"/>
      <c r="T10" s="173"/>
      <c r="U10" s="141"/>
      <c r="V10" s="141"/>
      <c r="W10" s="172"/>
      <c r="X10" s="141"/>
      <c r="Y10" s="179"/>
      <c r="Z10" s="177"/>
      <c r="AA10" s="177"/>
      <c r="AB10" s="180"/>
      <c r="AC10" s="110"/>
    </row>
    <row r="11" spans="1:29" ht="14.25" customHeight="1">
      <c r="A11" s="110"/>
      <c r="B11" s="111">
        <v>10</v>
      </c>
      <c r="C11" s="105" t="s">
        <v>40</v>
      </c>
      <c r="D11" s="112" t="s">
        <v>27</v>
      </c>
      <c r="E11" s="107" t="s">
        <v>28</v>
      </c>
      <c r="F11" s="108" t="s">
        <v>29</v>
      </c>
      <c r="G11" s="101" t="s">
        <v>47</v>
      </c>
      <c r="H11" s="109" t="s">
        <v>63</v>
      </c>
      <c r="I11" s="141" t="s">
        <v>61</v>
      </c>
      <c r="J11" s="129">
        <v>43248</v>
      </c>
      <c r="K11" s="130" t="s">
        <v>38</v>
      </c>
      <c r="L11" s="138" t="s">
        <v>64</v>
      </c>
      <c r="M11" s="139"/>
      <c r="N11" s="140"/>
      <c r="O11" s="128"/>
      <c r="P11" s="140"/>
      <c r="Q11" s="171"/>
      <c r="R11" s="171"/>
      <c r="S11" s="171"/>
      <c r="T11" s="171"/>
      <c r="U11" s="141"/>
      <c r="V11" s="141"/>
      <c r="W11" s="172"/>
      <c r="X11" s="141"/>
      <c r="Y11" s="179"/>
      <c r="Z11" s="177"/>
      <c r="AA11" s="177"/>
      <c r="AB11" s="180"/>
      <c r="AC11" s="110"/>
    </row>
    <row r="12" spans="1:29" ht="96">
      <c r="B12" s="90">
        <v>11</v>
      </c>
      <c r="C12" s="113"/>
      <c r="D12" s="114" t="s">
        <v>27</v>
      </c>
      <c r="E12" s="107" t="s">
        <v>28</v>
      </c>
      <c r="F12" s="108" t="s">
        <v>29</v>
      </c>
      <c r="G12" s="101"/>
      <c r="H12" s="115" t="s">
        <v>65</v>
      </c>
      <c r="I12" s="144" t="s">
        <v>66</v>
      </c>
      <c r="J12" s="125">
        <v>43245</v>
      </c>
      <c r="K12" s="145" t="s">
        <v>67</v>
      </c>
      <c r="L12" s="146" t="s">
        <v>68</v>
      </c>
      <c r="M12" s="147"/>
      <c r="N12" s="128"/>
      <c r="O12" s="128"/>
      <c r="P12" s="148"/>
      <c r="Q12" s="174"/>
      <c r="R12" s="174"/>
      <c r="S12" s="174"/>
      <c r="T12" s="174"/>
      <c r="U12" s="144"/>
      <c r="V12" s="144"/>
      <c r="W12" s="175"/>
      <c r="X12" s="144"/>
      <c r="Y12" s="125"/>
      <c r="Z12" s="177"/>
      <c r="AA12" s="177"/>
      <c r="AB12" s="181"/>
    </row>
    <row r="13" spans="1:29" ht="28.5" customHeight="1">
      <c r="B13" s="90">
        <v>12</v>
      </c>
      <c r="C13" s="105" t="s">
        <v>44</v>
      </c>
      <c r="D13" s="114" t="s">
        <v>27</v>
      </c>
      <c r="E13" s="113" t="s">
        <v>28</v>
      </c>
      <c r="F13" s="108" t="s">
        <v>29</v>
      </c>
      <c r="G13" s="101" t="s">
        <v>36</v>
      </c>
      <c r="H13" s="115" t="s">
        <v>69</v>
      </c>
      <c r="I13" s="109" t="s">
        <v>70</v>
      </c>
      <c r="J13" s="129">
        <v>43250</v>
      </c>
      <c r="K13" s="130" t="s">
        <v>38</v>
      </c>
      <c r="L13" s="115" t="s">
        <v>71</v>
      </c>
      <c r="M13" s="147"/>
      <c r="N13" s="128"/>
      <c r="O13" s="128"/>
      <c r="P13" s="148"/>
      <c r="Q13" s="174"/>
      <c r="R13" s="174"/>
      <c r="S13" s="174"/>
      <c r="T13" s="174"/>
      <c r="U13" s="144"/>
      <c r="V13" s="144"/>
      <c r="W13" s="175"/>
      <c r="X13" s="144"/>
      <c r="Y13" s="125"/>
      <c r="Z13" s="177"/>
      <c r="AA13" s="177"/>
      <c r="AB13" s="181"/>
    </row>
    <row r="14" spans="1:29" ht="14.25" customHeight="1">
      <c r="B14" s="90">
        <v>12</v>
      </c>
      <c r="C14" s="105" t="s">
        <v>40</v>
      </c>
      <c r="D14" s="114" t="s">
        <v>27</v>
      </c>
      <c r="E14" s="113" t="s">
        <v>28</v>
      </c>
      <c r="F14" s="108" t="s">
        <v>29</v>
      </c>
      <c r="G14" s="101" t="s">
        <v>47</v>
      </c>
      <c r="H14" s="116" t="s">
        <v>72</v>
      </c>
      <c r="I14" s="144" t="s">
        <v>73</v>
      </c>
      <c r="J14" s="129">
        <v>43250</v>
      </c>
      <c r="K14" s="145" t="s">
        <v>67</v>
      </c>
      <c r="L14" s="115" t="s">
        <v>74</v>
      </c>
      <c r="M14" s="147"/>
      <c r="N14" s="128"/>
      <c r="O14" s="128"/>
      <c r="P14" s="148"/>
      <c r="Q14" s="174"/>
      <c r="R14" s="174"/>
      <c r="S14" s="174"/>
      <c r="T14" s="174"/>
      <c r="U14" s="144"/>
      <c r="V14" s="144"/>
      <c r="W14" s="175"/>
      <c r="X14" s="144"/>
      <c r="Y14" s="125"/>
      <c r="Z14" s="177"/>
      <c r="AA14" s="177"/>
      <c r="AB14" s="181"/>
    </row>
    <row r="15" spans="1:29" ht="24">
      <c r="B15" s="90">
        <v>13</v>
      </c>
      <c r="C15" s="105" t="s">
        <v>35</v>
      </c>
      <c r="D15" s="114" t="s">
        <v>54</v>
      </c>
      <c r="E15" s="113" t="s">
        <v>28</v>
      </c>
      <c r="F15" s="108" t="s">
        <v>29</v>
      </c>
      <c r="G15" s="101" t="s">
        <v>41</v>
      </c>
      <c r="H15" s="116"/>
      <c r="I15" s="144" t="s">
        <v>75</v>
      </c>
      <c r="J15" s="129">
        <v>43217</v>
      </c>
      <c r="K15" s="145"/>
      <c r="L15" s="149" t="s">
        <v>76</v>
      </c>
      <c r="M15" s="147"/>
      <c r="N15" s="128"/>
      <c r="O15" s="128"/>
      <c r="P15" s="148"/>
      <c r="Q15" s="174"/>
      <c r="R15" s="174"/>
      <c r="S15" s="174"/>
      <c r="T15" s="174"/>
      <c r="U15" s="144"/>
      <c r="V15" s="144"/>
      <c r="W15" s="175"/>
      <c r="X15" s="144"/>
      <c r="Y15" s="125"/>
      <c r="Z15" s="177"/>
      <c r="AA15" s="177"/>
      <c r="AB15" s="181"/>
    </row>
    <row r="16" spans="1:29">
      <c r="B16" s="90">
        <v>14</v>
      </c>
      <c r="C16" s="105"/>
      <c r="D16" s="114" t="s">
        <v>54</v>
      </c>
      <c r="E16" s="113" t="s">
        <v>28</v>
      </c>
      <c r="F16" s="108" t="s">
        <v>29</v>
      </c>
      <c r="G16" s="101" t="s">
        <v>41</v>
      </c>
      <c r="H16" s="116"/>
      <c r="I16" s="150" t="s">
        <v>77</v>
      </c>
      <c r="J16" s="129">
        <v>43238</v>
      </c>
      <c r="K16" s="151" t="s">
        <v>67</v>
      </c>
      <c r="L16" s="151" t="s">
        <v>78</v>
      </c>
      <c r="M16" s="147"/>
      <c r="N16" s="128"/>
      <c r="O16" s="128"/>
      <c r="P16" s="148"/>
      <c r="Q16" s="174"/>
      <c r="R16" s="174"/>
      <c r="S16" s="174"/>
      <c r="T16" s="174"/>
      <c r="U16" s="144"/>
      <c r="V16" s="144"/>
      <c r="W16" s="175"/>
      <c r="X16" s="144"/>
      <c r="Y16" s="125"/>
      <c r="Z16" s="177"/>
      <c r="AA16" s="177"/>
      <c r="AB16" s="181"/>
    </row>
    <row r="17" spans="2:28">
      <c r="B17" s="90">
        <v>15</v>
      </c>
      <c r="C17" s="105"/>
      <c r="D17" s="114" t="s">
        <v>54</v>
      </c>
      <c r="E17" s="113" t="s">
        <v>28</v>
      </c>
      <c r="F17" s="108" t="s">
        <v>29</v>
      </c>
      <c r="G17" s="101" t="s">
        <v>41</v>
      </c>
      <c r="H17" s="116"/>
      <c r="I17" s="150" t="s">
        <v>79</v>
      </c>
      <c r="J17" s="129">
        <v>43238</v>
      </c>
      <c r="K17" s="151" t="s">
        <v>67</v>
      </c>
      <c r="L17" s="151" t="s">
        <v>80</v>
      </c>
      <c r="M17" s="147"/>
      <c r="N17" s="128"/>
      <c r="O17" s="128"/>
      <c r="P17" s="148"/>
      <c r="Q17" s="174"/>
      <c r="R17" s="174"/>
      <c r="S17" s="174"/>
      <c r="T17" s="174"/>
      <c r="U17" s="144"/>
      <c r="V17" s="144"/>
      <c r="W17" s="175"/>
      <c r="X17" s="144"/>
      <c r="Y17" s="125"/>
      <c r="Z17" s="177"/>
      <c r="AA17" s="177"/>
      <c r="AB17" s="181"/>
    </row>
    <row r="18" spans="2:28" ht="108">
      <c r="B18" s="90">
        <v>16</v>
      </c>
      <c r="C18" s="105"/>
      <c r="D18" s="114" t="s">
        <v>54</v>
      </c>
      <c r="E18" s="113" t="s">
        <v>28</v>
      </c>
      <c r="F18" s="108" t="s">
        <v>29</v>
      </c>
      <c r="G18" s="101" t="s">
        <v>41</v>
      </c>
      <c r="H18" s="116"/>
      <c r="I18" s="144"/>
      <c r="J18" s="129">
        <v>43243</v>
      </c>
      <c r="K18" s="152" t="s">
        <v>67</v>
      </c>
      <c r="L18" s="151" t="s">
        <v>81</v>
      </c>
      <c r="M18" s="147"/>
      <c r="N18" s="128"/>
      <c r="O18" s="128"/>
      <c r="P18" s="148"/>
      <c r="Q18" s="174"/>
      <c r="R18" s="174"/>
      <c r="S18" s="174"/>
      <c r="T18" s="174"/>
      <c r="U18" s="144"/>
      <c r="V18" s="144"/>
      <c r="W18" s="175"/>
      <c r="X18" s="144"/>
      <c r="Y18" s="125"/>
      <c r="Z18" s="177"/>
      <c r="AA18" s="177"/>
      <c r="AB18" s="181"/>
    </row>
    <row r="19" spans="2:28" ht="48">
      <c r="B19" s="90">
        <v>17</v>
      </c>
      <c r="C19" s="105" t="s">
        <v>82</v>
      </c>
      <c r="D19" s="114" t="s">
        <v>27</v>
      </c>
      <c r="E19" s="113" t="s">
        <v>28</v>
      </c>
      <c r="F19" s="108" t="s">
        <v>29</v>
      </c>
      <c r="G19" s="101" t="s">
        <v>47</v>
      </c>
      <c r="H19" s="116" t="s">
        <v>83</v>
      </c>
      <c r="I19" s="153" t="s">
        <v>84</v>
      </c>
      <c r="J19" s="129">
        <v>43255</v>
      </c>
      <c r="K19" s="154" t="s">
        <v>67</v>
      </c>
      <c r="L19" s="155" t="s">
        <v>85</v>
      </c>
      <c r="M19" s="147"/>
      <c r="N19" s="128"/>
      <c r="O19" s="128"/>
      <c r="P19" s="148"/>
      <c r="Q19" s="174"/>
      <c r="R19" s="174"/>
      <c r="S19" s="174"/>
      <c r="T19" s="174"/>
      <c r="U19" s="144"/>
      <c r="V19" s="144"/>
      <c r="W19" s="175"/>
      <c r="X19" s="144"/>
      <c r="Y19" s="125"/>
      <c r="Z19" s="177"/>
      <c r="AA19" s="177"/>
      <c r="AB19" s="181"/>
    </row>
    <row r="20" spans="2:28" ht="24">
      <c r="B20" s="90">
        <v>18</v>
      </c>
      <c r="C20" s="105" t="s">
        <v>82</v>
      </c>
      <c r="D20" s="114" t="s">
        <v>27</v>
      </c>
      <c r="E20" s="113" t="s">
        <v>28</v>
      </c>
      <c r="F20" s="108" t="s">
        <v>29</v>
      </c>
      <c r="G20" s="101" t="s">
        <v>47</v>
      </c>
      <c r="H20" s="116" t="s">
        <v>86</v>
      </c>
      <c r="I20" s="153" t="s">
        <v>84</v>
      </c>
      <c r="J20" s="129">
        <v>43255</v>
      </c>
      <c r="K20" s="154" t="s">
        <v>67</v>
      </c>
      <c r="L20" s="156" t="s">
        <v>87</v>
      </c>
      <c r="M20" s="147"/>
      <c r="N20" s="128"/>
      <c r="O20" s="128"/>
      <c r="P20" s="148"/>
      <c r="Q20" s="174"/>
      <c r="R20" s="174"/>
      <c r="S20" s="174"/>
      <c r="T20" s="174"/>
      <c r="U20" s="144"/>
      <c r="V20" s="144"/>
      <c r="W20" s="175"/>
      <c r="X20" s="144"/>
      <c r="Y20" s="125"/>
      <c r="Z20" s="177"/>
      <c r="AA20" s="177"/>
      <c r="AB20" s="181"/>
    </row>
    <row r="21" spans="2:28" ht="36">
      <c r="B21" s="90">
        <v>19</v>
      </c>
      <c r="C21" s="105"/>
      <c r="D21" s="114" t="s">
        <v>27</v>
      </c>
      <c r="E21" s="113" t="s">
        <v>28</v>
      </c>
      <c r="F21" s="108" t="s">
        <v>29</v>
      </c>
      <c r="G21" s="101" t="s">
        <v>47</v>
      </c>
      <c r="H21" s="116" t="s">
        <v>88</v>
      </c>
      <c r="I21" s="153" t="s">
        <v>89</v>
      </c>
      <c r="J21" s="129">
        <v>43257</v>
      </c>
      <c r="K21" s="154" t="s">
        <v>67</v>
      </c>
      <c r="L21" s="146" t="s">
        <v>90</v>
      </c>
      <c r="M21" s="147"/>
      <c r="N21" s="128"/>
      <c r="O21" s="128"/>
      <c r="P21" s="148"/>
      <c r="Q21" s="174"/>
      <c r="R21" s="174"/>
      <c r="S21" s="174"/>
      <c r="T21" s="174"/>
      <c r="U21" s="144"/>
      <c r="V21" s="144"/>
      <c r="W21" s="175"/>
      <c r="X21" s="144"/>
      <c r="Y21" s="125"/>
      <c r="Z21" s="177"/>
      <c r="AA21" s="177"/>
      <c r="AB21" s="181"/>
    </row>
    <row r="22" spans="2:28" ht="48">
      <c r="B22" s="90">
        <v>20</v>
      </c>
      <c r="C22" s="105" t="s">
        <v>91</v>
      </c>
      <c r="D22" s="114" t="s">
        <v>27</v>
      </c>
      <c r="E22" s="113" t="s">
        <v>28</v>
      </c>
      <c r="F22" s="108" t="s">
        <v>29</v>
      </c>
      <c r="G22" s="101" t="s">
        <v>47</v>
      </c>
      <c r="H22" s="116" t="s">
        <v>92</v>
      </c>
      <c r="I22" s="153" t="s">
        <v>89</v>
      </c>
      <c r="J22" s="129">
        <v>43257</v>
      </c>
      <c r="K22" s="154" t="s">
        <v>67</v>
      </c>
      <c r="L22" s="146" t="s">
        <v>93</v>
      </c>
      <c r="M22" s="147"/>
      <c r="N22" s="128"/>
      <c r="O22" s="128"/>
      <c r="P22" s="148"/>
      <c r="Q22" s="174"/>
      <c r="R22" s="174"/>
      <c r="S22" s="174"/>
      <c r="T22" s="174"/>
      <c r="U22" s="144"/>
      <c r="V22" s="144"/>
      <c r="W22" s="175"/>
      <c r="X22" s="144"/>
      <c r="Y22" s="125"/>
      <c r="Z22" s="177"/>
      <c r="AA22" s="177"/>
      <c r="AB22" s="181"/>
    </row>
    <row r="23" spans="2:28" ht="24">
      <c r="B23" s="90">
        <v>21</v>
      </c>
      <c r="C23" s="105" t="s">
        <v>91</v>
      </c>
      <c r="D23" s="114" t="s">
        <v>27</v>
      </c>
      <c r="E23" s="113" t="s">
        <v>28</v>
      </c>
      <c r="F23" s="108" t="s">
        <v>29</v>
      </c>
      <c r="G23" s="101" t="s">
        <v>47</v>
      </c>
      <c r="H23" s="116" t="s">
        <v>94</v>
      </c>
      <c r="I23" s="153" t="s">
        <v>95</v>
      </c>
      <c r="J23" s="129">
        <v>43262</v>
      </c>
      <c r="K23" s="154" t="s">
        <v>67</v>
      </c>
      <c r="L23" s="146" t="s">
        <v>96</v>
      </c>
      <c r="M23" s="147"/>
      <c r="N23" s="128"/>
      <c r="O23" s="128"/>
      <c r="P23" s="148"/>
      <c r="Q23" s="174"/>
      <c r="R23" s="174"/>
      <c r="S23" s="174"/>
      <c r="T23" s="174"/>
      <c r="U23" s="144"/>
      <c r="V23" s="144"/>
      <c r="W23" s="175"/>
      <c r="X23" s="144"/>
      <c r="Y23" s="125"/>
      <c r="Z23" s="177"/>
      <c r="AA23" s="177"/>
      <c r="AB23" s="181"/>
    </row>
    <row r="24" spans="2:28" ht="36" customHeight="1">
      <c r="B24" s="104">
        <v>22</v>
      </c>
      <c r="C24" s="117" t="s">
        <v>97</v>
      </c>
      <c r="D24" s="118" t="s">
        <v>27</v>
      </c>
      <c r="E24" s="105" t="s">
        <v>28</v>
      </c>
      <c r="F24" s="108" t="s">
        <v>29</v>
      </c>
      <c r="G24" s="119" t="s">
        <v>41</v>
      </c>
      <c r="H24" s="120" t="s">
        <v>98</v>
      </c>
      <c r="I24" s="135" t="s">
        <v>99</v>
      </c>
      <c r="J24" s="129">
        <v>43255</v>
      </c>
      <c r="K24" s="157" t="s">
        <v>38</v>
      </c>
      <c r="L24" s="158" t="s">
        <v>100</v>
      </c>
      <c r="M24" s="147"/>
      <c r="N24" s="128"/>
      <c r="O24" s="128"/>
      <c r="P24" s="148"/>
      <c r="Q24" s="174"/>
      <c r="R24" s="174"/>
      <c r="S24" s="174"/>
      <c r="T24" s="174"/>
      <c r="U24" s="144"/>
      <c r="V24" s="144"/>
      <c r="W24" s="175"/>
      <c r="X24" s="144"/>
      <c r="Y24" s="125"/>
      <c r="Z24" s="177"/>
      <c r="AA24" s="177"/>
      <c r="AB24" s="181"/>
    </row>
    <row r="25" spans="2:28" ht="30" customHeight="1">
      <c r="B25" s="104">
        <v>23</v>
      </c>
      <c r="C25" s="117" t="s">
        <v>97</v>
      </c>
      <c r="D25" s="118" t="s">
        <v>27</v>
      </c>
      <c r="E25" s="105" t="s">
        <v>28</v>
      </c>
      <c r="F25" s="108" t="s">
        <v>29</v>
      </c>
      <c r="G25" s="119" t="s">
        <v>41</v>
      </c>
      <c r="H25" s="120"/>
      <c r="I25" s="135" t="s">
        <v>101</v>
      </c>
      <c r="J25" s="129">
        <v>43255</v>
      </c>
      <c r="K25" s="157" t="s">
        <v>38</v>
      </c>
      <c r="L25" s="159" t="s">
        <v>102</v>
      </c>
      <c r="M25" s="147"/>
      <c r="N25" s="128"/>
      <c r="O25" s="128"/>
      <c r="P25" s="148"/>
      <c r="Q25" s="174"/>
      <c r="R25" s="174"/>
      <c r="S25" s="174"/>
      <c r="T25" s="174"/>
      <c r="U25" s="144"/>
      <c r="V25" s="144"/>
      <c r="W25" s="175"/>
      <c r="X25" s="144"/>
      <c r="Y25" s="125"/>
      <c r="Z25" s="177"/>
      <c r="AA25" s="177"/>
      <c r="AB25" s="181"/>
    </row>
    <row r="26" spans="2:28" ht="30.75" customHeight="1">
      <c r="B26" s="104">
        <v>24</v>
      </c>
      <c r="C26" s="117" t="s">
        <v>97</v>
      </c>
      <c r="D26" s="118" t="s">
        <v>27</v>
      </c>
      <c r="E26" s="105" t="s">
        <v>28</v>
      </c>
      <c r="F26" s="108" t="s">
        <v>29</v>
      </c>
      <c r="G26" s="119" t="s">
        <v>41</v>
      </c>
      <c r="H26" s="120"/>
      <c r="I26" s="135" t="s">
        <v>101</v>
      </c>
      <c r="J26" s="129">
        <v>43256</v>
      </c>
      <c r="K26" s="157" t="s">
        <v>38</v>
      </c>
      <c r="L26" s="160" t="s">
        <v>103</v>
      </c>
      <c r="M26" s="147"/>
      <c r="N26" s="128"/>
      <c r="O26" s="128"/>
      <c r="P26" s="148"/>
      <c r="Q26" s="174"/>
      <c r="R26" s="174"/>
      <c r="S26" s="174"/>
      <c r="T26" s="174"/>
      <c r="U26" s="144"/>
      <c r="V26" s="144"/>
      <c r="W26" s="175"/>
      <c r="X26" s="144"/>
      <c r="Y26" s="125"/>
      <c r="Z26" s="177"/>
      <c r="AA26" s="177"/>
      <c r="AB26" s="181"/>
    </row>
    <row r="27" spans="2:28" ht="30.75" customHeight="1">
      <c r="B27" s="90">
        <v>25</v>
      </c>
      <c r="C27" s="117" t="s">
        <v>216</v>
      </c>
      <c r="D27" s="118" t="s">
        <v>54</v>
      </c>
      <c r="E27" s="105" t="s">
        <v>28</v>
      </c>
      <c r="F27" s="108" t="s">
        <v>29</v>
      </c>
      <c r="G27" s="119" t="s">
        <v>41</v>
      </c>
      <c r="H27" s="120"/>
      <c r="I27" s="135" t="s">
        <v>215</v>
      </c>
      <c r="J27" s="129">
        <v>43262</v>
      </c>
      <c r="K27" s="157" t="s">
        <v>38</v>
      </c>
      <c r="L27" s="217" t="s">
        <v>214</v>
      </c>
      <c r="M27" s="147" t="s">
        <v>217</v>
      </c>
      <c r="N27" s="128"/>
      <c r="O27" s="128"/>
      <c r="P27" s="148"/>
      <c r="Q27" s="174"/>
      <c r="R27" s="174"/>
      <c r="S27" s="174"/>
      <c r="T27" s="174"/>
      <c r="U27" s="144"/>
      <c r="V27" s="144"/>
      <c r="W27" s="175"/>
      <c r="X27" s="144"/>
      <c r="Y27" s="125"/>
      <c r="Z27" s="177"/>
      <c r="AA27" s="177"/>
      <c r="AB27" s="181"/>
    </row>
    <row r="28" spans="2:28" ht="73.5" customHeight="1">
      <c r="B28" s="90">
        <v>26</v>
      </c>
      <c r="C28" s="105" t="s">
        <v>40</v>
      </c>
      <c r="D28" s="114" t="s">
        <v>54</v>
      </c>
      <c r="E28" s="113" t="s">
        <v>28</v>
      </c>
      <c r="F28" s="108" t="s">
        <v>29</v>
      </c>
      <c r="G28" s="101" t="s">
        <v>41</v>
      </c>
      <c r="H28" s="116"/>
      <c r="I28" s="135" t="s">
        <v>104</v>
      </c>
      <c r="J28" s="129">
        <v>43272</v>
      </c>
      <c r="K28" s="157" t="s">
        <v>38</v>
      </c>
      <c r="L28" s="115" t="s">
        <v>105</v>
      </c>
      <c r="M28" s="161" t="s">
        <v>106</v>
      </c>
      <c r="N28" s="128"/>
      <c r="O28" s="128"/>
      <c r="P28" s="148"/>
      <c r="Q28" s="174"/>
      <c r="R28" s="174"/>
      <c r="S28" s="174"/>
      <c r="T28" s="174"/>
      <c r="U28" s="145" t="s">
        <v>107</v>
      </c>
      <c r="V28" s="144"/>
      <c r="W28" s="175"/>
      <c r="X28" s="144"/>
      <c r="Y28" s="125"/>
      <c r="Z28" s="177"/>
      <c r="AA28" s="177"/>
      <c r="AB28" s="181"/>
    </row>
    <row r="29" spans="2:28" ht="24">
      <c r="B29" s="90">
        <v>27</v>
      </c>
      <c r="C29" s="121" t="s">
        <v>108</v>
      </c>
      <c r="D29" s="118" t="s">
        <v>27</v>
      </c>
      <c r="E29" s="113" t="s">
        <v>28</v>
      </c>
      <c r="F29" s="108" t="s">
        <v>29</v>
      </c>
      <c r="G29" s="101" t="s">
        <v>47</v>
      </c>
      <c r="H29" s="116" t="s">
        <v>109</v>
      </c>
      <c r="I29" s="162" t="s">
        <v>95</v>
      </c>
      <c r="J29" s="163">
        <v>43262</v>
      </c>
      <c r="K29" s="152" t="s">
        <v>110</v>
      </c>
      <c r="L29" s="146" t="s">
        <v>111</v>
      </c>
      <c r="M29" s="147"/>
      <c r="N29" s="128"/>
      <c r="O29" s="128"/>
      <c r="P29" s="148"/>
      <c r="Q29" s="174"/>
      <c r="R29" s="174"/>
      <c r="S29" s="174"/>
      <c r="T29" s="174"/>
      <c r="U29" s="144"/>
      <c r="V29" s="144"/>
      <c r="W29" s="175"/>
      <c r="X29" s="144"/>
      <c r="Y29" s="125"/>
      <c r="Z29" s="177"/>
      <c r="AA29" s="177"/>
      <c r="AB29" s="181"/>
    </row>
    <row r="30" spans="2:28" ht="49.5">
      <c r="B30" s="90">
        <v>28</v>
      </c>
      <c r="C30" s="121" t="s">
        <v>108</v>
      </c>
      <c r="D30" s="118" t="s">
        <v>27</v>
      </c>
      <c r="E30" s="113" t="s">
        <v>28</v>
      </c>
      <c r="F30" s="108" t="s">
        <v>29</v>
      </c>
      <c r="G30" s="101" t="s">
        <v>47</v>
      </c>
      <c r="H30" s="116" t="s">
        <v>112</v>
      </c>
      <c r="I30" s="162" t="s">
        <v>95</v>
      </c>
      <c r="J30" s="163">
        <v>43273</v>
      </c>
      <c r="K30" s="152" t="s">
        <v>110</v>
      </c>
      <c r="L30" s="164" t="s">
        <v>113</v>
      </c>
      <c r="M30" s="147"/>
      <c r="N30" s="128"/>
      <c r="O30" s="128"/>
      <c r="P30" s="148"/>
      <c r="Q30" s="174"/>
      <c r="R30" s="174"/>
      <c r="S30" s="174"/>
      <c r="T30" s="174"/>
      <c r="U30" s="144"/>
      <c r="V30" s="144"/>
      <c r="W30" s="175"/>
      <c r="X30" s="144"/>
      <c r="Y30" s="125"/>
      <c r="Z30" s="177"/>
      <c r="AA30" s="177"/>
      <c r="AB30" s="181"/>
    </row>
    <row r="31" spans="2:28" ht="14.25" customHeight="1">
      <c r="B31" s="90">
        <v>29</v>
      </c>
      <c r="C31" s="122" t="s">
        <v>114</v>
      </c>
      <c r="D31" s="114" t="s">
        <v>115</v>
      </c>
      <c r="E31" s="113" t="s">
        <v>28</v>
      </c>
      <c r="F31" s="108" t="s">
        <v>116</v>
      </c>
      <c r="G31" s="101"/>
      <c r="H31" s="116"/>
      <c r="I31" s="145" t="s">
        <v>117</v>
      </c>
      <c r="J31" s="129">
        <v>43276</v>
      </c>
      <c r="K31" s="145" t="s">
        <v>33</v>
      </c>
      <c r="L31" s="156" t="s">
        <v>118</v>
      </c>
      <c r="M31" s="147"/>
      <c r="N31" s="128"/>
      <c r="O31" s="128"/>
      <c r="P31" s="148"/>
      <c r="Q31" s="174"/>
      <c r="R31" s="174"/>
      <c r="S31" s="174"/>
      <c r="T31" s="174"/>
      <c r="U31" s="144"/>
      <c r="V31" s="144"/>
      <c r="W31" s="175"/>
      <c r="X31" s="144"/>
      <c r="Y31" s="125"/>
      <c r="Z31" s="177"/>
      <c r="AA31" s="177"/>
      <c r="AB31" s="181"/>
    </row>
    <row r="32" spans="2:28" ht="33.75" customHeight="1">
      <c r="B32" s="90">
        <v>30</v>
      </c>
      <c r="C32" s="105" t="s">
        <v>212</v>
      </c>
      <c r="D32" s="114" t="s">
        <v>27</v>
      </c>
      <c r="E32" s="113" t="s">
        <v>28</v>
      </c>
      <c r="F32" s="108" t="s">
        <v>29</v>
      </c>
      <c r="G32" s="101" t="s">
        <v>41</v>
      </c>
      <c r="H32" s="116" t="s">
        <v>211</v>
      </c>
      <c r="I32" s="105" t="s">
        <v>210</v>
      </c>
      <c r="J32" s="129">
        <v>43278</v>
      </c>
      <c r="K32" s="157" t="s">
        <v>38</v>
      </c>
      <c r="L32" s="216" t="s">
        <v>213</v>
      </c>
      <c r="M32" s="147"/>
      <c r="N32" s="128"/>
      <c r="O32" s="128"/>
      <c r="P32" s="148"/>
      <c r="Q32" s="174"/>
      <c r="R32" s="174"/>
      <c r="S32" s="174"/>
      <c r="T32" s="174"/>
      <c r="U32" s="144"/>
      <c r="V32" s="144"/>
      <c r="W32" s="175"/>
      <c r="X32" s="144"/>
      <c r="Y32" s="125"/>
      <c r="Z32" s="177"/>
      <c r="AA32" s="177"/>
      <c r="AB32" s="181"/>
    </row>
    <row r="33" spans="2:28" ht="14.25" customHeight="1">
      <c r="B33" s="90"/>
      <c r="C33" s="105"/>
      <c r="D33" s="114"/>
      <c r="E33" s="113"/>
      <c r="F33" s="108"/>
      <c r="G33" s="101"/>
      <c r="H33" s="116"/>
      <c r="I33" s="144"/>
      <c r="J33" s="129"/>
      <c r="K33" s="145"/>
      <c r="L33" s="115"/>
      <c r="M33" s="147"/>
      <c r="N33" s="128"/>
      <c r="O33" s="128"/>
      <c r="P33" s="148"/>
      <c r="Q33" s="174"/>
      <c r="R33" s="174"/>
      <c r="S33" s="174"/>
      <c r="T33" s="174"/>
      <c r="U33" s="144"/>
      <c r="V33" s="144"/>
      <c r="W33" s="175"/>
      <c r="X33" s="144"/>
      <c r="Y33" s="125"/>
      <c r="Z33" s="177"/>
      <c r="AA33" s="177"/>
      <c r="AB33" s="181"/>
    </row>
    <row r="34" spans="2:28" ht="14.25" customHeight="1">
      <c r="B34" s="90"/>
      <c r="C34" s="105"/>
      <c r="D34" s="114"/>
      <c r="E34" s="113"/>
      <c r="F34" s="108"/>
      <c r="G34" s="101"/>
      <c r="H34" s="116"/>
      <c r="I34" s="144"/>
      <c r="J34" s="129"/>
      <c r="K34" s="145"/>
      <c r="L34" s="115"/>
      <c r="M34" s="147"/>
      <c r="N34" s="128"/>
      <c r="O34" s="128"/>
      <c r="P34" s="148"/>
      <c r="Q34" s="174"/>
      <c r="R34" s="174"/>
      <c r="S34" s="174"/>
      <c r="T34" s="174"/>
      <c r="U34" s="144"/>
      <c r="V34" s="144"/>
      <c r="W34" s="175"/>
      <c r="X34" s="144"/>
      <c r="Y34" s="125"/>
      <c r="Z34" s="177"/>
      <c r="AA34" s="177"/>
      <c r="AB34" s="181"/>
    </row>
    <row r="35" spans="2:28" ht="14.25" customHeight="1">
      <c r="B35" s="90"/>
      <c r="C35" s="105"/>
      <c r="D35" s="114"/>
      <c r="E35" s="113"/>
      <c r="F35" s="108"/>
      <c r="G35" s="101"/>
      <c r="H35" s="116"/>
      <c r="I35" s="144"/>
      <c r="J35" s="129"/>
      <c r="K35" s="145"/>
      <c r="L35" s="115"/>
      <c r="M35" s="147"/>
      <c r="N35" s="128"/>
      <c r="O35" s="128"/>
      <c r="P35" s="148"/>
      <c r="Q35" s="174"/>
      <c r="R35" s="174"/>
      <c r="S35" s="174"/>
      <c r="T35" s="174"/>
      <c r="U35" s="144"/>
      <c r="V35" s="144"/>
      <c r="W35" s="175"/>
      <c r="X35" s="144"/>
      <c r="Y35" s="125"/>
      <c r="Z35" s="177"/>
      <c r="AA35" s="177"/>
      <c r="AB35" s="181"/>
    </row>
    <row r="36" spans="2:28" ht="14.25" customHeight="1">
      <c r="B36" s="90"/>
      <c r="C36" s="105"/>
      <c r="D36" s="114"/>
      <c r="E36" s="113"/>
      <c r="F36" s="108"/>
      <c r="G36" s="101"/>
      <c r="H36" s="116"/>
      <c r="I36" s="144"/>
      <c r="J36" s="129"/>
      <c r="K36" s="145"/>
      <c r="L36" s="115"/>
      <c r="M36" s="147"/>
      <c r="N36" s="128"/>
      <c r="O36" s="128"/>
      <c r="P36" s="148"/>
      <c r="Q36" s="174"/>
      <c r="R36" s="174"/>
      <c r="S36" s="174"/>
      <c r="T36" s="174"/>
      <c r="U36" s="144"/>
      <c r="V36" s="144"/>
      <c r="W36" s="175"/>
      <c r="X36" s="144"/>
      <c r="Y36" s="125"/>
      <c r="Z36" s="177"/>
      <c r="AA36" s="177"/>
      <c r="AB36" s="181"/>
    </row>
    <row r="37" spans="2:28" ht="14.25" customHeight="1">
      <c r="B37" s="90"/>
      <c r="C37" s="105"/>
      <c r="D37" s="114"/>
      <c r="E37" s="113"/>
      <c r="F37" s="108"/>
      <c r="G37" s="101"/>
      <c r="H37" s="116"/>
      <c r="I37" s="144"/>
      <c r="J37" s="129"/>
      <c r="K37" s="145"/>
      <c r="L37" s="115"/>
      <c r="M37" s="147"/>
      <c r="N37" s="128"/>
      <c r="O37" s="128"/>
      <c r="P37" s="148"/>
      <c r="Q37" s="174"/>
      <c r="R37" s="174"/>
      <c r="S37" s="174"/>
      <c r="T37" s="174"/>
      <c r="U37" s="144"/>
      <c r="V37" s="144"/>
      <c r="W37" s="175"/>
      <c r="X37" s="144"/>
      <c r="Y37" s="125"/>
      <c r="Z37" s="177"/>
      <c r="AA37" s="177"/>
      <c r="AB37" s="181"/>
    </row>
    <row r="38" spans="2:28" ht="14.25" customHeight="1">
      <c r="B38" s="90"/>
      <c r="C38" s="105"/>
      <c r="D38" s="114"/>
      <c r="E38" s="113"/>
      <c r="F38" s="108"/>
      <c r="G38" s="101"/>
      <c r="H38" s="116"/>
      <c r="I38" s="144"/>
      <c r="J38" s="129"/>
      <c r="K38" s="145"/>
      <c r="L38" s="115"/>
      <c r="M38" s="147"/>
      <c r="N38" s="128"/>
      <c r="O38" s="128"/>
      <c r="P38" s="148"/>
      <c r="Q38" s="174"/>
      <c r="R38" s="174"/>
      <c r="S38" s="174"/>
      <c r="T38" s="174"/>
      <c r="U38" s="144"/>
      <c r="V38" s="144"/>
      <c r="W38" s="175"/>
      <c r="X38" s="144"/>
      <c r="Y38" s="125"/>
      <c r="Z38" s="177"/>
      <c r="AA38" s="177"/>
      <c r="AB38" s="181"/>
    </row>
    <row r="39" spans="2:28" ht="14.25" customHeight="1">
      <c r="B39" s="90"/>
      <c r="C39" s="105"/>
      <c r="D39" s="114"/>
      <c r="E39" s="113"/>
      <c r="F39" s="108"/>
      <c r="G39" s="101"/>
      <c r="H39" s="116"/>
      <c r="I39" s="144"/>
      <c r="J39" s="129"/>
      <c r="K39" s="145"/>
      <c r="L39" s="115"/>
      <c r="M39" s="147"/>
      <c r="N39" s="128"/>
      <c r="O39" s="128"/>
      <c r="P39" s="148"/>
      <c r="Q39" s="174"/>
      <c r="R39" s="174"/>
      <c r="S39" s="174"/>
      <c r="T39" s="174"/>
      <c r="U39" s="144"/>
      <c r="V39" s="144"/>
      <c r="W39" s="175"/>
      <c r="X39" s="144"/>
      <c r="Y39" s="125"/>
      <c r="Z39" s="177"/>
      <c r="AA39" s="177"/>
      <c r="AB39" s="181"/>
    </row>
    <row r="40" spans="2:28" ht="14.25" customHeight="1">
      <c r="B40" s="90"/>
      <c r="C40" s="105"/>
      <c r="D40" s="114"/>
      <c r="E40" s="113"/>
      <c r="F40" s="108"/>
      <c r="G40" s="101"/>
      <c r="H40" s="116"/>
      <c r="I40" s="144"/>
      <c r="J40" s="129"/>
      <c r="K40" s="145"/>
      <c r="L40" s="115"/>
      <c r="M40" s="147"/>
      <c r="N40" s="128"/>
      <c r="O40" s="128"/>
      <c r="P40" s="148"/>
      <c r="Q40" s="174"/>
      <c r="R40" s="174"/>
      <c r="S40" s="174"/>
      <c r="T40" s="174"/>
      <c r="U40" s="144"/>
      <c r="V40" s="144"/>
      <c r="W40" s="175"/>
      <c r="X40" s="144"/>
      <c r="Y40" s="125"/>
      <c r="Z40" s="177"/>
      <c r="AA40" s="177"/>
      <c r="AB40" s="181"/>
    </row>
    <row r="41" spans="2:28" ht="14.25" customHeight="1">
      <c r="B41" s="90"/>
      <c r="C41" s="105"/>
      <c r="D41" s="114"/>
      <c r="E41" s="113"/>
      <c r="F41" s="108"/>
      <c r="G41" s="101"/>
      <c r="H41" s="116"/>
      <c r="I41" s="144"/>
      <c r="J41" s="129"/>
      <c r="K41" s="145"/>
      <c r="L41" s="115"/>
      <c r="M41" s="147"/>
      <c r="N41" s="128"/>
      <c r="O41" s="128"/>
      <c r="P41" s="148"/>
      <c r="Q41" s="174"/>
      <c r="R41" s="174"/>
      <c r="S41" s="174"/>
      <c r="T41" s="174"/>
      <c r="U41" s="144"/>
      <c r="V41" s="144"/>
      <c r="W41" s="175"/>
      <c r="X41" s="144"/>
      <c r="Y41" s="125"/>
      <c r="Z41" s="177"/>
      <c r="AA41" s="177"/>
      <c r="AB41" s="181"/>
    </row>
    <row r="42" spans="2:28" ht="14.25" customHeight="1">
      <c r="B42" s="90"/>
      <c r="C42" s="105"/>
      <c r="D42" s="114"/>
      <c r="E42" s="113"/>
      <c r="F42" s="108"/>
      <c r="G42" s="101"/>
      <c r="H42" s="116"/>
      <c r="I42" s="144"/>
      <c r="J42" s="129"/>
      <c r="K42" s="145"/>
      <c r="L42" s="115"/>
      <c r="M42" s="147"/>
      <c r="N42" s="128"/>
      <c r="O42" s="128"/>
      <c r="P42" s="148"/>
      <c r="Q42" s="174"/>
      <c r="R42" s="174"/>
      <c r="S42" s="174"/>
      <c r="T42" s="174"/>
      <c r="U42" s="144"/>
      <c r="V42" s="144"/>
      <c r="W42" s="175"/>
      <c r="X42" s="144"/>
      <c r="Y42" s="125"/>
      <c r="Z42" s="177"/>
      <c r="AA42" s="177"/>
      <c r="AB42" s="181"/>
    </row>
    <row r="43" spans="2:28" ht="14.25" customHeight="1">
      <c r="B43" s="90"/>
      <c r="C43" s="105"/>
      <c r="D43" s="114"/>
      <c r="E43" s="113"/>
      <c r="F43" s="108"/>
      <c r="G43" s="101"/>
      <c r="H43" s="116"/>
      <c r="I43" s="144"/>
      <c r="J43" s="129"/>
      <c r="K43" s="145"/>
      <c r="L43" s="115"/>
      <c r="M43" s="147"/>
      <c r="N43" s="128"/>
      <c r="O43" s="128"/>
      <c r="P43" s="148"/>
      <c r="Q43" s="174"/>
      <c r="R43" s="174"/>
      <c r="S43" s="174"/>
      <c r="T43" s="174"/>
      <c r="U43" s="144"/>
      <c r="V43" s="144"/>
      <c r="W43" s="175"/>
      <c r="X43" s="144"/>
      <c r="Y43" s="125"/>
      <c r="Z43" s="177"/>
      <c r="AA43" s="177"/>
      <c r="AB43" s="181"/>
    </row>
    <row r="44" spans="2:28" ht="14.25" customHeight="1">
      <c r="B44" s="90"/>
      <c r="C44" s="105"/>
      <c r="D44" s="114"/>
      <c r="E44" s="113"/>
      <c r="F44" s="108"/>
      <c r="G44" s="101"/>
      <c r="H44" s="116"/>
      <c r="I44" s="144"/>
      <c r="J44" s="129"/>
      <c r="K44" s="145"/>
      <c r="L44" s="115"/>
      <c r="M44" s="147"/>
      <c r="N44" s="128"/>
      <c r="O44" s="128"/>
      <c r="P44" s="148"/>
      <c r="Q44" s="174"/>
      <c r="R44" s="174"/>
      <c r="S44" s="174"/>
      <c r="T44" s="174"/>
      <c r="U44" s="144"/>
      <c r="V44" s="144"/>
      <c r="W44" s="175"/>
      <c r="X44" s="144"/>
      <c r="Y44" s="125"/>
      <c r="Z44" s="177"/>
      <c r="AA44" s="177"/>
      <c r="AB44" s="181"/>
    </row>
    <row r="45" spans="2:28" ht="14.25" customHeight="1">
      <c r="B45" s="90"/>
      <c r="C45" s="105"/>
      <c r="D45" s="114"/>
      <c r="E45" s="113"/>
      <c r="F45" s="108"/>
      <c r="G45" s="101"/>
      <c r="H45" s="116"/>
      <c r="I45" s="144"/>
      <c r="J45" s="129"/>
      <c r="K45" s="145"/>
      <c r="L45" s="115"/>
      <c r="M45" s="147"/>
      <c r="N45" s="128"/>
      <c r="O45" s="128"/>
      <c r="P45" s="148"/>
      <c r="Q45" s="174"/>
      <c r="R45" s="174"/>
      <c r="S45" s="174"/>
      <c r="T45" s="174"/>
      <c r="U45" s="144"/>
      <c r="V45" s="144"/>
      <c r="W45" s="175"/>
      <c r="X45" s="144"/>
      <c r="Y45" s="125"/>
      <c r="Z45" s="177"/>
      <c r="AA45" s="177"/>
      <c r="AB45" s="181"/>
    </row>
    <row r="46" spans="2:28" ht="14.25" customHeight="1">
      <c r="B46" s="90"/>
      <c r="C46" s="105"/>
      <c r="D46" s="114"/>
      <c r="E46" s="113"/>
      <c r="F46" s="108"/>
      <c r="G46" s="101"/>
      <c r="H46" s="116"/>
      <c r="I46" s="144"/>
      <c r="J46" s="129"/>
      <c r="K46" s="145"/>
      <c r="L46" s="115"/>
      <c r="M46" s="147"/>
      <c r="N46" s="128"/>
      <c r="O46" s="128"/>
      <c r="P46" s="148"/>
      <c r="Q46" s="174"/>
      <c r="R46" s="174"/>
      <c r="S46" s="174"/>
      <c r="T46" s="174"/>
      <c r="U46" s="144"/>
      <c r="V46" s="144"/>
      <c r="W46" s="175"/>
      <c r="X46" s="144"/>
      <c r="Y46" s="125"/>
      <c r="Z46" s="177"/>
      <c r="AA46" s="177"/>
      <c r="AB46" s="181"/>
    </row>
    <row r="47" spans="2:28" ht="14.25" customHeight="1">
      <c r="B47" s="90"/>
      <c r="C47" s="105"/>
      <c r="D47" s="114"/>
      <c r="E47" s="113"/>
      <c r="F47" s="108"/>
      <c r="G47" s="101"/>
      <c r="H47" s="116"/>
      <c r="I47" s="144"/>
      <c r="J47" s="129"/>
      <c r="K47" s="145"/>
      <c r="L47" s="115"/>
      <c r="M47" s="147"/>
      <c r="N47" s="128"/>
      <c r="O47" s="128"/>
      <c r="P47" s="148"/>
      <c r="Q47" s="174"/>
      <c r="R47" s="174"/>
      <c r="S47" s="174"/>
      <c r="T47" s="174"/>
      <c r="U47" s="144"/>
      <c r="V47" s="144"/>
      <c r="W47" s="175"/>
      <c r="X47" s="144"/>
      <c r="Y47" s="125"/>
      <c r="Z47" s="177"/>
      <c r="AA47" s="177"/>
      <c r="AB47" s="181"/>
    </row>
    <row r="48" spans="2:28" ht="14.25" customHeight="1">
      <c r="B48" s="90"/>
      <c r="C48" s="105"/>
      <c r="D48" s="114"/>
      <c r="E48" s="113"/>
      <c r="F48" s="108"/>
      <c r="G48" s="101"/>
      <c r="H48" s="116"/>
      <c r="I48" s="144"/>
      <c r="J48" s="129"/>
      <c r="K48" s="145"/>
      <c r="L48" s="115"/>
      <c r="M48" s="147"/>
      <c r="N48" s="128"/>
      <c r="O48" s="128"/>
      <c r="P48" s="148"/>
      <c r="Q48" s="174"/>
      <c r="R48" s="174"/>
      <c r="S48" s="174"/>
      <c r="T48" s="174"/>
      <c r="U48" s="144"/>
      <c r="V48" s="144"/>
      <c r="W48" s="175"/>
      <c r="X48" s="144"/>
      <c r="Y48" s="125"/>
      <c r="Z48" s="177"/>
      <c r="AA48" s="177"/>
      <c r="AB48" s="181"/>
    </row>
    <row r="49" spans="2:28" ht="14.25" customHeight="1">
      <c r="B49" s="90"/>
      <c r="C49" s="105"/>
      <c r="D49" s="114"/>
      <c r="E49" s="113"/>
      <c r="F49" s="108"/>
      <c r="G49" s="101"/>
      <c r="H49" s="116"/>
      <c r="I49" s="144"/>
      <c r="J49" s="129"/>
      <c r="K49" s="145"/>
      <c r="L49" s="115"/>
      <c r="M49" s="147"/>
      <c r="N49" s="128"/>
      <c r="O49" s="128"/>
      <c r="P49" s="148"/>
      <c r="Q49" s="174"/>
      <c r="R49" s="174"/>
      <c r="S49" s="174"/>
      <c r="T49" s="174"/>
      <c r="U49" s="144"/>
      <c r="V49" s="144"/>
      <c r="W49" s="175"/>
      <c r="X49" s="144"/>
      <c r="Y49" s="125"/>
      <c r="Z49" s="177"/>
      <c r="AA49" s="177"/>
      <c r="AB49" s="181"/>
    </row>
    <row r="50" spans="2:28" ht="14.25" customHeight="1">
      <c r="B50" s="90"/>
      <c r="C50" s="105"/>
      <c r="D50" s="114"/>
      <c r="E50" s="113"/>
      <c r="F50" s="108"/>
      <c r="G50" s="101"/>
      <c r="H50" s="116"/>
      <c r="I50" s="144"/>
      <c r="J50" s="129"/>
      <c r="K50" s="145"/>
      <c r="L50" s="115"/>
      <c r="M50" s="147"/>
      <c r="N50" s="128"/>
      <c r="O50" s="128"/>
      <c r="P50" s="148"/>
      <c r="Q50" s="174"/>
      <c r="R50" s="174"/>
      <c r="S50" s="174"/>
      <c r="T50" s="174"/>
      <c r="U50" s="144"/>
      <c r="V50" s="144"/>
      <c r="W50" s="175"/>
      <c r="X50" s="144"/>
      <c r="Y50" s="125"/>
      <c r="Z50" s="177"/>
      <c r="AA50" s="177"/>
      <c r="AB50" s="181"/>
    </row>
    <row r="51" spans="2:28" ht="14.25" customHeight="1">
      <c r="B51" s="90"/>
      <c r="C51" s="105"/>
      <c r="D51" s="114"/>
      <c r="E51" s="113"/>
      <c r="F51" s="108"/>
      <c r="G51" s="101"/>
      <c r="H51" s="116"/>
      <c r="I51" s="144"/>
      <c r="J51" s="129"/>
      <c r="K51" s="145"/>
      <c r="L51" s="115"/>
      <c r="M51" s="147"/>
      <c r="N51" s="128"/>
      <c r="O51" s="128"/>
      <c r="P51" s="148"/>
      <c r="Q51" s="174"/>
      <c r="R51" s="174"/>
      <c r="S51" s="174"/>
      <c r="T51" s="174"/>
      <c r="U51" s="144"/>
      <c r="V51" s="144"/>
      <c r="W51" s="175"/>
      <c r="X51" s="144"/>
      <c r="Y51" s="125"/>
      <c r="Z51" s="177"/>
      <c r="AA51" s="177"/>
      <c r="AB51" s="181"/>
    </row>
    <row r="52" spans="2:28" ht="14.25" customHeight="1">
      <c r="B52" s="90"/>
      <c r="C52" s="105"/>
      <c r="D52" s="114"/>
      <c r="E52" s="113"/>
      <c r="F52" s="108"/>
      <c r="G52" s="101"/>
      <c r="H52" s="116"/>
      <c r="I52" s="144"/>
      <c r="J52" s="129"/>
      <c r="K52" s="145"/>
      <c r="L52" s="115"/>
      <c r="M52" s="147"/>
      <c r="N52" s="128"/>
      <c r="O52" s="128"/>
      <c r="P52" s="148"/>
      <c r="Q52" s="174"/>
      <c r="R52" s="174"/>
      <c r="S52" s="174"/>
      <c r="T52" s="174"/>
      <c r="U52" s="144"/>
      <c r="V52" s="144"/>
      <c r="W52" s="175"/>
      <c r="X52" s="144"/>
      <c r="Y52" s="125"/>
      <c r="Z52" s="177"/>
      <c r="AA52" s="177"/>
      <c r="AB52" s="181"/>
    </row>
    <row r="53" spans="2:28" ht="14.25" customHeight="1">
      <c r="B53" s="90"/>
      <c r="C53" s="105"/>
      <c r="D53" s="114"/>
      <c r="E53" s="113"/>
      <c r="F53" s="108"/>
      <c r="G53" s="101"/>
      <c r="H53" s="116"/>
      <c r="I53" s="144"/>
      <c r="J53" s="129"/>
      <c r="K53" s="145"/>
      <c r="L53" s="115"/>
      <c r="M53" s="147"/>
      <c r="N53" s="128"/>
      <c r="O53" s="128"/>
      <c r="P53" s="148"/>
      <c r="Q53" s="174"/>
      <c r="R53" s="174"/>
      <c r="S53" s="174"/>
      <c r="T53" s="174"/>
      <c r="U53" s="144"/>
      <c r="V53" s="144"/>
      <c r="W53" s="175"/>
      <c r="X53" s="144"/>
      <c r="Y53" s="125"/>
      <c r="Z53" s="177"/>
      <c r="AA53" s="177"/>
      <c r="AB53" s="181"/>
    </row>
    <row r="54" spans="2:28" ht="14.25" customHeight="1">
      <c r="B54" s="90"/>
      <c r="C54" s="105"/>
      <c r="D54" s="114"/>
      <c r="E54" s="113"/>
      <c r="F54" s="108"/>
      <c r="G54" s="101"/>
      <c r="H54" s="116"/>
      <c r="I54" s="144"/>
      <c r="J54" s="129"/>
      <c r="K54" s="145"/>
      <c r="L54" s="115"/>
      <c r="M54" s="147"/>
      <c r="N54" s="128"/>
      <c r="O54" s="128"/>
      <c r="P54" s="148"/>
      <c r="Q54" s="174"/>
      <c r="R54" s="174"/>
      <c r="S54" s="174"/>
      <c r="T54" s="174"/>
      <c r="U54" s="144"/>
      <c r="V54" s="144"/>
      <c r="W54" s="175"/>
      <c r="X54" s="144"/>
      <c r="Y54" s="125"/>
      <c r="Z54" s="177"/>
      <c r="AA54" s="177"/>
      <c r="AB54" s="181"/>
    </row>
    <row r="55" spans="2:28" ht="14.25" customHeight="1">
      <c r="B55" s="90"/>
      <c r="C55" s="105"/>
      <c r="D55" s="114"/>
      <c r="E55" s="113"/>
      <c r="F55" s="108"/>
      <c r="G55" s="101"/>
      <c r="H55" s="116"/>
      <c r="I55" s="144"/>
      <c r="J55" s="129"/>
      <c r="K55" s="145"/>
      <c r="L55" s="115"/>
      <c r="M55" s="147"/>
      <c r="N55" s="128"/>
      <c r="O55" s="128"/>
      <c r="P55" s="148"/>
      <c r="Q55" s="174"/>
      <c r="R55" s="174"/>
      <c r="S55" s="174"/>
      <c r="T55" s="174"/>
      <c r="U55" s="144"/>
      <c r="V55" s="144"/>
      <c r="W55" s="175"/>
      <c r="X55" s="144"/>
      <c r="Y55" s="125"/>
      <c r="Z55" s="177"/>
      <c r="AA55" s="177"/>
      <c r="AB55" s="181"/>
    </row>
    <row r="56" spans="2:28" ht="14.25" customHeight="1">
      <c r="B56" s="90"/>
      <c r="C56" s="105"/>
      <c r="D56" s="114"/>
      <c r="E56" s="113"/>
      <c r="F56" s="108"/>
      <c r="G56" s="101"/>
      <c r="H56" s="116"/>
      <c r="I56" s="144"/>
      <c r="J56" s="129"/>
      <c r="K56" s="145"/>
      <c r="L56" s="115"/>
      <c r="M56" s="147"/>
      <c r="N56" s="128"/>
      <c r="O56" s="128"/>
      <c r="P56" s="148"/>
      <c r="Q56" s="174"/>
      <c r="R56" s="174"/>
      <c r="S56" s="174"/>
      <c r="T56" s="174"/>
      <c r="U56" s="144"/>
      <c r="V56" s="144"/>
      <c r="W56" s="175"/>
      <c r="X56" s="144"/>
      <c r="Y56" s="125"/>
      <c r="Z56" s="177"/>
      <c r="AA56" s="177"/>
      <c r="AB56" s="181"/>
    </row>
    <row r="57" spans="2:28" ht="14.25" customHeight="1">
      <c r="B57" s="90"/>
      <c r="C57" s="105"/>
      <c r="D57" s="114"/>
      <c r="E57" s="113"/>
      <c r="F57" s="108"/>
      <c r="G57" s="101"/>
      <c r="H57" s="116"/>
      <c r="I57" s="144"/>
      <c r="J57" s="129"/>
      <c r="K57" s="145"/>
      <c r="L57" s="115"/>
      <c r="M57" s="147"/>
      <c r="N57" s="128"/>
      <c r="O57" s="128"/>
      <c r="P57" s="148"/>
      <c r="Q57" s="174"/>
      <c r="R57" s="174"/>
      <c r="S57" s="174"/>
      <c r="T57" s="174"/>
      <c r="U57" s="144"/>
      <c r="V57" s="144"/>
      <c r="W57" s="175"/>
      <c r="X57" s="144"/>
      <c r="Y57" s="125"/>
      <c r="Z57" s="177"/>
      <c r="AA57" s="177"/>
      <c r="AB57" s="181"/>
    </row>
    <row r="58" spans="2:28" ht="14.25" customHeight="1">
      <c r="B58" s="90"/>
      <c r="C58" s="105"/>
      <c r="D58" s="114"/>
      <c r="E58" s="113"/>
      <c r="F58" s="108"/>
      <c r="G58" s="101"/>
      <c r="H58" s="116"/>
      <c r="I58" s="144"/>
      <c r="J58" s="129"/>
      <c r="K58" s="145"/>
      <c r="L58" s="115"/>
      <c r="M58" s="147"/>
      <c r="N58" s="128"/>
      <c r="O58" s="128"/>
      <c r="P58" s="148"/>
      <c r="Q58" s="174"/>
      <c r="R58" s="174"/>
      <c r="S58" s="174"/>
      <c r="T58" s="174"/>
      <c r="U58" s="144"/>
      <c r="V58" s="144"/>
      <c r="W58" s="175"/>
      <c r="X58" s="144"/>
      <c r="Y58" s="125"/>
      <c r="Z58" s="177"/>
      <c r="AA58" s="177"/>
      <c r="AB58" s="181"/>
    </row>
    <row r="59" spans="2:28" ht="14.25" customHeight="1">
      <c r="B59" s="90"/>
      <c r="C59" s="105"/>
      <c r="D59" s="114"/>
      <c r="E59" s="113"/>
      <c r="F59" s="108"/>
      <c r="G59" s="101"/>
      <c r="H59" s="116"/>
      <c r="I59" s="144"/>
      <c r="J59" s="129"/>
      <c r="K59" s="145"/>
      <c r="L59" s="115"/>
      <c r="M59" s="147"/>
      <c r="N59" s="128"/>
      <c r="O59" s="128"/>
      <c r="P59" s="148"/>
      <c r="Q59" s="174"/>
      <c r="R59" s="174"/>
      <c r="S59" s="174"/>
      <c r="T59" s="174"/>
      <c r="U59" s="144"/>
      <c r="V59" s="144"/>
      <c r="W59" s="175"/>
      <c r="X59" s="144"/>
      <c r="Y59" s="125"/>
      <c r="Z59" s="177"/>
      <c r="AA59" s="177"/>
      <c r="AB59" s="181"/>
    </row>
    <row r="60" spans="2:28" ht="14.25" customHeight="1">
      <c r="B60" s="90"/>
      <c r="C60" s="105"/>
      <c r="D60" s="114"/>
      <c r="E60" s="113"/>
      <c r="F60" s="108"/>
      <c r="G60" s="101"/>
      <c r="H60" s="116"/>
      <c r="I60" s="144"/>
      <c r="J60" s="129"/>
      <c r="K60" s="145"/>
      <c r="L60" s="115"/>
      <c r="M60" s="147"/>
      <c r="N60" s="128"/>
      <c r="O60" s="128"/>
      <c r="P60" s="148"/>
      <c r="Q60" s="174"/>
      <c r="R60" s="174"/>
      <c r="S60" s="174"/>
      <c r="T60" s="174"/>
      <c r="U60" s="144"/>
      <c r="V60" s="144"/>
      <c r="W60" s="175"/>
      <c r="X60" s="144"/>
      <c r="Y60" s="125"/>
      <c r="Z60" s="177"/>
      <c r="AA60" s="177"/>
      <c r="AB60" s="181"/>
    </row>
    <row r="61" spans="2:28" ht="14.25" customHeight="1">
      <c r="B61" s="90"/>
      <c r="C61" s="105"/>
      <c r="D61" s="114"/>
      <c r="E61" s="113"/>
      <c r="F61" s="108"/>
      <c r="G61" s="101"/>
      <c r="H61" s="116"/>
      <c r="I61" s="144"/>
      <c r="J61" s="129"/>
      <c r="K61" s="145"/>
      <c r="L61" s="115"/>
      <c r="M61" s="147"/>
      <c r="N61" s="128"/>
      <c r="O61" s="128"/>
      <c r="P61" s="148"/>
      <c r="Q61" s="174"/>
      <c r="R61" s="174"/>
      <c r="S61" s="174"/>
      <c r="T61" s="174"/>
      <c r="U61" s="144"/>
      <c r="V61" s="144"/>
      <c r="W61" s="175"/>
      <c r="X61" s="144"/>
      <c r="Y61" s="125"/>
      <c r="Z61" s="177"/>
      <c r="AA61" s="177"/>
      <c r="AB61" s="181"/>
    </row>
    <row r="62" spans="2:28" ht="14.25" customHeight="1">
      <c r="B62" s="90"/>
      <c r="C62" s="105"/>
      <c r="D62" s="114"/>
      <c r="E62" s="113"/>
      <c r="F62" s="108"/>
      <c r="G62" s="101"/>
      <c r="H62" s="116"/>
      <c r="I62" s="144"/>
      <c r="J62" s="129"/>
      <c r="K62" s="145"/>
      <c r="L62" s="115"/>
      <c r="M62" s="147"/>
      <c r="N62" s="128"/>
      <c r="O62" s="128"/>
      <c r="P62" s="148"/>
      <c r="Q62" s="174"/>
      <c r="R62" s="174"/>
      <c r="S62" s="174"/>
      <c r="T62" s="174"/>
      <c r="U62" s="144"/>
      <c r="V62" s="144"/>
      <c r="W62" s="175"/>
      <c r="X62" s="144"/>
      <c r="Y62" s="125"/>
      <c r="Z62" s="177"/>
      <c r="AA62" s="177"/>
      <c r="AB62" s="181"/>
    </row>
    <row r="63" spans="2:28" ht="14.25" customHeight="1">
      <c r="B63" s="90"/>
      <c r="C63" s="105"/>
      <c r="D63" s="114"/>
      <c r="E63" s="113"/>
      <c r="F63" s="108"/>
      <c r="G63" s="101"/>
      <c r="H63" s="116"/>
      <c r="I63" s="144"/>
      <c r="J63" s="129"/>
      <c r="K63" s="145"/>
      <c r="L63" s="115"/>
      <c r="M63" s="147"/>
      <c r="N63" s="128"/>
      <c r="O63" s="128"/>
      <c r="P63" s="148"/>
      <c r="Q63" s="174"/>
      <c r="R63" s="174"/>
      <c r="S63" s="174"/>
      <c r="T63" s="174"/>
      <c r="U63" s="144"/>
      <c r="V63" s="144"/>
      <c r="W63" s="175"/>
      <c r="X63" s="144"/>
      <c r="Y63" s="125"/>
      <c r="Z63" s="177"/>
      <c r="AA63" s="177"/>
      <c r="AB63" s="181"/>
    </row>
    <row r="64" spans="2:28" ht="14.25" customHeight="1">
      <c r="B64" s="90"/>
      <c r="C64" s="105"/>
      <c r="D64" s="114"/>
      <c r="E64" s="113"/>
      <c r="F64" s="108"/>
      <c r="G64" s="101"/>
      <c r="H64" s="116"/>
      <c r="I64" s="144"/>
      <c r="J64" s="129"/>
      <c r="K64" s="145"/>
      <c r="L64" s="115"/>
      <c r="M64" s="147"/>
      <c r="N64" s="128"/>
      <c r="O64" s="128"/>
      <c r="P64" s="148"/>
      <c r="Q64" s="174"/>
      <c r="R64" s="174"/>
      <c r="S64" s="174"/>
      <c r="T64" s="174"/>
      <c r="U64" s="144"/>
      <c r="V64" s="144"/>
      <c r="W64" s="175"/>
      <c r="X64" s="144"/>
      <c r="Y64" s="125"/>
      <c r="Z64" s="177"/>
      <c r="AA64" s="177"/>
      <c r="AB64" s="181"/>
    </row>
    <row r="65" spans="2:28" ht="14.25" customHeight="1">
      <c r="B65" s="90"/>
      <c r="C65" s="105"/>
      <c r="D65" s="114"/>
      <c r="E65" s="113"/>
      <c r="F65" s="108"/>
      <c r="G65" s="101"/>
      <c r="H65" s="116"/>
      <c r="I65" s="144"/>
      <c r="J65" s="129"/>
      <c r="K65" s="145"/>
      <c r="L65" s="115"/>
      <c r="M65" s="147"/>
      <c r="N65" s="128"/>
      <c r="O65" s="128"/>
      <c r="P65" s="148"/>
      <c r="Q65" s="174"/>
      <c r="R65" s="174"/>
      <c r="S65" s="174"/>
      <c r="T65" s="174"/>
      <c r="U65" s="144"/>
      <c r="V65" s="144"/>
      <c r="W65" s="175"/>
      <c r="X65" s="144"/>
      <c r="Y65" s="125"/>
      <c r="Z65" s="177"/>
      <c r="AA65" s="177"/>
      <c r="AB65" s="181"/>
    </row>
    <row r="66" spans="2:28" ht="14.25" customHeight="1">
      <c r="B66" s="90"/>
      <c r="C66" s="105"/>
      <c r="D66" s="114"/>
      <c r="E66" s="113"/>
      <c r="F66" s="108"/>
      <c r="G66" s="101"/>
      <c r="H66" s="116"/>
      <c r="I66" s="144"/>
      <c r="J66" s="129"/>
      <c r="K66" s="145"/>
      <c r="L66" s="115"/>
      <c r="M66" s="147"/>
      <c r="N66" s="128"/>
      <c r="O66" s="128"/>
      <c r="P66" s="148"/>
      <c r="Q66" s="174"/>
      <c r="R66" s="174"/>
      <c r="S66" s="174"/>
      <c r="T66" s="174"/>
      <c r="U66" s="144"/>
      <c r="V66" s="144"/>
      <c r="W66" s="175"/>
      <c r="X66" s="144"/>
      <c r="Y66" s="125"/>
      <c r="Z66" s="177"/>
      <c r="AA66" s="177"/>
      <c r="AB66" s="181"/>
    </row>
    <row r="67" spans="2:28" ht="14.25" customHeight="1">
      <c r="B67" s="90"/>
      <c r="C67" s="105"/>
      <c r="D67" s="114"/>
      <c r="E67" s="113"/>
      <c r="F67" s="108"/>
      <c r="G67" s="101"/>
      <c r="H67" s="116"/>
      <c r="I67" s="144"/>
      <c r="J67" s="129"/>
      <c r="K67" s="145"/>
      <c r="L67" s="115"/>
      <c r="M67" s="147"/>
      <c r="N67" s="128"/>
      <c r="O67" s="128"/>
      <c r="P67" s="148"/>
      <c r="Q67" s="174"/>
      <c r="R67" s="174"/>
      <c r="S67" s="174"/>
      <c r="T67" s="174"/>
      <c r="U67" s="144"/>
      <c r="V67" s="144"/>
      <c r="W67" s="175"/>
      <c r="X67" s="144"/>
      <c r="Y67" s="125"/>
      <c r="Z67" s="177"/>
      <c r="AA67" s="177"/>
      <c r="AB67" s="181"/>
    </row>
    <row r="68" spans="2:28" ht="14.25" customHeight="1">
      <c r="B68" s="90"/>
      <c r="C68" s="105"/>
      <c r="D68" s="114"/>
      <c r="E68" s="113"/>
      <c r="F68" s="108"/>
      <c r="G68" s="101"/>
      <c r="H68" s="116"/>
      <c r="I68" s="144"/>
      <c r="J68" s="129"/>
      <c r="K68" s="145"/>
      <c r="L68" s="115"/>
      <c r="M68" s="147"/>
      <c r="N68" s="128"/>
      <c r="O68" s="128"/>
      <c r="P68" s="148"/>
      <c r="Q68" s="174"/>
      <c r="R68" s="174"/>
      <c r="S68" s="174"/>
      <c r="T68" s="174"/>
      <c r="U68" s="144"/>
      <c r="V68" s="144"/>
      <c r="W68" s="175"/>
      <c r="X68" s="144"/>
      <c r="Y68" s="125"/>
      <c r="Z68" s="177"/>
      <c r="AA68" s="177"/>
      <c r="AB68" s="181"/>
    </row>
    <row r="69" spans="2:28" ht="14.25" customHeight="1">
      <c r="B69" s="90"/>
      <c r="C69" s="105"/>
      <c r="D69" s="114"/>
      <c r="E69" s="113"/>
      <c r="F69" s="108"/>
      <c r="G69" s="101"/>
      <c r="H69" s="116"/>
      <c r="I69" s="144"/>
      <c r="J69" s="129"/>
      <c r="K69" s="145"/>
      <c r="L69" s="115"/>
      <c r="M69" s="147"/>
      <c r="N69" s="128"/>
      <c r="O69" s="128"/>
      <c r="P69" s="148"/>
      <c r="Q69" s="174"/>
      <c r="R69" s="174"/>
      <c r="S69" s="174"/>
      <c r="T69" s="174"/>
      <c r="U69" s="144"/>
      <c r="V69" s="144"/>
      <c r="W69" s="175"/>
      <c r="X69" s="144"/>
      <c r="Y69" s="125"/>
      <c r="Z69" s="177"/>
      <c r="AA69" s="177"/>
      <c r="AB69" s="181"/>
    </row>
    <row r="70" spans="2:28" ht="14.25" customHeight="1">
      <c r="B70" s="90"/>
      <c r="C70" s="105"/>
      <c r="D70" s="114"/>
      <c r="E70" s="113"/>
      <c r="F70" s="108"/>
      <c r="G70" s="101"/>
      <c r="H70" s="116"/>
      <c r="I70" s="144"/>
      <c r="J70" s="129"/>
      <c r="K70" s="145"/>
      <c r="L70" s="115"/>
      <c r="M70" s="147"/>
      <c r="N70" s="128"/>
      <c r="O70" s="128"/>
      <c r="P70" s="148"/>
      <c r="Q70" s="174"/>
      <c r="R70" s="174"/>
      <c r="S70" s="174"/>
      <c r="T70" s="174"/>
      <c r="U70" s="144"/>
      <c r="V70" s="144"/>
      <c r="W70" s="175"/>
      <c r="X70" s="144"/>
      <c r="Y70" s="125"/>
      <c r="Z70" s="177"/>
      <c r="AA70" s="177"/>
      <c r="AB70" s="181"/>
    </row>
    <row r="71" spans="2:28" ht="14.25" customHeight="1">
      <c r="B71" s="90"/>
      <c r="C71" s="105"/>
      <c r="D71" s="114"/>
      <c r="E71" s="113"/>
      <c r="F71" s="108"/>
      <c r="G71" s="101"/>
      <c r="H71" s="116"/>
      <c r="I71" s="144"/>
      <c r="J71" s="129"/>
      <c r="K71" s="145"/>
      <c r="L71" s="115"/>
      <c r="M71" s="147"/>
      <c r="N71" s="128"/>
      <c r="O71" s="128"/>
      <c r="P71" s="148"/>
      <c r="Q71" s="174"/>
      <c r="R71" s="174"/>
      <c r="S71" s="174"/>
      <c r="T71" s="174"/>
      <c r="U71" s="144"/>
      <c r="V71" s="144"/>
      <c r="W71" s="175"/>
      <c r="X71" s="144"/>
      <c r="Y71" s="125"/>
      <c r="Z71" s="177"/>
      <c r="AA71" s="177"/>
      <c r="AB71" s="181"/>
    </row>
    <row r="72" spans="2:28" ht="14.25" customHeight="1">
      <c r="B72" s="90"/>
      <c r="C72" s="105"/>
      <c r="D72" s="114"/>
      <c r="E72" s="113"/>
      <c r="F72" s="108"/>
      <c r="G72" s="101"/>
      <c r="H72" s="116"/>
      <c r="I72" s="144"/>
      <c r="J72" s="129"/>
      <c r="K72" s="145"/>
      <c r="L72" s="115"/>
      <c r="M72" s="147"/>
      <c r="N72" s="128"/>
      <c r="O72" s="128"/>
      <c r="P72" s="148"/>
      <c r="Q72" s="174"/>
      <c r="R72" s="174"/>
      <c r="S72" s="174"/>
      <c r="T72" s="174"/>
      <c r="U72" s="144"/>
      <c r="V72" s="144"/>
      <c r="W72" s="175"/>
      <c r="X72" s="144"/>
      <c r="Y72" s="125"/>
      <c r="Z72" s="177"/>
      <c r="AA72" s="177"/>
      <c r="AB72" s="181"/>
    </row>
    <row r="73" spans="2:28" ht="14.25" customHeight="1">
      <c r="B73" s="90"/>
      <c r="C73" s="105"/>
      <c r="D73" s="114"/>
      <c r="E73" s="113"/>
      <c r="F73" s="108"/>
      <c r="G73" s="101"/>
      <c r="H73" s="116"/>
      <c r="I73" s="144"/>
      <c r="J73" s="129"/>
      <c r="K73" s="145"/>
      <c r="L73" s="115"/>
      <c r="M73" s="147"/>
      <c r="N73" s="128"/>
      <c r="O73" s="128"/>
      <c r="P73" s="148"/>
      <c r="Q73" s="174"/>
      <c r="R73" s="174"/>
      <c r="S73" s="174"/>
      <c r="T73" s="174"/>
      <c r="U73" s="144"/>
      <c r="V73" s="144"/>
      <c r="W73" s="175"/>
      <c r="X73" s="144"/>
      <c r="Y73" s="125"/>
      <c r="Z73" s="177"/>
      <c r="AA73" s="177"/>
      <c r="AB73" s="181"/>
    </row>
    <row r="74" spans="2:28" ht="14.25" customHeight="1">
      <c r="B74" s="90"/>
      <c r="C74" s="105"/>
      <c r="D74" s="114"/>
      <c r="E74" s="113"/>
      <c r="F74" s="108"/>
      <c r="G74" s="101"/>
      <c r="H74" s="116"/>
      <c r="I74" s="144"/>
      <c r="J74" s="129"/>
      <c r="K74" s="145"/>
      <c r="L74" s="115"/>
      <c r="M74" s="147"/>
      <c r="N74" s="128"/>
      <c r="O74" s="128"/>
      <c r="P74" s="148"/>
      <c r="Q74" s="174"/>
      <c r="R74" s="174"/>
      <c r="S74" s="174"/>
      <c r="T74" s="174"/>
      <c r="U74" s="144"/>
      <c r="V74" s="144"/>
      <c r="W74" s="175"/>
      <c r="X74" s="144"/>
      <c r="Y74" s="125"/>
      <c r="Z74" s="177"/>
      <c r="AA74" s="177"/>
      <c r="AB74" s="181"/>
    </row>
    <row r="75" spans="2:28" ht="14.25" customHeight="1">
      <c r="B75" s="90"/>
      <c r="C75" s="105"/>
      <c r="D75" s="114"/>
      <c r="E75" s="113"/>
      <c r="F75" s="108"/>
      <c r="G75" s="101"/>
      <c r="H75" s="116"/>
      <c r="I75" s="144"/>
      <c r="J75" s="129"/>
      <c r="K75" s="145"/>
      <c r="L75" s="115"/>
      <c r="M75" s="147"/>
      <c r="N75" s="128"/>
      <c r="O75" s="128"/>
      <c r="P75" s="148"/>
      <c r="Q75" s="174"/>
      <c r="R75" s="174"/>
      <c r="S75" s="174"/>
      <c r="T75" s="174"/>
      <c r="U75" s="144"/>
      <c r="V75" s="144"/>
      <c r="W75" s="175"/>
      <c r="X75" s="144"/>
      <c r="Y75" s="125"/>
      <c r="Z75" s="177"/>
      <c r="AA75" s="177"/>
      <c r="AB75" s="181"/>
    </row>
    <row r="76" spans="2:28" ht="14.25" customHeight="1">
      <c r="B76" s="90"/>
      <c r="C76" s="105"/>
      <c r="D76" s="114"/>
      <c r="E76" s="113"/>
      <c r="F76" s="108"/>
      <c r="G76" s="101"/>
      <c r="H76" s="116"/>
      <c r="I76" s="144"/>
      <c r="J76" s="129"/>
      <c r="K76" s="145"/>
      <c r="L76" s="115"/>
      <c r="M76" s="147"/>
      <c r="N76" s="128"/>
      <c r="O76" s="128"/>
      <c r="P76" s="148"/>
      <c r="Q76" s="174"/>
      <c r="R76" s="174"/>
      <c r="S76" s="174"/>
      <c r="T76" s="174"/>
      <c r="U76" s="144"/>
      <c r="V76" s="144"/>
      <c r="W76" s="175"/>
      <c r="X76" s="144"/>
      <c r="Y76" s="125"/>
      <c r="Z76" s="177"/>
      <c r="AA76" s="177"/>
      <c r="AB76" s="181"/>
    </row>
    <row r="77" spans="2:28" ht="14.25" customHeight="1">
      <c r="B77" s="90"/>
      <c r="C77" s="105"/>
      <c r="D77" s="114"/>
      <c r="E77" s="113"/>
      <c r="F77" s="108"/>
      <c r="G77" s="101"/>
      <c r="H77" s="116"/>
      <c r="I77" s="144"/>
      <c r="J77" s="129"/>
      <c r="K77" s="145"/>
      <c r="L77" s="115"/>
      <c r="M77" s="147"/>
      <c r="N77" s="128"/>
      <c r="O77" s="128"/>
      <c r="P77" s="148"/>
      <c r="Q77" s="174"/>
      <c r="R77" s="174"/>
      <c r="S77" s="174"/>
      <c r="T77" s="174"/>
      <c r="U77" s="144"/>
      <c r="V77" s="144"/>
      <c r="W77" s="175"/>
      <c r="X77" s="144"/>
      <c r="Y77" s="125"/>
      <c r="Z77" s="177"/>
      <c r="AA77" s="177"/>
      <c r="AB77" s="181"/>
    </row>
    <row r="78" spans="2:28" ht="14.25" customHeight="1">
      <c r="B78" s="90"/>
      <c r="C78" s="105"/>
      <c r="D78" s="114"/>
      <c r="E78" s="113"/>
      <c r="F78" s="108"/>
      <c r="G78" s="101"/>
      <c r="H78" s="116"/>
      <c r="I78" s="144"/>
      <c r="J78" s="129"/>
      <c r="K78" s="145"/>
      <c r="L78" s="115"/>
      <c r="M78" s="147"/>
      <c r="N78" s="128"/>
      <c r="O78" s="128"/>
      <c r="P78" s="148"/>
      <c r="Q78" s="174"/>
      <c r="R78" s="174"/>
      <c r="S78" s="174"/>
      <c r="T78" s="174"/>
      <c r="U78" s="144"/>
      <c r="V78" s="144"/>
      <c r="W78" s="175"/>
      <c r="X78" s="144"/>
      <c r="Y78" s="125"/>
      <c r="Z78" s="177"/>
      <c r="AA78" s="177"/>
      <c r="AB78" s="181"/>
    </row>
    <row r="79" spans="2:28" ht="14.25" customHeight="1">
      <c r="B79" s="90"/>
      <c r="C79" s="105"/>
      <c r="D79" s="114"/>
      <c r="E79" s="113"/>
      <c r="F79" s="108"/>
      <c r="G79" s="101"/>
      <c r="H79" s="116"/>
      <c r="I79" s="144"/>
      <c r="J79" s="129"/>
      <c r="K79" s="145"/>
      <c r="L79" s="115"/>
      <c r="M79" s="147"/>
      <c r="N79" s="128"/>
      <c r="O79" s="128"/>
      <c r="P79" s="148"/>
      <c r="Q79" s="174"/>
      <c r="R79" s="174"/>
      <c r="S79" s="174"/>
      <c r="T79" s="174"/>
      <c r="U79" s="144"/>
      <c r="V79" s="144"/>
      <c r="W79" s="175"/>
      <c r="X79" s="144"/>
      <c r="Y79" s="125"/>
      <c r="Z79" s="177"/>
      <c r="AA79" s="177"/>
      <c r="AB79" s="181"/>
    </row>
    <row r="80" spans="2:28" ht="14.25" customHeight="1">
      <c r="B80" s="90"/>
      <c r="C80" s="105"/>
      <c r="D80" s="114"/>
      <c r="E80" s="113"/>
      <c r="F80" s="108"/>
      <c r="G80" s="101"/>
      <c r="H80" s="116"/>
      <c r="I80" s="144"/>
      <c r="J80" s="129"/>
      <c r="K80" s="145"/>
      <c r="L80" s="115"/>
      <c r="M80" s="147"/>
      <c r="N80" s="128"/>
      <c r="O80" s="128"/>
      <c r="P80" s="148"/>
      <c r="Q80" s="174"/>
      <c r="R80" s="174"/>
      <c r="S80" s="174"/>
      <c r="T80" s="174"/>
      <c r="U80" s="144"/>
      <c r="V80" s="144"/>
      <c r="W80" s="175"/>
      <c r="X80" s="144"/>
      <c r="Y80" s="125"/>
      <c r="Z80" s="177"/>
      <c r="AA80" s="177"/>
      <c r="AB80" s="181"/>
    </row>
    <row r="81" spans="2:28" ht="14.25" customHeight="1">
      <c r="B81" s="90"/>
      <c r="C81" s="105"/>
      <c r="D81" s="114"/>
      <c r="E81" s="113"/>
      <c r="F81" s="108"/>
      <c r="G81" s="101"/>
      <c r="H81" s="116"/>
      <c r="I81" s="144"/>
      <c r="J81" s="129"/>
      <c r="K81" s="145"/>
      <c r="L81" s="115"/>
      <c r="M81" s="147"/>
      <c r="N81" s="128"/>
      <c r="O81" s="128"/>
      <c r="P81" s="148"/>
      <c r="Q81" s="174"/>
      <c r="R81" s="174"/>
      <c r="S81" s="174"/>
      <c r="T81" s="174"/>
      <c r="U81" s="144"/>
      <c r="V81" s="144"/>
      <c r="W81" s="175"/>
      <c r="X81" s="144"/>
      <c r="Y81" s="125"/>
      <c r="Z81" s="177"/>
      <c r="AA81" s="177"/>
      <c r="AB81" s="181"/>
    </row>
    <row r="82" spans="2:28" ht="14.25" customHeight="1">
      <c r="B82" s="90"/>
      <c r="C82" s="105"/>
      <c r="D82" s="114"/>
      <c r="E82" s="113"/>
      <c r="F82" s="108"/>
      <c r="G82" s="101"/>
      <c r="H82" s="116"/>
      <c r="I82" s="144"/>
      <c r="J82" s="129"/>
      <c r="K82" s="145"/>
      <c r="L82" s="115"/>
      <c r="M82" s="147"/>
      <c r="N82" s="128"/>
      <c r="O82" s="128"/>
      <c r="P82" s="148"/>
      <c r="Q82" s="174"/>
      <c r="R82" s="174"/>
      <c r="S82" s="174"/>
      <c r="T82" s="174"/>
      <c r="U82" s="144"/>
      <c r="V82" s="144"/>
      <c r="W82" s="175"/>
      <c r="X82" s="144"/>
      <c r="Y82" s="125"/>
      <c r="Z82" s="177"/>
      <c r="AA82" s="177"/>
      <c r="AB82" s="181"/>
    </row>
    <row r="83" spans="2:28" ht="14.25" customHeight="1">
      <c r="B83" s="90"/>
      <c r="C83" s="105"/>
      <c r="D83" s="114"/>
      <c r="E83" s="113"/>
      <c r="F83" s="108"/>
      <c r="G83" s="101"/>
      <c r="H83" s="116"/>
      <c r="I83" s="144"/>
      <c r="J83" s="129"/>
      <c r="K83" s="145"/>
      <c r="L83" s="115"/>
      <c r="M83" s="147"/>
      <c r="N83" s="128"/>
      <c r="O83" s="128"/>
      <c r="P83" s="148"/>
      <c r="Q83" s="174"/>
      <c r="R83" s="174"/>
      <c r="S83" s="174"/>
      <c r="T83" s="174"/>
      <c r="U83" s="144"/>
      <c r="V83" s="144"/>
      <c r="W83" s="175"/>
      <c r="X83" s="144"/>
      <c r="Y83" s="125"/>
      <c r="Z83" s="177"/>
      <c r="AA83" s="177"/>
      <c r="AB83" s="181"/>
    </row>
    <row r="84" spans="2:28" ht="14.25" customHeight="1">
      <c r="B84" s="90"/>
      <c r="C84" s="105"/>
      <c r="D84" s="114"/>
      <c r="E84" s="113"/>
      <c r="F84" s="108"/>
      <c r="G84" s="101"/>
      <c r="H84" s="116"/>
      <c r="I84" s="144"/>
      <c r="J84" s="129"/>
      <c r="K84" s="145"/>
      <c r="L84" s="115"/>
      <c r="M84" s="147"/>
      <c r="N84" s="128"/>
      <c r="O84" s="128"/>
      <c r="P84" s="148"/>
      <c r="Q84" s="174"/>
      <c r="R84" s="174"/>
      <c r="S84" s="174"/>
      <c r="T84" s="174"/>
      <c r="U84" s="144"/>
      <c r="V84" s="144"/>
      <c r="W84" s="175"/>
      <c r="X84" s="144"/>
      <c r="Y84" s="125"/>
      <c r="Z84" s="177"/>
      <c r="AA84" s="177"/>
      <c r="AB84" s="181"/>
    </row>
    <row r="85" spans="2:28" ht="14.25" customHeight="1">
      <c r="B85" s="90"/>
      <c r="C85" s="113"/>
      <c r="D85" s="114"/>
      <c r="E85" s="113"/>
      <c r="F85" s="182"/>
      <c r="G85" s="101"/>
      <c r="H85" s="115"/>
      <c r="I85" s="144"/>
      <c r="J85" s="125"/>
      <c r="K85" s="144"/>
      <c r="L85" s="115"/>
      <c r="M85" s="147"/>
      <c r="N85" s="128"/>
      <c r="O85" s="128"/>
      <c r="P85" s="148"/>
      <c r="Q85" s="174"/>
      <c r="R85" s="174"/>
      <c r="S85" s="174"/>
      <c r="T85" s="174"/>
      <c r="U85" s="144"/>
      <c r="V85" s="144"/>
      <c r="W85" s="175"/>
      <c r="X85" s="144"/>
      <c r="Y85" s="125"/>
      <c r="Z85" s="177"/>
      <c r="AA85" s="177"/>
      <c r="AB85" s="181"/>
    </row>
    <row r="86" spans="2:28">
      <c r="P86" s="93"/>
    </row>
    <row r="87" spans="2:28">
      <c r="P87" s="93"/>
    </row>
    <row r="88" spans="2:28">
      <c r="P88" s="93"/>
    </row>
    <row r="89" spans="2:28">
      <c r="P89" s="93"/>
    </row>
    <row r="90" spans="2:28">
      <c r="P90" s="93"/>
    </row>
    <row r="91" spans="2:28">
      <c r="P91" s="93"/>
    </row>
    <row r="92" spans="2:28">
      <c r="P92" s="93"/>
    </row>
    <row r="93" spans="2:28">
      <c r="P93" s="93"/>
    </row>
    <row r="94" spans="2:28">
      <c r="P94" s="93"/>
    </row>
    <row r="95" spans="2:28">
      <c r="P95" s="93"/>
    </row>
    <row r="96" spans="2:28">
      <c r="P96" s="93"/>
    </row>
    <row r="97" spans="16:16">
      <c r="P97" s="93"/>
    </row>
    <row r="98" spans="16:16">
      <c r="P98" s="93"/>
    </row>
    <row r="99" spans="16:16">
      <c r="P99" s="93"/>
    </row>
    <row r="100" spans="16:16">
      <c r="P100" s="93"/>
    </row>
    <row r="101" spans="16:16">
      <c r="P101" s="93"/>
    </row>
    <row r="102" spans="16:16">
      <c r="P102" s="93"/>
    </row>
    <row r="103" spans="16:16">
      <c r="P103" s="93"/>
    </row>
    <row r="104" spans="16:16">
      <c r="P104" s="93"/>
    </row>
    <row r="105" spans="16:16">
      <c r="P105" s="93"/>
    </row>
    <row r="106" spans="16:16">
      <c r="P106" s="93"/>
    </row>
    <row r="107" spans="16:16">
      <c r="P107" s="93"/>
    </row>
    <row r="108" spans="16:16">
      <c r="P108" s="93"/>
    </row>
    <row r="109" spans="16:16">
      <c r="P109" s="93"/>
    </row>
    <row r="110" spans="16:16">
      <c r="P110" s="93"/>
    </row>
    <row r="111" spans="16:16">
      <c r="P111" s="93"/>
    </row>
  </sheetData>
  <phoneticPr fontId="44" type="noConversion"/>
  <conditionalFormatting sqref="L12">
    <cfRule type="expression" dxfId="77" priority="81" stopIfTrue="1">
      <formula>IF($B12="完了",TRUE,FALSE)</formula>
    </cfRule>
    <cfRule type="expression" dxfId="76" priority="82" stopIfTrue="1">
      <formula>IF($B12="完了",TRUE,FALSE)</formula>
    </cfRule>
  </conditionalFormatting>
  <conditionalFormatting sqref="K18:L18">
    <cfRule type="expression" dxfId="75" priority="77" stopIfTrue="1">
      <formula>IF($B18="完了",TRUE,FALSE)</formula>
    </cfRule>
    <cfRule type="expression" dxfId="74" priority="79" stopIfTrue="1">
      <formula>IF($B18="完了",TRUE,FALSE)</formula>
    </cfRule>
  </conditionalFormatting>
  <conditionalFormatting sqref="I19">
    <cfRule type="expression" dxfId="73" priority="65" stopIfTrue="1">
      <formula>IF($B19="完了",TRUE,FALSE)</formula>
    </cfRule>
    <cfRule type="expression" dxfId="72" priority="66" stopIfTrue="1">
      <formula>IF($B19="完了",TRUE,FALSE)</formula>
    </cfRule>
    <cfRule type="expression" dxfId="71" priority="67" stopIfTrue="1">
      <formula>IF($B19="完了",TRUE,FALSE)</formula>
    </cfRule>
    <cfRule type="expression" dxfId="70" priority="68" stopIfTrue="1">
      <formula>IF($B19="完了",TRUE,FALSE)</formula>
    </cfRule>
    <cfRule type="expression" dxfId="69" priority="69" stopIfTrue="1">
      <formula>IF($B19="完了",TRUE,FALSE)</formula>
    </cfRule>
    <cfRule type="expression" dxfId="68" priority="70" stopIfTrue="1">
      <formula>IF($B19="完了",TRUE,FALSE)</formula>
    </cfRule>
  </conditionalFormatting>
  <conditionalFormatting sqref="I20">
    <cfRule type="expression" dxfId="67" priority="59" stopIfTrue="1">
      <formula>IF($B20="完了",TRUE,FALSE)</formula>
    </cfRule>
    <cfRule type="expression" dxfId="66" priority="60" stopIfTrue="1">
      <formula>IF($B20="完了",TRUE,FALSE)</formula>
    </cfRule>
    <cfRule type="expression" dxfId="65" priority="61" stopIfTrue="1">
      <formula>IF($B20="完了",TRUE,FALSE)</formula>
    </cfRule>
    <cfRule type="expression" dxfId="64" priority="62" stopIfTrue="1">
      <formula>IF($B20="完了",TRUE,FALSE)</formula>
    </cfRule>
    <cfRule type="expression" dxfId="63" priority="63" stopIfTrue="1">
      <formula>IF($B20="完了",TRUE,FALSE)</formula>
    </cfRule>
    <cfRule type="expression" dxfId="62" priority="64" stopIfTrue="1">
      <formula>IF($B20="完了",TRUE,FALSE)</formula>
    </cfRule>
  </conditionalFormatting>
  <conditionalFormatting sqref="K20">
    <cfRule type="expression" dxfId="61" priority="57" stopIfTrue="1">
      <formula>IF($B20="完了",TRUE,FALSE)</formula>
    </cfRule>
    <cfRule type="expression" dxfId="60" priority="58" stopIfTrue="1">
      <formula>IF($B20="完了",TRUE,FALSE)</formula>
    </cfRule>
  </conditionalFormatting>
  <conditionalFormatting sqref="I21">
    <cfRule type="expression" dxfId="59" priority="49" stopIfTrue="1">
      <formula>IF($B21="完了",TRUE,FALSE)</formula>
    </cfRule>
    <cfRule type="expression" dxfId="58" priority="50" stopIfTrue="1">
      <formula>IF($B21="完了",TRUE,FALSE)</formula>
    </cfRule>
    <cfRule type="expression" dxfId="57" priority="51" stopIfTrue="1">
      <formula>IF($B21="完了",TRUE,FALSE)</formula>
    </cfRule>
    <cfRule type="expression" dxfId="56" priority="52" stopIfTrue="1">
      <formula>IF($B21="完了",TRUE,FALSE)</formula>
    </cfRule>
    <cfRule type="expression" dxfId="55" priority="53" stopIfTrue="1">
      <formula>IF($B21="完了",TRUE,FALSE)</formula>
    </cfRule>
    <cfRule type="expression" dxfId="54" priority="54" stopIfTrue="1">
      <formula>IF($B21="完了",TRUE,FALSE)</formula>
    </cfRule>
  </conditionalFormatting>
  <conditionalFormatting sqref="I22">
    <cfRule type="expression" dxfId="53" priority="43" stopIfTrue="1">
      <formula>IF($B22="完了",TRUE,FALSE)</formula>
    </cfRule>
    <cfRule type="expression" dxfId="52" priority="44" stopIfTrue="1">
      <formula>IF($B22="完了",TRUE,FALSE)</formula>
    </cfRule>
    <cfRule type="expression" dxfId="51" priority="45" stopIfTrue="1">
      <formula>IF($B22="完了",TRUE,FALSE)</formula>
    </cfRule>
    <cfRule type="expression" dxfId="50" priority="46" stopIfTrue="1">
      <formula>IF($B22="完了",TRUE,FALSE)</formula>
    </cfRule>
    <cfRule type="expression" dxfId="49" priority="47" stopIfTrue="1">
      <formula>IF($B22="完了",TRUE,FALSE)</formula>
    </cfRule>
    <cfRule type="expression" dxfId="48" priority="48" stopIfTrue="1">
      <formula>IF($B22="完了",TRUE,FALSE)</formula>
    </cfRule>
  </conditionalFormatting>
  <conditionalFormatting sqref="I23">
    <cfRule type="expression" dxfId="47" priority="35" stopIfTrue="1">
      <formula>IF($B23="完了",TRUE,FALSE)</formula>
    </cfRule>
    <cfRule type="expression" dxfId="46" priority="36" stopIfTrue="1">
      <formula>IF($B23="完了",TRUE,FALSE)</formula>
    </cfRule>
    <cfRule type="expression" dxfId="45" priority="37" stopIfTrue="1">
      <formula>IF($B23="完了",TRUE,FALSE)</formula>
    </cfRule>
    <cfRule type="expression" dxfId="44" priority="38" stopIfTrue="1">
      <formula>IF($B23="完了",TRUE,FALSE)</formula>
    </cfRule>
    <cfRule type="expression" dxfId="43" priority="39" stopIfTrue="1">
      <formula>IF($B23="完了",TRUE,FALSE)</formula>
    </cfRule>
    <cfRule type="expression" dxfId="42" priority="40" stopIfTrue="1">
      <formula>IF($B23="完了",TRUE,FALSE)</formula>
    </cfRule>
  </conditionalFormatting>
  <conditionalFormatting sqref="K23">
    <cfRule type="expression" dxfId="41" priority="33" stopIfTrue="1">
      <formula>IF($B23="完了",TRUE,FALSE)</formula>
    </cfRule>
    <cfRule type="expression" dxfId="40" priority="34" stopIfTrue="1">
      <formula>IF($B23="完了",TRUE,FALSE)</formula>
    </cfRule>
  </conditionalFormatting>
  <conditionalFormatting sqref="L23">
    <cfRule type="expression" dxfId="39" priority="41" stopIfTrue="1">
      <formula>IF($B23="完了",TRUE,FALSE)</formula>
    </cfRule>
    <cfRule type="expression" dxfId="38" priority="42" stopIfTrue="1">
      <formula>IF($B23="完了",TRUE,FALSE)</formula>
    </cfRule>
  </conditionalFormatting>
  <conditionalFormatting sqref="C29">
    <cfRule type="expression" dxfId="37" priority="7" stopIfTrue="1">
      <formula>IF($B29="完了",TRUE,FALSE)</formula>
    </cfRule>
    <cfRule type="expression" dxfId="36" priority="8" stopIfTrue="1">
      <formula>IF($B29="完了",TRUE,FALSE)</formula>
    </cfRule>
    <cfRule type="expression" dxfId="35" priority="9" stopIfTrue="1">
      <formula>IF($B29="完了",TRUE,FALSE)</formula>
    </cfRule>
    <cfRule type="expression" dxfId="34" priority="10" stopIfTrue="1">
      <formula>IF($B29="完了",TRUE,FALSE)</formula>
    </cfRule>
    <cfRule type="expression" dxfId="33" priority="11" stopIfTrue="1">
      <formula>IF($B29="完了",TRUE,FALSE)</formula>
    </cfRule>
    <cfRule type="expression" dxfId="32" priority="12" stopIfTrue="1">
      <formula>IF($B29="完了",TRUE,FALSE)</formula>
    </cfRule>
  </conditionalFormatting>
  <conditionalFormatting sqref="I29">
    <cfRule type="expression" dxfId="31" priority="19" stopIfTrue="1">
      <formula>IF($B29="完了",TRUE,FALSE)</formula>
    </cfRule>
    <cfRule type="expression" dxfId="30" priority="20" stopIfTrue="1">
      <formula>IF($B29="完了",TRUE,FALSE)</formula>
    </cfRule>
    <cfRule type="expression" dxfId="29" priority="21" stopIfTrue="1">
      <formula>IF($B29="完了",TRUE,FALSE)</formula>
    </cfRule>
    <cfRule type="expression" dxfId="28" priority="22" stopIfTrue="1">
      <formula>IF($B29="完了",TRUE,FALSE)</formula>
    </cfRule>
    <cfRule type="expression" dxfId="27" priority="23" stopIfTrue="1">
      <formula>IF($B29="完了",TRUE,FALSE)</formula>
    </cfRule>
    <cfRule type="expression" dxfId="26" priority="24" stopIfTrue="1">
      <formula>IF($B29="完了",TRUE,FALSE)</formula>
    </cfRule>
  </conditionalFormatting>
  <conditionalFormatting sqref="J29">
    <cfRule type="expression" dxfId="25" priority="27" stopIfTrue="1">
      <formula>IF($B29="完了",TRUE,FALSE)</formula>
    </cfRule>
    <cfRule type="expression" dxfId="24" priority="28" stopIfTrue="1">
      <formula>IF($B29="完了",TRUE,FALSE)</formula>
    </cfRule>
  </conditionalFormatting>
  <conditionalFormatting sqref="C30">
    <cfRule type="expression" dxfId="23" priority="1" stopIfTrue="1">
      <formula>IF($B30="完了",TRUE,FALSE)</formula>
    </cfRule>
    <cfRule type="expression" dxfId="22" priority="2" stopIfTrue="1">
      <formula>IF($B30="完了",TRUE,FALSE)</formula>
    </cfRule>
    <cfRule type="expression" dxfId="21" priority="3" stopIfTrue="1">
      <formula>IF($B30="完了",TRUE,FALSE)</formula>
    </cfRule>
    <cfRule type="expression" dxfId="20" priority="4" stopIfTrue="1">
      <formula>IF($B30="完了",TRUE,FALSE)</formula>
    </cfRule>
    <cfRule type="expression" dxfId="19" priority="5" stopIfTrue="1">
      <formula>IF($B30="完了",TRUE,FALSE)</formula>
    </cfRule>
    <cfRule type="expression" dxfId="18" priority="6" stopIfTrue="1">
      <formula>IF($B30="完了",TRUE,FALSE)</formula>
    </cfRule>
  </conditionalFormatting>
  <conditionalFormatting sqref="I30">
    <cfRule type="expression" dxfId="17" priority="13" stopIfTrue="1">
      <formula>IF($B30="完了",TRUE,FALSE)</formula>
    </cfRule>
    <cfRule type="expression" dxfId="16" priority="14" stopIfTrue="1">
      <formula>IF($B30="完了",TRUE,FALSE)</formula>
    </cfRule>
    <cfRule type="expression" dxfId="15" priority="15" stopIfTrue="1">
      <formula>IF($B30="完了",TRUE,FALSE)</formula>
    </cfRule>
    <cfRule type="expression" dxfId="14" priority="16" stopIfTrue="1">
      <formula>IF($B30="完了",TRUE,FALSE)</formula>
    </cfRule>
    <cfRule type="expression" dxfId="13" priority="17" stopIfTrue="1">
      <formula>IF($B30="完了",TRUE,FALSE)</formula>
    </cfRule>
    <cfRule type="expression" dxfId="12" priority="18" stopIfTrue="1">
      <formula>IF($B30="完了",TRUE,FALSE)</formula>
    </cfRule>
  </conditionalFormatting>
  <conditionalFormatting sqref="J30">
    <cfRule type="expression" dxfId="11" priority="25" stopIfTrue="1">
      <formula>IF($B30="完了",TRUE,FALSE)</formula>
    </cfRule>
    <cfRule type="expression" dxfId="10" priority="26" stopIfTrue="1">
      <formula>IF($B30="完了",TRUE,FALSE)</formula>
    </cfRule>
  </conditionalFormatting>
  <conditionalFormatting sqref="K16:L17">
    <cfRule type="expression" dxfId="9" priority="73" stopIfTrue="1">
      <formula>IF($B16="完了",TRUE,FALSE)</formula>
    </cfRule>
    <cfRule type="expression" dxfId="8" priority="74" stopIfTrue="1">
      <formula>IF($B16="完了",TRUE,FALSE)</formula>
    </cfRule>
  </conditionalFormatting>
  <conditionalFormatting sqref="L19 K19">
    <cfRule type="expression" dxfId="7" priority="71" stopIfTrue="1">
      <formula>IF($B19="完了",TRUE,FALSE)</formula>
    </cfRule>
    <cfRule type="expression" dxfId="6" priority="72" stopIfTrue="1">
      <formula>IF($B19="完了",TRUE,FALSE)</formula>
    </cfRule>
  </conditionalFormatting>
  <conditionalFormatting sqref="L21:L22 K21:K22">
    <cfRule type="expression" dxfId="5" priority="55" stopIfTrue="1">
      <formula>IF($B21="完了",TRUE,FALSE)</formula>
    </cfRule>
    <cfRule type="expression" dxfId="4" priority="56" stopIfTrue="1">
      <formula>IF($B21="完了",TRUE,FALSE)</formula>
    </cfRule>
  </conditionalFormatting>
  <conditionalFormatting sqref="K29:L29">
    <cfRule type="expression" dxfId="3" priority="31" stopIfTrue="1">
      <formula>IF($B29="完了",TRUE,FALSE)</formula>
    </cfRule>
    <cfRule type="expression" dxfId="2" priority="32" stopIfTrue="1">
      <formula>IF($B29="完了",TRUE,FALSE)</formula>
    </cfRule>
  </conditionalFormatting>
  <conditionalFormatting sqref="K30:L30">
    <cfRule type="expression" dxfId="1" priority="29" stopIfTrue="1">
      <formula>IF($B30="完了",TRUE,FALSE)</formula>
    </cfRule>
    <cfRule type="expression" dxfId="0" priority="30" stopIfTrue="1">
      <formula>IF($B30="完了",TRUE,FALSE)</formula>
    </cfRule>
  </conditionalFormatting>
  <dataValidations count="15">
    <dataValidation type="list" allowBlank="1" showInputMessage="1" showErrorMessage="1" sqref="P7:T7 F85:F65586 P10:T85">
      <formula1>#REF!</formula1>
    </dataValidation>
    <dataValidation type="list" allowBlank="1" showInputMessage="1" showErrorMessage="1" sqref="D8:D85">
      <formula1>"未着手,対応判断中,対応中,完了"</formula1>
    </dataValidation>
    <dataValidation type="list" allowBlank="1" showInputMessage="1" showErrorMessage="1" sqref="E13:E85">
      <formula1>"新規,変更"</formula1>
    </dataValidation>
    <dataValidation type="list" allowBlank="1" showInputMessage="1" showErrorMessage="1" sqref="F2:F84">
      <formula1>発生段階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G2:G85">
      <formula1>"DB,ソース,テストケース,その他"</formula1>
    </dataValidation>
    <dataValidation type="list" allowBlank="1" showInputMessage="1" showErrorMessage="1" sqref="N2:N85">
      <formula1>"●,✖"</formula1>
    </dataValidation>
    <dataValidation type="list" allowBlank="1" showInputMessage="1" showErrorMessage="1" sqref="O2:O85">
      <formula1>"高,中,低,実害無し"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  <dataValidation type="list" allowBlank="1" showInputMessage="1" showErrorMessage="1" sqref="Z2:AA85">
      <formula1>"○,×"</formula1>
    </dataValidation>
  </dataValidations>
  <pageMargins left="0.196527777777778" right="0.31388888888888899" top="0.70763888888888904" bottom="0.55000000000000004" header="0.39305555555555599" footer="0.39305555555555599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45"/>
  <sheetViews>
    <sheetView showGridLines="0" topLeftCell="A10" workbookViewId="0"/>
  </sheetViews>
  <sheetFormatPr defaultColWidth="9" defaultRowHeight="17.25" customHeight="1"/>
  <cols>
    <col min="1" max="1" width="1.375" style="25" customWidth="1"/>
    <col min="2" max="2" width="8.5" style="25" customWidth="1"/>
    <col min="3" max="3" width="9.875" style="25" customWidth="1"/>
    <col min="4" max="4" width="12.125" style="25" customWidth="1"/>
    <col min="5" max="5" width="9.75" style="25" customWidth="1"/>
    <col min="6" max="16384" width="9" style="25"/>
  </cols>
  <sheetData>
    <row r="1" spans="2:10" ht="9" customHeight="1">
      <c r="E1" s="214"/>
      <c r="F1" s="214"/>
      <c r="G1" s="214"/>
      <c r="H1" s="214"/>
      <c r="I1" s="214"/>
      <c r="J1" s="214"/>
    </row>
    <row r="2" spans="2:10" ht="15" customHeight="1">
      <c r="B2" s="26" t="s">
        <v>119</v>
      </c>
      <c r="C2" s="26"/>
      <c r="E2" s="214"/>
      <c r="F2" s="214"/>
      <c r="G2" s="214"/>
      <c r="H2" s="214"/>
      <c r="I2" s="214"/>
      <c r="J2" s="214"/>
    </row>
    <row r="3" spans="2:10" ht="15" customHeight="1">
      <c r="B3" s="183" t="s">
        <v>14</v>
      </c>
      <c r="C3" s="184"/>
      <c r="D3" s="27" t="s">
        <v>120</v>
      </c>
      <c r="E3" s="28" t="s">
        <v>121</v>
      </c>
    </row>
    <row r="4" spans="2:10" ht="17.25" customHeight="1">
      <c r="B4" s="29" t="s">
        <v>122</v>
      </c>
      <c r="C4" s="30"/>
      <c r="D4" s="31">
        <f>COUNTIF(単体障害一覧!P$2:P$475,B4)</f>
        <v>0</v>
      </c>
      <c r="E4" s="32" t="e">
        <f>D4/SUM(D$4:D$11)</f>
        <v>#DIV/0!</v>
      </c>
    </row>
    <row r="5" spans="2:10" ht="17.25" customHeight="1">
      <c r="B5" s="33" t="s">
        <v>123</v>
      </c>
      <c r="C5" s="34"/>
      <c r="D5" s="35">
        <f>COUNTIF(単体障害一覧!P$2:P$475,B5)</f>
        <v>0</v>
      </c>
      <c r="E5" s="32" t="e">
        <f>D5/SUM(D$4:D$11)</f>
        <v>#DIV/0!</v>
      </c>
    </row>
    <row r="6" spans="2:10" ht="17.25" customHeight="1">
      <c r="B6" s="33"/>
      <c r="C6" s="34"/>
      <c r="D6" s="35"/>
      <c r="E6" s="32"/>
    </row>
    <row r="7" spans="2:10" ht="17.25" customHeight="1">
      <c r="B7" s="33"/>
      <c r="C7" s="34"/>
      <c r="D7" s="35"/>
      <c r="E7" s="32"/>
    </row>
    <row r="8" spans="2:10" ht="17.25" customHeight="1">
      <c r="B8" s="33"/>
      <c r="C8" s="34"/>
      <c r="D8" s="35"/>
      <c r="E8" s="32"/>
    </row>
    <row r="9" spans="2:10" ht="17.25" customHeight="1">
      <c r="B9" s="33"/>
      <c r="C9" s="34"/>
      <c r="D9" s="35"/>
      <c r="E9" s="32"/>
    </row>
    <row r="10" spans="2:10" ht="17.25" customHeight="1">
      <c r="B10" s="33"/>
      <c r="C10" s="34"/>
      <c r="D10" s="35"/>
      <c r="E10" s="32"/>
    </row>
    <row r="11" spans="2:10" ht="17.25" customHeight="1">
      <c r="B11" s="36"/>
      <c r="C11" s="37"/>
      <c r="D11" s="38"/>
      <c r="E11" s="39"/>
    </row>
    <row r="12" spans="2:10" ht="17.25" customHeight="1">
      <c r="B12" s="25" t="s">
        <v>124</v>
      </c>
    </row>
    <row r="13" spans="2:10" ht="17.25" customHeight="1">
      <c r="B13" s="215" t="s">
        <v>125</v>
      </c>
      <c r="C13" s="215"/>
      <c r="D13" s="215"/>
      <c r="E13" s="215"/>
    </row>
    <row r="14" spans="2:10" ht="17.25" customHeight="1">
      <c r="B14" s="215"/>
      <c r="C14" s="215"/>
      <c r="D14" s="215"/>
      <c r="E14" s="215"/>
    </row>
    <row r="15" spans="2:10" ht="17.25" customHeight="1">
      <c r="B15" s="215"/>
      <c r="C15" s="215"/>
      <c r="D15" s="215"/>
      <c r="E15" s="215"/>
    </row>
    <row r="16" spans="2:10" ht="17.25" customHeight="1">
      <c r="B16" s="215"/>
      <c r="C16" s="215"/>
      <c r="D16" s="215"/>
      <c r="E16" s="215"/>
    </row>
    <row r="21" spans="2:5" ht="15" customHeight="1">
      <c r="B21" s="26" t="s">
        <v>126</v>
      </c>
      <c r="C21" s="26"/>
    </row>
    <row r="22" spans="2:5" ht="15" customHeight="1">
      <c r="B22" s="183" t="s">
        <v>16</v>
      </c>
      <c r="C22" s="184"/>
      <c r="D22" s="27" t="s">
        <v>120</v>
      </c>
      <c r="E22" s="28" t="s">
        <v>121</v>
      </c>
    </row>
    <row r="23" spans="2:5" ht="17.25" customHeight="1">
      <c r="B23" s="29" t="s">
        <v>127</v>
      </c>
      <c r="C23" s="30"/>
      <c r="D23" s="31">
        <f>COUNTIF(単体障害一覧!Q$2:Q$475,B23)</f>
        <v>0</v>
      </c>
      <c r="E23" s="41" t="e">
        <f t="shared" ref="E23:E34" si="0">D23/SUM(D$45:D$54)</f>
        <v>#DIV/0!</v>
      </c>
    </row>
    <row r="24" spans="2:5" ht="17.25" customHeight="1">
      <c r="B24" s="33" t="s">
        <v>128</v>
      </c>
      <c r="C24" s="34"/>
      <c r="D24" s="35">
        <f>COUNTIF(単体障害一覧!Q$2:Q$475,B24)</f>
        <v>0</v>
      </c>
      <c r="E24" s="42" t="e">
        <f t="shared" si="0"/>
        <v>#DIV/0!</v>
      </c>
    </row>
    <row r="25" spans="2:5" ht="17.25" customHeight="1">
      <c r="B25" s="33" t="s">
        <v>129</v>
      </c>
      <c r="C25" s="34"/>
      <c r="D25" s="35">
        <f>COUNTIF(単体障害一覧!Q$2:Q$475,B25)</f>
        <v>0</v>
      </c>
      <c r="E25" s="42" t="e">
        <f t="shared" si="0"/>
        <v>#DIV/0!</v>
      </c>
    </row>
    <row r="26" spans="2:5" ht="17.25" customHeight="1">
      <c r="B26" s="33" t="s">
        <v>130</v>
      </c>
      <c r="C26" s="34"/>
      <c r="D26" s="35">
        <f>COUNTIF(単体障害一覧!Q$2:Q$475,B26)</f>
        <v>0</v>
      </c>
      <c r="E26" s="42" t="e">
        <f t="shared" si="0"/>
        <v>#DIV/0!</v>
      </c>
    </row>
    <row r="27" spans="2:5" ht="17.25" customHeight="1">
      <c r="B27" s="33" t="s">
        <v>131</v>
      </c>
      <c r="C27" s="34"/>
      <c r="D27" s="35">
        <f>COUNTIF(単体障害一覧!Q$2:Q$475,B27)</f>
        <v>0</v>
      </c>
      <c r="E27" s="42" t="e">
        <f t="shared" si="0"/>
        <v>#DIV/0!</v>
      </c>
    </row>
    <row r="28" spans="2:5" ht="17.25" customHeight="1">
      <c r="B28" s="33" t="s">
        <v>132</v>
      </c>
      <c r="C28" s="34"/>
      <c r="D28" s="35">
        <f>COUNTIF(単体障害一覧!Q$2:Q$475,B28)</f>
        <v>0</v>
      </c>
      <c r="E28" s="42" t="e">
        <f t="shared" si="0"/>
        <v>#DIV/0!</v>
      </c>
    </row>
    <row r="29" spans="2:5" ht="17.25" customHeight="1">
      <c r="B29" s="33" t="s">
        <v>133</v>
      </c>
      <c r="C29" s="34"/>
      <c r="D29" s="35">
        <f>COUNTIF(単体障害一覧!Q$2:Q$475,B29)</f>
        <v>0</v>
      </c>
      <c r="E29" s="42" t="e">
        <f t="shared" si="0"/>
        <v>#DIV/0!</v>
      </c>
    </row>
    <row r="30" spans="2:5" ht="17.25" customHeight="1">
      <c r="B30" s="33" t="s">
        <v>134</v>
      </c>
      <c r="C30" s="34"/>
      <c r="D30" s="35">
        <f>COUNTIF(単体障害一覧!Q$2:Q$475,B30)</f>
        <v>0</v>
      </c>
      <c r="E30" s="42" t="e">
        <f t="shared" si="0"/>
        <v>#DIV/0!</v>
      </c>
    </row>
    <row r="31" spans="2:5" ht="17.25" customHeight="1">
      <c r="B31" s="33" t="s">
        <v>135</v>
      </c>
      <c r="C31" s="34"/>
      <c r="D31" s="35">
        <f>COUNTIF(単体障害一覧!Q$2:Q$475,B31)</f>
        <v>0</v>
      </c>
      <c r="E31" s="42" t="e">
        <f t="shared" si="0"/>
        <v>#DIV/0!</v>
      </c>
    </row>
    <row r="32" spans="2:5" ht="17.25" customHeight="1">
      <c r="B32" s="33" t="s">
        <v>136</v>
      </c>
      <c r="C32" s="34"/>
      <c r="D32" s="35">
        <f>COUNTIF(単体障害一覧!Q$2:Q$475,B32)</f>
        <v>0</v>
      </c>
      <c r="E32" s="42" t="e">
        <f t="shared" si="0"/>
        <v>#DIV/0!</v>
      </c>
    </row>
    <row r="33" spans="2:5" ht="17.25" customHeight="1">
      <c r="B33" s="33" t="s">
        <v>137</v>
      </c>
      <c r="C33" s="34"/>
      <c r="D33" s="35">
        <f>COUNTIF(単体障害一覧!Q$2:Q$475,B33)</f>
        <v>0</v>
      </c>
      <c r="E33" s="42" t="e">
        <f t="shared" si="0"/>
        <v>#DIV/0!</v>
      </c>
    </row>
    <row r="34" spans="2:5" ht="17.25" customHeight="1">
      <c r="B34" s="36" t="s">
        <v>138</v>
      </c>
      <c r="C34" s="37"/>
      <c r="D34" s="38">
        <f>COUNTIF(単体障害一覧!Q$2:Q$475,B34)</f>
        <v>0</v>
      </c>
      <c r="E34" s="43" t="e">
        <f t="shared" si="0"/>
        <v>#DIV/0!</v>
      </c>
    </row>
    <row r="35" spans="2:5" ht="17.25" customHeight="1">
      <c r="B35" s="25" t="s">
        <v>124</v>
      </c>
    </row>
    <row r="36" spans="2:5" ht="17.25" customHeight="1">
      <c r="B36" s="215" t="s">
        <v>125</v>
      </c>
      <c r="C36" s="215"/>
      <c r="D36" s="215"/>
      <c r="E36" s="215"/>
    </row>
    <row r="37" spans="2:5" ht="17.25" customHeight="1">
      <c r="B37" s="215"/>
      <c r="C37" s="215"/>
      <c r="D37" s="215"/>
      <c r="E37" s="215"/>
    </row>
    <row r="38" spans="2:5" ht="17.25" customHeight="1">
      <c r="B38" s="215"/>
      <c r="C38" s="215"/>
      <c r="D38" s="215"/>
      <c r="E38" s="215"/>
    </row>
    <row r="39" spans="2:5" ht="17.25" customHeight="1">
      <c r="B39" s="215"/>
      <c r="C39" s="215"/>
      <c r="D39" s="215"/>
      <c r="E39" s="215"/>
    </row>
    <row r="43" spans="2:5" ht="15" customHeight="1">
      <c r="B43" s="26" t="s">
        <v>139</v>
      </c>
      <c r="C43" s="26"/>
    </row>
    <row r="44" spans="2:5" ht="15" customHeight="1">
      <c r="B44" s="183" t="s">
        <v>16</v>
      </c>
      <c r="C44" s="184"/>
      <c r="D44" s="27" t="s">
        <v>120</v>
      </c>
      <c r="E44" s="28" t="s">
        <v>121</v>
      </c>
    </row>
    <row r="45" spans="2:5" ht="17.25" customHeight="1">
      <c r="B45" s="29" t="s">
        <v>140</v>
      </c>
      <c r="C45" s="30"/>
      <c r="D45" s="31">
        <f>COUNTIF(単体障害一覧!R$2:R$475,B45)</f>
        <v>0</v>
      </c>
      <c r="E45" s="41" t="e">
        <f>D45/SUM(D$45:D$54)</f>
        <v>#DIV/0!</v>
      </c>
    </row>
    <row r="46" spans="2:5" ht="17.25" customHeight="1">
      <c r="B46" s="33" t="s">
        <v>141</v>
      </c>
      <c r="C46" s="34"/>
      <c r="D46" s="35">
        <f>COUNTIF(単体障害一覧!R$2:R$475,B46)</f>
        <v>0</v>
      </c>
      <c r="E46" s="42" t="e">
        <f t="shared" ref="E46:E54" si="1">D46/SUM(D$45:D$54)</f>
        <v>#DIV/0!</v>
      </c>
    </row>
    <row r="47" spans="2:5" ht="17.25" customHeight="1">
      <c r="B47" s="33" t="s">
        <v>142</v>
      </c>
      <c r="C47" s="34"/>
      <c r="D47" s="35">
        <f>COUNTIF(単体障害一覧!R$2:R$475,B47)</f>
        <v>0</v>
      </c>
      <c r="E47" s="42" t="e">
        <f t="shared" si="1"/>
        <v>#DIV/0!</v>
      </c>
    </row>
    <row r="48" spans="2:5" ht="17.25" customHeight="1">
      <c r="B48" s="33" t="s">
        <v>143</v>
      </c>
      <c r="C48" s="34"/>
      <c r="D48" s="35">
        <f>COUNTIF(単体障害一覧!R$2:R$475,B48)</f>
        <v>0</v>
      </c>
      <c r="E48" s="42" t="e">
        <f t="shared" si="1"/>
        <v>#DIV/0!</v>
      </c>
    </row>
    <row r="49" spans="2:5" ht="17.25" customHeight="1">
      <c r="B49" s="33" t="s">
        <v>144</v>
      </c>
      <c r="C49" s="34"/>
      <c r="D49" s="35">
        <f>COUNTIF(単体障害一覧!R$2:R$475,B49)</f>
        <v>0</v>
      </c>
      <c r="E49" s="42" t="e">
        <f t="shared" si="1"/>
        <v>#DIV/0!</v>
      </c>
    </row>
    <row r="50" spans="2:5" ht="17.25" customHeight="1">
      <c r="B50" s="33" t="s">
        <v>145</v>
      </c>
      <c r="C50" s="34"/>
      <c r="D50" s="35">
        <f>COUNTIF(単体障害一覧!R$2:R$475,B50)</f>
        <v>0</v>
      </c>
      <c r="E50" s="42" t="e">
        <f t="shared" si="1"/>
        <v>#DIV/0!</v>
      </c>
    </row>
    <row r="51" spans="2:5" ht="17.25" customHeight="1">
      <c r="B51" s="33" t="s">
        <v>146</v>
      </c>
      <c r="C51" s="34"/>
      <c r="D51" s="35">
        <f>COUNTIF(単体障害一覧!R$2:R$475,B51)</f>
        <v>0</v>
      </c>
      <c r="E51" s="42" t="e">
        <f t="shared" si="1"/>
        <v>#DIV/0!</v>
      </c>
    </row>
    <row r="52" spans="2:5" ht="17.25" customHeight="1">
      <c r="B52" s="33" t="s">
        <v>147</v>
      </c>
      <c r="C52" s="34"/>
      <c r="D52" s="35">
        <f>COUNTIF(単体障害一覧!R$2:R$475,B52)</f>
        <v>0</v>
      </c>
      <c r="E52" s="42" t="e">
        <f t="shared" si="1"/>
        <v>#DIV/0!</v>
      </c>
    </row>
    <row r="53" spans="2:5" ht="17.25" customHeight="1">
      <c r="B53" s="33" t="s">
        <v>148</v>
      </c>
      <c r="C53" s="34"/>
      <c r="D53" s="35">
        <f>COUNTIF(単体障害一覧!R$2:R$475,B53)</f>
        <v>0</v>
      </c>
      <c r="E53" s="42" t="e">
        <f t="shared" si="1"/>
        <v>#DIV/0!</v>
      </c>
    </row>
    <row r="54" spans="2:5" ht="17.25" customHeight="1">
      <c r="B54" s="36" t="s">
        <v>149</v>
      </c>
      <c r="C54" s="37"/>
      <c r="D54" s="38">
        <f>COUNTIF(単体障害一覧!R$2:R$475,B54)</f>
        <v>0</v>
      </c>
      <c r="E54" s="43" t="e">
        <f t="shared" si="1"/>
        <v>#DIV/0!</v>
      </c>
    </row>
    <row r="55" spans="2:5" ht="17.25" customHeight="1">
      <c r="B55" s="25" t="s">
        <v>124</v>
      </c>
    </row>
    <row r="56" spans="2:5" ht="17.25" customHeight="1">
      <c r="B56" s="215" t="s">
        <v>125</v>
      </c>
      <c r="C56" s="215"/>
      <c r="D56" s="215"/>
      <c r="E56" s="215"/>
    </row>
    <row r="57" spans="2:5" ht="17.25" customHeight="1">
      <c r="B57" s="215"/>
      <c r="C57" s="215"/>
      <c r="D57" s="215"/>
      <c r="E57" s="215"/>
    </row>
    <row r="58" spans="2:5" ht="17.25" customHeight="1">
      <c r="B58" s="215"/>
      <c r="C58" s="215"/>
      <c r="D58" s="215"/>
      <c r="E58" s="215"/>
    </row>
    <row r="59" spans="2:5" ht="17.25" customHeight="1">
      <c r="B59" s="215"/>
      <c r="C59" s="215"/>
      <c r="D59" s="215"/>
      <c r="E59" s="215"/>
    </row>
    <row r="64" spans="2:5" ht="17.25" customHeight="1">
      <c r="B64" s="26" t="s">
        <v>150</v>
      </c>
      <c r="C64" s="26"/>
    </row>
    <row r="65" spans="2:7" ht="17.25" customHeight="1">
      <c r="B65" s="185" t="s">
        <v>17</v>
      </c>
      <c r="C65" s="186"/>
      <c r="D65" s="27" t="s">
        <v>120</v>
      </c>
      <c r="E65" s="28" t="s">
        <v>121</v>
      </c>
    </row>
    <row r="66" spans="2:7" ht="17.25" customHeight="1">
      <c r="B66" s="44" t="s">
        <v>151</v>
      </c>
      <c r="C66" s="45"/>
      <c r="D66" s="31">
        <f>COUNTIF(単体障害一覧!S$2:S$475,B66)</f>
        <v>0</v>
      </c>
      <c r="E66" s="41" t="e">
        <f>D66/SUM(D$66:D$78)</f>
        <v>#DIV/0!</v>
      </c>
    </row>
    <row r="67" spans="2:7" ht="17.25" customHeight="1">
      <c r="B67" s="46" t="s">
        <v>152</v>
      </c>
      <c r="C67" s="47"/>
      <c r="D67" s="35">
        <f>COUNTIF(単体障害一覧!S$2:S$475,B67)</f>
        <v>0</v>
      </c>
      <c r="E67" s="42" t="e">
        <f>D67/SUM(D$66:D$78)</f>
        <v>#DIV/0!</v>
      </c>
    </row>
    <row r="68" spans="2:7" ht="17.25" customHeight="1">
      <c r="B68" s="46" t="s">
        <v>153</v>
      </c>
      <c r="C68" s="47"/>
      <c r="D68" s="35">
        <f>COUNTIF(単体障害一覧!S$2:S$475,B68)</f>
        <v>0</v>
      </c>
      <c r="E68" s="42" t="e">
        <f>D68/SUM(D$66:D$78)</f>
        <v>#DIV/0!</v>
      </c>
    </row>
    <row r="69" spans="2:7" ht="17.25" customHeight="1">
      <c r="B69" s="46" t="s">
        <v>154</v>
      </c>
      <c r="C69" s="47"/>
      <c r="D69" s="35">
        <f>COUNTIF(単体障害一覧!S$2:S$475,B69)</f>
        <v>0</v>
      </c>
      <c r="E69" s="42" t="e">
        <f>D69/SUM(D$66:D$78)</f>
        <v>#DIV/0!</v>
      </c>
    </row>
    <row r="70" spans="2:7" ht="17.25" customHeight="1">
      <c r="B70" s="46" t="s">
        <v>155</v>
      </c>
      <c r="C70" s="47"/>
      <c r="D70" s="35">
        <f>COUNTIF(単体障害一覧!S$2:S$475,B70)</f>
        <v>0</v>
      </c>
      <c r="E70" s="42" t="e">
        <f>D70/SUM(D$66:D$78)</f>
        <v>#DIV/0!</v>
      </c>
    </row>
    <row r="71" spans="2:7" ht="17.25" customHeight="1">
      <c r="B71" s="46" t="s">
        <v>156</v>
      </c>
      <c r="C71" s="47"/>
      <c r="D71" s="35"/>
      <c r="E71" s="42"/>
    </row>
    <row r="72" spans="2:7" ht="17.25" customHeight="1">
      <c r="B72" s="46" t="s">
        <v>157</v>
      </c>
      <c r="C72" s="47"/>
      <c r="D72" s="35"/>
      <c r="E72" s="42"/>
    </row>
    <row r="73" spans="2:7" ht="17.25" customHeight="1">
      <c r="B73" s="46" t="s">
        <v>158</v>
      </c>
      <c r="C73" s="47"/>
      <c r="D73" s="35"/>
      <c r="E73" s="42"/>
    </row>
    <row r="74" spans="2:7" ht="17.25" customHeight="1">
      <c r="B74" s="46" t="s">
        <v>159</v>
      </c>
      <c r="C74" s="47"/>
      <c r="D74" s="35">
        <f>COUNTIF(単体障害一覧!S$2:S$475,B74)</f>
        <v>0</v>
      </c>
      <c r="E74" s="42" t="e">
        <f>D74/SUM(D$66:D$78)</f>
        <v>#DIV/0!</v>
      </c>
    </row>
    <row r="75" spans="2:7" ht="17.25" customHeight="1">
      <c r="B75" s="46" t="s">
        <v>160</v>
      </c>
      <c r="C75" s="47"/>
      <c r="D75" s="35">
        <f>COUNTIF(単体障害一覧!S$2:S$475,B75)</f>
        <v>0</v>
      </c>
      <c r="E75" s="42" t="e">
        <f>D75/SUM(D$66:D$78)</f>
        <v>#DIV/0!</v>
      </c>
    </row>
    <row r="76" spans="2:7" ht="17.25" customHeight="1">
      <c r="B76" s="46" t="s">
        <v>161</v>
      </c>
      <c r="C76" s="47"/>
      <c r="D76" s="35">
        <f>COUNTIF(単体障害一覧!S$2:S$475,B76)</f>
        <v>0</v>
      </c>
      <c r="E76" s="42" t="e">
        <f>D76/SUM(D$66:D$78)</f>
        <v>#DIV/0!</v>
      </c>
    </row>
    <row r="77" spans="2:7" ht="17.25" customHeight="1">
      <c r="B77" s="46" t="s">
        <v>162</v>
      </c>
      <c r="C77" s="47"/>
      <c r="D77" s="35">
        <f>COUNTIF(単体障害一覧!S$2:S$475,B77)</f>
        <v>0</v>
      </c>
      <c r="E77" s="42" t="e">
        <f>D77/SUM(D$66:D$78)</f>
        <v>#DIV/0!</v>
      </c>
    </row>
    <row r="78" spans="2:7" ht="17.25" customHeight="1">
      <c r="B78" s="48" t="s">
        <v>163</v>
      </c>
      <c r="C78" s="49"/>
      <c r="D78" s="38">
        <f>COUNTIF(単体障害一覧!S$2:S$475,B78)</f>
        <v>0</v>
      </c>
      <c r="E78" s="43" t="e">
        <f>D78/SUM(D$66:D$78)</f>
        <v>#DIV/0!</v>
      </c>
    </row>
    <row r="79" spans="2:7" ht="15.75" customHeight="1">
      <c r="B79" s="25" t="s">
        <v>124</v>
      </c>
      <c r="D79" s="24"/>
      <c r="E79" s="24"/>
    </row>
    <row r="80" spans="2:7" ht="23.25" customHeight="1">
      <c r="B80" s="215" t="s">
        <v>164</v>
      </c>
      <c r="C80" s="215"/>
      <c r="D80" s="215"/>
      <c r="E80" s="215"/>
      <c r="F80" s="24"/>
      <c r="G80" s="24"/>
    </row>
    <row r="81" spans="2:7" ht="23.25" customHeight="1">
      <c r="B81" s="215"/>
      <c r="C81" s="215"/>
      <c r="D81" s="215"/>
      <c r="E81" s="215"/>
      <c r="F81" s="50"/>
      <c r="G81" s="50"/>
    </row>
    <row r="82" spans="2:7" ht="23.25" customHeight="1">
      <c r="B82" s="215"/>
      <c r="C82" s="215"/>
      <c r="D82" s="215"/>
      <c r="E82" s="215"/>
      <c r="F82" s="50"/>
      <c r="G82" s="50"/>
    </row>
    <row r="83" spans="2:7" ht="23.25" customHeight="1">
      <c r="B83" s="40"/>
      <c r="C83" s="40"/>
      <c r="D83" s="40"/>
      <c r="E83" s="40"/>
      <c r="F83" s="50"/>
      <c r="G83" s="50"/>
    </row>
    <row r="84" spans="2:7" ht="17.25" customHeight="1">
      <c r="B84" s="26" t="s">
        <v>165</v>
      </c>
      <c r="C84" s="26"/>
    </row>
    <row r="85" spans="2:7" ht="17.25" customHeight="1">
      <c r="B85" s="185" t="s">
        <v>18</v>
      </c>
      <c r="C85" s="186"/>
      <c r="D85" s="27" t="s">
        <v>120</v>
      </c>
      <c r="E85" s="28" t="s">
        <v>121</v>
      </c>
    </row>
    <row r="86" spans="2:7" ht="17.25" customHeight="1">
      <c r="B86" s="44" t="s">
        <v>166</v>
      </c>
      <c r="C86" s="45"/>
      <c r="D86" s="31">
        <f>COUNTIF(単体障害一覧!T$2:T$475,B86)</f>
        <v>0</v>
      </c>
      <c r="E86" s="41" t="e">
        <f>D86/SUM(D$86:D$89)</f>
        <v>#DIV/0!</v>
      </c>
    </row>
    <row r="87" spans="2:7" ht="17.25" customHeight="1">
      <c r="B87" s="46" t="s">
        <v>167</v>
      </c>
      <c r="C87" s="47"/>
      <c r="D87" s="35">
        <f>COUNTIF(単体障害一覧!T$2:T$475,B87)</f>
        <v>0</v>
      </c>
      <c r="E87" s="42" t="e">
        <f>D87/SUM(D$86:D$89)</f>
        <v>#DIV/0!</v>
      </c>
    </row>
    <row r="88" spans="2:7" ht="17.25" customHeight="1">
      <c r="B88" s="46" t="s">
        <v>168</v>
      </c>
      <c r="C88" s="47"/>
      <c r="D88" s="35">
        <f>COUNTIF(単体障害一覧!T$2:T$475,B88)</f>
        <v>0</v>
      </c>
      <c r="E88" s="42" t="e">
        <f>D88/SUM(D$86:D$89)</f>
        <v>#DIV/0!</v>
      </c>
    </row>
    <row r="89" spans="2:7" ht="17.25" customHeight="1">
      <c r="B89" s="48" t="s">
        <v>169</v>
      </c>
      <c r="C89" s="49"/>
      <c r="D89" s="38">
        <f>COUNTIF(単体障害一覧!T$2:T$475,B89)</f>
        <v>0</v>
      </c>
      <c r="E89" s="43" t="e">
        <f>D89/SUM(D$86:D$89)</f>
        <v>#DIV/0!</v>
      </c>
    </row>
    <row r="90" spans="2:7" ht="15.75" customHeight="1">
      <c r="B90" s="25" t="s">
        <v>124</v>
      </c>
      <c r="D90" s="24"/>
      <c r="E90" s="24"/>
    </row>
    <row r="91" spans="2:7" ht="23.25" customHeight="1">
      <c r="B91" s="215" t="s">
        <v>164</v>
      </c>
      <c r="C91" s="215"/>
      <c r="D91" s="215"/>
      <c r="E91" s="215"/>
      <c r="F91" s="24"/>
      <c r="G91" s="24"/>
    </row>
    <row r="92" spans="2:7" ht="23.25" customHeight="1">
      <c r="B92" s="215"/>
      <c r="C92" s="215"/>
      <c r="D92" s="215"/>
      <c r="E92" s="215"/>
      <c r="F92" s="50"/>
      <c r="G92" s="50"/>
    </row>
    <row r="93" spans="2:7" ht="23.25" customHeight="1">
      <c r="B93" s="215"/>
      <c r="C93" s="215"/>
      <c r="D93" s="215"/>
      <c r="E93" s="215"/>
      <c r="F93" s="50"/>
      <c r="G93" s="50"/>
    </row>
    <row r="94" spans="2:7" ht="23.25" customHeight="1">
      <c r="B94" s="40"/>
      <c r="C94" s="40"/>
      <c r="D94" s="40"/>
      <c r="E94" s="40"/>
      <c r="F94" s="50"/>
      <c r="G94" s="50"/>
    </row>
    <row r="95" spans="2:7" ht="17.25" customHeight="1">
      <c r="B95" s="26" t="s">
        <v>170</v>
      </c>
      <c r="C95" s="26"/>
    </row>
    <row r="96" spans="2:7" ht="17.25" customHeight="1">
      <c r="B96" s="185" t="s">
        <v>18</v>
      </c>
      <c r="C96" s="186"/>
      <c r="D96" s="27" t="s">
        <v>120</v>
      </c>
      <c r="E96" s="28" t="s">
        <v>121</v>
      </c>
    </row>
    <row r="97" spans="1:50" ht="17.25" customHeight="1">
      <c r="B97" s="44" t="s">
        <v>171</v>
      </c>
      <c r="C97" s="45"/>
      <c r="D97" s="31">
        <f>COUNTIF(単体障害一覧!B$2:B$475,B97)</f>
        <v>0</v>
      </c>
      <c r="E97" s="41" t="e">
        <f>D97/SUM(D$86:D$89)</f>
        <v>#DIV/0!</v>
      </c>
    </row>
    <row r="98" spans="1:50" ht="17.25" customHeight="1">
      <c r="B98" s="46" t="s">
        <v>29</v>
      </c>
      <c r="C98" s="47"/>
      <c r="D98" s="35">
        <f>COUNTIF(単体障害一覧!B$2:B$475,B98)</f>
        <v>0</v>
      </c>
      <c r="E98" s="42" t="e">
        <f>D98/SUM(D$86:D$89)</f>
        <v>#DIV/0!</v>
      </c>
    </row>
    <row r="99" spans="1:50" ht="17.25" customHeight="1">
      <c r="B99" s="48" t="s">
        <v>116</v>
      </c>
      <c r="C99" s="49"/>
      <c r="D99" s="38">
        <f>COUNTIF(単体障害一覧!B$2:B$475,B99)</f>
        <v>0</v>
      </c>
      <c r="E99" s="43" t="e">
        <f>D99/SUM(D$86:D$89)</f>
        <v>#DIV/0!</v>
      </c>
    </row>
    <row r="100" spans="1:50" ht="15.75" customHeight="1">
      <c r="B100" s="25" t="s">
        <v>124</v>
      </c>
      <c r="D100" s="24"/>
      <c r="E100" s="24"/>
    </row>
    <row r="101" spans="1:50" ht="23.25" customHeight="1">
      <c r="B101" s="215" t="s">
        <v>164</v>
      </c>
      <c r="C101" s="215"/>
      <c r="D101" s="215"/>
      <c r="E101" s="215"/>
      <c r="F101" s="24"/>
      <c r="G101" s="24"/>
    </row>
    <row r="102" spans="1:50" ht="23.25" customHeight="1">
      <c r="B102" s="215"/>
      <c r="C102" s="215"/>
      <c r="D102" s="215"/>
      <c r="E102" s="215"/>
      <c r="F102" s="50"/>
      <c r="G102" s="50"/>
    </row>
    <row r="103" spans="1:50" ht="23.25" customHeight="1">
      <c r="B103" s="215"/>
      <c r="C103" s="215"/>
      <c r="D103" s="215"/>
      <c r="E103" s="215"/>
      <c r="F103" s="50"/>
      <c r="G103" s="50"/>
    </row>
    <row r="104" spans="1:50" ht="23.25" customHeight="1">
      <c r="B104" s="40"/>
      <c r="C104" s="40"/>
      <c r="D104" s="40"/>
      <c r="E104" s="40"/>
      <c r="F104" s="50"/>
      <c r="G104" s="50"/>
    </row>
    <row r="105" spans="1:50" s="22" customFormat="1" ht="12.75" customHeight="1">
      <c r="A105" s="51"/>
      <c r="B105" s="51" t="s">
        <v>172</v>
      </c>
      <c r="C105" s="52"/>
      <c r="D105" s="53"/>
      <c r="E105" s="53"/>
      <c r="F105" s="53"/>
      <c r="G105" s="53"/>
      <c r="H105" s="53"/>
      <c r="I105" s="53"/>
      <c r="J105" s="69"/>
      <c r="K105" s="69"/>
      <c r="L105" s="69"/>
      <c r="M105" s="69"/>
      <c r="AS105" s="69"/>
      <c r="AT105" s="69"/>
      <c r="AU105" s="69"/>
      <c r="AV105" s="69"/>
      <c r="AW105" s="69"/>
      <c r="AX105" s="69"/>
    </row>
    <row r="106" spans="1:50" s="23" customFormat="1" ht="15.75" customHeight="1">
      <c r="B106" s="54" t="s">
        <v>173</v>
      </c>
      <c r="C106" s="55" t="s">
        <v>174</v>
      </c>
      <c r="D106" s="187" t="s">
        <v>175</v>
      </c>
      <c r="E106" s="188"/>
      <c r="F106" s="189" t="s">
        <v>176</v>
      </c>
      <c r="G106" s="190"/>
      <c r="H106" s="191"/>
      <c r="I106" s="189" t="s">
        <v>177</v>
      </c>
      <c r="J106" s="190"/>
      <c r="K106" s="190"/>
      <c r="L106" s="191"/>
      <c r="M106" s="189" t="s">
        <v>178</v>
      </c>
      <c r="N106" s="190"/>
      <c r="O106" s="190"/>
      <c r="P106" s="191"/>
      <c r="Q106" s="63" t="s">
        <v>179</v>
      </c>
      <c r="R106" s="63" t="s">
        <v>180</v>
      </c>
      <c r="U106" s="70"/>
      <c r="V106" s="70"/>
      <c r="W106" s="70"/>
      <c r="X106" s="70"/>
      <c r="Y106" s="70"/>
      <c r="Z106" s="70"/>
    </row>
    <row r="107" spans="1:50" s="22" customFormat="1" ht="35.25" customHeight="1">
      <c r="B107" s="56" t="s">
        <v>181</v>
      </c>
      <c r="C107" s="57" t="s">
        <v>182</v>
      </c>
      <c r="D107" s="192" t="s">
        <v>183</v>
      </c>
      <c r="E107" s="193"/>
      <c r="F107" s="194" t="s">
        <v>184</v>
      </c>
      <c r="G107" s="195"/>
      <c r="H107" s="196"/>
      <c r="I107" s="194" t="s">
        <v>185</v>
      </c>
      <c r="J107" s="195"/>
      <c r="K107" s="195"/>
      <c r="L107" s="196"/>
      <c r="M107" s="197" t="s">
        <v>186</v>
      </c>
      <c r="N107" s="197"/>
      <c r="O107" s="197"/>
      <c r="P107" s="197"/>
      <c r="Q107" s="71" t="s">
        <v>187</v>
      </c>
      <c r="R107" s="72">
        <v>39603</v>
      </c>
      <c r="U107" s="69"/>
      <c r="V107" s="69"/>
      <c r="W107" s="69"/>
      <c r="X107" s="69"/>
      <c r="Y107" s="69"/>
      <c r="Z107" s="69"/>
    </row>
    <row r="108" spans="1:50" s="23" customFormat="1" ht="11.25">
      <c r="B108" s="58"/>
      <c r="C108" s="59"/>
      <c r="D108" s="198"/>
      <c r="E108" s="199"/>
      <c r="F108" s="200"/>
      <c r="G108" s="201"/>
      <c r="H108" s="202"/>
      <c r="I108" s="200"/>
      <c r="J108" s="201"/>
      <c r="K108" s="201"/>
      <c r="L108" s="202"/>
      <c r="M108" s="203"/>
      <c r="N108" s="203"/>
      <c r="O108" s="203"/>
      <c r="P108" s="203"/>
      <c r="Q108" s="73"/>
      <c r="R108" s="74"/>
      <c r="U108" s="70"/>
      <c r="V108" s="70"/>
      <c r="W108" s="70"/>
      <c r="X108" s="70"/>
      <c r="Y108" s="70"/>
      <c r="Z108" s="70"/>
    </row>
    <row r="109" spans="1:50" s="23" customFormat="1" ht="11.25">
      <c r="B109" s="58"/>
      <c r="C109" s="59"/>
      <c r="D109" s="198"/>
      <c r="E109" s="199"/>
      <c r="F109" s="200"/>
      <c r="G109" s="201"/>
      <c r="H109" s="202"/>
      <c r="I109" s="200"/>
      <c r="J109" s="201"/>
      <c r="K109" s="201"/>
      <c r="L109" s="202"/>
      <c r="M109" s="203"/>
      <c r="N109" s="203"/>
      <c r="O109" s="203"/>
      <c r="P109" s="203"/>
      <c r="Q109" s="73"/>
      <c r="R109" s="74"/>
      <c r="U109" s="70"/>
      <c r="V109" s="70"/>
      <c r="W109" s="70"/>
      <c r="X109" s="70"/>
      <c r="Y109" s="70"/>
      <c r="Z109" s="70"/>
    </row>
    <row r="110" spans="1:50" s="23" customFormat="1" ht="11.25">
      <c r="B110" s="58"/>
      <c r="C110" s="59"/>
      <c r="D110" s="198"/>
      <c r="E110" s="199"/>
      <c r="F110" s="200"/>
      <c r="G110" s="201"/>
      <c r="H110" s="202"/>
      <c r="I110" s="200"/>
      <c r="J110" s="201"/>
      <c r="K110" s="201"/>
      <c r="L110" s="202"/>
      <c r="M110" s="203"/>
      <c r="N110" s="203"/>
      <c r="O110" s="203"/>
      <c r="P110" s="203"/>
      <c r="Q110" s="73"/>
      <c r="R110" s="74"/>
      <c r="U110" s="70"/>
      <c r="V110" s="70"/>
      <c r="W110" s="70"/>
      <c r="X110" s="70"/>
      <c r="Y110" s="70"/>
      <c r="Z110" s="70"/>
    </row>
    <row r="111" spans="1:50" s="23" customFormat="1" ht="11.25">
      <c r="B111" s="58"/>
      <c r="C111" s="59"/>
      <c r="D111" s="198"/>
      <c r="E111" s="199"/>
      <c r="F111" s="200"/>
      <c r="G111" s="201"/>
      <c r="H111" s="202"/>
      <c r="I111" s="200"/>
      <c r="J111" s="201"/>
      <c r="K111" s="201"/>
      <c r="L111" s="202"/>
      <c r="M111" s="203"/>
      <c r="N111" s="203"/>
      <c r="O111" s="203"/>
      <c r="P111" s="203"/>
      <c r="Q111" s="73"/>
      <c r="R111" s="74"/>
      <c r="U111" s="70"/>
      <c r="V111" s="70"/>
      <c r="W111" s="70"/>
      <c r="X111" s="70"/>
      <c r="Y111" s="70"/>
      <c r="Z111" s="70"/>
    </row>
    <row r="112" spans="1:50" s="23" customFormat="1" ht="11.25">
      <c r="B112" s="58"/>
      <c r="C112" s="59"/>
      <c r="D112" s="198"/>
      <c r="E112" s="199"/>
      <c r="F112" s="200"/>
      <c r="G112" s="201"/>
      <c r="H112" s="202"/>
      <c r="I112" s="200"/>
      <c r="J112" s="201"/>
      <c r="K112" s="201"/>
      <c r="L112" s="202"/>
      <c r="M112" s="203"/>
      <c r="N112" s="203"/>
      <c r="O112" s="203"/>
      <c r="P112" s="203"/>
      <c r="Q112" s="73"/>
      <c r="R112" s="74"/>
      <c r="U112" s="70"/>
      <c r="V112" s="70"/>
      <c r="W112" s="70"/>
      <c r="X112" s="70"/>
      <c r="Y112" s="70"/>
      <c r="Z112" s="70"/>
    </row>
    <row r="113" spans="2:26" s="23" customFormat="1" ht="11.25">
      <c r="B113" s="58"/>
      <c r="C113" s="59"/>
      <c r="D113" s="198"/>
      <c r="E113" s="199"/>
      <c r="F113" s="200"/>
      <c r="G113" s="201"/>
      <c r="H113" s="202"/>
      <c r="I113" s="200"/>
      <c r="J113" s="201"/>
      <c r="K113" s="201"/>
      <c r="L113" s="202"/>
      <c r="M113" s="203"/>
      <c r="N113" s="203"/>
      <c r="O113" s="203"/>
      <c r="P113" s="203"/>
      <c r="Q113" s="73"/>
      <c r="R113" s="74"/>
      <c r="U113" s="70"/>
      <c r="V113" s="70"/>
      <c r="W113" s="70"/>
      <c r="X113" s="70"/>
      <c r="Y113" s="70"/>
      <c r="Z113" s="70"/>
    </row>
    <row r="114" spans="2:26" s="23" customFormat="1" ht="11.25">
      <c r="B114" s="58"/>
      <c r="C114" s="59"/>
      <c r="D114" s="198"/>
      <c r="E114" s="199"/>
      <c r="F114" s="200"/>
      <c r="G114" s="201"/>
      <c r="H114" s="202"/>
      <c r="I114" s="200"/>
      <c r="J114" s="201"/>
      <c r="K114" s="201"/>
      <c r="L114" s="202"/>
      <c r="M114" s="203"/>
      <c r="N114" s="203"/>
      <c r="O114" s="203"/>
      <c r="P114" s="203"/>
      <c r="Q114" s="73"/>
      <c r="R114" s="74"/>
      <c r="U114" s="70"/>
      <c r="V114" s="70"/>
      <c r="W114" s="70"/>
      <c r="X114" s="70"/>
      <c r="Y114" s="70"/>
      <c r="Z114" s="70"/>
    </row>
    <row r="115" spans="2:26" s="23" customFormat="1" ht="11.25">
      <c r="B115" s="58"/>
      <c r="C115" s="59"/>
      <c r="D115" s="198"/>
      <c r="E115" s="199"/>
      <c r="F115" s="200"/>
      <c r="G115" s="201"/>
      <c r="H115" s="202"/>
      <c r="I115" s="200"/>
      <c r="J115" s="201"/>
      <c r="K115" s="201"/>
      <c r="L115" s="202"/>
      <c r="M115" s="203"/>
      <c r="N115" s="203"/>
      <c r="O115" s="203"/>
      <c r="P115" s="203"/>
      <c r="Q115" s="73"/>
      <c r="R115" s="74"/>
      <c r="U115" s="70"/>
      <c r="V115" s="70"/>
      <c r="W115" s="70"/>
      <c r="X115" s="70"/>
      <c r="Y115" s="70"/>
      <c r="Z115" s="70"/>
    </row>
    <row r="116" spans="2:26" s="23" customFormat="1" ht="11.25">
      <c r="B116" s="58"/>
      <c r="C116" s="59"/>
      <c r="D116" s="198"/>
      <c r="E116" s="199"/>
      <c r="F116" s="200"/>
      <c r="G116" s="201"/>
      <c r="H116" s="202"/>
      <c r="I116" s="200"/>
      <c r="J116" s="201"/>
      <c r="K116" s="201"/>
      <c r="L116" s="202"/>
      <c r="M116" s="203"/>
      <c r="N116" s="203"/>
      <c r="O116" s="203"/>
      <c r="P116" s="203"/>
      <c r="Q116" s="73"/>
      <c r="R116" s="74"/>
      <c r="U116" s="70"/>
      <c r="V116" s="70"/>
      <c r="W116" s="70"/>
      <c r="X116" s="70"/>
      <c r="Y116" s="70"/>
      <c r="Z116" s="70"/>
    </row>
    <row r="117" spans="2:26" ht="17.25" customHeight="1">
      <c r="B117" s="60"/>
      <c r="C117" s="60"/>
      <c r="D117" s="60"/>
      <c r="E117" s="60"/>
      <c r="F117" s="61"/>
      <c r="G117" s="61"/>
    </row>
    <row r="118" spans="2:26" ht="17.25" customHeight="1">
      <c r="B118" s="26" t="s">
        <v>188</v>
      </c>
      <c r="C118" s="26"/>
      <c r="F118" s="50"/>
      <c r="G118" s="50"/>
    </row>
    <row r="119" spans="2:26" ht="17.25" customHeight="1">
      <c r="B119" s="209" t="s">
        <v>174</v>
      </c>
      <c r="C119" s="209" t="s">
        <v>189</v>
      </c>
      <c r="D119" s="209" t="s">
        <v>190</v>
      </c>
      <c r="E119" s="209" t="s">
        <v>191</v>
      </c>
      <c r="F119" s="211" t="s">
        <v>192</v>
      </c>
      <c r="G119" s="212" t="s">
        <v>193</v>
      </c>
    </row>
    <row r="120" spans="2:26" ht="17.25" customHeight="1">
      <c r="B120" s="210"/>
      <c r="C120" s="210"/>
      <c r="D120" s="210"/>
      <c r="E120" s="210"/>
      <c r="F120" s="211"/>
      <c r="G120" s="213"/>
    </row>
    <row r="121" spans="2:26" ht="17.25" customHeight="1">
      <c r="B121" s="64">
        <v>39707</v>
      </c>
      <c r="C121" s="65">
        <f>SUMPRODUCT((単体障害一覧!J$2:J$475&lt;B121)*(単体障害一覧!J$2:J$475&lt;&gt;""))</f>
        <v>0</v>
      </c>
      <c r="D121" s="65">
        <f>SUMPRODUCT((単体障害一覧!Y$2:Y$475&lt;B121)*(単体障害一覧!Y$2:Y$475&lt;&gt;""))</f>
        <v>0</v>
      </c>
      <c r="E121" s="66">
        <f>IF(C121&gt;0,D121/C121,1)</f>
        <v>1</v>
      </c>
      <c r="F121" s="67">
        <f t="shared" ref="F121:F135" si="2">C121-D121</f>
        <v>0</v>
      </c>
      <c r="G121" s="68">
        <f t="shared" ref="G121:G135" si="3">IF(F121&gt;0,(F121/(F121*E121))*5,0)</f>
        <v>0</v>
      </c>
    </row>
    <row r="122" spans="2:26" ht="17.25" customHeight="1">
      <c r="B122" s="64">
        <f t="shared" ref="B122:B135" si="4">B121+6</f>
        <v>39713</v>
      </c>
      <c r="C122" s="65">
        <f>SUMPRODUCT((単体障害一覧!J$2:J$475&lt;B122)*(単体障害一覧!J$2:J$475&lt;&gt;""))</f>
        <v>0</v>
      </c>
      <c r="D122" s="65">
        <f>SUMPRODUCT((単体障害一覧!Y$2:Y$475&lt;B122)*(単体障害一覧!Y$2:Y$475&lt;&gt;""))</f>
        <v>0</v>
      </c>
      <c r="E122" s="66" t="e">
        <f t="shared" ref="E122:E135" si="5">D122/C122</f>
        <v>#DIV/0!</v>
      </c>
      <c r="F122" s="67">
        <f t="shared" si="2"/>
        <v>0</v>
      </c>
      <c r="G122" s="68">
        <f t="shared" si="3"/>
        <v>0</v>
      </c>
    </row>
    <row r="123" spans="2:26" ht="17.25" customHeight="1">
      <c r="B123" s="64">
        <f t="shared" si="4"/>
        <v>39719</v>
      </c>
      <c r="C123" s="65">
        <f>SUMPRODUCT((単体障害一覧!J$2:J$475&lt;B123)*(単体障害一覧!J$2:J$475&lt;&gt;""))</f>
        <v>0</v>
      </c>
      <c r="D123" s="65">
        <f>SUMPRODUCT((単体障害一覧!Y$2:Y$475&lt;B123)*(単体障害一覧!Y$2:Y$475&lt;&gt;""))</f>
        <v>0</v>
      </c>
      <c r="E123" s="66" t="e">
        <f t="shared" si="5"/>
        <v>#DIV/0!</v>
      </c>
      <c r="F123" s="67">
        <f t="shared" si="2"/>
        <v>0</v>
      </c>
      <c r="G123" s="68">
        <f t="shared" si="3"/>
        <v>0</v>
      </c>
    </row>
    <row r="124" spans="2:26" ht="17.25" customHeight="1">
      <c r="B124" s="64">
        <f t="shared" si="4"/>
        <v>39725</v>
      </c>
      <c r="C124" s="65">
        <f>SUMPRODUCT((単体障害一覧!J$2:J$475&lt;B124)*(単体障害一覧!J$2:J$475&lt;&gt;""))</f>
        <v>0</v>
      </c>
      <c r="D124" s="65">
        <f>SUMPRODUCT((単体障害一覧!Y$2:Y$475&lt;B124)*(単体障害一覧!Y$2:Y$475&lt;&gt;""))</f>
        <v>0</v>
      </c>
      <c r="E124" s="66" t="e">
        <f t="shared" si="5"/>
        <v>#DIV/0!</v>
      </c>
      <c r="F124" s="67">
        <f t="shared" si="2"/>
        <v>0</v>
      </c>
      <c r="G124" s="68">
        <f t="shared" si="3"/>
        <v>0</v>
      </c>
    </row>
    <row r="125" spans="2:26" ht="17.25" customHeight="1">
      <c r="B125" s="64">
        <f t="shared" si="4"/>
        <v>39731</v>
      </c>
      <c r="C125" s="65">
        <f>SUMPRODUCT((単体障害一覧!J$2:J$475&lt;B125)*(単体障害一覧!J$2:J$475&lt;&gt;""))</f>
        <v>0</v>
      </c>
      <c r="D125" s="65">
        <f>SUMPRODUCT((単体障害一覧!Y$2:Y$475&lt;B125)*(単体障害一覧!Y$2:Y$475&lt;&gt;""))</f>
        <v>0</v>
      </c>
      <c r="E125" s="66" t="e">
        <f t="shared" si="5"/>
        <v>#DIV/0!</v>
      </c>
      <c r="F125" s="67">
        <f t="shared" si="2"/>
        <v>0</v>
      </c>
      <c r="G125" s="68">
        <f t="shared" si="3"/>
        <v>0</v>
      </c>
    </row>
    <row r="126" spans="2:26" ht="17.25" customHeight="1">
      <c r="B126" s="64">
        <f t="shared" si="4"/>
        <v>39737</v>
      </c>
      <c r="C126" s="65">
        <f>SUMPRODUCT((単体障害一覧!J$2:J$475&lt;B126)*(単体障害一覧!J$2:J$475&lt;&gt;""))</f>
        <v>0</v>
      </c>
      <c r="D126" s="65">
        <f>SUMPRODUCT((単体障害一覧!Y$2:Y$475&lt;B126)*(単体障害一覧!Y$2:Y$475&lt;&gt;""))</f>
        <v>0</v>
      </c>
      <c r="E126" s="66" t="e">
        <f t="shared" si="5"/>
        <v>#DIV/0!</v>
      </c>
      <c r="F126" s="67">
        <f t="shared" si="2"/>
        <v>0</v>
      </c>
      <c r="G126" s="68">
        <f t="shared" si="3"/>
        <v>0</v>
      </c>
    </row>
    <row r="127" spans="2:26" ht="17.25" customHeight="1">
      <c r="B127" s="64">
        <f t="shared" si="4"/>
        <v>39743</v>
      </c>
      <c r="C127" s="65">
        <f>SUMPRODUCT((単体障害一覧!J$2:J$475&lt;B127)*(単体障害一覧!J$2:J$475&lt;&gt;""))</f>
        <v>0</v>
      </c>
      <c r="D127" s="65">
        <f>SUMPRODUCT((単体障害一覧!Y$2:Y$475&lt;B127)*(単体障害一覧!Y$2:Y$475&lt;&gt;""))</f>
        <v>0</v>
      </c>
      <c r="E127" s="66" t="e">
        <f t="shared" si="5"/>
        <v>#DIV/0!</v>
      </c>
      <c r="F127" s="67">
        <f t="shared" si="2"/>
        <v>0</v>
      </c>
      <c r="G127" s="68">
        <f t="shared" si="3"/>
        <v>0</v>
      </c>
    </row>
    <row r="128" spans="2:26" ht="17.25" customHeight="1">
      <c r="B128" s="64">
        <f t="shared" si="4"/>
        <v>39749</v>
      </c>
      <c r="C128" s="65">
        <f>SUMPRODUCT((単体障害一覧!J$2:J$475&lt;B128)*(単体障害一覧!J$2:J$475&lt;&gt;""))</f>
        <v>0</v>
      </c>
      <c r="D128" s="65">
        <f>SUMPRODUCT((単体障害一覧!Y$2:Y$475&lt;B128)*(単体障害一覧!Y$2:Y$475&lt;&gt;""))</f>
        <v>0</v>
      </c>
      <c r="E128" s="66" t="e">
        <f t="shared" si="5"/>
        <v>#DIV/0!</v>
      </c>
      <c r="F128" s="67">
        <f t="shared" si="2"/>
        <v>0</v>
      </c>
      <c r="G128" s="68">
        <f t="shared" si="3"/>
        <v>0</v>
      </c>
    </row>
    <row r="129" spans="2:13" ht="17.25" customHeight="1">
      <c r="B129" s="64">
        <f t="shared" si="4"/>
        <v>39755</v>
      </c>
      <c r="C129" s="65">
        <f>SUMPRODUCT((単体障害一覧!J$2:J$475&lt;B129)*(単体障害一覧!J$2:J$475&lt;&gt;""))</f>
        <v>0</v>
      </c>
      <c r="D129" s="65">
        <f>SUMPRODUCT((単体障害一覧!Y$2:Y$475&lt;B129)*(単体障害一覧!Y$2:Y$475&lt;&gt;""))</f>
        <v>0</v>
      </c>
      <c r="E129" s="66" t="e">
        <f t="shared" si="5"/>
        <v>#DIV/0!</v>
      </c>
      <c r="F129" s="67">
        <f t="shared" si="2"/>
        <v>0</v>
      </c>
      <c r="G129" s="68">
        <f t="shared" si="3"/>
        <v>0</v>
      </c>
    </row>
    <row r="130" spans="2:13" ht="17.25" customHeight="1">
      <c r="B130" s="64">
        <f t="shared" si="4"/>
        <v>39761</v>
      </c>
      <c r="C130" s="65">
        <f>SUMPRODUCT((単体障害一覧!J$2:J$475&lt;B130)*(単体障害一覧!J$2:J$475&lt;&gt;""))</f>
        <v>0</v>
      </c>
      <c r="D130" s="65">
        <f>SUMPRODUCT((単体障害一覧!Y$2:Y$475&lt;B130)*(単体障害一覧!Y$2:Y$475&lt;&gt;""))</f>
        <v>0</v>
      </c>
      <c r="E130" s="66" t="e">
        <f t="shared" si="5"/>
        <v>#DIV/0!</v>
      </c>
      <c r="F130" s="67">
        <f t="shared" si="2"/>
        <v>0</v>
      </c>
      <c r="G130" s="68">
        <f t="shared" si="3"/>
        <v>0</v>
      </c>
    </row>
    <row r="131" spans="2:13" ht="17.25" customHeight="1">
      <c r="B131" s="64">
        <f t="shared" si="4"/>
        <v>39767</v>
      </c>
      <c r="C131" s="65">
        <f>SUMPRODUCT((単体障害一覧!J$2:J$475&lt;B131)*(単体障害一覧!J$2:J$475&lt;&gt;""))</f>
        <v>0</v>
      </c>
      <c r="D131" s="65">
        <f>SUMPRODUCT((単体障害一覧!Y$2:Y$475&lt;B131)*(単体障害一覧!Y$2:Y$475&lt;&gt;""))</f>
        <v>0</v>
      </c>
      <c r="E131" s="66" t="e">
        <f t="shared" si="5"/>
        <v>#DIV/0!</v>
      </c>
      <c r="F131" s="67">
        <f t="shared" si="2"/>
        <v>0</v>
      </c>
      <c r="G131" s="68">
        <f t="shared" si="3"/>
        <v>0</v>
      </c>
    </row>
    <row r="132" spans="2:13" ht="17.25" customHeight="1">
      <c r="B132" s="64">
        <f t="shared" si="4"/>
        <v>39773</v>
      </c>
      <c r="C132" s="65">
        <f>SUMPRODUCT((単体障害一覧!J$2:J$475&lt;B132)*(単体障害一覧!J$2:J$475&lt;&gt;""))</f>
        <v>0</v>
      </c>
      <c r="D132" s="65">
        <f>SUMPRODUCT((単体障害一覧!Y$2:Y$475&lt;B132)*(単体障害一覧!Y$2:Y$475&lt;&gt;""))</f>
        <v>0</v>
      </c>
      <c r="E132" s="66" t="e">
        <f t="shared" si="5"/>
        <v>#DIV/0!</v>
      </c>
      <c r="F132" s="67">
        <f t="shared" si="2"/>
        <v>0</v>
      </c>
      <c r="G132" s="68">
        <f t="shared" si="3"/>
        <v>0</v>
      </c>
    </row>
    <row r="133" spans="2:13" ht="17.25" customHeight="1">
      <c r="B133" s="64">
        <f t="shared" si="4"/>
        <v>39779</v>
      </c>
      <c r="C133" s="65">
        <f>SUMPRODUCT((単体障害一覧!J$2:J$475&lt;B133)*(単体障害一覧!J$2:J$475&lt;&gt;""))</f>
        <v>0</v>
      </c>
      <c r="D133" s="65">
        <f>SUMPRODUCT((単体障害一覧!Y$2:Y$475&lt;B133)*(単体障害一覧!Y$2:Y$475&lt;&gt;""))</f>
        <v>0</v>
      </c>
      <c r="E133" s="66" t="e">
        <f t="shared" si="5"/>
        <v>#DIV/0!</v>
      </c>
      <c r="F133" s="67">
        <f t="shared" si="2"/>
        <v>0</v>
      </c>
      <c r="G133" s="68">
        <f t="shared" si="3"/>
        <v>0</v>
      </c>
    </row>
    <row r="134" spans="2:13" ht="17.25" customHeight="1">
      <c r="B134" s="64">
        <f t="shared" si="4"/>
        <v>39785</v>
      </c>
      <c r="C134" s="65">
        <f>SUMPRODUCT((単体障害一覧!J$2:J$475&lt;B134)*(単体障害一覧!J$2:J$475&lt;&gt;""))</f>
        <v>0</v>
      </c>
      <c r="D134" s="65">
        <f>SUMPRODUCT((単体障害一覧!Y$2:Y$475&lt;B134)*(単体障害一覧!Y$2:Y$475&lt;&gt;""))</f>
        <v>0</v>
      </c>
      <c r="E134" s="66" t="e">
        <f t="shared" si="5"/>
        <v>#DIV/0!</v>
      </c>
      <c r="F134" s="67">
        <f t="shared" si="2"/>
        <v>0</v>
      </c>
      <c r="G134" s="68">
        <f t="shared" si="3"/>
        <v>0</v>
      </c>
    </row>
    <row r="135" spans="2:13" ht="17.25" customHeight="1">
      <c r="B135" s="64">
        <f t="shared" si="4"/>
        <v>39791</v>
      </c>
      <c r="C135" s="65">
        <f>SUMPRODUCT((単体障害一覧!J$2:J$475&lt;B135)*(単体障害一覧!J$2:J$475&lt;&gt;""))</f>
        <v>0</v>
      </c>
      <c r="D135" s="65">
        <f>SUMPRODUCT((単体障害一覧!Y$2:Y$475&lt;B135)*(単体障害一覧!Y$2:Y$475&lt;&gt;""))</f>
        <v>0</v>
      </c>
      <c r="E135" s="66" t="e">
        <f t="shared" si="5"/>
        <v>#DIV/0!</v>
      </c>
      <c r="F135" s="67">
        <f t="shared" si="2"/>
        <v>0</v>
      </c>
      <c r="G135" s="68">
        <f t="shared" si="3"/>
        <v>0</v>
      </c>
    </row>
    <row r="136" spans="2:13" ht="17.25" customHeight="1">
      <c r="B136" s="75"/>
      <c r="C136" s="76"/>
      <c r="D136" s="76"/>
      <c r="E136" s="77"/>
      <c r="F136" s="78"/>
      <c r="G136" s="78"/>
      <c r="H136" s="78"/>
    </row>
    <row r="137" spans="2:13" s="24" customFormat="1" ht="12" customHeight="1">
      <c r="B137" s="24" t="s">
        <v>124</v>
      </c>
      <c r="C137" s="79"/>
      <c r="D137" s="79"/>
      <c r="E137" s="80"/>
      <c r="F137" s="79"/>
      <c r="G137" s="81"/>
      <c r="H137" s="80"/>
      <c r="I137" s="87"/>
      <c r="J137" s="79"/>
      <c r="K137" s="79"/>
      <c r="L137" s="88"/>
    </row>
    <row r="138" spans="2:13" s="24" customFormat="1" ht="59.25" customHeight="1">
      <c r="B138" s="204" t="s">
        <v>194</v>
      </c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</row>
    <row r="139" spans="2:13" s="24" customFormat="1" ht="12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spans="2:13" s="24" customFormat="1" ht="14.25" customHeight="1">
      <c r="B140" s="83" t="s">
        <v>195</v>
      </c>
      <c r="C140" s="79"/>
      <c r="D140" s="79"/>
      <c r="E140" s="80"/>
      <c r="F140" s="79"/>
      <c r="G140" s="81"/>
      <c r="H140" s="80"/>
      <c r="I140" s="87"/>
      <c r="J140" s="79"/>
      <c r="K140" s="79"/>
      <c r="L140" s="88"/>
    </row>
    <row r="141" spans="2:13" s="24" customFormat="1" ht="14.25" customHeight="1">
      <c r="B141" s="62" t="s">
        <v>174</v>
      </c>
      <c r="C141" s="84" t="s">
        <v>196</v>
      </c>
      <c r="D141" s="205" t="s">
        <v>197</v>
      </c>
      <c r="E141" s="205"/>
      <c r="F141" s="205"/>
      <c r="G141" s="205"/>
      <c r="H141" s="206" t="s">
        <v>11</v>
      </c>
      <c r="I141" s="206"/>
      <c r="J141" s="206"/>
      <c r="K141" s="206"/>
      <c r="L141" s="206"/>
      <c r="M141" s="206"/>
    </row>
    <row r="142" spans="2:13" s="24" customFormat="1" ht="14.25" customHeight="1">
      <c r="B142" s="85">
        <v>39707</v>
      </c>
      <c r="C142" s="86" t="s">
        <v>198</v>
      </c>
      <c r="D142" s="207"/>
      <c r="E142" s="207"/>
      <c r="F142" s="207"/>
      <c r="G142" s="207"/>
      <c r="H142" s="208"/>
      <c r="I142" s="208"/>
      <c r="J142" s="208"/>
      <c r="K142" s="208"/>
      <c r="L142" s="208"/>
      <c r="M142" s="208"/>
    </row>
    <row r="143" spans="2:13" s="24" customFormat="1" ht="14.25" customHeight="1">
      <c r="B143" s="85"/>
      <c r="C143" s="86"/>
      <c r="D143" s="207"/>
      <c r="E143" s="207"/>
      <c r="F143" s="207"/>
      <c r="G143" s="207"/>
      <c r="H143" s="208"/>
      <c r="I143" s="208"/>
      <c r="J143" s="208"/>
      <c r="K143" s="208"/>
      <c r="L143" s="208"/>
      <c r="M143" s="208"/>
    </row>
    <row r="144" spans="2:13" s="24" customFormat="1" ht="14.25" customHeight="1">
      <c r="B144" s="85"/>
      <c r="C144" s="86"/>
      <c r="D144" s="207"/>
      <c r="E144" s="207"/>
      <c r="F144" s="207"/>
      <c r="G144" s="207"/>
      <c r="H144" s="208"/>
      <c r="I144" s="208"/>
      <c r="J144" s="208"/>
      <c r="K144" s="208"/>
      <c r="L144" s="208"/>
      <c r="M144" s="208"/>
    </row>
    <row r="145" spans="2:13" s="24" customFormat="1" ht="14.25" customHeight="1">
      <c r="B145" s="85"/>
      <c r="C145" s="86"/>
      <c r="D145" s="207"/>
      <c r="E145" s="207"/>
      <c r="F145" s="207"/>
      <c r="G145" s="207"/>
      <c r="H145" s="208"/>
      <c r="I145" s="208"/>
      <c r="J145" s="208"/>
      <c r="K145" s="208"/>
      <c r="L145" s="208"/>
      <c r="M145" s="208"/>
    </row>
  </sheetData>
  <mergeCells count="74">
    <mergeCell ref="G119:G120"/>
    <mergeCell ref="E1:J2"/>
    <mergeCell ref="B80:E82"/>
    <mergeCell ref="B13:E16"/>
    <mergeCell ref="B56:E59"/>
    <mergeCell ref="B36:E39"/>
    <mergeCell ref="B91:E93"/>
    <mergeCell ref="B101:E103"/>
    <mergeCell ref="B119:B120"/>
    <mergeCell ref="C119:C120"/>
    <mergeCell ref="D119:D120"/>
    <mergeCell ref="E119:E120"/>
    <mergeCell ref="F119:F120"/>
    <mergeCell ref="D143:G143"/>
    <mergeCell ref="H143:M143"/>
    <mergeCell ref="D144:G144"/>
    <mergeCell ref="H144:M144"/>
    <mergeCell ref="D145:G145"/>
    <mergeCell ref="H145:M145"/>
    <mergeCell ref="B138:L138"/>
    <mergeCell ref="D141:G141"/>
    <mergeCell ref="H141:M141"/>
    <mergeCell ref="D142:G142"/>
    <mergeCell ref="H142:M142"/>
    <mergeCell ref="D115:E115"/>
    <mergeCell ref="F115:H115"/>
    <mergeCell ref="I115:L115"/>
    <mergeCell ref="M115:P115"/>
    <mergeCell ref="D116:E116"/>
    <mergeCell ref="F116:H116"/>
    <mergeCell ref="I116:L116"/>
    <mergeCell ref="M116:P116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B96:C96"/>
    <mergeCell ref="D106:E106"/>
    <mergeCell ref="F106:H106"/>
    <mergeCell ref="I106:L106"/>
    <mergeCell ref="M106:P106"/>
    <mergeCell ref="B3:C3"/>
    <mergeCell ref="B22:C22"/>
    <mergeCell ref="B44:C44"/>
    <mergeCell ref="B65:C65"/>
    <mergeCell ref="B85:C85"/>
  </mergeCells>
  <phoneticPr fontId="44" type="noConversion"/>
  <pageMargins left="0.78680555555555598" right="0.78680555555555598" top="0.98263888888888895" bottom="0.98263888888888895" header="0.51180555555555596" footer="0.5118055555555559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9">
      <c r="A1" s="2" t="s">
        <v>199</v>
      </c>
    </row>
    <row r="2" spans="1:9" s="1" customFormat="1" ht="21.75" customHeight="1">
      <c r="A2" s="4" t="s">
        <v>2</v>
      </c>
      <c r="B2" s="5" t="s">
        <v>200</v>
      </c>
      <c r="C2" s="4" t="s">
        <v>4</v>
      </c>
      <c r="D2" s="4" t="s">
        <v>201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spans="1:9" ht="12">
      <c r="A3" s="6" t="s">
        <v>27</v>
      </c>
      <c r="B3" s="7" t="s">
        <v>28</v>
      </c>
      <c r="C3" s="6" t="s">
        <v>171</v>
      </c>
      <c r="D3" s="7" t="s">
        <v>30</v>
      </c>
      <c r="E3" s="6" t="s">
        <v>122</v>
      </c>
      <c r="F3" s="6" t="s">
        <v>127</v>
      </c>
      <c r="G3" s="8" t="s">
        <v>140</v>
      </c>
      <c r="H3" s="8" t="s">
        <v>151</v>
      </c>
      <c r="I3" s="8" t="s">
        <v>166</v>
      </c>
    </row>
    <row r="4" spans="1:9" ht="12">
      <c r="A4" s="6" t="s">
        <v>115</v>
      </c>
      <c r="B4" s="7" t="s">
        <v>202</v>
      </c>
      <c r="C4" s="6" t="s">
        <v>29</v>
      </c>
      <c r="D4" s="7" t="s">
        <v>203</v>
      </c>
      <c r="E4" s="6" t="s">
        <v>123</v>
      </c>
      <c r="F4" s="6" t="s">
        <v>128</v>
      </c>
      <c r="G4" s="8" t="s">
        <v>141</v>
      </c>
      <c r="H4" s="8" t="s">
        <v>152</v>
      </c>
      <c r="I4" s="8" t="s">
        <v>167</v>
      </c>
    </row>
    <row r="5" spans="1:9" ht="12">
      <c r="A5" s="6" t="s">
        <v>204</v>
      </c>
      <c r="B5" s="9"/>
      <c r="C5" s="6" t="s">
        <v>116</v>
      </c>
      <c r="D5" s="7" t="s">
        <v>205</v>
      </c>
      <c r="E5" s="10"/>
      <c r="F5" s="6" t="s">
        <v>129</v>
      </c>
      <c r="G5" s="8" t="s">
        <v>142</v>
      </c>
      <c r="H5" s="8" t="s">
        <v>153</v>
      </c>
      <c r="I5" s="8" t="s">
        <v>168</v>
      </c>
    </row>
    <row r="6" spans="1:9" ht="12">
      <c r="A6" s="6" t="s">
        <v>54</v>
      </c>
      <c r="B6" s="11"/>
      <c r="C6" s="12"/>
      <c r="D6" s="9"/>
      <c r="E6" s="13"/>
      <c r="F6" s="7" t="s">
        <v>130</v>
      </c>
      <c r="G6" s="8" t="s">
        <v>143</v>
      </c>
      <c r="H6" s="8" t="s">
        <v>154</v>
      </c>
      <c r="I6" s="8" t="s">
        <v>169</v>
      </c>
    </row>
    <row r="7" spans="1:9" ht="12">
      <c r="A7" s="9"/>
      <c r="B7" s="11"/>
      <c r="C7" s="11"/>
      <c r="D7" s="11"/>
      <c r="E7" s="11"/>
      <c r="F7" s="7" t="s">
        <v>131</v>
      </c>
      <c r="G7" s="8" t="s">
        <v>144</v>
      </c>
      <c r="H7" s="8" t="s">
        <v>155</v>
      </c>
      <c r="I7" s="19"/>
    </row>
    <row r="8" spans="1:9" ht="12">
      <c r="A8" s="11"/>
      <c r="B8" s="11"/>
      <c r="C8" s="11"/>
      <c r="D8" s="11"/>
      <c r="E8" s="11"/>
      <c r="F8" s="7" t="s">
        <v>132</v>
      </c>
      <c r="G8" s="8" t="s">
        <v>145</v>
      </c>
      <c r="H8" s="8" t="s">
        <v>156</v>
      </c>
      <c r="I8" s="20"/>
    </row>
    <row r="9" spans="1:9" ht="12">
      <c r="A9" s="11"/>
      <c r="B9" s="11"/>
      <c r="C9" s="11"/>
      <c r="D9" s="11"/>
      <c r="E9" s="11"/>
      <c r="F9" s="7" t="s">
        <v>133</v>
      </c>
      <c r="G9" s="8" t="s">
        <v>146</v>
      </c>
      <c r="H9" s="8" t="s">
        <v>157</v>
      </c>
      <c r="I9" s="20"/>
    </row>
    <row r="10" spans="1:9" ht="12">
      <c r="A10" s="11"/>
      <c r="B10" s="11"/>
      <c r="C10" s="11"/>
      <c r="D10" s="11"/>
      <c r="E10" s="11"/>
      <c r="F10" s="7" t="s">
        <v>134</v>
      </c>
      <c r="G10" s="8" t="s">
        <v>147</v>
      </c>
      <c r="H10" s="8" t="s">
        <v>158</v>
      </c>
      <c r="I10" s="21"/>
    </row>
    <row r="11" spans="1:9" ht="12">
      <c r="A11" s="11"/>
      <c r="B11" s="11"/>
      <c r="C11" s="11"/>
      <c r="D11" s="11"/>
      <c r="E11" s="11"/>
      <c r="F11" s="7" t="s">
        <v>135</v>
      </c>
      <c r="G11" s="8" t="s">
        <v>148</v>
      </c>
      <c r="H11" s="8" t="s">
        <v>159</v>
      </c>
      <c r="I11" s="21"/>
    </row>
    <row r="12" spans="1:9" ht="12">
      <c r="A12" s="11"/>
      <c r="B12" s="11"/>
      <c r="C12" s="11"/>
      <c r="D12" s="11"/>
      <c r="E12" s="11"/>
      <c r="F12" s="7" t="s">
        <v>136</v>
      </c>
      <c r="G12" s="8" t="s">
        <v>149</v>
      </c>
      <c r="H12" s="8" t="s">
        <v>160</v>
      </c>
      <c r="I12" s="21"/>
    </row>
    <row r="13" spans="1:9" ht="12">
      <c r="A13" s="11"/>
      <c r="B13" s="11"/>
      <c r="C13" s="11"/>
      <c r="D13" s="11"/>
      <c r="E13" s="11"/>
      <c r="F13" s="11" t="s">
        <v>137</v>
      </c>
      <c r="G13" s="14"/>
      <c r="H13" s="8" t="s">
        <v>161</v>
      </c>
      <c r="I13" s="21"/>
    </row>
    <row r="14" spans="1:9" ht="12">
      <c r="A14" s="11"/>
      <c r="B14" s="11"/>
      <c r="C14" s="11"/>
      <c r="D14" s="11"/>
      <c r="E14" s="11"/>
      <c r="F14" s="7" t="s">
        <v>138</v>
      </c>
      <c r="G14" s="11"/>
      <c r="H14" s="8" t="s">
        <v>162</v>
      </c>
      <c r="I14" s="21"/>
    </row>
    <row r="15" spans="1:9" ht="12">
      <c r="A15" s="11"/>
      <c r="B15" s="11"/>
      <c r="C15" s="11"/>
      <c r="D15" s="11"/>
      <c r="E15" s="11"/>
      <c r="F15" s="15"/>
      <c r="G15" s="11"/>
      <c r="H15" s="8" t="s">
        <v>163</v>
      </c>
      <c r="I15" s="21"/>
    </row>
    <row r="16" spans="1:9" ht="12">
      <c r="A16" s="11"/>
      <c r="B16" s="11"/>
      <c r="C16" s="11"/>
      <c r="D16" s="11"/>
      <c r="E16" s="11"/>
      <c r="F16" s="16"/>
      <c r="G16" s="11"/>
      <c r="H16" s="8" t="s">
        <v>206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9">
      <c r="A20" s="2" t="s">
        <v>207</v>
      </c>
    </row>
    <row r="21" spans="1:9">
      <c r="A21" s="2" t="s">
        <v>208</v>
      </c>
    </row>
    <row r="22" spans="1:9">
      <c r="A22" s="2" t="s">
        <v>209</v>
      </c>
    </row>
  </sheetData>
  <phoneticPr fontId="44" type="noConversion"/>
  <pageMargins left="0.69930555555555596" right="0.69930555555555596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単体障害一覧</vt:lpstr>
      <vt:lpstr>統計分析</vt:lpstr>
      <vt:lpstr>リスト一覧</vt:lpstr>
      <vt:lpstr>STS</vt:lpstr>
      <vt:lpstr>コーディング不良箇所</vt:lpstr>
      <vt:lpstr>ソース分類</vt:lpstr>
      <vt:lpstr>対応区分</vt:lpstr>
      <vt:lpstr>発生段階</vt:lpstr>
      <vt:lpstr>根本原因区分</vt:lpstr>
      <vt:lpstr>現象区分</vt:lpstr>
      <vt:lpstr>原因工程</vt:lpstr>
      <vt:lpstr>直接原因区分</vt:lpstr>
    </vt:vector>
  </TitlesOfParts>
  <Company>compla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Administrator</cp:lastModifiedBy>
  <cp:lastPrinted>2010-04-16T07:20:00Z</cp:lastPrinted>
  <dcterms:created xsi:type="dcterms:W3CDTF">2002-06-19T05:47:00Z</dcterms:created>
  <dcterms:modified xsi:type="dcterms:W3CDTF">2018-06-27T08:48:44Z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