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ebusiness\media\attachment\"/>
    </mc:Choice>
  </mc:AlternateContent>
  <xr:revisionPtr revIDLastSave="0" documentId="13_ncr:1_{1176213C-8B78-4092-862C-F0E3D208F5A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案件集計" sheetId="2" r:id="rId2"/>
  </sheets>
  <definedNames>
    <definedName name="_xlnm._FilterDatabase" localSheetId="0" hidden="1">Sheet1!$A$4:$AI$4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6" i="1" l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5" i="1"/>
  <c r="AG6" i="1"/>
  <c r="AI6" i="1" s="1"/>
  <c r="AG7" i="1"/>
  <c r="AG8" i="1"/>
  <c r="AG9" i="1"/>
  <c r="AG10" i="1"/>
  <c r="AG11" i="1"/>
  <c r="AG12" i="1"/>
  <c r="AG13" i="1"/>
  <c r="AI13" i="1" s="1"/>
  <c r="AG14" i="1"/>
  <c r="AH14" i="1" s="1"/>
  <c r="AQ14" i="1" s="1"/>
  <c r="AG15" i="1"/>
  <c r="AG16" i="1"/>
  <c r="AG17" i="1"/>
  <c r="AG18" i="1"/>
  <c r="AG19" i="1"/>
  <c r="AG20" i="1"/>
  <c r="AG21" i="1"/>
  <c r="AI21" i="1" s="1"/>
  <c r="AG22" i="1"/>
  <c r="AG5" i="1"/>
  <c r="AF6" i="1"/>
  <c r="AF7" i="1"/>
  <c r="AI7" i="1" s="1"/>
  <c r="AF8" i="1"/>
  <c r="AI8" i="1" s="1"/>
  <c r="AF9" i="1"/>
  <c r="AI9" i="1" s="1"/>
  <c r="AF10" i="1"/>
  <c r="AH10" i="1" s="1"/>
  <c r="AQ10" i="1" s="1"/>
  <c r="AF11" i="1"/>
  <c r="AI11" i="1" s="1"/>
  <c r="AF12" i="1"/>
  <c r="AI12" i="1" s="1"/>
  <c r="AF13" i="1"/>
  <c r="AF14" i="1"/>
  <c r="AF15" i="1"/>
  <c r="AI15" i="1" s="1"/>
  <c r="AF16" i="1"/>
  <c r="AH16" i="1" s="1"/>
  <c r="AF17" i="1"/>
  <c r="AH17" i="1" s="1"/>
  <c r="AQ17" i="1" s="1"/>
  <c r="AF18" i="1"/>
  <c r="AI18" i="1" s="1"/>
  <c r="AF19" i="1"/>
  <c r="AI19" i="1" s="1"/>
  <c r="AF20" i="1"/>
  <c r="AI20" i="1" s="1"/>
  <c r="AF21" i="1"/>
  <c r="AF22" i="1"/>
  <c r="AF5" i="1"/>
  <c r="AI5" i="1" s="1"/>
  <c r="AH8" i="1"/>
  <c r="AH9" i="1"/>
  <c r="AQ9" i="1" s="1"/>
  <c r="AH13" i="1"/>
  <c r="AQ13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Q8" i="1" l="1"/>
  <c r="AI14" i="1"/>
  <c r="AQ16" i="1"/>
  <c r="AI22" i="1"/>
  <c r="AH6" i="1"/>
  <c r="AQ6" i="1" s="1"/>
  <c r="AH21" i="1"/>
  <c r="AQ21" i="1" s="1"/>
  <c r="AH20" i="1"/>
  <c r="AQ20" i="1" s="1"/>
  <c r="AI17" i="1"/>
  <c r="AI16" i="1"/>
  <c r="AH12" i="1"/>
  <c r="AQ12" i="1" s="1"/>
  <c r="AI10" i="1"/>
  <c r="AH22" i="1"/>
  <c r="AQ22" i="1" s="1"/>
  <c r="AH19" i="1"/>
  <c r="AQ19" i="1" s="1"/>
  <c r="AH18" i="1"/>
  <c r="AQ18" i="1" s="1"/>
  <c r="AH11" i="1"/>
  <c r="AQ11" i="1" s="1"/>
  <c r="AH5" i="1"/>
  <c r="AQ5" i="1" s="1"/>
  <c r="AH15" i="1"/>
  <c r="AQ15" i="1" s="1"/>
  <c r="AH7" i="1"/>
  <c r="AQ7" i="1" s="1"/>
</calcChain>
</file>

<file path=xl/sharedStrings.xml><?xml version="1.0" encoding="utf-8"?>
<sst xmlns="http://schemas.openxmlformats.org/spreadsheetml/2006/main" count="81" uniqueCount="78">
  <si>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</si>
  <si>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</si>
  <si>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</si>
  <si>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</si>
  <si>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</si>
  <si>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</si>
  <si>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</si>
  <si>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</si>
  <si>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</si>
  <si>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</si>
  <si>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</si>
  <si>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</si>
  <si>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</si>
  <si>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</si>
  <si>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</si>
  <si>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</si>
  <si>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</si>
  <si>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</si>
  <si>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</si>
  <si>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</si>
  <si>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</si>
  <si>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</si>
  <si>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</si>
  <si>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</si>
  <si>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</si>
  <si>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</si>
  <si>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</si>
  <si>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</si>
  <si>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</si>
  <si>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</si>
  <si>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</si>
  <si>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</si>
  <si>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</si>
  <si>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</si>
  <si>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</si>
  <si>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</si>
  <si>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</si>
  <si>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</si>
  <si>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</si>
  <si>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</si>
  <si>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</si>
  <si>
    <t>粗利</t>
    <rPh sb="0" eb="2">
      <t>アラリ</t>
    </rPh>
    <phoneticPr fontId="1"/>
  </si>
  <si>
    <t>会議費</t>
    <phoneticPr fontId="1"/>
  </si>
  <si>
    <t>交際費</t>
    <phoneticPr fontId="1"/>
  </si>
  <si>
    <t>旅費交通費</t>
    <phoneticPr fontId="1"/>
  </si>
  <si>
    <t>通信費</t>
    <phoneticPr fontId="1"/>
  </si>
  <si>
    <t>租税公課</t>
    <phoneticPr fontId="1"/>
  </si>
  <si>
    <t>消耗品費</t>
    <phoneticPr fontId="1"/>
  </si>
  <si>
    <t>経費合計</t>
    <phoneticPr fontId="1"/>
  </si>
  <si>
    <t>営業利益</t>
    <phoneticPr fontId="1"/>
  </si>
  <si>
    <t>経費</t>
    <rPh sb="0" eb="2">
      <t>ケイヒ</t>
    </rPh>
    <phoneticPr fontId="1"/>
  </si>
  <si>
    <t>最寄駅</t>
    <rPh sb="0" eb="2">
      <t>モヨリ</t>
    </rPh>
    <rPh sb="2" eb="3">
      <t>エキ</t>
    </rPh>
    <phoneticPr fontId="1"/>
  </si>
  <si>
    <t>案件名</t>
    <phoneticPr fontId="1"/>
  </si>
  <si>
    <t>原価</t>
  </si>
  <si>
    <t>粗利</t>
  </si>
  <si>
    <t>経費</t>
  </si>
  <si>
    <t>営業利益</t>
  </si>
  <si>
    <t>税込</t>
  </si>
  <si>
    <t>税別</t>
  </si>
  <si>
    <t>月給</t>
  </si>
  <si>
    <t>手当</t>
  </si>
  <si>
    <t>深夜手当</t>
  </si>
  <si>
    <t>残業／控除</t>
  </si>
  <si>
    <t>交通費</t>
  </si>
  <si>
    <t>雇用／労災</t>
  </si>
  <si>
    <t>健康／厚生</t>
  </si>
  <si>
    <t>原価合計</t>
  </si>
  <si>
    <t>会議費</t>
  </si>
  <si>
    <t>交際費</t>
  </si>
  <si>
    <t>旅費交通費</t>
  </si>
  <si>
    <t>通信費</t>
  </si>
  <si>
    <t>租税公課</t>
  </si>
  <si>
    <t>消耗品費</t>
  </si>
  <si>
    <t>経費合計</t>
  </si>
  <si>
    <t>ＢＰ時間</t>
    <rPh sb="2" eb="4">
      <t>ジカン</t>
    </rPh>
    <phoneticPr fontId="1"/>
  </si>
  <si>
    <t>有休日数</t>
    <rPh sb="0" eb="2">
      <t>ユウキュウ</t>
    </rPh>
    <rPh sb="2" eb="4">
      <t>ニッスウ</t>
    </rPh>
    <phoneticPr fontId="1"/>
  </si>
  <si>
    <t>出向コスト</t>
    <rPh sb="0" eb="2">
      <t>シュッコウ</t>
    </rPh>
    <phoneticPr fontId="1"/>
  </si>
  <si>
    <t>出向コスト</t>
    <rPh sb="0" eb="2">
      <t>シュッコウ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</si>
</sst>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_);[Red]\(#,##0.0\)"/>
    <numFmt numFmtId="177" formatCode="#,##0.00_);[Red]\(#,##0.00\)"/>
    <numFmt numFmtId="178" formatCode="#,##0_);[Red]\(#,##0\)"/>
    <numFmt numFmtId="179" formatCode="0.0_);[Red]\(0.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A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178" fontId="3" fillId="0" borderId="1" xfId="0" applyNumberFormat="1" applyFont="1" applyBorder="1">
      <alignment vertical="center"/>
    </xf>
    <xf numFmtId="0" fontId="4" fillId="8" borderId="7" xfId="0" applyFont="1" applyFill="1" applyBorder="1" applyAlignment="1">
      <alignment horizontal="centerContinuous" vertical="center"/>
    </xf>
    <xf numFmtId="0" fontId="4" fillId="8" borderId="8" xfId="0" applyFont="1" applyFill="1" applyBorder="1" applyAlignment="1">
      <alignment horizontal="centerContinuous" vertical="center"/>
    </xf>
    <xf numFmtId="0" fontId="4" fillId="8" borderId="9" xfId="0" applyFont="1" applyFill="1" applyBorder="1" applyAlignment="1">
      <alignment horizontal="centerContinuous" vertical="center"/>
    </xf>
    <xf numFmtId="0" fontId="6" fillId="8" borderId="1" xfId="0" applyFont="1" applyFill="1" applyBorder="1" applyAlignment="1">
      <alignment horizontal="center" vertical="center"/>
    </xf>
    <xf numFmtId="176" fontId="4" fillId="7" borderId="3" xfId="0" applyNumberFormat="1" applyFont="1" applyFill="1" applyBorder="1">
      <alignment vertical="center"/>
    </xf>
    <xf numFmtId="179" fontId="3" fillId="0" borderId="0" xfId="0" applyNumberFormat="1" applyFont="1">
      <alignment vertical="center"/>
    </xf>
    <xf numFmtId="179" fontId="4" fillId="4" borderId="5" xfId="0" applyNumberFormat="1" applyFont="1" applyFill="1" applyBorder="1" applyAlignment="1">
      <alignment horizontal="centerContinuous" vertical="center"/>
    </xf>
    <xf numFmtId="179" fontId="6" fillId="4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B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tabSelected="1" zoomScale="85" zoomScaleNormal="85" workbookViewId="0"/>
  </sheetViews>
  <sheetFormatPr defaultColWidth="8.6640625" defaultRowHeight="13.2" x14ac:dyDescent="0.2"/>
  <cols>
    <col min="1" max="1" width="3.44140625" style="2" customWidth="1"/>
    <col min="2" max="2" width="5.6640625" style="3" customWidth="1"/>
    <col min="3" max="3" width="5.6640625" style="2" hidden="1" customWidth="1"/>
    <col min="4" max="6" width="8.6640625" style="2"/>
    <col min="7" max="7" width="12" style="2" customWidth="1"/>
    <col min="8" max="8" width="12" style="3" customWidth="1"/>
    <col min="9" max="9" width="16.21875" style="2" customWidth="1"/>
    <col min="10" max="10" width="19.109375" style="2" customWidth="1"/>
    <col min="11" max="12" width="10.21875" style="2" customWidth="1"/>
    <col min="13" max="13" width="10" style="2" customWidth="1"/>
    <col min="14" max="15" width="8.5546875" style="11" customWidth="1"/>
    <col min="16" max="17" width="8.6640625" style="8"/>
    <col min="18" max="18" width="8.6640625" style="44"/>
    <col min="19" max="19" width="10.44140625" style="8" customWidth="1"/>
    <col min="20" max="20" width="8.6640625" style="8"/>
    <col min="21" max="23" width="10.44140625" style="8" customWidth="1"/>
    <col min="24" max="24" width="9.6640625" style="8" customWidth="1"/>
    <col min="25" max="28" width="8.6640625" style="8"/>
    <col min="29" max="29" width="10.44140625" style="8" customWidth="1"/>
    <col min="30" max="31" width="8.6640625" style="8"/>
    <col min="32" max="34" width="10.44140625" style="8" customWidth="1"/>
    <col min="35" max="35" width="9.6640625" style="8" customWidth="1"/>
    <col min="36" max="43" width="10.44140625" style="2" customWidth="1"/>
    <col min="44" max="16384" width="8.6640625" style="2"/>
  </cols>
  <sheetData>
    <row r="1" spans="1:43" ht="19.2" x14ac:dyDescent="0.2">
      <c r="A1" s="1" t="s">
        <v>0</v>
      </c>
    </row>
    <row r="3" spans="1:43" ht="13.5" customHeight="1" x14ac:dyDescent="0.2">
      <c r="B3" s="19" t="s">
        <v>1</v>
      </c>
      <c r="C3" s="37" t="s">
        <v>40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4"/>
      <c r="M3" s="25"/>
      <c r="N3" s="26" t="s">
        <v>11</v>
      </c>
      <c r="O3" s="27"/>
      <c r="P3" s="27"/>
      <c r="Q3" s="27"/>
      <c r="R3" s="45"/>
      <c r="S3" s="27"/>
      <c r="T3" s="27"/>
      <c r="U3" s="28"/>
      <c r="V3" s="29" t="s">
        <v>32</v>
      </c>
      <c r="W3" s="30"/>
      <c r="X3" s="31"/>
      <c r="Y3" s="32" t="s">
        <v>18</v>
      </c>
      <c r="Z3" s="33"/>
      <c r="AA3" s="33"/>
      <c r="AB3" s="33"/>
      <c r="AC3" s="33"/>
      <c r="AD3" s="33"/>
      <c r="AE3" s="33"/>
      <c r="AF3" s="33"/>
      <c r="AG3" s="33"/>
      <c r="AH3" s="33"/>
      <c r="AI3" s="18" t="s">
        <v>41</v>
      </c>
      <c r="AJ3" s="39" t="s">
        <v>50</v>
      </c>
      <c r="AK3" s="40"/>
      <c r="AL3" s="40"/>
      <c r="AM3" s="40"/>
      <c r="AN3" s="40"/>
      <c r="AO3" s="40"/>
      <c r="AP3" s="41"/>
      <c r="AQ3" s="18" t="s">
        <v>49</v>
      </c>
    </row>
    <row r="4" spans="1:43" s="3" customFormat="1" ht="26.4" x14ac:dyDescent="0.2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31</v>
      </c>
      <c r="I4" s="5" t="s">
        <v>6</v>
      </c>
      <c r="J4" s="6" t="s">
        <v>7</v>
      </c>
      <c r="K4" s="6" t="s">
        <v>51</v>
      </c>
      <c r="L4" s="6" t="s">
        <v>30</v>
      </c>
      <c r="M4" s="6" t="s">
        <v>8</v>
      </c>
      <c r="N4" s="35" t="s">
        <v>12</v>
      </c>
      <c r="O4" s="36" t="s">
        <v>74</v>
      </c>
      <c r="P4" s="36" t="s">
        <v>13</v>
      </c>
      <c r="Q4" s="36" t="s">
        <v>14</v>
      </c>
      <c r="R4" s="46" t="s">
        <v>75</v>
      </c>
      <c r="S4" s="36" t="s">
        <v>15</v>
      </c>
      <c r="T4" s="36" t="s">
        <v>16</v>
      </c>
      <c r="U4" s="36" t="s">
        <v>17</v>
      </c>
      <c r="V4" s="15" t="s">
        <v>33</v>
      </c>
      <c r="W4" s="15" t="s">
        <v>34</v>
      </c>
      <c r="X4" s="15" t="s">
        <v>35</v>
      </c>
      <c r="Y4" s="9" t="s">
        <v>19</v>
      </c>
      <c r="Z4" s="49" t="s">
        <v>77</v>
      </c>
      <c r="AA4" s="34" t="s">
        <v>20</v>
      </c>
      <c r="AB4" s="9" t="s">
        <v>36</v>
      </c>
      <c r="AC4" s="9" t="s">
        <v>21</v>
      </c>
      <c r="AD4" s="9" t="s">
        <v>22</v>
      </c>
      <c r="AE4" s="34" t="s">
        <v>37</v>
      </c>
      <c r="AF4" s="9" t="s">
        <v>23</v>
      </c>
      <c r="AG4" s="9" t="s">
        <v>38</v>
      </c>
      <c r="AH4" s="9" t="s">
        <v>39</v>
      </c>
      <c r="AI4" s="17"/>
      <c r="AJ4" s="42" t="s">
        <v>42</v>
      </c>
      <c r="AK4" s="42" t="s">
        <v>43</v>
      </c>
      <c r="AL4" s="42" t="s">
        <v>44</v>
      </c>
      <c r="AM4" s="42" t="s">
        <v>45</v>
      </c>
      <c r="AN4" s="42" t="s">
        <v>46</v>
      </c>
      <c r="AO4" s="42" t="s">
        <v>47</v>
      </c>
      <c r="AP4" s="42" t="s">
        <v>48</v>
      </c>
      <c r="AQ4" s="17"/>
    </row>
    <row r="5" spans="1:43" x14ac:dyDescent="0.2">
      <c r="B5" s="4">
        <f>ROW()-4</f>
        <v>1</v>
      </c>
      <c r="C5" s="4"/>
      <c r="D5" s="7"/>
      <c r="E5" s="7" t="s">
        <v>26</v>
      </c>
      <c r="F5" s="7" t="s">
        <v>24</v>
      </c>
      <c r="G5" s="7" t="s">
        <v>25</v>
      </c>
      <c r="H5" s="4"/>
      <c r="I5" s="7" t="s">
        <v>29</v>
      </c>
      <c r="J5" s="7" t="s">
        <v>27</v>
      </c>
      <c r="K5" s="7"/>
      <c r="L5" s="7"/>
      <c r="M5" s="7" t="s">
        <v>28</v>
      </c>
      <c r="N5" s="12"/>
      <c r="O5" s="12"/>
      <c r="P5" s="13"/>
      <c r="Q5" s="13"/>
      <c r="R5" s="47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>
        <f>IF(OR(I5="正社員",I5="契約社員"),INT(SUM(Y5:AD5)*0.01),0)</f>
        <v>0</v>
      </c>
      <c r="AG5" s="13">
        <f>IF(H5="○",INT(SUM(Y5:AD5)*0.14),0)</f>
        <v>0</v>
      </c>
      <c r="AH5" s="13">
        <f>SUM(Y5:AG5)</f>
        <v>0</v>
      </c>
      <c r="AI5" s="13">
        <f>W5-SUM(Y5:AG5)</f>
        <v>0</v>
      </c>
      <c r="AJ5" s="38"/>
      <c r="AK5" s="38"/>
      <c r="AL5" s="38"/>
      <c r="AM5" s="38"/>
      <c r="AN5" s="38"/>
      <c r="AO5" s="38"/>
      <c r="AP5" s="38">
        <f>SUM(AJ5:AO5)</f>
        <v>0</v>
      </c>
      <c r="AQ5" s="38">
        <f>W5-AH5-AP5</f>
        <v>0</v>
      </c>
    </row>
    <row r="6" spans="1:43" x14ac:dyDescent="0.2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7"/>
      <c r="N6" s="12"/>
      <c r="O6" s="12"/>
      <c r="P6" s="10"/>
      <c r="Q6" s="10"/>
      <c r="R6" s="47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3">
        <f>IF(OR(I6="正社員",I6="契約社員"),INT(SUM(Y6:AD6)*0.01),0)</f>
        <v>0</v>
      </c>
      <c r="AG6" s="13">
        <f>IF(H6="○",INT(SUM(Y6:AD6)*0.14),0)</f>
        <v>0</v>
      </c>
      <c r="AH6" s="13">
        <f t="shared" ref="AH6:AH22" si="1">SUM(Y6:AG6)</f>
        <v>0</v>
      </c>
      <c r="AI6" s="13">
        <f t="shared" ref="AI6:AI22" si="2">W6-SUM(Y6:AG6)</f>
        <v>0</v>
      </c>
      <c r="AJ6" s="38"/>
      <c r="AK6" s="38"/>
      <c r="AL6" s="38"/>
      <c r="AM6" s="38"/>
      <c r="AN6" s="38"/>
      <c r="AO6" s="38"/>
      <c r="AP6" s="38">
        <f t="shared" ref="AP6:AP22" si="3">SUM(AJ6:AO6)</f>
        <v>0</v>
      </c>
      <c r="AQ6" s="38">
        <f t="shared" ref="AQ6:AQ22" si="4">W6-AH6-AP6</f>
        <v>0</v>
      </c>
    </row>
    <row r="7" spans="1:43" x14ac:dyDescent="0.2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7"/>
      <c r="N7" s="12"/>
      <c r="O7" s="12"/>
      <c r="P7" s="10"/>
      <c r="Q7" s="10"/>
      <c r="R7" s="47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3">
        <f>IF(OR(I7="正社員",I7="契約社員"),INT(SUM(Y7:AD7)*0.01),0)</f>
        <v>0</v>
      </c>
      <c r="AG7" s="13">
        <f>IF(H7="○",INT(SUM(Y7:AD7)*0.14),0)</f>
        <v>0</v>
      </c>
      <c r="AH7" s="13">
        <f t="shared" si="1"/>
        <v>0</v>
      </c>
      <c r="AI7" s="13">
        <f t="shared" si="2"/>
        <v>0</v>
      </c>
      <c r="AJ7" s="38"/>
      <c r="AK7" s="38"/>
      <c r="AL7" s="38"/>
      <c r="AM7" s="38"/>
      <c r="AN7" s="38"/>
      <c r="AO7" s="38"/>
      <c r="AP7" s="38">
        <f t="shared" si="3"/>
        <v>0</v>
      </c>
      <c r="AQ7" s="38">
        <f t="shared" si="4"/>
        <v>0</v>
      </c>
    </row>
    <row r="8" spans="1:43" x14ac:dyDescent="0.2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7"/>
      <c r="N8" s="12"/>
      <c r="O8" s="12"/>
      <c r="P8" s="10"/>
      <c r="Q8" s="10"/>
      <c r="R8" s="4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3">
        <f>IF(OR(I8="正社員",I8="契約社員"),INT(SUM(Y8:AD8)*0.01),0)</f>
        <v>0</v>
      </c>
      <c r="AG8" s="13">
        <f>IF(H8="○",INT(SUM(Y8:AD8)*0.14),0)</f>
        <v>0</v>
      </c>
      <c r="AH8" s="13">
        <f t="shared" si="1"/>
        <v>0</v>
      </c>
      <c r="AI8" s="13">
        <f t="shared" si="2"/>
        <v>0</v>
      </c>
      <c r="AJ8" s="38"/>
      <c r="AK8" s="38"/>
      <c r="AL8" s="38"/>
      <c r="AM8" s="38"/>
      <c r="AN8" s="38"/>
      <c r="AO8" s="38"/>
      <c r="AP8" s="38">
        <f t="shared" si="3"/>
        <v>0</v>
      </c>
      <c r="AQ8" s="38">
        <f t="shared" si="4"/>
        <v>0</v>
      </c>
    </row>
    <row r="9" spans="1:43" x14ac:dyDescent="0.2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7"/>
      <c r="N9" s="12"/>
      <c r="O9" s="12"/>
      <c r="P9" s="10"/>
      <c r="Q9" s="10"/>
      <c r="R9" s="47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3">
        <f>IF(OR(I9="正社員",I9="契約社員"),INT(SUM(Y9:AD9)*0.01),0)</f>
        <v>0</v>
      </c>
      <c r="AG9" s="13">
        <f>IF(H9="○",INT(SUM(Y9:AD9)*0.14),0)</f>
        <v>0</v>
      </c>
      <c r="AH9" s="13">
        <f t="shared" si="1"/>
        <v>0</v>
      </c>
      <c r="AI9" s="13">
        <f t="shared" si="2"/>
        <v>0</v>
      </c>
      <c r="AJ9" s="38"/>
      <c r="AK9" s="38"/>
      <c r="AL9" s="38"/>
      <c r="AM9" s="38"/>
      <c r="AN9" s="38"/>
      <c r="AO9" s="38"/>
      <c r="AP9" s="38">
        <f t="shared" si="3"/>
        <v>0</v>
      </c>
      <c r="AQ9" s="38">
        <f t="shared" si="4"/>
        <v>0</v>
      </c>
    </row>
    <row r="10" spans="1:43" x14ac:dyDescent="0.2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7"/>
      <c r="N10" s="12"/>
      <c r="O10" s="12"/>
      <c r="P10" s="10"/>
      <c r="Q10" s="10"/>
      <c r="R10" s="47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3">
        <f>IF(OR(I10="正社員",I10="契約社員"),INT(SUM(Y10:AD10)*0.01),0)</f>
        <v>0</v>
      </c>
      <c r="AG10" s="13">
        <f>IF(H10="○",INT(SUM(Y10:AD10)*0.14),0)</f>
        <v>0</v>
      </c>
      <c r="AH10" s="13">
        <f t="shared" si="1"/>
        <v>0</v>
      </c>
      <c r="AI10" s="13">
        <f t="shared" si="2"/>
        <v>0</v>
      </c>
      <c r="AJ10" s="38"/>
      <c r="AK10" s="38"/>
      <c r="AL10" s="38"/>
      <c r="AM10" s="38"/>
      <c r="AN10" s="38"/>
      <c r="AO10" s="38"/>
      <c r="AP10" s="38">
        <f t="shared" si="3"/>
        <v>0</v>
      </c>
      <c r="AQ10" s="38">
        <f t="shared" si="4"/>
        <v>0</v>
      </c>
    </row>
    <row r="11" spans="1:43" x14ac:dyDescent="0.2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7"/>
      <c r="N11" s="12"/>
      <c r="O11" s="12"/>
      <c r="P11" s="10"/>
      <c r="Q11" s="10"/>
      <c r="R11" s="47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3">
        <f>IF(OR(I11="正社員",I11="契約社員"),INT(SUM(Y11:AD11)*0.01),0)</f>
        <v>0</v>
      </c>
      <c r="AG11" s="13">
        <f>IF(H11="○",INT(SUM(Y11:AD11)*0.14),0)</f>
        <v>0</v>
      </c>
      <c r="AH11" s="13">
        <f t="shared" si="1"/>
        <v>0</v>
      </c>
      <c r="AI11" s="13">
        <f t="shared" si="2"/>
        <v>0</v>
      </c>
      <c r="AJ11" s="38"/>
      <c r="AK11" s="38"/>
      <c r="AL11" s="38"/>
      <c r="AM11" s="38"/>
      <c r="AN11" s="38"/>
      <c r="AO11" s="38"/>
      <c r="AP11" s="38">
        <f t="shared" si="3"/>
        <v>0</v>
      </c>
      <c r="AQ11" s="38">
        <f t="shared" si="4"/>
        <v>0</v>
      </c>
    </row>
    <row r="12" spans="1:43" x14ac:dyDescent="0.2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7"/>
      <c r="N12" s="12"/>
      <c r="O12" s="12"/>
      <c r="P12" s="10"/>
      <c r="Q12" s="10"/>
      <c r="R12" s="47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3">
        <f>IF(OR(I12="正社員",I12="契約社員"),INT(SUM(Y12:AD12)*0.01),0)</f>
        <v>0</v>
      </c>
      <c r="AG12" s="13">
        <f>IF(H12="○",INT(SUM(Y12:AD12)*0.14),0)</f>
        <v>0</v>
      </c>
      <c r="AH12" s="13">
        <f t="shared" si="1"/>
        <v>0</v>
      </c>
      <c r="AI12" s="13">
        <f t="shared" si="2"/>
        <v>0</v>
      </c>
      <c r="AJ12" s="38"/>
      <c r="AK12" s="38"/>
      <c r="AL12" s="38"/>
      <c r="AM12" s="38"/>
      <c r="AN12" s="38"/>
      <c r="AO12" s="38"/>
      <c r="AP12" s="38">
        <f t="shared" si="3"/>
        <v>0</v>
      </c>
      <c r="AQ12" s="38">
        <f t="shared" si="4"/>
        <v>0</v>
      </c>
    </row>
    <row r="13" spans="1:43" x14ac:dyDescent="0.2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7"/>
      <c r="N13" s="12"/>
      <c r="O13" s="12"/>
      <c r="P13" s="10"/>
      <c r="Q13" s="10"/>
      <c r="R13" s="47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3">
        <f>IF(OR(I13="正社員",I13="契約社員"),INT(SUM(Y13:AD13)*0.01),0)</f>
        <v>0</v>
      </c>
      <c r="AG13" s="13">
        <f>IF(H13="○",INT(SUM(Y13:AD13)*0.14),0)</f>
        <v>0</v>
      </c>
      <c r="AH13" s="13">
        <f t="shared" si="1"/>
        <v>0</v>
      </c>
      <c r="AI13" s="13">
        <f t="shared" si="2"/>
        <v>0</v>
      </c>
      <c r="AJ13" s="38"/>
      <c r="AK13" s="38"/>
      <c r="AL13" s="38"/>
      <c r="AM13" s="38"/>
      <c r="AN13" s="38"/>
      <c r="AO13" s="38"/>
      <c r="AP13" s="38">
        <f t="shared" si="3"/>
        <v>0</v>
      </c>
      <c r="AQ13" s="38">
        <f t="shared" si="4"/>
        <v>0</v>
      </c>
    </row>
    <row r="14" spans="1:43" x14ac:dyDescent="0.2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7"/>
      <c r="N14" s="12"/>
      <c r="O14" s="12"/>
      <c r="P14" s="10"/>
      <c r="Q14" s="10"/>
      <c r="R14" s="47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3">
        <f>IF(OR(I14="正社員",I14="契約社員"),INT(SUM(Y14:AD14)*0.01),0)</f>
        <v>0</v>
      </c>
      <c r="AG14" s="13">
        <f>IF(H14="○",INT(SUM(Y14:AD14)*0.14),0)</f>
        <v>0</v>
      </c>
      <c r="AH14" s="13">
        <f t="shared" si="1"/>
        <v>0</v>
      </c>
      <c r="AI14" s="13">
        <f t="shared" si="2"/>
        <v>0</v>
      </c>
      <c r="AJ14" s="38"/>
      <c r="AK14" s="38"/>
      <c r="AL14" s="38"/>
      <c r="AM14" s="38"/>
      <c r="AN14" s="38"/>
      <c r="AO14" s="38"/>
      <c r="AP14" s="38">
        <f t="shared" si="3"/>
        <v>0</v>
      </c>
      <c r="AQ14" s="38">
        <f t="shared" si="4"/>
        <v>0</v>
      </c>
    </row>
    <row r="15" spans="1:43" x14ac:dyDescent="0.2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7"/>
      <c r="N15" s="12"/>
      <c r="O15" s="12"/>
      <c r="P15" s="10"/>
      <c r="Q15" s="10"/>
      <c r="R15" s="47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3">
        <f>IF(OR(I15="正社員",I15="契約社員"),INT(SUM(Y15:AD15)*0.01),0)</f>
        <v>0</v>
      </c>
      <c r="AG15" s="13">
        <f>IF(H15="○",INT(SUM(Y15:AD15)*0.14),0)</f>
        <v>0</v>
      </c>
      <c r="AH15" s="13">
        <f t="shared" si="1"/>
        <v>0</v>
      </c>
      <c r="AI15" s="13">
        <f t="shared" si="2"/>
        <v>0</v>
      </c>
      <c r="AJ15" s="38"/>
      <c r="AK15" s="38"/>
      <c r="AL15" s="38"/>
      <c r="AM15" s="38"/>
      <c r="AN15" s="38"/>
      <c r="AO15" s="38"/>
      <c r="AP15" s="38">
        <f t="shared" si="3"/>
        <v>0</v>
      </c>
      <c r="AQ15" s="38">
        <f t="shared" si="4"/>
        <v>0</v>
      </c>
    </row>
    <row r="16" spans="1:43" x14ac:dyDescent="0.2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7"/>
      <c r="N16" s="12"/>
      <c r="O16" s="12"/>
      <c r="P16" s="10"/>
      <c r="Q16" s="10"/>
      <c r="R16" s="47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3">
        <f>IF(OR(I16="正社員",I16="契約社員"),INT(SUM(Y16:AD16)*0.01),0)</f>
        <v>0</v>
      </c>
      <c r="AG16" s="13">
        <f>IF(H16="○",INT(SUM(Y16:AD16)*0.14),0)</f>
        <v>0</v>
      </c>
      <c r="AH16" s="13">
        <f t="shared" si="1"/>
        <v>0</v>
      </c>
      <c r="AI16" s="13">
        <f t="shared" si="2"/>
        <v>0</v>
      </c>
      <c r="AJ16" s="38"/>
      <c r="AK16" s="38"/>
      <c r="AL16" s="38"/>
      <c r="AM16" s="38"/>
      <c r="AN16" s="38"/>
      <c r="AO16" s="38"/>
      <c r="AP16" s="38">
        <f t="shared" si="3"/>
        <v>0</v>
      </c>
      <c r="AQ16" s="38">
        <f t="shared" si="4"/>
        <v>0</v>
      </c>
    </row>
    <row r="17" spans="2:43" x14ac:dyDescent="0.2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7"/>
      <c r="N17" s="12"/>
      <c r="O17" s="12"/>
      <c r="P17" s="10"/>
      <c r="Q17" s="10"/>
      <c r="R17" s="4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3">
        <f>IF(OR(I17="正社員",I17="契約社員"),INT(SUM(Y17:AD17)*0.01),0)</f>
        <v>0</v>
      </c>
      <c r="AG17" s="13">
        <f>IF(H17="○",INT(SUM(Y17:AD17)*0.14),0)</f>
        <v>0</v>
      </c>
      <c r="AH17" s="13">
        <f t="shared" si="1"/>
        <v>0</v>
      </c>
      <c r="AI17" s="13">
        <f t="shared" si="2"/>
        <v>0</v>
      </c>
      <c r="AJ17" s="38"/>
      <c r="AK17" s="38"/>
      <c r="AL17" s="38"/>
      <c r="AM17" s="38"/>
      <c r="AN17" s="38"/>
      <c r="AO17" s="38"/>
      <c r="AP17" s="38">
        <f t="shared" si="3"/>
        <v>0</v>
      </c>
      <c r="AQ17" s="38">
        <f t="shared" si="4"/>
        <v>0</v>
      </c>
    </row>
    <row r="18" spans="2:43" x14ac:dyDescent="0.2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7"/>
      <c r="N18" s="12"/>
      <c r="O18" s="12"/>
      <c r="P18" s="10"/>
      <c r="Q18" s="10"/>
      <c r="R18" s="47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3">
        <f>IF(OR(I18="正社員",I18="契約社員"),INT(SUM(Y18:AD18)*0.01),0)</f>
        <v>0</v>
      </c>
      <c r="AG18" s="13">
        <f>IF(H18="○",INT(SUM(Y18:AD18)*0.14),0)</f>
        <v>0</v>
      </c>
      <c r="AH18" s="13">
        <f t="shared" si="1"/>
        <v>0</v>
      </c>
      <c r="AI18" s="13">
        <f t="shared" si="2"/>
        <v>0</v>
      </c>
      <c r="AJ18" s="38"/>
      <c r="AK18" s="38"/>
      <c r="AL18" s="38"/>
      <c r="AM18" s="38"/>
      <c r="AN18" s="38"/>
      <c r="AO18" s="38"/>
      <c r="AP18" s="38">
        <f t="shared" si="3"/>
        <v>0</v>
      </c>
      <c r="AQ18" s="38">
        <f t="shared" si="4"/>
        <v>0</v>
      </c>
    </row>
    <row r="19" spans="2:43" x14ac:dyDescent="0.2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7"/>
      <c r="N19" s="12"/>
      <c r="O19" s="12"/>
      <c r="P19" s="10"/>
      <c r="Q19" s="10"/>
      <c r="R19" s="47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3">
        <f>IF(OR(I19="正社員",I19="契約社員"),INT(SUM(Y19:AD19)*0.01),0)</f>
        <v>0</v>
      </c>
      <c r="AG19" s="13">
        <f>IF(H19="○",INT(SUM(Y19:AD19)*0.14),0)</f>
        <v>0</v>
      </c>
      <c r="AH19" s="13">
        <f t="shared" si="1"/>
        <v>0</v>
      </c>
      <c r="AI19" s="13">
        <f t="shared" si="2"/>
        <v>0</v>
      </c>
      <c r="AJ19" s="38"/>
      <c r="AK19" s="38"/>
      <c r="AL19" s="38"/>
      <c r="AM19" s="38"/>
      <c r="AN19" s="38"/>
      <c r="AO19" s="38"/>
      <c r="AP19" s="38">
        <f t="shared" si="3"/>
        <v>0</v>
      </c>
      <c r="AQ19" s="38">
        <f t="shared" si="4"/>
        <v>0</v>
      </c>
    </row>
    <row r="20" spans="2:43" x14ac:dyDescent="0.2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7"/>
      <c r="N20" s="12"/>
      <c r="O20" s="12"/>
      <c r="P20" s="10"/>
      <c r="Q20" s="10"/>
      <c r="R20" s="4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3">
        <f>IF(OR(I20="正社員",I20="契約社員"),INT(SUM(Y20:AD20)*0.01),0)</f>
        <v>0</v>
      </c>
      <c r="AG20" s="13">
        <f>IF(H20="○",INT(SUM(Y20:AD20)*0.14),0)</f>
        <v>0</v>
      </c>
      <c r="AH20" s="13">
        <f t="shared" si="1"/>
        <v>0</v>
      </c>
      <c r="AI20" s="13">
        <f t="shared" si="2"/>
        <v>0</v>
      </c>
      <c r="AJ20" s="38"/>
      <c r="AK20" s="38"/>
      <c r="AL20" s="38"/>
      <c r="AM20" s="38"/>
      <c r="AN20" s="38"/>
      <c r="AO20" s="38"/>
      <c r="AP20" s="38">
        <f t="shared" si="3"/>
        <v>0</v>
      </c>
      <c r="AQ20" s="38">
        <f t="shared" si="4"/>
        <v>0</v>
      </c>
    </row>
    <row r="21" spans="2:43" x14ac:dyDescent="0.2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7"/>
      <c r="N21" s="12"/>
      <c r="O21" s="12"/>
      <c r="P21" s="10"/>
      <c r="Q21" s="10"/>
      <c r="R21" s="4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3">
        <f>IF(OR(I21="正社員",I21="契約社員"),INT(SUM(Y21:AD21)*0.01),0)</f>
        <v>0</v>
      </c>
      <c r="AG21" s="13">
        <f>IF(H21="○",INT(SUM(Y21:AD21)*0.14),0)</f>
        <v>0</v>
      </c>
      <c r="AH21" s="13">
        <f t="shared" si="1"/>
        <v>0</v>
      </c>
      <c r="AI21" s="13">
        <f t="shared" si="2"/>
        <v>0</v>
      </c>
      <c r="AJ21" s="38"/>
      <c r="AK21" s="38"/>
      <c r="AL21" s="38"/>
      <c r="AM21" s="38"/>
      <c r="AN21" s="38"/>
      <c r="AO21" s="38"/>
      <c r="AP21" s="38">
        <f t="shared" si="3"/>
        <v>0</v>
      </c>
      <c r="AQ21" s="38">
        <f t="shared" si="4"/>
        <v>0</v>
      </c>
    </row>
    <row r="22" spans="2:43" x14ac:dyDescent="0.2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7"/>
      <c r="N22" s="12"/>
      <c r="O22" s="12"/>
      <c r="P22" s="10"/>
      <c r="Q22" s="10"/>
      <c r="R22" s="47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3">
        <f>IF(OR(I22="正社員",I22="契約社員"),INT(SUM(Y22:AD22)*0.01),0)</f>
        <v>0</v>
      </c>
      <c r="AG22" s="13">
        <f>IF(H22="○",INT(SUM(Y22:AD22)*0.14),0)</f>
        <v>0</v>
      </c>
      <c r="AH22" s="13">
        <f t="shared" si="1"/>
        <v>0</v>
      </c>
      <c r="AI22" s="13">
        <f t="shared" si="2"/>
        <v>0</v>
      </c>
      <c r="AJ22" s="38"/>
      <c r="AK22" s="38"/>
      <c r="AL22" s="38"/>
      <c r="AM22" s="38"/>
      <c r="AN22" s="38"/>
      <c r="AO22" s="38"/>
      <c r="AP22" s="38">
        <f t="shared" si="3"/>
        <v>0</v>
      </c>
      <c r="AQ22" s="38">
        <f t="shared" si="4"/>
        <v>0</v>
      </c>
    </row>
  </sheetData>
  <autoFilter ref="A4:AI4" xr:uid="{00000000-0009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7D6-624F-465A-9D5B-01C50035E56B}">
  <dimension ref="B3:X4"/>
  <sheetViews>
    <sheetView zoomScale="85" zoomScaleNormal="85" workbookViewId="0"/>
  </sheetViews>
  <sheetFormatPr defaultRowHeight="13.2" x14ac:dyDescent="0.2"/>
  <cols>
    <col min="1" max="1" width="3.109375" customWidth="1"/>
    <col min="2" max="2" width="31.88671875" customWidth="1"/>
  </cols>
  <sheetData>
    <row r="3" spans="2:24" x14ac:dyDescent="0.2">
      <c r="B3" s="48" t="s">
        <v>52</v>
      </c>
      <c r="C3" s="29" t="s">
        <v>32</v>
      </c>
      <c r="D3" s="30"/>
      <c r="E3" s="31"/>
      <c r="F3" s="32" t="s">
        <v>53</v>
      </c>
      <c r="G3" s="33"/>
      <c r="H3" s="33"/>
      <c r="I3" s="33"/>
      <c r="J3" s="33"/>
      <c r="K3" s="33"/>
      <c r="L3" s="33"/>
      <c r="M3" s="33"/>
      <c r="N3" s="33"/>
      <c r="O3" s="33"/>
      <c r="P3" s="18" t="s">
        <v>54</v>
      </c>
      <c r="Q3" s="39" t="s">
        <v>55</v>
      </c>
      <c r="R3" s="40"/>
      <c r="S3" s="40"/>
      <c r="T3" s="40"/>
      <c r="U3" s="40"/>
      <c r="V3" s="40"/>
      <c r="W3" s="41"/>
      <c r="X3" s="18" t="s">
        <v>56</v>
      </c>
    </row>
    <row r="4" spans="2:24" x14ac:dyDescent="0.2">
      <c r="B4" s="48"/>
      <c r="C4" s="15" t="s">
        <v>57</v>
      </c>
      <c r="D4" s="15" t="s">
        <v>58</v>
      </c>
      <c r="E4" s="15" t="s">
        <v>55</v>
      </c>
      <c r="F4" s="9" t="s">
        <v>59</v>
      </c>
      <c r="G4" s="49" t="s">
        <v>76</v>
      </c>
      <c r="H4" s="34" t="s">
        <v>60</v>
      </c>
      <c r="I4" s="9" t="s">
        <v>61</v>
      </c>
      <c r="J4" s="9" t="s">
        <v>62</v>
      </c>
      <c r="K4" s="9" t="s">
        <v>63</v>
      </c>
      <c r="L4" s="34" t="s">
        <v>55</v>
      </c>
      <c r="M4" s="9" t="s">
        <v>64</v>
      </c>
      <c r="N4" s="9" t="s">
        <v>65</v>
      </c>
      <c r="O4" s="9" t="s">
        <v>66</v>
      </c>
      <c r="P4" s="43"/>
      <c r="Q4" s="42" t="s">
        <v>67</v>
      </c>
      <c r="R4" s="42" t="s">
        <v>68</v>
      </c>
      <c r="S4" s="42" t="s">
        <v>69</v>
      </c>
      <c r="T4" s="42" t="s">
        <v>70</v>
      </c>
      <c r="U4" s="42" t="s">
        <v>71</v>
      </c>
      <c r="V4" s="42" t="s">
        <v>72</v>
      </c>
      <c r="W4" s="42" t="s">
        <v>73</v>
      </c>
      <c r="X4" s="43"/>
    </row>
  </sheetData>
  <mergeCells count="1">
    <mergeCell ref="B3:B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案件集計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楊皖軍</cp:lastModifiedBy>
  <dcterms:created xsi:type="dcterms:W3CDTF">2017-01-24T07:43:21Z</dcterms:created>
  <dcterms:modified xsi:type="dcterms:W3CDTF">2020-06-28T08:57:38Z</dcterms:modified>
</cp:coreProperties>
</file>