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b79b1d7146d8f44/Excel/"/>
    </mc:Choice>
  </mc:AlternateContent>
  <xr:revisionPtr revIDLastSave="3637" documentId="8_{C247361D-8E96-4D23-903B-BC9702EFB28F}" xr6:coauthVersionLast="47" xr6:coauthVersionMax="47" xr10:uidLastSave="{592CCBCC-93D1-4BAA-912E-383CAB104E8A}"/>
  <bookViews>
    <workbookView xWindow="-120" yWindow="-120" windowWidth="29040" windowHeight="15720" activeTab="3" xr2:uid="{5656E8A2-F0E4-4184-A49D-2A2626FADFAE}"/>
  </bookViews>
  <sheets>
    <sheet name="REC" sheetId="4" r:id="rId1"/>
    <sheet name="A" sheetId="6" r:id="rId2"/>
    <sheet name="B" sheetId="10" r:id="rId3"/>
    <sheet name="BOOK" sheetId="2" r:id="rId4"/>
    <sheet name="BANK" sheetId="1" r:id="rId5"/>
  </sheets>
  <definedNames>
    <definedName name="_xlnm._FilterDatabase" localSheetId="3" hidden="1">BOOK!$A$1:$F$1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4" l="1"/>
  <c r="D23" i="2"/>
  <c r="D22" i="2"/>
  <c r="D25" i="2"/>
  <c r="D24" i="2"/>
  <c r="D21" i="2"/>
  <c r="D20" i="2"/>
  <c r="A15" i="1"/>
  <c r="A14" i="1"/>
  <c r="A13" i="1"/>
  <c r="A12" i="1"/>
  <c r="A11" i="1"/>
  <c r="A10" i="1"/>
  <c r="A9" i="1"/>
  <c r="A8" i="1"/>
  <c r="D27" i="2"/>
  <c r="D26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1" i="6" l="1"/>
  <c r="B20" i="4" s="1"/>
  <c r="G1" i="10"/>
  <c r="C3" i="1" l="1" a="1"/>
  <c r="C3" i="1" s="1"/>
  <c r="C5" i="1" s="1"/>
  <c r="C4" i="1" a="1"/>
  <c r="C4" i="1" s="1"/>
  <c r="A2" i="1"/>
  <c r="A5" i="1"/>
  <c r="B27" i="4"/>
  <c r="B18" i="4" l="1"/>
  <c r="B22" i="4" s="1"/>
  <c r="B29" i="4"/>
  <c r="B3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<sst xmlns="http://schemas.openxmlformats.org/spreadsheetml/2006/main" count="142" uniqueCount="43">
  <si>
    <t>Description</t>
  </si>
  <si>
    <t>Summary Amt.</t>
  </si>
  <si>
    <t>Total credits</t>
  </si>
  <si>
    <t>Total debits</t>
  </si>
  <si>
    <t>Date</t>
  </si>
  <si>
    <t>Amount</t>
  </si>
  <si>
    <t>Account</t>
  </si>
  <si>
    <t>Dr</t>
  </si>
  <si>
    <t>Cr</t>
  </si>
  <si>
    <t>Rent</t>
  </si>
  <si>
    <t>Company</t>
  </si>
  <si>
    <t>Period</t>
  </si>
  <si>
    <t>XYZ</t>
  </si>
  <si>
    <t>1010</t>
  </si>
  <si>
    <t>3000</t>
  </si>
  <si>
    <t>WIRE - ABC CORP.</t>
  </si>
  <si>
    <t>Check Deposit</t>
  </si>
  <si>
    <t>Adj. Bank Balance</t>
  </si>
  <si>
    <t>Difference</t>
  </si>
  <si>
    <t>Cash</t>
  </si>
  <si>
    <t>Revenue</t>
  </si>
  <si>
    <t>4000</t>
  </si>
  <si>
    <t>2000</t>
  </si>
  <si>
    <t>Utilities</t>
  </si>
  <si>
    <t>5000</t>
  </si>
  <si>
    <t>Insurance</t>
  </si>
  <si>
    <t>6000</t>
  </si>
  <si>
    <t>Equipment</t>
  </si>
  <si>
    <t>Withdrawal</t>
  </si>
  <si>
    <t>Bank Fee</t>
  </si>
  <si>
    <t>Add Deposits in Transit/Subtract Outstanding Withdrawals (List B)</t>
  </si>
  <si>
    <t>Book Balance</t>
  </si>
  <si>
    <t>Bank Balance</t>
  </si>
  <si>
    <t>Adj. Book Balance</t>
  </si>
  <si>
    <t>Add Unrecorded Deposits/Subtract Outstanding Checks
(List A)</t>
  </si>
  <si>
    <t>Unrecorded Deposits/Subtract Outstanding Checks
(List A)</t>
  </si>
  <si>
    <t>DATE</t>
  </si>
  <si>
    <t>DESCRIPTION</t>
  </si>
  <si>
    <t>AMOUNT</t>
  </si>
  <si>
    <r>
      <t xml:space="preserve">1)  </t>
    </r>
    <r>
      <rPr>
        <b/>
        <u/>
        <sz val="10"/>
        <color theme="1"/>
        <rFont val="Arial"/>
        <family val="2"/>
      </rPr>
      <t>Click the "Reset" button to bring last month's balances back</t>
    </r>
  </si>
  <si>
    <r>
      <t xml:space="preserve">2)  </t>
    </r>
    <r>
      <rPr>
        <b/>
        <u/>
        <sz val="10"/>
        <color theme="1"/>
        <rFont val="Arial"/>
        <family val="2"/>
      </rPr>
      <t>Click the money bag to reconcile the current month</t>
    </r>
  </si>
  <si>
    <t xml:space="preserve">  </t>
  </si>
  <si>
    <t>Directions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</si>
</sst>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$&quot;#,##0.00_);\(&quot;$&quot;#,##0.00\)"/>
  </numFmts>
  <fonts count="14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u val="double"/>
      <sz val="10"/>
      <color theme="1"/>
      <name val="Arial"/>
      <family val="2"/>
    </font>
    <font>
      <b/>
      <sz val="10"/>
      <color rgb="FF0B3040"/>
      <name val="Arial"/>
      <family val="2"/>
    </font>
    <font>
      <b/>
      <sz val="12"/>
      <color theme="0"/>
      <name val="Arial"/>
      <family val="2"/>
    </font>
    <font>
      <sz val="10.75"/>
      <color theme="1"/>
      <name val="Arial"/>
      <family val="2"/>
    </font>
    <font>
      <b/>
      <i/>
      <sz val="12"/>
      <color theme="0"/>
      <name val="Arial"/>
      <family val="2"/>
    </font>
    <font>
      <b/>
      <sz val="10"/>
      <color rgb="FF0B3041"/>
      <name val="Arial"/>
      <family val="2"/>
    </font>
    <font>
      <i/>
      <u/>
      <sz val="10"/>
      <color rgb="FF0B3041"/>
      <name val="Arial"/>
      <family val="2"/>
    </font>
    <font>
      <b/>
      <sz val="11"/>
      <color rgb="FF0B3041"/>
      <name val="Arial"/>
      <family val="2"/>
    </font>
    <font>
      <b/>
      <u/>
      <sz val="10"/>
      <color theme="1"/>
      <name val="Arial"/>
      <family val="2"/>
    </font>
    <font>
      <b/>
      <sz val="10"/>
      <name val="Arial"/>
      <family val="2"/>
    </font>
    <font>
      <b/>
      <u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B3041"/>
        <bgColor indexed="64"/>
      </patternFill>
    </fill>
    <fill>
      <patternFill patternType="solid">
        <fgColor rgb="FF0B3040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4" fontId="0" fillId="0" borderId="0" xfId="0" applyNumberFormat="1"/>
    <xf numFmtId="14" fontId="0" fillId="0" borderId="0" xfId="0" applyNumberFormat="1"/>
    <xf numFmtId="0" fontId="1" fillId="0" borderId="0" xfId="0" applyFont="1"/>
    <xf numFmtId="14" fontId="1" fillId="0" borderId="0" xfId="0" applyNumberFormat="1" applyFont="1"/>
    <xf numFmtId="40" fontId="0" fillId="0" borderId="0" xfId="0" applyNumberFormat="1"/>
    <xf numFmtId="39" fontId="2" fillId="0" borderId="0" xfId="0" applyNumberFormat="1" applyFont="1"/>
    <xf numFmtId="14" fontId="2" fillId="0" borderId="0" xfId="0" applyNumberFormat="1" applyFont="1"/>
    <xf numFmtId="39" fontId="1" fillId="0" borderId="0" xfId="0" applyNumberFormat="1" applyFont="1"/>
    <xf numFmtId="49" fontId="2" fillId="0" borderId="0" xfId="0" applyNumberFormat="1" applyFont="1" applyAlignment="1">
      <alignment horizontal="left"/>
    </xf>
    <xf numFmtId="49" fontId="1" fillId="0" borderId="0" xfId="0" applyNumberFormat="1" applyFont="1"/>
    <xf numFmtId="49" fontId="0" fillId="0" borderId="0" xfId="0" applyNumberFormat="1"/>
    <xf numFmtId="40" fontId="2" fillId="0" borderId="0" xfId="0" applyNumberFormat="1" applyFont="1"/>
    <xf numFmtId="40" fontId="1" fillId="0" borderId="0" xfId="0" applyNumberFormat="1" applyFont="1"/>
    <xf numFmtId="0" fontId="2" fillId="0" borderId="0" xfId="0" applyFont="1"/>
    <xf numFmtId="14" fontId="1" fillId="0" borderId="0" xfId="0" applyNumberFormat="1" applyFont="1" applyAlignment="1">
      <alignment horizontal="left"/>
    </xf>
    <xf numFmtId="0" fontId="1" fillId="2" borderId="0" xfId="0" applyFont="1" applyFill="1"/>
    <xf numFmtId="7" fontId="3" fillId="0" borderId="0" xfId="0" applyNumberFormat="1" applyFont="1"/>
    <xf numFmtId="0" fontId="1" fillId="2" borderId="0" xfId="0" applyFont="1" applyFill="1" applyProtection="1">
      <protection locked="0"/>
    </xf>
    <xf numFmtId="0" fontId="10" fillId="2" borderId="0" xfId="0" applyFont="1" applyFill="1" applyProtection="1">
      <protection locked="0"/>
    </xf>
    <xf numFmtId="14" fontId="10" fillId="2" borderId="0" xfId="0" applyNumberFormat="1" applyFont="1" applyFill="1" applyProtection="1">
      <protection locked="0"/>
    </xf>
    <xf numFmtId="0" fontId="7" fillId="3" borderId="0" xfId="0" applyFont="1" applyFill="1" applyProtection="1">
      <protection locked="0"/>
    </xf>
    <xf numFmtId="7" fontId="5" fillId="3" borderId="0" xfId="0" applyNumberFormat="1" applyFont="1" applyFill="1" applyProtection="1">
      <protection locked="0"/>
    </xf>
    <xf numFmtId="0" fontId="6" fillId="2" borderId="0" xfId="0" applyFont="1" applyFill="1" applyProtection="1">
      <protection locked="0"/>
    </xf>
    <xf numFmtId="0" fontId="9" fillId="2" borderId="0" xfId="0" applyFont="1" applyFill="1" applyAlignment="1" applyProtection="1">
      <alignment wrapText="1"/>
      <protection locked="0"/>
    </xf>
    <xf numFmtId="7" fontId="8" fillId="2" borderId="0" xfId="0" applyNumberFormat="1" applyFont="1" applyFill="1" applyAlignment="1" applyProtection="1">
      <alignment horizontal="right" vertical="center"/>
      <protection locked="0"/>
    </xf>
    <xf numFmtId="0" fontId="7" fillId="3" borderId="1" xfId="0" applyFont="1" applyFill="1" applyBorder="1" applyProtection="1">
      <protection locked="0"/>
    </xf>
    <xf numFmtId="0" fontId="4" fillId="2" borderId="0" xfId="0" applyFont="1" applyFill="1" applyProtection="1">
      <protection locked="0"/>
    </xf>
    <xf numFmtId="39" fontId="3" fillId="2" borderId="0" xfId="0" applyNumberFormat="1" applyFont="1" applyFill="1" applyProtection="1">
      <protection locked="0"/>
    </xf>
    <xf numFmtId="0" fontId="1" fillId="4" borderId="0" xfId="0" applyFont="1" applyFill="1" applyProtection="1">
      <protection locked="0"/>
    </xf>
    <xf numFmtId="14" fontId="11" fillId="0" borderId="0" xfId="0" applyNumberFormat="1" applyFont="1" applyAlignment="1">
      <alignment horizontal="left"/>
    </xf>
    <xf numFmtId="39" fontId="11" fillId="0" borderId="0" xfId="0" applyNumberFormat="1" applyFont="1"/>
    <xf numFmtId="40" fontId="11" fillId="0" borderId="0" xfId="0" applyNumberFormat="1" applyFont="1"/>
    <xf numFmtId="0" fontId="12" fillId="2" borderId="0" xfId="0" applyFont="1" applyFill="1" applyAlignment="1" applyProtection="1">
      <alignment wrapText="1"/>
      <protection locked="0"/>
    </xf>
    <xf numFmtId="0" fontId="2" fillId="2" borderId="0" xfId="0" applyFont="1" applyFill="1" applyProtection="1">
      <protection locked="0"/>
    </xf>
    <xf numFmtId="0" fontId="1" fillId="5" borderId="2" xfId="0" applyFont="1" applyFill="1" applyBorder="1" applyProtection="1">
      <protection locked="0"/>
    </xf>
    <xf numFmtId="0" fontId="1" fillId="5" borderId="3" xfId="0" applyFont="1" applyFill="1" applyBorder="1" applyProtection="1">
      <protection locked="0"/>
    </xf>
    <xf numFmtId="0" fontId="1" fillId="5" borderId="4" xfId="0" applyFont="1" applyFill="1" applyBorder="1" applyProtection="1">
      <protection locked="0"/>
    </xf>
    <xf numFmtId="0" fontId="1" fillId="5" borderId="5" xfId="0" applyFont="1" applyFill="1" applyBorder="1" applyProtection="1">
      <protection locked="0"/>
    </xf>
    <xf numFmtId="0" fontId="13" fillId="2" borderId="0" xfId="0" applyFont="1" applyFill="1" applyProtection="1">
      <protection locked="0"/>
    </xf>
    <xf numFmtId="0" fontId="5" fillId="3" borderId="0" xfId="0" applyFont="1" applyFill="1" applyProtection="1">
      <protection locked="0"/>
    </xf>
  </cellXfs>
  <cellStyles count="1">
    <cellStyle name="Normal" xfId="0" builtinId="0"/>
  </cellStyles>
  <dxfs count="3">
    <dxf>
      <font>
        <strike/>
        <color auto="1"/>
      </font>
      <fill>
        <patternFill>
          <bgColor rgb="FFFF0000"/>
        </patternFill>
      </fill>
    </dxf>
    <dxf>
      <font>
        <strike/>
        <color auto="1"/>
      </font>
      <fill>
        <patternFill>
          <bgColor rgb="FFFF0000"/>
        </patternFill>
      </fill>
    </dxf>
    <dxf>
      <font>
        <strike/>
        <color theme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B3040"/>
      <color rgb="FF0B3041"/>
      <color rgb="FF104861"/>
      <color rgb="FF3CD0BE"/>
      <color rgb="FF45D3C2"/>
      <color rgb="FFC0E6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jpeg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1</xdr:col>
      <xdr:colOff>1104900</xdr:colOff>
      <xdr:row>12</xdr:row>
      <xdr:rowOff>27333</xdr:rowOff>
    </xdr:to>
    <xdr:pic>
      <xdr:nvPicPr>
        <xdr:cNvPr id="2" name="Picture 1" descr="380 Xyz Logo Images, Stock Photos, 3D objects, &amp; Vectors ...">
          <a:extLst>
            <a:ext uri="{FF2B5EF4-FFF2-40B4-BE49-F238E27FC236}">
              <a16:creationId xmlns:a16="http://schemas.microsoft.com/office/drawing/2014/main" id="{3047F09D-9B91-79F0-47D0-152888E62B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2400"/>
          <a:ext cx="2486025" cy="1865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581026</xdr:colOff>
      <xdr:row>0</xdr:row>
      <xdr:rowOff>180975</xdr:rowOff>
    </xdr:from>
    <xdr:to>
      <xdr:col>8</xdr:col>
      <xdr:colOff>28575</xdr:colOff>
      <xdr:row>7</xdr:row>
      <xdr:rowOff>19050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CCBE9371-CF92-AF0E-D238-6CA23B115764}"/>
            </a:ext>
          </a:extLst>
        </xdr:cNvPr>
        <xdr:cNvSpPr/>
      </xdr:nvSpPr>
      <xdr:spPr>
        <a:xfrm>
          <a:off x="4905376" y="180975"/>
          <a:ext cx="1866899" cy="10191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25</xdr:col>
      <xdr:colOff>504825</xdr:colOff>
      <xdr:row>75</xdr:row>
      <xdr:rowOff>66675</xdr:rowOff>
    </xdr:to>
    <xdr:pic>
      <xdr:nvPicPr>
        <xdr:cNvPr id="20" name="Picture 19" descr="Skyscrapers shown from view looking up">
          <a:extLst>
            <a:ext uri="{FF2B5EF4-FFF2-40B4-BE49-F238E27FC236}">
              <a16:creationId xmlns:a16="http://schemas.microsoft.com/office/drawing/2014/main" id="{6855DEA6-D254-4F5E-B6AF-E94E8EA06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849850" cy="13335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6</xdr:col>
      <xdr:colOff>85726</xdr:colOff>
      <xdr:row>1</xdr:row>
      <xdr:rowOff>104775</xdr:rowOff>
    </xdr:from>
    <xdr:to>
      <xdr:col>7</xdr:col>
      <xdr:colOff>16409</xdr:colOff>
      <xdr:row>6</xdr:row>
      <xdr:rowOff>38100</xdr:rowOff>
    </xdr:to>
    <xdr:pic macro="[0]!Reset_Button">
      <xdr:nvPicPr>
        <xdr:cNvPr id="22" name="Picture 21">
          <a:extLst>
            <a:ext uri="{FF2B5EF4-FFF2-40B4-BE49-F238E27FC236}">
              <a16:creationId xmlns:a16="http://schemas.microsoft.com/office/drawing/2014/main" id="{8E6AD0E3-824C-AFC3-0967-770A3618D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artisticPlasticWrap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6" y="276225"/>
          <a:ext cx="778408" cy="781050"/>
        </a:xfrm>
        <a:prstGeom prst="rect">
          <a:avLst/>
        </a:prstGeom>
      </xdr:spPr>
    </xdr:pic>
    <xdr:clientData/>
  </xdr:twoCellAnchor>
  <xdr:twoCellAnchor editAs="oneCell">
    <xdr:from>
      <xdr:col>7</xdr:col>
      <xdr:colOff>123825</xdr:colOff>
      <xdr:row>1</xdr:row>
      <xdr:rowOff>142875</xdr:rowOff>
    </xdr:from>
    <xdr:to>
      <xdr:col>7</xdr:col>
      <xdr:colOff>834231</xdr:colOff>
      <xdr:row>6</xdr:row>
      <xdr:rowOff>9525</xdr:rowOff>
    </xdr:to>
    <xdr:pic macro="[0]!Bank_Rec">
      <xdr:nvPicPr>
        <xdr:cNvPr id="24" name="Picture 23">
          <a:extLst>
            <a:ext uri="{FF2B5EF4-FFF2-40B4-BE49-F238E27FC236}">
              <a16:creationId xmlns:a16="http://schemas.microsoft.com/office/drawing/2014/main" id="{9A222B40-7D42-E819-9DDE-E9A26FA40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6950" y="314325"/>
          <a:ext cx="710406" cy="714375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A5F33-E581-47FB-BDFD-78692B94D6DC}">
  <sheetPr codeName="Sheet3">
    <tabColor rgb="FF0B3040"/>
  </sheetPr>
  <dimension ref="A1:J33"/>
  <sheetViews>
    <sheetView zoomScaleNormal="100" workbookViewId="0">
      <selection activeCell="AC2" sqref="AC2"/>
    </sheetView>
  </sheetViews>
  <sheetFormatPr defaultColWidth="9.140625" defaultRowHeight="12.75" x14ac:dyDescent="0.2"/>
  <cols>
    <col min="1" max="1" width="20.7109375" style="18" customWidth="1"/>
    <col min="2" max="2" width="16.7109375" style="18" bestFit="1" customWidth="1"/>
    <col min="3" max="6" width="9.140625" style="18"/>
    <col min="7" max="7" width="12.7109375" style="18" customWidth="1"/>
    <col min="8" max="8" width="14.42578125" style="18" customWidth="1"/>
    <col min="9" max="9" width="12.7109375" style="18" customWidth="1"/>
    <col min="10" max="16384" width="9.140625" style="18"/>
  </cols>
  <sheetData>
    <row r="1" spans="1:10" ht="13.5" thickBot="1" x14ac:dyDescent="0.25">
      <c r="A1" s="16" t="s">
        <v>41</v>
      </c>
      <c r="B1" s="16"/>
    </row>
    <row r="2" spans="1:10" ht="15.75" x14ac:dyDescent="0.25">
      <c r="A2" s="16"/>
      <c r="B2" s="16"/>
      <c r="G2" s="35"/>
      <c r="H2" s="36"/>
      <c r="J2" s="39" t="s">
        <v>42</v>
      </c>
    </row>
    <row r="3" spans="1:10" x14ac:dyDescent="0.2">
      <c r="A3" s="16"/>
      <c r="B3" s="16"/>
      <c r="G3" s="37"/>
      <c r="H3" s="38"/>
    </row>
    <row r="4" spans="1:10" x14ac:dyDescent="0.2">
      <c r="A4" s="16"/>
      <c r="B4" s="16"/>
      <c r="G4" s="37"/>
      <c r="H4" s="38"/>
      <c r="J4" s="34" t="s">
        <v>39</v>
      </c>
    </row>
    <row r="5" spans="1:10" x14ac:dyDescent="0.2">
      <c r="A5" s="16"/>
      <c r="B5" s="16"/>
      <c r="G5" s="37"/>
      <c r="H5" s="38"/>
      <c r="J5" s="34" t="s">
        <v>40</v>
      </c>
    </row>
    <row r="6" spans="1:10" x14ac:dyDescent="0.2">
      <c r="A6" s="16"/>
      <c r="B6" s="16"/>
      <c r="G6" s="37"/>
      <c r="H6" s="38"/>
      <c r="J6" s="34"/>
    </row>
    <row r="7" spans="1:10" x14ac:dyDescent="0.2">
      <c r="A7" s="16"/>
      <c r="B7" s="16"/>
      <c r="G7" s="37"/>
      <c r="H7" s="38"/>
      <c r="J7" s="34"/>
    </row>
    <row r="8" spans="1:10" x14ac:dyDescent="0.2">
      <c r="A8" s="16"/>
      <c r="B8" s="16"/>
      <c r="J8" s="34"/>
    </row>
    <row r="9" spans="1:10" x14ac:dyDescent="0.2">
      <c r="A9" s="16"/>
      <c r="B9" s="16"/>
      <c r="J9" s="34"/>
    </row>
    <row r="10" spans="1:10" x14ac:dyDescent="0.2">
      <c r="A10" s="16"/>
      <c r="B10" s="16"/>
      <c r="J10" s="34"/>
    </row>
    <row r="11" spans="1:10" x14ac:dyDescent="0.2">
      <c r="A11" s="16"/>
      <c r="B11" s="16"/>
      <c r="J11" s="34"/>
    </row>
    <row r="12" spans="1:10" x14ac:dyDescent="0.2">
      <c r="A12" s="16"/>
      <c r="B12" s="16"/>
      <c r="J12" s="34"/>
    </row>
    <row r="13" spans="1:10" x14ac:dyDescent="0.2">
      <c r="A13" s="16"/>
      <c r="B13" s="16"/>
      <c r="J13" s="34"/>
    </row>
    <row r="14" spans="1:10" ht="15.75" x14ac:dyDescent="0.25">
      <c r="A14" s="26" t="s">
        <v>6</v>
      </c>
      <c r="B14" s="40">
        <v>1010</v>
      </c>
      <c r="J14" s="34"/>
    </row>
    <row r="16" spans="1:10" ht="15" x14ac:dyDescent="0.25">
      <c r="A16" s="19" t="s">
        <v>11</v>
      </c>
      <c r="B16" s="20">
        <v>45443</v>
      </c>
    </row>
    <row r="18" spans="1:2" s="23" customFormat="1" ht="15.75" x14ac:dyDescent="0.25">
      <c r="A18" s="26" t="s">
        <v>31</v>
      </c>
      <c r="B18" s="22">
        <f ca="1">SUMIFS(BOOK!E:E, BOOK!B:B, "1010", BOOK!D:D, "&lt;="&amp;B16)-SUMIFS(BOOK!F:F, BOOK!B:B, "1010", BOOK!D:D, "&lt;="&amp;B16)</f>
        <v>5355</v>
      </c>
    </row>
    <row r="20" spans="1:2" ht="51" x14ac:dyDescent="0.2">
      <c r="A20" s="24" t="s">
        <v>34</v>
      </c>
      <c r="B20" s="25">
        <f>A!C1</f>
        <v>10225</v>
      </c>
    </row>
    <row r="22" spans="1:2" s="23" customFormat="1" ht="15.75" x14ac:dyDescent="0.25">
      <c r="A22" s="26" t="s">
        <v>33</v>
      </c>
      <c r="B22" s="22">
        <f ca="1">SUM(B18:B21)</f>
        <v>15580</v>
      </c>
    </row>
    <row r="25" spans="1:2" s="23" customFormat="1" ht="15.75" x14ac:dyDescent="0.25">
      <c r="A25" s="21" t="s">
        <v>32</v>
      </c>
      <c r="B25" s="22">
        <f>BANK!$C$5</f>
        <v>20450</v>
      </c>
    </row>
    <row r="27" spans="1:2" ht="51" x14ac:dyDescent="0.2">
      <c r="A27" s="24" t="s">
        <v>30</v>
      </c>
      <c r="B27" s="25">
        <f>B!G1</f>
        <v>-4870</v>
      </c>
    </row>
    <row r="29" spans="1:2" s="23" customFormat="1" ht="15.75" x14ac:dyDescent="0.25">
      <c r="A29" s="26" t="s">
        <v>17</v>
      </c>
      <c r="B29" s="22">
        <f>SUM(B25:B28)</f>
        <v>15580</v>
      </c>
    </row>
    <row r="30" spans="1:2" x14ac:dyDescent="0.2">
      <c r="A30" s="27"/>
      <c r="B30" s="28"/>
    </row>
    <row r="32" spans="1:2" s="23" customFormat="1" ht="15.75" x14ac:dyDescent="0.25">
      <c r="A32" s="21" t="s">
        <v>18</v>
      </c>
      <c r="B32" s="22">
        <f ca="1">B29-B22</f>
        <v>0</v>
      </c>
    </row>
    <row r="33" spans="1:2" ht="0.75" customHeight="1" x14ac:dyDescent="0.2">
      <c r="A33" s="29"/>
      <c r="B33" s="29"/>
    </row>
  </sheetData>
  <sheetProtection selectLockedCells="1"/>
  <conditionalFormatting sqref="B32">
    <cfRule type="cellIs" dxfId="2" priority="11" operator="notEqual">
      <formula>0</formula>
    </cfRule>
  </conditionalFormatting>
  <conditionalFormatting sqref="B29">
    <cfRule type="expression" dxfId="1" priority="9">
      <formula>ROUND(B22,2)&lt;&gt;ROUND(B29,2)</formula>
    </cfRule>
  </conditionalFormatting>
  <conditionalFormatting sqref="B22">
    <cfRule type="expression" dxfId="0" priority="10">
      <formula>ROUND(B22,2)&lt;&gt;ROUND(B29,2)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BDA5E-0CEB-4CF2-8B5F-0AF0DBCC5702}">
  <sheetPr codeName="Sheet5"/>
  <dimension ref="A1:I16"/>
  <sheetViews>
    <sheetView workbookViewId="0">
      <pane ySplit="1" topLeftCell="A2" activePane="bottomLeft" state="frozen"/>
      <selection activeCell="C21" sqref="C21"/>
      <selection pane="bottomLeft" activeCell="A10" sqref="A10"/>
    </sheetView>
  </sheetViews>
  <sheetFormatPr defaultRowHeight="12.75" x14ac:dyDescent="0.2"/>
  <cols>
    <col min="1" max="1" width="18.5703125" style="3" customWidth="1"/>
    <col min="2" max="2" width="13.7109375" style="8" bestFit="1" customWidth="1"/>
    <col min="3" max="3" width="10.7109375" style="13" bestFit="1" customWidth="1"/>
    <col min="4" max="4" width="10.7109375" style="3" bestFit="1" customWidth="1"/>
    <col min="5" max="5" width="5.5703125" style="3" bestFit="1" customWidth="1"/>
    <col min="6" max="6" width="9.42578125" style="3" bestFit="1" customWidth="1"/>
    <col min="7" max="7" width="12.7109375" style="3" bestFit="1" customWidth="1"/>
    <col min="8" max="8" width="9.140625" style="3"/>
    <col min="9" max="9" width="5.5703125" style="3" bestFit="1" customWidth="1"/>
    <col min="10" max="10" width="9.42578125" style="3" bestFit="1" customWidth="1"/>
    <col min="11" max="11" width="12.7109375" style="3" bestFit="1" customWidth="1"/>
    <col min="12" max="12" width="9.140625" style="3"/>
    <col min="13" max="13" width="5.5703125" style="3" bestFit="1" customWidth="1"/>
    <col min="14" max="14" width="9.42578125" style="3" bestFit="1" customWidth="1"/>
    <col min="15" max="15" width="12.7109375" style="3" bestFit="1" customWidth="1"/>
    <col min="16" max="16" width="9.140625" style="3"/>
    <col min="17" max="17" width="5.5703125" style="3" bestFit="1" customWidth="1"/>
    <col min="18" max="18" width="9.42578125" style="3" bestFit="1" customWidth="1"/>
    <col min="19" max="19" width="12.7109375" style="3" bestFit="1" customWidth="1"/>
    <col min="20" max="16384" width="9.140625" style="3"/>
  </cols>
  <sheetData>
    <row r="1" spans="1:9" ht="64.5" x14ac:dyDescent="0.25">
      <c r="A1" s="33" t="s">
        <v>35</v>
      </c>
      <c r="B1"/>
      <c r="C1" s="17">
        <f>SUM(C3:C1048576)</f>
        <v>10225</v>
      </c>
    </row>
    <row r="2" spans="1:9" x14ac:dyDescent="0.2">
      <c r="A2" s="30" t="s">
        <v>36</v>
      </c>
      <c r="B2" s="31" t="s">
        <v>37</v>
      </c>
      <c r="C2" s="32" t="s">
        <v>38</v>
      </c>
      <c r="I2" s="4"/>
    </row>
    <row r="3" spans="1:9" x14ac:dyDescent="0.2">
      <c r="A3" s="4">
        <v>45413</v>
      </c>
      <c r="B3" s="8" t="s">
        <v>15</v>
      </c>
      <c r="C3" s="13">
        <v>3000</v>
      </c>
    </row>
    <row r="4" spans="1:9" x14ac:dyDescent="0.2">
      <c r="A4" s="4">
        <v>45414</v>
      </c>
      <c r="B4" s="8" t="s">
        <v>16</v>
      </c>
      <c r="C4" s="13">
        <v>1000</v>
      </c>
    </row>
    <row r="5" spans="1:9" x14ac:dyDescent="0.2">
      <c r="A5" s="4">
        <v>45417</v>
      </c>
      <c r="B5" s="8" t="s">
        <v>16</v>
      </c>
      <c r="C5" s="13">
        <v>5000</v>
      </c>
    </row>
    <row r="6" spans="1:9" x14ac:dyDescent="0.2">
      <c r="A6" s="4">
        <v>45421</v>
      </c>
      <c r="B6" s="8" t="s">
        <v>15</v>
      </c>
      <c r="C6" s="13">
        <v>3000</v>
      </c>
    </row>
    <row r="7" spans="1:9" x14ac:dyDescent="0.2">
      <c r="A7" s="4">
        <v>45423</v>
      </c>
      <c r="B7" s="8" t="s">
        <v>28</v>
      </c>
      <c r="C7" s="13">
        <v>-500</v>
      </c>
    </row>
    <row r="8" spans="1:9" x14ac:dyDescent="0.2">
      <c r="A8" s="4">
        <v>45427</v>
      </c>
      <c r="B8" s="8" t="s">
        <v>28</v>
      </c>
      <c r="C8" s="13">
        <v>-250</v>
      </c>
    </row>
    <row r="9" spans="1:9" x14ac:dyDescent="0.2">
      <c r="A9" s="4">
        <v>45430</v>
      </c>
      <c r="B9" s="8" t="s">
        <v>28</v>
      </c>
      <c r="C9" s="13">
        <v>-1000</v>
      </c>
    </row>
    <row r="10" spans="1:9" x14ac:dyDescent="0.2">
      <c r="A10" s="4">
        <v>45443</v>
      </c>
      <c r="B10" s="8" t="s">
        <v>29</v>
      </c>
      <c r="C10" s="13">
        <v>-25</v>
      </c>
    </row>
    <row r="11" spans="1:9" x14ac:dyDescent="0.2">
      <c r="A11" s="4"/>
    </row>
    <row r="12" spans="1:9" x14ac:dyDescent="0.2">
      <c r="A12" s="4"/>
    </row>
    <row r="13" spans="1:9" x14ac:dyDescent="0.2">
      <c r="A13" s="4"/>
    </row>
    <row r="14" spans="1:9" x14ac:dyDescent="0.2">
      <c r="A14" s="4"/>
    </row>
    <row r="15" spans="1:9" x14ac:dyDescent="0.2">
      <c r="A15" s="4"/>
    </row>
    <row r="16" spans="1:9" x14ac:dyDescent="0.2">
      <c r="A16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89B5C-0580-4B94-BE6F-70C906B5A9ED}">
  <sheetPr codeName="Sheet9"/>
  <dimension ref="A1:G8"/>
  <sheetViews>
    <sheetView workbookViewId="0">
      <pane ySplit="1" topLeftCell="A2" activePane="bottomLeft" state="frozen"/>
      <selection pane="bottomLeft" activeCell="A4" sqref="A4"/>
    </sheetView>
  </sheetViews>
  <sheetFormatPr defaultRowHeight="12.75" x14ac:dyDescent="0.2"/>
  <cols>
    <col min="1" max="1" width="9.28515625" style="3" bestFit="1" customWidth="1"/>
    <col min="2" max="2" width="8.140625" style="3" bestFit="1" customWidth="1"/>
    <col min="3" max="3" width="11.140625" style="3" bestFit="1" customWidth="1"/>
    <col min="4" max="4" width="9.140625" style="3" bestFit="1" customWidth="1"/>
    <col min="5" max="6" width="9.7109375" style="13" bestFit="1" customWidth="1"/>
    <col min="7" max="7" width="11.28515625" style="3" bestFit="1" customWidth="1"/>
    <col min="8" max="8" width="4" style="3" bestFit="1" customWidth="1"/>
    <col min="9" max="9" width="10.7109375" style="3" bestFit="1" customWidth="1"/>
    <col min="10" max="16384" width="9.140625" style="3"/>
  </cols>
  <sheetData>
    <row r="1" spans="1:7" s="14" customFormat="1" x14ac:dyDescent="0.2">
      <c r="A1" s="6" t="s">
        <v>10</v>
      </c>
      <c r="B1" s="9" t="s">
        <v>6</v>
      </c>
      <c r="C1" s="6" t="s">
        <v>0</v>
      </c>
      <c r="D1" s="7" t="s">
        <v>4</v>
      </c>
      <c r="E1" s="12" t="s">
        <v>7</v>
      </c>
      <c r="F1" s="12" t="s">
        <v>8</v>
      </c>
      <c r="G1" s="17">
        <f>-(SUM(E:E)-SUM(F:F))</f>
        <v>-4870</v>
      </c>
    </row>
    <row r="2" spans="1:7" x14ac:dyDescent="0.2">
      <c r="A2" s="8" t="s">
        <v>12</v>
      </c>
      <c r="B2" s="10" t="s">
        <v>14</v>
      </c>
      <c r="C2" s="8" t="s">
        <v>9</v>
      </c>
      <c r="D2" s="4">
        <v>45412</v>
      </c>
      <c r="E2" s="8">
        <v>5000</v>
      </c>
    </row>
    <row r="3" spans="1:7" x14ac:dyDescent="0.2">
      <c r="A3" s="8" t="s">
        <v>12</v>
      </c>
      <c r="B3" s="10" t="s">
        <v>21</v>
      </c>
      <c r="C3" s="8" t="s">
        <v>20</v>
      </c>
      <c r="D3" s="4">
        <v>45412</v>
      </c>
      <c r="E3" s="8"/>
      <c r="F3" s="13">
        <v>130</v>
      </c>
    </row>
    <row r="4" spans="1:7" x14ac:dyDescent="0.2">
      <c r="A4" s="3" t="s">
        <v>12</v>
      </c>
      <c r="B4" s="3">
        <v>4000</v>
      </c>
      <c r="C4" s="3" t="s">
        <v>20</v>
      </c>
      <c r="D4" s="4">
        <v>45427</v>
      </c>
      <c r="F4" s="13">
        <v>1000</v>
      </c>
    </row>
    <row r="5" spans="1:7" x14ac:dyDescent="0.2">
      <c r="A5" s="3" t="s">
        <v>12</v>
      </c>
      <c r="B5" s="3">
        <v>4000</v>
      </c>
      <c r="C5" s="3" t="s">
        <v>20</v>
      </c>
      <c r="D5" s="4">
        <v>45434</v>
      </c>
      <c r="F5" s="13">
        <v>5000</v>
      </c>
    </row>
    <row r="6" spans="1:7" x14ac:dyDescent="0.2">
      <c r="A6" s="3" t="s">
        <v>12</v>
      </c>
      <c r="B6" s="3">
        <v>3000</v>
      </c>
      <c r="C6" s="3" t="s">
        <v>9</v>
      </c>
      <c r="D6" s="4">
        <v>45443</v>
      </c>
      <c r="E6" s="13">
        <v>6000</v>
      </c>
    </row>
    <row r="7" spans="1:7" x14ac:dyDescent="0.2">
      <c r="D7" s="4"/>
    </row>
    <row r="8" spans="1:7" x14ac:dyDescent="0.2">
      <c r="D8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D8228-E24D-4A0B-983D-9BEBA5250AFF}">
  <sheetPr codeName="Sheet1">
    <tabColor rgb="FFFFFF00"/>
  </sheetPr>
  <dimension ref="A1:F29"/>
  <sheetViews>
    <sheetView tabSelected="1" workbookViewId="0">
      <pane ySplit="1" topLeftCell="A2" activePane="bottomLeft" state="frozen"/>
      <selection pane="bottomLeft"/>
    </sheetView>
  </sheetViews>
  <sheetFormatPr defaultRowHeight="12.95" customHeight="1" x14ac:dyDescent="0.25"/>
  <cols>
    <col min="2" max="2" width="9.140625" style="11"/>
    <col min="3" max="3" width="31.7109375" bestFit="1" customWidth="1"/>
    <col min="4" max="4" width="9.42578125" bestFit="1" customWidth="1"/>
    <col min="5" max="6" width="12.28515625" style="13" bestFit="1" customWidth="1"/>
  </cols>
  <sheetData>
    <row r="1" spans="1:6" ht="12.95" customHeight="1" x14ac:dyDescent="0.25">
      <c r="A1" s="6" t="s">
        <v>10</v>
      </c>
      <c r="B1" s="9" t="s">
        <v>6</v>
      </c>
      <c r="C1" s="6" t="s">
        <v>0</v>
      </c>
      <c r="D1" s="7" t="s">
        <v>4</v>
      </c>
      <c r="E1" s="12" t="s">
        <v>7</v>
      </c>
      <c r="F1" s="12" t="s">
        <v>8</v>
      </c>
    </row>
    <row r="2" spans="1:6" ht="12.95" customHeight="1" x14ac:dyDescent="0.25">
      <c r="A2" s="8" t="s">
        <v>12</v>
      </c>
      <c r="B2" s="10" t="s">
        <v>13</v>
      </c>
      <c r="C2" s="8" t="s">
        <v>19</v>
      </c>
      <c r="D2" s="4">
        <f ca="1">DATE(YEAR(TODAY()),MONTH(TODAY())-1,2)</f>
        <v>45384</v>
      </c>
      <c r="E2" s="8">
        <v>1000</v>
      </c>
    </row>
    <row r="3" spans="1:6" ht="12.95" customHeight="1" x14ac:dyDescent="0.25">
      <c r="A3" s="8" t="s">
        <v>12</v>
      </c>
      <c r="B3" s="10" t="s">
        <v>21</v>
      </c>
      <c r="C3" s="8" t="s">
        <v>20</v>
      </c>
      <c r="D3" s="4">
        <f ca="1">DATE(YEAR(TODAY()),MONTH(TODAY())-1,2)</f>
        <v>45384</v>
      </c>
      <c r="F3" s="8">
        <v>1000</v>
      </c>
    </row>
    <row r="4" spans="1:6" ht="12.95" customHeight="1" x14ac:dyDescent="0.25">
      <c r="A4" s="8" t="s">
        <v>12</v>
      </c>
      <c r="B4" s="10" t="s">
        <v>13</v>
      </c>
      <c r="C4" s="8" t="s">
        <v>19</v>
      </c>
      <c r="D4" s="4">
        <f ca="1">DATE(YEAR(TODAY()),MONTH(TODAY())-1,5)</f>
        <v>45387</v>
      </c>
      <c r="E4" s="8">
        <v>5000</v>
      </c>
    </row>
    <row r="5" spans="1:6" ht="12.95" customHeight="1" x14ac:dyDescent="0.25">
      <c r="A5" s="8" t="s">
        <v>12</v>
      </c>
      <c r="B5" s="10" t="s">
        <v>21</v>
      </c>
      <c r="C5" s="8" t="s">
        <v>20</v>
      </c>
      <c r="D5" s="4">
        <f ca="1">DATE(YEAR(TODAY()),MONTH(TODAY())-1,5)</f>
        <v>45387</v>
      </c>
      <c r="F5" s="8">
        <v>5000</v>
      </c>
    </row>
    <row r="6" spans="1:6" ht="12.95" customHeight="1" x14ac:dyDescent="0.25">
      <c r="A6" s="8" t="s">
        <v>12</v>
      </c>
      <c r="B6" s="10" t="s">
        <v>13</v>
      </c>
      <c r="C6" s="8" t="s">
        <v>19</v>
      </c>
      <c r="D6" s="4">
        <f ca="1">DATE(YEAR(TODAY()),MONTH(TODAY())-1,9)</f>
        <v>45391</v>
      </c>
      <c r="E6" s="8">
        <v>3000</v>
      </c>
    </row>
    <row r="7" spans="1:6" ht="12.95" customHeight="1" x14ac:dyDescent="0.25">
      <c r="A7" s="8" t="s">
        <v>12</v>
      </c>
      <c r="B7" s="10" t="s">
        <v>21</v>
      </c>
      <c r="C7" s="8" t="s">
        <v>20</v>
      </c>
      <c r="D7" s="4">
        <f ca="1">DATE(YEAR(TODAY()),MONTH(TODAY())-1,9)</f>
        <v>45391</v>
      </c>
      <c r="F7" s="8">
        <v>3000</v>
      </c>
    </row>
    <row r="8" spans="1:6" ht="12.95" customHeight="1" x14ac:dyDescent="0.25">
      <c r="A8" s="8" t="s">
        <v>12</v>
      </c>
      <c r="B8" s="10" t="s">
        <v>22</v>
      </c>
      <c r="C8" s="8" t="s">
        <v>23</v>
      </c>
      <c r="D8" s="4">
        <f ca="1">DATE(YEAR(TODAY()),MONTH(TODAY())-1,11)</f>
        <v>45393</v>
      </c>
      <c r="E8" s="8">
        <v>500</v>
      </c>
    </row>
    <row r="9" spans="1:6" ht="12.95" customHeight="1" x14ac:dyDescent="0.25">
      <c r="A9" s="8" t="s">
        <v>12</v>
      </c>
      <c r="B9" s="10" t="s">
        <v>13</v>
      </c>
      <c r="C9" s="8" t="s">
        <v>19</v>
      </c>
      <c r="D9" s="4">
        <f ca="1">DATE(YEAR(TODAY()),MONTH(TODAY())-1,11)</f>
        <v>45393</v>
      </c>
      <c r="F9" s="8">
        <v>500</v>
      </c>
    </row>
    <row r="10" spans="1:6" ht="12.95" customHeight="1" x14ac:dyDescent="0.25">
      <c r="A10" s="8" t="s">
        <v>12</v>
      </c>
      <c r="B10" s="10" t="s">
        <v>24</v>
      </c>
      <c r="C10" s="8" t="s">
        <v>25</v>
      </c>
      <c r="D10" s="4">
        <f ca="1">DATE(YEAR(TODAY()),MONTH(TODAY())-1,15)</f>
        <v>45397</v>
      </c>
      <c r="E10" s="8">
        <v>250</v>
      </c>
    </row>
    <row r="11" spans="1:6" ht="12.95" customHeight="1" x14ac:dyDescent="0.25">
      <c r="A11" s="8" t="s">
        <v>12</v>
      </c>
      <c r="B11" s="10" t="s">
        <v>13</v>
      </c>
      <c r="C11" s="8" t="s">
        <v>19</v>
      </c>
      <c r="D11" s="4">
        <f ca="1">DATE(YEAR(TODAY()),MONTH(TODAY())-1,15)</f>
        <v>45397</v>
      </c>
      <c r="F11" s="8">
        <v>250</v>
      </c>
    </row>
    <row r="12" spans="1:6" ht="12.95" customHeight="1" x14ac:dyDescent="0.25">
      <c r="A12" s="8" t="s">
        <v>12</v>
      </c>
      <c r="B12" s="10" t="s">
        <v>26</v>
      </c>
      <c r="C12" s="8" t="s">
        <v>27</v>
      </c>
      <c r="D12" s="4">
        <f ca="1">DATE(YEAR(TODAY()),MONTH(TODAY())-1,18)</f>
        <v>45400</v>
      </c>
      <c r="E12" s="8">
        <v>1000</v>
      </c>
    </row>
    <row r="13" spans="1:6" ht="12.95" customHeight="1" x14ac:dyDescent="0.25">
      <c r="A13" s="8" t="s">
        <v>12</v>
      </c>
      <c r="B13" s="10" t="s">
        <v>13</v>
      </c>
      <c r="C13" s="8" t="s">
        <v>19</v>
      </c>
      <c r="D13" s="4">
        <f ca="1">DATE(YEAR(TODAY()),MONTH(TODAY())-1,18)</f>
        <v>45400</v>
      </c>
      <c r="F13" s="8">
        <v>1000</v>
      </c>
    </row>
    <row r="14" spans="1:6" ht="12.95" customHeight="1" x14ac:dyDescent="0.25">
      <c r="A14" s="8" t="s">
        <v>12</v>
      </c>
      <c r="B14" s="11" t="s">
        <v>14</v>
      </c>
      <c r="C14" s="8" t="s">
        <v>9</v>
      </c>
      <c r="D14" s="4">
        <f ca="1">DATE(YEAR(TODAY()),MONTH(TODAY()),1)-1</f>
        <v>45412</v>
      </c>
      <c r="E14" s="8">
        <v>5000</v>
      </c>
    </row>
    <row r="15" spans="1:6" ht="12.95" customHeight="1" x14ac:dyDescent="0.25">
      <c r="A15" s="8" t="s">
        <v>12</v>
      </c>
      <c r="B15" s="10" t="s">
        <v>13</v>
      </c>
      <c r="C15" s="8" t="s">
        <v>19</v>
      </c>
      <c r="D15" s="4">
        <f ca="1">DATE(YEAR(TODAY()),MONTH(TODAY()),1)-1</f>
        <v>45412</v>
      </c>
      <c r="F15" s="8">
        <v>5000</v>
      </c>
    </row>
    <row r="16" spans="1:6" ht="12.95" customHeight="1" x14ac:dyDescent="0.25">
      <c r="A16" s="8" t="s">
        <v>12</v>
      </c>
      <c r="B16" s="10" t="s">
        <v>13</v>
      </c>
      <c r="C16" s="8" t="s">
        <v>19</v>
      </c>
      <c r="D16" s="4">
        <f ca="1">DATE(YEAR(TODAY()),MONTH(TODAY()),1)-1</f>
        <v>45412</v>
      </c>
      <c r="E16" s="8">
        <v>130</v>
      </c>
    </row>
    <row r="17" spans="1:6" ht="12.95" customHeight="1" x14ac:dyDescent="0.25">
      <c r="A17" s="8" t="s">
        <v>12</v>
      </c>
      <c r="B17" s="10" t="s">
        <v>21</v>
      </c>
      <c r="C17" s="8" t="s">
        <v>20</v>
      </c>
      <c r="D17" s="4">
        <f ca="1">DATE(YEAR(TODAY()),MONTH(TODAY()),1)-1</f>
        <v>45412</v>
      </c>
      <c r="F17" s="8">
        <v>130</v>
      </c>
    </row>
    <row r="18" spans="1:6" ht="12.95" customHeight="1" x14ac:dyDescent="0.25">
      <c r="A18" s="8" t="s">
        <v>12</v>
      </c>
      <c r="B18" s="10" t="s">
        <v>22</v>
      </c>
      <c r="C18" s="8" t="s">
        <v>29</v>
      </c>
      <c r="D18" s="4">
        <f ca="1">DATE(YEAR(TODAY()),MONTH(TODAY()),1)</f>
        <v>45413</v>
      </c>
      <c r="E18" s="13">
        <v>25</v>
      </c>
    </row>
    <row r="19" spans="1:6" ht="12.95" customHeight="1" x14ac:dyDescent="0.25">
      <c r="A19" s="8" t="s">
        <v>12</v>
      </c>
      <c r="B19" s="10" t="s">
        <v>13</v>
      </c>
      <c r="C19" s="8" t="s">
        <v>19</v>
      </c>
      <c r="D19" s="4">
        <f ca="1">DATE(YEAR(TODAY()),MONTH(TODAY()),1)</f>
        <v>45413</v>
      </c>
      <c r="F19" s="13">
        <v>25</v>
      </c>
    </row>
    <row r="20" spans="1:6" ht="12.95" customHeight="1" x14ac:dyDescent="0.25">
      <c r="A20" s="8" t="s">
        <v>12</v>
      </c>
      <c r="B20" s="10" t="s">
        <v>13</v>
      </c>
      <c r="C20" s="8" t="s">
        <v>19</v>
      </c>
      <c r="D20" s="4">
        <f ca="1">DATE(YEAR(TODAY()),MONTH(TODAY()),15)</f>
        <v>45427</v>
      </c>
      <c r="E20" s="8">
        <v>1000</v>
      </c>
    </row>
    <row r="21" spans="1:6" ht="12.95" customHeight="1" x14ac:dyDescent="0.25">
      <c r="A21" s="8" t="s">
        <v>12</v>
      </c>
      <c r="B21" s="10" t="s">
        <v>21</v>
      </c>
      <c r="C21" s="8" t="s">
        <v>20</v>
      </c>
      <c r="D21" s="4">
        <f ca="1">DATE(YEAR(TODAY()),MONTH(TODAY()),15)</f>
        <v>45427</v>
      </c>
      <c r="F21" s="8">
        <v>1000</v>
      </c>
    </row>
    <row r="22" spans="1:6" ht="12.95" customHeight="1" x14ac:dyDescent="0.25">
      <c r="A22" s="8" t="s">
        <v>12</v>
      </c>
      <c r="B22" s="10" t="s">
        <v>13</v>
      </c>
      <c r="C22" s="8" t="s">
        <v>19</v>
      </c>
      <c r="D22" s="4">
        <f ca="1">DATE(YEAR(TODAY()),MONTH(TODAY()),22)</f>
        <v>45434</v>
      </c>
      <c r="E22" s="8">
        <v>5000</v>
      </c>
    </row>
    <row r="23" spans="1:6" ht="12.95" customHeight="1" x14ac:dyDescent="0.25">
      <c r="A23" s="8" t="s">
        <v>12</v>
      </c>
      <c r="B23" s="10" t="s">
        <v>21</v>
      </c>
      <c r="C23" s="8" t="s">
        <v>20</v>
      </c>
      <c r="D23" s="4">
        <f ca="1">DATE(YEAR(TODAY()),MONTH(TODAY()),22)</f>
        <v>45434</v>
      </c>
      <c r="F23" s="8">
        <v>5000</v>
      </c>
    </row>
    <row r="24" spans="1:6" ht="12.95" customHeight="1" x14ac:dyDescent="0.25">
      <c r="A24" s="8" t="s">
        <v>12</v>
      </c>
      <c r="B24" s="10" t="s">
        <v>13</v>
      </c>
      <c r="C24" s="8" t="s">
        <v>19</v>
      </c>
      <c r="D24" s="4">
        <f ca="1">DATE(YEAR(TODAY()),MONTH(TODAY()),27)</f>
        <v>45439</v>
      </c>
      <c r="E24" s="8">
        <v>3000</v>
      </c>
    </row>
    <row r="25" spans="1:6" ht="12.95" customHeight="1" x14ac:dyDescent="0.25">
      <c r="A25" s="8" t="s">
        <v>12</v>
      </c>
      <c r="B25" s="10" t="s">
        <v>21</v>
      </c>
      <c r="C25" s="8" t="s">
        <v>20</v>
      </c>
      <c r="D25" s="4">
        <f ca="1">DATE(YEAR(TODAY()),MONTH(TODAY()),27)</f>
        <v>45439</v>
      </c>
      <c r="F25" s="8">
        <v>3000</v>
      </c>
    </row>
    <row r="26" spans="1:6" ht="12.95" customHeight="1" x14ac:dyDescent="0.25">
      <c r="A26" s="8" t="s">
        <v>12</v>
      </c>
      <c r="B26" s="11" t="s">
        <v>14</v>
      </c>
      <c r="C26" s="8" t="s">
        <v>9</v>
      </c>
      <c r="D26" s="4">
        <f ca="1">DATE(YEAR(TODAY()),MONTH(TODAY())+1,1)-1</f>
        <v>45443</v>
      </c>
      <c r="E26" s="8">
        <v>6000</v>
      </c>
    </row>
    <row r="27" spans="1:6" ht="12.95" customHeight="1" x14ac:dyDescent="0.25">
      <c r="A27" s="8" t="s">
        <v>12</v>
      </c>
      <c r="B27" s="10" t="s">
        <v>13</v>
      </c>
      <c r="C27" s="8" t="s">
        <v>19</v>
      </c>
      <c r="D27" s="4">
        <f ca="1">DATE(YEAR(TODAY()),MONTH(TODAY())+1,1)-1</f>
        <v>45443</v>
      </c>
      <c r="F27" s="8">
        <v>6000</v>
      </c>
    </row>
    <row r="28" spans="1:6" ht="12.95" customHeight="1" x14ac:dyDescent="0.25">
      <c r="A28" s="8"/>
      <c r="B28" s="10"/>
      <c r="C28" s="8"/>
      <c r="D28" s="4"/>
    </row>
    <row r="29" spans="1:6" ht="12.95" customHeight="1" x14ac:dyDescent="0.25">
      <c r="A29" s="8"/>
      <c r="B29" s="10"/>
      <c r="C29" s="8"/>
      <c r="D29" s="4"/>
    </row>
  </sheetData>
  <autoFilter ref="A1:F1" xr:uid="{873D8228-E24D-4A0B-983D-9BEBA5250AF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E99A7-2842-4E7A-A478-7E23E820286D}">
  <sheetPr codeName="Sheet2">
    <tabColor rgb="FF00B050"/>
  </sheetPr>
  <dimension ref="A1:O118"/>
  <sheetViews>
    <sheetView workbookViewId="0">
      <pane ySplit="7" topLeftCell="A8" activePane="bottomLeft" state="frozen"/>
      <selection pane="bottomLeft"/>
    </sheetView>
  </sheetViews>
  <sheetFormatPr defaultRowHeight="15" x14ac:dyDescent="0.25"/>
  <cols>
    <col min="1" max="1" width="32.5703125" bestFit="1" customWidth="1"/>
    <col min="2" max="2" width="16.42578125" bestFit="1" customWidth="1"/>
    <col min="3" max="3" width="10.85546875" style="5" bestFit="1" customWidth="1"/>
    <col min="9" max="9" width="9.42578125" bestFit="1" customWidth="1"/>
  </cols>
  <sheetData>
    <row r="1" spans="1:15" x14ac:dyDescent="0.25">
      <c r="A1" t="s">
        <v>0</v>
      </c>
      <c r="C1" s="5" t="s">
        <v>1</v>
      </c>
      <c r="I1" s="2"/>
      <c r="O1" s="2"/>
    </row>
    <row r="2" spans="1:15" x14ac:dyDescent="0.25">
      <c r="A2" t="str">
        <f ca="1">"Beginning balance as of "&amp;TEXT(A8, "mm/dd/yyyy")</f>
        <v>Beginning balance as of 05/01/2024</v>
      </c>
      <c r="C2" s="5">
        <v>10225</v>
      </c>
      <c r="I2" s="2"/>
      <c r="K2" s="2"/>
      <c r="O2" s="2"/>
    </row>
    <row r="3" spans="1:15" x14ac:dyDescent="0.25">
      <c r="A3" t="s">
        <v>2</v>
      </c>
      <c r="C3" s="5" cm="1">
        <f t="array" ref="C3">SUM(IF($C$8:$C$15&gt;0, $C$8:$C$15))</f>
        <v>12000</v>
      </c>
      <c r="I3" s="2"/>
      <c r="K3" s="2"/>
      <c r="O3" s="2"/>
    </row>
    <row r="4" spans="1:15" x14ac:dyDescent="0.25">
      <c r="A4" t="s">
        <v>3</v>
      </c>
      <c r="C4" s="5" cm="1">
        <f t="array" ref="C4">SUM(IF($C$8:$C$15&lt;0, $C$8:$C$15))</f>
        <v>-1775</v>
      </c>
      <c r="I4" s="2"/>
      <c r="K4" s="2"/>
      <c r="O4" s="2"/>
    </row>
    <row r="5" spans="1:15" x14ac:dyDescent="0.25">
      <c r="A5" t="str">
        <f ca="1">"Ending balance as of "&amp;TEXT(A15, "mm/dd/yyyy")</f>
        <v>Ending balance as of 05/31/2024</v>
      </c>
      <c r="C5" s="5">
        <f>SUM(C2:C4)</f>
        <v>20450</v>
      </c>
      <c r="I5" s="2"/>
      <c r="K5" s="2"/>
      <c r="O5" s="2"/>
    </row>
    <row r="6" spans="1:15" x14ac:dyDescent="0.25">
      <c r="I6" s="2"/>
      <c r="K6" s="2"/>
      <c r="O6" s="2"/>
    </row>
    <row r="7" spans="1:15" x14ac:dyDescent="0.25">
      <c r="A7" t="s">
        <v>4</v>
      </c>
      <c r="B7" t="s">
        <v>0</v>
      </c>
      <c r="C7" s="5" t="s">
        <v>5</v>
      </c>
      <c r="I7" s="2"/>
      <c r="K7" s="2"/>
      <c r="O7" s="2"/>
    </row>
    <row r="8" spans="1:15" x14ac:dyDescent="0.25">
      <c r="A8" s="15">
        <f ca="1">DATE(YEAR(TODAY()),MONTH(TODAY()),1)</f>
        <v>45413</v>
      </c>
      <c r="B8" t="s">
        <v>15</v>
      </c>
      <c r="C8" s="5">
        <v>3000</v>
      </c>
      <c r="D8" s="1"/>
      <c r="I8" s="2"/>
      <c r="K8" s="2"/>
      <c r="O8" s="2"/>
    </row>
    <row r="9" spans="1:15" x14ac:dyDescent="0.25">
      <c r="A9" s="15">
        <f ca="1">DATE(YEAR(TODAY()),MONTH(TODAY()),2)</f>
        <v>45414</v>
      </c>
      <c r="B9" t="s">
        <v>16</v>
      </c>
      <c r="C9" s="5">
        <v>1000</v>
      </c>
      <c r="D9" s="1"/>
      <c r="I9" s="2"/>
      <c r="K9" s="2"/>
    </row>
    <row r="10" spans="1:15" x14ac:dyDescent="0.25">
      <c r="A10" s="15">
        <f ca="1">DATE(YEAR(TODAY()),MONTH(TODAY()),5)</f>
        <v>45417</v>
      </c>
      <c r="B10" t="s">
        <v>16</v>
      </c>
      <c r="C10" s="5">
        <v>5000</v>
      </c>
      <c r="D10" s="1"/>
    </row>
    <row r="11" spans="1:15" x14ac:dyDescent="0.25">
      <c r="A11" s="15">
        <f ca="1">DATE(YEAR(TODAY()),MONTH(TODAY()),9)</f>
        <v>45421</v>
      </c>
      <c r="B11" t="s">
        <v>15</v>
      </c>
      <c r="C11" s="5">
        <v>3000</v>
      </c>
      <c r="D11" s="1"/>
    </row>
    <row r="12" spans="1:15" x14ac:dyDescent="0.25">
      <c r="A12" s="15">
        <f ca="1">DATE(YEAR(TODAY()),MONTH(TODAY()),11)</f>
        <v>45423</v>
      </c>
      <c r="B12" t="s">
        <v>28</v>
      </c>
      <c r="C12" s="5">
        <v>-500</v>
      </c>
      <c r="D12" s="1"/>
    </row>
    <row r="13" spans="1:15" x14ac:dyDescent="0.25">
      <c r="A13" s="15">
        <f ca="1">DATE(YEAR(TODAY()),MONTH(TODAY()),15)</f>
        <v>45427</v>
      </c>
      <c r="B13" t="s">
        <v>28</v>
      </c>
      <c r="C13" s="5">
        <v>-250</v>
      </c>
      <c r="D13" s="1"/>
    </row>
    <row r="14" spans="1:15" x14ac:dyDescent="0.25">
      <c r="A14" s="15">
        <f ca="1">DATE(YEAR(TODAY()),MONTH(TODAY()),18)</f>
        <v>45430</v>
      </c>
      <c r="B14" t="s">
        <v>28</v>
      </c>
      <c r="C14" s="5">
        <v>-1000</v>
      </c>
      <c r="D14" s="1"/>
    </row>
    <row r="15" spans="1:15" x14ac:dyDescent="0.25">
      <c r="A15" s="15">
        <f ca="1">DATE(YEAR(TODAY()),MONTH(TODAY())+1,1)-1</f>
        <v>45443</v>
      </c>
      <c r="B15" t="s">
        <v>29</v>
      </c>
      <c r="C15" s="5">
        <v>-25</v>
      </c>
      <c r="D15" s="1"/>
    </row>
    <row r="16" spans="1:15" x14ac:dyDescent="0.25">
      <c r="A16" s="2"/>
      <c r="D16" s="1"/>
    </row>
    <row r="17" spans="1:4" x14ac:dyDescent="0.25">
      <c r="A17" s="2"/>
    </row>
    <row r="18" spans="1:4" x14ac:dyDescent="0.25">
      <c r="A18" s="2"/>
    </row>
    <row r="19" spans="1:4" x14ac:dyDescent="0.25">
      <c r="A19" s="2"/>
    </row>
    <row r="20" spans="1:4" x14ac:dyDescent="0.25">
      <c r="A20" s="2"/>
    </row>
    <row r="21" spans="1:4" x14ac:dyDescent="0.25">
      <c r="A21" s="2"/>
    </row>
    <row r="22" spans="1:4" x14ac:dyDescent="0.25">
      <c r="A22" s="2"/>
    </row>
    <row r="23" spans="1:4" x14ac:dyDescent="0.25">
      <c r="A23" s="2"/>
    </row>
    <row r="24" spans="1:4" x14ac:dyDescent="0.25">
      <c r="A24" s="2"/>
    </row>
    <row r="25" spans="1:4" x14ac:dyDescent="0.25">
      <c r="A25" s="2"/>
    </row>
    <row r="26" spans="1:4" x14ac:dyDescent="0.25">
      <c r="A26" s="2"/>
    </row>
    <row r="27" spans="1:4" x14ac:dyDescent="0.25">
      <c r="A27" s="2"/>
    </row>
    <row r="28" spans="1:4" x14ac:dyDescent="0.25">
      <c r="A28" s="2"/>
    </row>
    <row r="29" spans="1:4" x14ac:dyDescent="0.25">
      <c r="A29" s="2"/>
    </row>
    <row r="30" spans="1:4" x14ac:dyDescent="0.25">
      <c r="A30" s="2"/>
      <c r="D30" s="1"/>
    </row>
    <row r="31" spans="1:4" x14ac:dyDescent="0.25">
      <c r="A31" s="2"/>
      <c r="D31" s="1"/>
    </row>
    <row r="32" spans="1:4" x14ac:dyDescent="0.25">
      <c r="A32" s="2"/>
      <c r="D32" s="1"/>
    </row>
    <row r="33" spans="1:4" x14ac:dyDescent="0.25">
      <c r="A33" s="2"/>
      <c r="D33" s="1"/>
    </row>
    <row r="34" spans="1:4" x14ac:dyDescent="0.25">
      <c r="A34" s="2"/>
      <c r="D34" s="1"/>
    </row>
    <row r="35" spans="1:4" x14ac:dyDescent="0.25">
      <c r="A35" s="2"/>
      <c r="D35" s="1"/>
    </row>
    <row r="36" spans="1:4" x14ac:dyDescent="0.25">
      <c r="A36" s="2"/>
      <c r="D36" s="1"/>
    </row>
    <row r="37" spans="1:4" x14ac:dyDescent="0.25">
      <c r="A37" s="2"/>
      <c r="D37" s="1"/>
    </row>
    <row r="38" spans="1:4" x14ac:dyDescent="0.25">
      <c r="A38" s="2"/>
      <c r="D38" s="1"/>
    </row>
    <row r="39" spans="1:4" x14ac:dyDescent="0.25">
      <c r="A39" s="2"/>
      <c r="D39" s="1"/>
    </row>
    <row r="40" spans="1:4" x14ac:dyDescent="0.25">
      <c r="A40" s="2"/>
      <c r="D40" s="1"/>
    </row>
    <row r="41" spans="1:4" x14ac:dyDescent="0.25">
      <c r="A41" s="2"/>
      <c r="D41" s="1"/>
    </row>
    <row r="42" spans="1:4" x14ac:dyDescent="0.25">
      <c r="A42" s="2"/>
      <c r="D42" s="1"/>
    </row>
    <row r="43" spans="1:4" x14ac:dyDescent="0.25">
      <c r="A43" s="2"/>
      <c r="D43" s="1"/>
    </row>
    <row r="44" spans="1:4" x14ac:dyDescent="0.25">
      <c r="A44" s="2"/>
      <c r="D44" s="1"/>
    </row>
    <row r="45" spans="1:4" x14ac:dyDescent="0.25">
      <c r="A45" s="2"/>
      <c r="D45" s="1"/>
    </row>
    <row r="46" spans="1:4" x14ac:dyDescent="0.25">
      <c r="A46" s="2"/>
      <c r="D46" s="1"/>
    </row>
    <row r="47" spans="1:4" x14ac:dyDescent="0.25">
      <c r="A47" s="2"/>
      <c r="D47" s="1"/>
    </row>
    <row r="48" spans="1:4" x14ac:dyDescent="0.25">
      <c r="A48" s="2"/>
      <c r="D48" s="1"/>
    </row>
    <row r="49" spans="1:4" x14ac:dyDescent="0.25">
      <c r="A49" s="2"/>
      <c r="D49" s="1"/>
    </row>
    <row r="50" spans="1:4" x14ac:dyDescent="0.25">
      <c r="A50" s="2"/>
      <c r="D50" s="1"/>
    </row>
    <row r="51" spans="1:4" x14ac:dyDescent="0.25">
      <c r="A51" s="2"/>
      <c r="D51" s="1"/>
    </row>
    <row r="52" spans="1:4" x14ac:dyDescent="0.25">
      <c r="A52" s="2"/>
      <c r="D52" s="1"/>
    </row>
    <row r="53" spans="1:4" x14ac:dyDescent="0.25">
      <c r="A53" s="2"/>
      <c r="D53" s="1"/>
    </row>
    <row r="54" spans="1:4" x14ac:dyDescent="0.25">
      <c r="A54" s="2"/>
      <c r="D54" s="1"/>
    </row>
    <row r="55" spans="1:4" x14ac:dyDescent="0.25">
      <c r="A55" s="2"/>
      <c r="D55" s="1"/>
    </row>
    <row r="56" spans="1:4" x14ac:dyDescent="0.25">
      <c r="A56" s="2"/>
      <c r="D56" s="1"/>
    </row>
    <row r="57" spans="1:4" x14ac:dyDescent="0.25">
      <c r="A57" s="2"/>
      <c r="D57" s="1"/>
    </row>
    <row r="58" spans="1:4" x14ac:dyDescent="0.25">
      <c r="A58" s="2"/>
      <c r="D58" s="1"/>
    </row>
    <row r="59" spans="1:4" x14ac:dyDescent="0.25">
      <c r="A59" s="2"/>
      <c r="D59" s="1"/>
    </row>
    <row r="60" spans="1:4" x14ac:dyDescent="0.25">
      <c r="A60" s="2"/>
      <c r="D60" s="1"/>
    </row>
    <row r="61" spans="1:4" x14ac:dyDescent="0.25">
      <c r="A61" s="2"/>
      <c r="D61" s="1"/>
    </row>
    <row r="62" spans="1:4" x14ac:dyDescent="0.25">
      <c r="A62" s="2"/>
      <c r="D62" s="1"/>
    </row>
    <row r="63" spans="1:4" x14ac:dyDescent="0.25">
      <c r="A63" s="2"/>
      <c r="D63" s="1"/>
    </row>
    <row r="64" spans="1:4" x14ac:dyDescent="0.25">
      <c r="A64" s="2"/>
      <c r="D64" s="1"/>
    </row>
    <row r="65" spans="1:4" x14ac:dyDescent="0.25">
      <c r="A65" s="2"/>
      <c r="D65" s="1"/>
    </row>
    <row r="66" spans="1:4" x14ac:dyDescent="0.25">
      <c r="A66" s="2"/>
      <c r="D66" s="1"/>
    </row>
    <row r="67" spans="1:4" x14ac:dyDescent="0.25">
      <c r="A67" s="2"/>
      <c r="D67" s="1"/>
    </row>
    <row r="68" spans="1:4" x14ac:dyDescent="0.25">
      <c r="A68" s="2"/>
      <c r="D68" s="1"/>
    </row>
    <row r="69" spans="1:4" x14ac:dyDescent="0.25">
      <c r="A69" s="2"/>
      <c r="D69" s="1"/>
    </row>
    <row r="70" spans="1:4" x14ac:dyDescent="0.25">
      <c r="A70" s="2"/>
      <c r="D70" s="1"/>
    </row>
    <row r="71" spans="1:4" x14ac:dyDescent="0.25">
      <c r="A71" s="2"/>
      <c r="D71" s="1"/>
    </row>
    <row r="72" spans="1:4" x14ac:dyDescent="0.25">
      <c r="A72" s="2"/>
      <c r="D72" s="1"/>
    </row>
    <row r="73" spans="1:4" x14ac:dyDescent="0.25">
      <c r="A73" s="2"/>
      <c r="D73" s="1"/>
    </row>
    <row r="74" spans="1:4" x14ac:dyDescent="0.25">
      <c r="A74" s="2"/>
      <c r="D74" s="1"/>
    </row>
    <row r="75" spans="1:4" x14ac:dyDescent="0.25">
      <c r="A75" s="2"/>
      <c r="D75" s="1"/>
    </row>
    <row r="76" spans="1:4" x14ac:dyDescent="0.25">
      <c r="A76" s="2"/>
      <c r="D76" s="1"/>
    </row>
    <row r="77" spans="1:4" x14ac:dyDescent="0.25">
      <c r="A77" s="2"/>
      <c r="D77" s="1"/>
    </row>
    <row r="78" spans="1:4" x14ac:dyDescent="0.25">
      <c r="A78" s="2"/>
      <c r="D78" s="1"/>
    </row>
    <row r="79" spans="1:4" x14ac:dyDescent="0.25">
      <c r="A79" s="2"/>
      <c r="D79" s="1"/>
    </row>
    <row r="80" spans="1:4" x14ac:dyDescent="0.25">
      <c r="A80" s="2"/>
      <c r="D80" s="1"/>
    </row>
    <row r="81" spans="1:4" x14ac:dyDescent="0.25">
      <c r="A81" s="2"/>
      <c r="D81" s="1"/>
    </row>
    <row r="82" spans="1:4" x14ac:dyDescent="0.25">
      <c r="A82" s="2"/>
      <c r="D82" s="1"/>
    </row>
    <row r="83" spans="1:4" x14ac:dyDescent="0.25">
      <c r="A83" s="2"/>
      <c r="D83" s="1"/>
    </row>
    <row r="84" spans="1:4" x14ac:dyDescent="0.25">
      <c r="A84" s="2"/>
      <c r="D84" s="1"/>
    </row>
    <row r="85" spans="1:4" x14ac:dyDescent="0.25">
      <c r="A85" s="2"/>
      <c r="D85" s="1"/>
    </row>
    <row r="86" spans="1:4" x14ac:dyDescent="0.25">
      <c r="A86" s="2"/>
      <c r="D86" s="1"/>
    </row>
    <row r="87" spans="1:4" x14ac:dyDescent="0.25">
      <c r="A87" s="2"/>
      <c r="D87" s="1"/>
    </row>
    <row r="88" spans="1:4" x14ac:dyDescent="0.25">
      <c r="A88" s="2"/>
      <c r="D88" s="1"/>
    </row>
    <row r="89" spans="1:4" x14ac:dyDescent="0.25">
      <c r="A89" s="2"/>
      <c r="D89" s="1"/>
    </row>
    <row r="90" spans="1:4" x14ac:dyDescent="0.25">
      <c r="A90" s="2"/>
      <c r="D90" s="1"/>
    </row>
    <row r="91" spans="1:4" x14ac:dyDescent="0.25">
      <c r="A91" s="2"/>
      <c r="D91" s="1"/>
    </row>
    <row r="92" spans="1:4" x14ac:dyDescent="0.25">
      <c r="A92" s="2"/>
      <c r="D92" s="1"/>
    </row>
    <row r="93" spans="1:4" x14ac:dyDescent="0.25">
      <c r="A93" s="2"/>
      <c r="D93" s="1"/>
    </row>
    <row r="94" spans="1:4" x14ac:dyDescent="0.25">
      <c r="A94" s="2"/>
      <c r="D94" s="1"/>
    </row>
    <row r="95" spans="1:4" x14ac:dyDescent="0.25">
      <c r="A95" s="2"/>
      <c r="D95" s="1"/>
    </row>
    <row r="96" spans="1:4" x14ac:dyDescent="0.25">
      <c r="A96" s="2"/>
      <c r="D96" s="1"/>
    </row>
    <row r="97" spans="1:4" x14ac:dyDescent="0.25">
      <c r="A97" s="2"/>
      <c r="D97" s="1"/>
    </row>
    <row r="98" spans="1:4" x14ac:dyDescent="0.25">
      <c r="A98" s="2"/>
      <c r="D98" s="1"/>
    </row>
    <row r="99" spans="1:4" x14ac:dyDescent="0.25">
      <c r="A99" s="2"/>
      <c r="D99" s="1"/>
    </row>
    <row r="100" spans="1:4" x14ac:dyDescent="0.25">
      <c r="A100" s="2"/>
      <c r="D100" s="1"/>
    </row>
    <row r="101" spans="1:4" x14ac:dyDescent="0.25">
      <c r="A101" s="2"/>
      <c r="D101" s="1"/>
    </row>
    <row r="102" spans="1:4" x14ac:dyDescent="0.25">
      <c r="A102" s="2"/>
      <c r="D102" s="1"/>
    </row>
    <row r="103" spans="1:4" x14ac:dyDescent="0.25">
      <c r="A103" s="2"/>
      <c r="D103" s="1"/>
    </row>
    <row r="104" spans="1:4" x14ac:dyDescent="0.25">
      <c r="A104" s="2"/>
      <c r="D104" s="1"/>
    </row>
    <row r="105" spans="1:4" x14ac:dyDescent="0.25">
      <c r="A105" s="2"/>
      <c r="D105" s="1"/>
    </row>
    <row r="106" spans="1:4" x14ac:dyDescent="0.25">
      <c r="A106" s="2"/>
      <c r="D106" s="1"/>
    </row>
    <row r="107" spans="1:4" x14ac:dyDescent="0.25">
      <c r="A107" s="2"/>
      <c r="D107" s="1"/>
    </row>
    <row r="108" spans="1:4" x14ac:dyDescent="0.25">
      <c r="A108" s="2"/>
      <c r="D108" s="1"/>
    </row>
    <row r="109" spans="1:4" x14ac:dyDescent="0.25">
      <c r="A109" s="2"/>
      <c r="D109" s="1"/>
    </row>
    <row r="110" spans="1:4" x14ac:dyDescent="0.25">
      <c r="A110" s="2"/>
      <c r="D110" s="1"/>
    </row>
    <row r="111" spans="1:4" x14ac:dyDescent="0.25">
      <c r="A111" s="2"/>
      <c r="D111" s="1"/>
    </row>
    <row r="112" spans="1:4" x14ac:dyDescent="0.25">
      <c r="A112" s="2"/>
      <c r="D112" s="1"/>
    </row>
    <row r="113" spans="1:4" x14ac:dyDescent="0.25">
      <c r="A113" s="2"/>
      <c r="D113" s="1"/>
    </row>
    <row r="114" spans="1:4" x14ac:dyDescent="0.25">
      <c r="A114" s="2"/>
      <c r="D114" s="1"/>
    </row>
    <row r="115" spans="1:4" x14ac:dyDescent="0.25">
      <c r="A115" s="2"/>
      <c r="D115" s="1"/>
    </row>
    <row r="116" spans="1:4" x14ac:dyDescent="0.25">
      <c r="A116" s="2"/>
      <c r="D116" s="1"/>
    </row>
    <row r="117" spans="1:4" x14ac:dyDescent="0.25">
      <c r="A117" s="2"/>
      <c r="D117" s="1"/>
    </row>
    <row r="118" spans="1:4" x14ac:dyDescent="0.25">
      <c r="A118" s="2"/>
      <c r="D1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REC</vt:lpstr>
      <vt:lpstr>A</vt:lpstr>
      <vt:lpstr>B</vt:lpstr>
      <vt:lpstr>BOOK</vt:lpstr>
      <vt:lpstr>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Cucchiaro</dc:creator>
  <cp:lastModifiedBy>Evan Cucchiaro</cp:lastModifiedBy>
  <dcterms:created xsi:type="dcterms:W3CDTF">2024-04-22T23:07:39Z</dcterms:created>
  <dcterms:modified xsi:type="dcterms:W3CDTF">2024-05-04T22:35:55Z</dcterms:modified>
</cp:coreProperties>
</file>