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9" i="1" l="1"/>
  <c r="B41" i="1"/>
  <c r="C49" i="1"/>
  <c r="C48" i="1"/>
  <c r="C47" i="1"/>
  <c r="B10" i="1"/>
  <c r="B15" i="1"/>
  <c r="B20" i="1"/>
  <c r="B25" i="1"/>
</calcChain>
</file>

<file path=xl/sharedStrings.xml><?xml version="1.0" encoding="utf-8"?>
<sst xmlns="http://schemas.openxmlformats.org/spreadsheetml/2006/main" count="56" uniqueCount="51">
  <si>
    <t>ancho</t>
  </si>
  <si>
    <t>altura factor</t>
  </si>
  <si>
    <t>cartel front light</t>
  </si>
  <si>
    <t>cartel back light</t>
  </si>
  <si>
    <t>factor_colocacion</t>
  </si>
  <si>
    <t>largo</t>
  </si>
  <si>
    <t>Variables involucradas</t>
  </si>
  <si>
    <t>adhesivo</t>
  </si>
  <si>
    <t>altura piso_limite</t>
  </si>
  <si>
    <t>altura_piso</t>
  </si>
  <si>
    <t>altura_factor_valor</t>
  </si>
  <si>
    <t>Pickup_si_o_no</t>
  </si>
  <si>
    <t>Seleccionado por el usuario</t>
  </si>
  <si>
    <t>Formula (frontLight)</t>
  </si>
  <si>
    <t>Configurable desde el admin de la web</t>
  </si>
  <si>
    <t>factor_colocacion_valor</t>
  </si>
  <si>
    <t>Formula (backLight)</t>
  </si>
  <si>
    <t>Formula (adhesivo)</t>
  </si>
  <si>
    <t>precio_poste_m2</t>
  </si>
  <si>
    <t>precio poste_m2_valor</t>
  </si>
  <si>
    <t>Sobre_poste_SI_NO</t>
  </si>
  <si>
    <t>Si es sobre poste entonces toma el valor de precio_poste_m2_valor. Si no, toma el valor de 0 ya que es un factor de suma que debe eliminarse</t>
  </si>
  <si>
    <t>Luz_SI_NO</t>
  </si>
  <si>
    <t>precio reflector_m2_valor</t>
  </si>
  <si>
    <t>precio_reflector_m2</t>
  </si>
  <si>
    <t>Si es 0 entonces NO ES SOBRE POSTE. Si es 1, entonces SI ES SOBRE POSTE</t>
  </si>
  <si>
    <t>Si es 0 entonces ES SIN LUZ. Si es 1, entonces CON LUZ</t>
  </si>
  <si>
    <t>Factor de multiplicacion cuando se sobrepasa la altura limite (Valor configurable en la web)</t>
  </si>
  <si>
    <t>Si la altura limite(altura_piso_limite) es mayor a la altura_piso (altura seleccionada), entonces tomar altura_factor_valor. Si no, tomar 1 (ya que es un factor multiplicativo).</t>
  </si>
  <si>
    <t>Si es 0 entonces NO ES PICKUP. Si es 1, entonces SI ES PICKUP</t>
  </si>
  <si>
    <t>Si el cartel se pasa a buscar entonces se hace un descuento (Valor configurable en la web)</t>
  </si>
  <si>
    <t>Tipo de cartel</t>
  </si>
  <si>
    <t>Pickup</t>
  </si>
  <si>
    <t>Dimensiones</t>
  </si>
  <si>
    <t>Precios segun tipo de cartel</t>
  </si>
  <si>
    <t>mantenimiento front light</t>
  </si>
  <si>
    <t>mantenimiento back light</t>
  </si>
  <si>
    <t>mantenimiento adhesivo</t>
  </si>
  <si>
    <t>Ya poseo SI_NO</t>
  </si>
  <si>
    <t>si_es_mantenimiento</t>
  </si>
  <si>
    <t>Si es 1 entonces YA POSEO Si es 0, entonces NO POSEO</t>
  </si>
  <si>
    <t>Esta variable valida o invalida la primera parte de la formula -&gt; Depende de si ya poseo o no</t>
  </si>
  <si>
    <t>si_ya_poseo</t>
  </si>
  <si>
    <t>con Mantenimiento_SI_NO</t>
  </si>
  <si>
    <t>(((ancho X largo X tipo_cartel) + (ancho X largo X precio_poste_m2) + (ancho X largo X precio_reflector_m2))*altura_factor*factor_colocacion)*si_ya_poseo+(alto X largo X costo_mantenimiento*si_con_mantenimiento)</t>
  </si>
  <si>
    <t>Ya poseo y mantenimiento</t>
  </si>
  <si>
    <t>Reflectores</t>
  </si>
  <si>
    <t>Postes</t>
  </si>
  <si>
    <t>Altura</t>
  </si>
  <si>
    <t>Precios de mantemiento por tipo de cartel</t>
  </si>
  <si>
    <t>Formula_EN_TEXTO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</si>
</sst>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sz val="16"/>
      <color theme="1"/>
      <name val="Calibri"/>
      <scheme val="minor"/>
    </font>
    <font>
      <sz val="16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8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164" fontId="0" fillId="0" borderId="0" xfId="1" applyNumberFormat="1" applyFont="1" applyAlignment="1">
      <alignment wrapText="1"/>
    </xf>
    <xf numFmtId="43" fontId="0" fillId="0" borderId="0" xfId="1" applyNumberFormat="1" applyFont="1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164" fontId="0" fillId="0" borderId="0" xfId="1" applyNumberFormat="1" applyFont="1" applyAlignment="1">
      <alignment horizontal="left" wrapText="1"/>
    </xf>
    <xf numFmtId="0" fontId="0" fillId="0" borderId="0" xfId="0" applyFill="1" applyAlignment="1">
      <alignment wrapText="1"/>
    </xf>
    <xf numFmtId="37" fontId="0" fillId="0" borderId="0" xfId="1" applyNumberFormat="1" applyFont="1" applyFill="1" applyAlignment="1">
      <alignment wrapText="1"/>
    </xf>
    <xf numFmtId="0" fontId="5" fillId="0" borderId="0" xfId="0" applyFont="1" applyFill="1" applyAlignment="1">
      <alignment wrapText="1"/>
    </xf>
    <xf numFmtId="0" fontId="0" fillId="4" borderId="0" xfId="0" applyFill="1" applyAlignment="1">
      <alignment wrapText="1"/>
    </xf>
    <xf numFmtId="165" fontId="0" fillId="0" borderId="0" xfId="1" applyNumberFormat="1" applyFont="1" applyFill="1" applyAlignment="1">
      <alignment wrapText="1"/>
    </xf>
    <xf numFmtId="164" fontId="0" fillId="0" borderId="0" xfId="1" applyNumberFormat="1" applyFont="1" applyFill="1" applyAlignment="1">
      <alignment wrapText="1"/>
    </xf>
    <xf numFmtId="0" fontId="0" fillId="3" borderId="1" xfId="0" applyFill="1" applyBorder="1" applyAlignment="1">
      <alignment wrapText="1"/>
    </xf>
    <xf numFmtId="164" fontId="0" fillId="3" borderId="2" xfId="1" applyNumberFormat="1" applyFont="1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164" fontId="0" fillId="3" borderId="0" xfId="1" applyNumberFormat="1" applyFont="1" applyFill="1" applyBorder="1" applyAlignment="1">
      <alignment wrapText="1"/>
    </xf>
    <xf numFmtId="0" fontId="0" fillId="3" borderId="5" xfId="0" applyFill="1" applyBorder="1" applyAlignment="1">
      <alignment wrapText="1"/>
    </xf>
    <xf numFmtId="0" fontId="0" fillId="3" borderId="6" xfId="0" applyFill="1" applyBorder="1" applyAlignment="1">
      <alignment wrapText="1"/>
    </xf>
    <xf numFmtId="165" fontId="0" fillId="3" borderId="7" xfId="1" applyNumberFormat="1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37" fontId="0" fillId="3" borderId="2" xfId="1" applyNumberFormat="1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0" fillId="0" borderId="6" xfId="0" applyFill="1" applyBorder="1" applyAlignment="1">
      <alignment wrapText="1"/>
    </xf>
    <xf numFmtId="37" fontId="0" fillId="0" borderId="7" xfId="1" applyNumberFormat="1" applyFont="1" applyFill="1" applyBorder="1" applyAlignment="1">
      <alignment wrapText="1"/>
    </xf>
    <xf numFmtId="0" fontId="5" fillId="0" borderId="8" xfId="0" applyFont="1" applyFill="1" applyBorder="1" applyAlignment="1">
      <alignment wrapText="1"/>
    </xf>
    <xf numFmtId="0" fontId="0" fillId="2" borderId="1" xfId="0" applyFill="1" applyBorder="1" applyAlignment="1">
      <alignment wrapText="1"/>
    </xf>
    <xf numFmtId="164" fontId="0" fillId="2" borderId="2" xfId="1" applyNumberFormat="1" applyFont="1" applyFill="1" applyBorder="1" applyAlignment="1">
      <alignment wrapText="1"/>
    </xf>
    <xf numFmtId="0" fontId="0" fillId="2" borderId="3" xfId="0" applyFill="1" applyBorder="1" applyAlignment="1">
      <alignment wrapText="1"/>
    </xf>
    <xf numFmtId="37" fontId="0" fillId="3" borderId="0" xfId="1" applyNumberFormat="1" applyFont="1" applyFill="1" applyBorder="1" applyAlignment="1">
      <alignment wrapText="1"/>
    </xf>
    <xf numFmtId="0" fontId="5" fillId="3" borderId="5" xfId="0" applyFont="1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5" fillId="4" borderId="5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37" fontId="0" fillId="0" borderId="0" xfId="1" applyNumberFormat="1" applyFont="1" applyFill="1" applyBorder="1" applyAlignment="1">
      <alignment wrapText="1"/>
    </xf>
    <xf numFmtId="0" fontId="5" fillId="0" borderId="0" xfId="0" applyFont="1" applyFill="1" applyBorder="1" applyAlignment="1">
      <alignment wrapText="1"/>
    </xf>
    <xf numFmtId="0" fontId="0" fillId="2" borderId="4" xfId="0" applyFill="1" applyBorder="1" applyAlignment="1">
      <alignment wrapText="1"/>
    </xf>
    <xf numFmtId="43" fontId="0" fillId="2" borderId="0" xfId="1" applyFont="1" applyFill="1" applyBorder="1" applyAlignment="1">
      <alignment wrapText="1"/>
    </xf>
    <xf numFmtId="0" fontId="5" fillId="2" borderId="5" xfId="0" applyFont="1" applyFill="1" applyBorder="1" applyAlignment="1">
      <alignment wrapText="1"/>
    </xf>
    <xf numFmtId="0" fontId="0" fillId="0" borderId="6" xfId="0" applyBorder="1" applyAlignment="1">
      <alignment wrapText="1"/>
    </xf>
    <xf numFmtId="43" fontId="0" fillId="0" borderId="7" xfId="1" applyNumberFormat="1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6" fillId="0" borderId="4" xfId="0" applyFont="1" applyFill="1" applyBorder="1" applyAlignment="1">
      <alignment horizontal="center" wrapText="1"/>
    </xf>
    <xf numFmtId="0" fontId="6" fillId="0" borderId="0" xfId="0" applyFont="1" applyFill="1" applyAlignment="1">
      <alignment horizontal="center" wrapText="1"/>
    </xf>
    <xf numFmtId="43" fontId="0" fillId="0" borderId="0" xfId="1" applyFont="1" applyFill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43" fontId="0" fillId="3" borderId="7" xfId="1" applyFont="1" applyFill="1" applyBorder="1" applyAlignment="1">
      <alignment wrapText="1"/>
    </xf>
    <xf numFmtId="0" fontId="5" fillId="3" borderId="8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164" fontId="0" fillId="2" borderId="0" xfId="1" applyNumberFormat="1" applyFont="1" applyFill="1" applyBorder="1" applyAlignment="1">
      <alignment wrapText="1"/>
    </xf>
    <xf numFmtId="0" fontId="0" fillId="2" borderId="6" xfId="0" applyFill="1" applyBorder="1" applyAlignment="1">
      <alignment wrapText="1"/>
    </xf>
    <xf numFmtId="164" fontId="0" fillId="2" borderId="7" xfId="1" applyNumberFormat="1" applyFont="1" applyFill="1" applyBorder="1" applyAlignment="1">
      <alignment wrapText="1"/>
    </xf>
    <xf numFmtId="0" fontId="5" fillId="2" borderId="8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0" fillId="4" borderId="1" xfId="0" applyFill="1" applyBorder="1" applyAlignment="1">
      <alignment wrapText="1"/>
    </xf>
    <xf numFmtId="37" fontId="0" fillId="4" borderId="2" xfId="1" applyNumberFormat="1" applyFont="1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0" fillId="0" borderId="4" xfId="0" applyBorder="1" applyAlignment="1">
      <alignment wrapText="1"/>
    </xf>
    <xf numFmtId="37" fontId="0" fillId="0" borderId="0" xfId="1" applyNumberFormat="1" applyFont="1" applyBorder="1" applyAlignment="1">
      <alignment wrapText="1"/>
    </xf>
    <xf numFmtId="0" fontId="0" fillId="0" borderId="5" xfId="0" applyBorder="1" applyAlignment="1">
      <alignment wrapText="1"/>
    </xf>
    <xf numFmtId="37" fontId="0" fillId="4" borderId="0" xfId="1" applyNumberFormat="1" applyFont="1" applyFill="1" applyBorder="1" applyAlignment="1">
      <alignment wrapText="1"/>
    </xf>
    <xf numFmtId="0" fontId="0" fillId="4" borderId="5" xfId="0" applyFill="1" applyBorder="1" applyAlignment="1">
      <alignment wrapText="1"/>
    </xf>
    <xf numFmtId="37" fontId="0" fillId="0" borderId="7" xfId="1" applyNumberFormat="1" applyFont="1" applyBorder="1" applyAlignment="1">
      <alignment wrapText="1"/>
    </xf>
    <xf numFmtId="0" fontId="0" fillId="0" borderId="8" xfId="0" applyBorder="1" applyAlignment="1">
      <alignment wrapText="1"/>
    </xf>
  </cellXfs>
  <cellStyles count="8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27" workbookViewId="0">
      <selection activeCell="C47" sqref="C47"/>
    </sheetView>
  </sheetViews>
  <sheetFormatPr baseColWidth="10" defaultRowHeight="15" x14ac:dyDescent="0"/>
  <cols>
    <col min="1" max="1" width="24.5" style="1" customWidth="1"/>
    <col min="2" max="2" width="15" style="3" customWidth="1"/>
    <col min="3" max="3" width="93.83203125" style="1" customWidth="1"/>
    <col min="4" max="4" width="10.83203125" style="1"/>
    <col min="5" max="5" width="19.33203125" style="1" customWidth="1"/>
    <col min="6" max="16384" width="10.83203125" style="1"/>
  </cols>
  <sheetData>
    <row r="1" spans="1:5" ht="19" thickBot="1">
      <c r="A1" s="2" t="s">
        <v>6</v>
      </c>
    </row>
    <row r="2" spans="1:5" s="7" customFormat="1">
      <c r="A2" s="15" t="s">
        <v>0</v>
      </c>
      <c r="B2" s="16">
        <v>1</v>
      </c>
      <c r="C2" s="17"/>
      <c r="D2" s="48" t="s">
        <v>33</v>
      </c>
      <c r="E2" s="49"/>
    </row>
    <row r="3" spans="1:5" s="7" customFormat="1">
      <c r="A3" s="18" t="s">
        <v>5</v>
      </c>
      <c r="B3" s="19">
        <v>1</v>
      </c>
      <c r="C3" s="20"/>
      <c r="D3" s="48"/>
      <c r="E3" s="49"/>
    </row>
    <row r="4" spans="1:5" s="7" customFormat="1" ht="16" thickBot="1">
      <c r="A4" s="21" t="s">
        <v>9</v>
      </c>
      <c r="B4" s="22">
        <v>3</v>
      </c>
      <c r="C4" s="23"/>
      <c r="D4" s="48"/>
      <c r="E4" s="49"/>
    </row>
    <row r="5" spans="1:5" s="9" customFormat="1">
      <c r="B5" s="13"/>
    </row>
    <row r="7" spans="1:5" s="9" customFormat="1" ht="16" thickBot="1">
      <c r="B7" s="14"/>
    </row>
    <row r="8" spans="1:5" s="6" customFormat="1">
      <c r="A8" s="29" t="s">
        <v>19</v>
      </c>
      <c r="B8" s="30">
        <v>65000</v>
      </c>
      <c r="C8" s="31"/>
      <c r="D8" s="45" t="s">
        <v>47</v>
      </c>
      <c r="E8" s="46"/>
    </row>
    <row r="9" spans="1:5" s="7" customFormat="1">
      <c r="A9" s="18" t="s">
        <v>20</v>
      </c>
      <c r="B9" s="32">
        <v>1</v>
      </c>
      <c r="C9" s="33" t="s">
        <v>25</v>
      </c>
      <c r="D9" s="45"/>
      <c r="E9" s="46"/>
    </row>
    <row r="10" spans="1:5" s="9" customFormat="1" ht="31" thickBot="1">
      <c r="A10" s="26" t="s">
        <v>18</v>
      </c>
      <c r="B10" s="27">
        <f>IF(B9=1,B8,0)</f>
        <v>65000</v>
      </c>
      <c r="C10" s="28" t="s">
        <v>21</v>
      </c>
      <c r="D10" s="45"/>
      <c r="E10" s="46"/>
    </row>
    <row r="11" spans="1:5" s="9" customFormat="1">
      <c r="A11" s="36"/>
      <c r="B11" s="37"/>
      <c r="C11" s="38"/>
    </row>
    <row r="12" spans="1:5" s="9" customFormat="1" ht="16" thickBot="1">
      <c r="B12" s="10"/>
      <c r="C12" s="11"/>
    </row>
    <row r="13" spans="1:5" s="6" customFormat="1">
      <c r="A13" s="29" t="s">
        <v>23</v>
      </c>
      <c r="B13" s="30">
        <v>150000</v>
      </c>
      <c r="C13" s="31"/>
      <c r="D13" s="45" t="s">
        <v>46</v>
      </c>
      <c r="E13" s="46"/>
    </row>
    <row r="14" spans="1:5" s="12" customFormat="1">
      <c r="A14" s="34" t="s">
        <v>22</v>
      </c>
      <c r="B14" s="32">
        <v>0</v>
      </c>
      <c r="C14" s="35" t="s">
        <v>26</v>
      </c>
      <c r="D14" s="45"/>
      <c r="E14" s="46"/>
    </row>
    <row r="15" spans="1:5" s="9" customFormat="1" ht="16" thickBot="1">
      <c r="A15" s="26" t="s">
        <v>24</v>
      </c>
      <c r="B15" s="27">
        <f>IF(B14=1,B13,0)</f>
        <v>0</v>
      </c>
      <c r="C15" s="28"/>
      <c r="D15" s="45"/>
      <c r="E15" s="46"/>
    </row>
    <row r="16" spans="1:5" s="9" customFormat="1">
      <c r="A16" s="36"/>
      <c r="B16" s="37"/>
      <c r="C16" s="38"/>
    </row>
    <row r="17" spans="1:5" s="9" customFormat="1" ht="16" thickBot="1">
      <c r="B17" s="10"/>
      <c r="C17" s="11"/>
    </row>
    <row r="18" spans="1:5" s="6" customFormat="1">
      <c r="A18" s="29" t="s">
        <v>8</v>
      </c>
      <c r="B18" s="30">
        <v>7</v>
      </c>
      <c r="C18" s="31"/>
      <c r="D18" s="45" t="s">
        <v>48</v>
      </c>
      <c r="E18" s="46"/>
    </row>
    <row r="19" spans="1:5" s="6" customFormat="1">
      <c r="A19" s="39" t="s">
        <v>10</v>
      </c>
      <c r="B19" s="40">
        <v>1.17</v>
      </c>
      <c r="C19" s="41" t="s">
        <v>27</v>
      </c>
      <c r="D19" s="45"/>
      <c r="E19" s="46"/>
    </row>
    <row r="20" spans="1:5" ht="31" thickBot="1">
      <c r="A20" s="42" t="s">
        <v>1</v>
      </c>
      <c r="B20" s="43">
        <f>IF(B4&gt;B18,B19,1)</f>
        <v>1</v>
      </c>
      <c r="C20" s="44" t="s">
        <v>28</v>
      </c>
      <c r="D20" s="45"/>
      <c r="E20" s="46"/>
    </row>
    <row r="21" spans="1:5">
      <c r="B21" s="4"/>
      <c r="C21" s="5"/>
    </row>
    <row r="22" spans="1:5" ht="16" thickBot="1">
      <c r="B22" s="4"/>
      <c r="C22" s="5"/>
    </row>
    <row r="23" spans="1:5" s="7" customFormat="1">
      <c r="A23" s="15" t="s">
        <v>11</v>
      </c>
      <c r="B23" s="24">
        <v>0</v>
      </c>
      <c r="C23" s="25" t="s">
        <v>29</v>
      </c>
      <c r="D23" s="45" t="s">
        <v>32</v>
      </c>
      <c r="E23" s="46"/>
    </row>
    <row r="24" spans="1:5" s="6" customFormat="1">
      <c r="A24" s="39" t="s">
        <v>15</v>
      </c>
      <c r="B24" s="40">
        <v>0.98</v>
      </c>
      <c r="C24" s="41"/>
      <c r="D24" s="45"/>
      <c r="E24" s="46"/>
    </row>
    <row r="25" spans="1:5" s="7" customFormat="1" ht="16" thickBot="1">
      <c r="A25" s="21" t="s">
        <v>4</v>
      </c>
      <c r="B25" s="50">
        <f>IF(B23=1,B24,1)</f>
        <v>1</v>
      </c>
      <c r="C25" s="51" t="s">
        <v>30</v>
      </c>
      <c r="D25" s="45"/>
      <c r="E25" s="46"/>
    </row>
    <row r="26" spans="1:5" s="9" customFormat="1">
      <c r="B26" s="47"/>
      <c r="C26" s="11"/>
    </row>
    <row r="27" spans="1:5" s="9" customFormat="1" ht="16" thickBot="1">
      <c r="B27" s="47"/>
      <c r="C27" s="11"/>
    </row>
    <row r="28" spans="1:5" s="6" customFormat="1">
      <c r="A28" s="29" t="s">
        <v>2</v>
      </c>
      <c r="B28" s="30">
        <v>160000</v>
      </c>
      <c r="C28" s="52" t="s">
        <v>31</v>
      </c>
      <c r="D28" s="45" t="s">
        <v>34</v>
      </c>
      <c r="E28" s="46"/>
    </row>
    <row r="29" spans="1:5" s="6" customFormat="1">
      <c r="A29" s="39" t="s">
        <v>3</v>
      </c>
      <c r="B29" s="53">
        <v>500000</v>
      </c>
      <c r="C29" s="41" t="s">
        <v>31</v>
      </c>
      <c r="D29" s="45"/>
      <c r="E29" s="46"/>
    </row>
    <row r="30" spans="1:5" s="6" customFormat="1" ht="16" thickBot="1">
      <c r="A30" s="54" t="s">
        <v>7</v>
      </c>
      <c r="B30" s="55">
        <v>220000</v>
      </c>
      <c r="C30" s="56" t="s">
        <v>31</v>
      </c>
      <c r="D30" s="45"/>
      <c r="E30" s="46"/>
    </row>
    <row r="32" spans="1:5" ht="16" thickBot="1"/>
    <row r="33" spans="1:5">
      <c r="A33" s="29" t="s">
        <v>35</v>
      </c>
      <c r="B33" s="30">
        <v>75000</v>
      </c>
      <c r="C33" s="52" t="s">
        <v>31</v>
      </c>
      <c r="D33" s="45" t="s">
        <v>49</v>
      </c>
      <c r="E33" s="46"/>
    </row>
    <row r="34" spans="1:5">
      <c r="A34" s="39" t="s">
        <v>36</v>
      </c>
      <c r="B34" s="53">
        <v>90000</v>
      </c>
      <c r="C34" s="41" t="s">
        <v>31</v>
      </c>
      <c r="D34" s="45"/>
      <c r="E34" s="46"/>
    </row>
    <row r="35" spans="1:5" ht="16" thickBot="1">
      <c r="A35" s="54" t="s">
        <v>37</v>
      </c>
      <c r="B35" s="55">
        <v>75000</v>
      </c>
      <c r="C35" s="56" t="s">
        <v>31</v>
      </c>
      <c r="D35" s="45"/>
      <c r="E35" s="46"/>
    </row>
    <row r="37" spans="1:5" ht="16" thickBot="1"/>
    <row r="38" spans="1:5" s="12" customFormat="1">
      <c r="A38" s="58" t="s">
        <v>38</v>
      </c>
      <c r="B38" s="59">
        <v>0</v>
      </c>
      <c r="C38" s="60" t="s">
        <v>40</v>
      </c>
      <c r="D38" s="57" t="s">
        <v>45</v>
      </c>
      <c r="E38" s="46"/>
    </row>
    <row r="39" spans="1:5">
      <c r="A39" s="61" t="s">
        <v>42</v>
      </c>
      <c r="B39" s="62">
        <f>IF(B38=1,0,1)</f>
        <v>1</v>
      </c>
      <c r="C39" s="63" t="s">
        <v>41</v>
      </c>
      <c r="D39" s="57"/>
      <c r="E39" s="46"/>
    </row>
    <row r="40" spans="1:5" s="12" customFormat="1">
      <c r="A40" s="34" t="s">
        <v>43</v>
      </c>
      <c r="B40" s="64">
        <v>0</v>
      </c>
      <c r="C40" s="65"/>
      <c r="D40" s="57"/>
      <c r="E40" s="46"/>
    </row>
    <row r="41" spans="1:5" ht="16" thickBot="1">
      <c r="A41" s="42" t="s">
        <v>39</v>
      </c>
      <c r="B41" s="66">
        <f>IF(B40=1,1,0)</f>
        <v>0</v>
      </c>
      <c r="C41" s="67"/>
    </row>
    <row r="46" spans="1:5" ht="45">
      <c r="A46" s="1" t="s">
        <v>50</v>
      </c>
      <c r="C46" s="3" t="s">
        <v>44</v>
      </c>
      <c r="D46" s="7"/>
      <c r="E46" s="1" t="s">
        <v>12</v>
      </c>
    </row>
    <row r="47" spans="1:5" ht="30">
      <c r="A47" s="1" t="s">
        <v>13</v>
      </c>
      <c r="C47" s="8">
        <f>(((B2*B3*B28)+(B2*B3*B10)+(B2*B3*B15))*B20*B25)*B39+(B2*B3*B33*B41)</f>
        <v>225000</v>
      </c>
      <c r="D47" s="6"/>
      <c r="E47" s="1" t="s">
        <v>14</v>
      </c>
    </row>
    <row r="48" spans="1:5">
      <c r="A48" s="1" t="s">
        <v>16</v>
      </c>
      <c r="C48" s="8">
        <f>(((B2*B3*B29)+(B2*B3*B10)+(B2*B3*B15))*B20*B25)*B39+(B2*B3*B34*B41)</f>
        <v>565000</v>
      </c>
    </row>
    <row r="49" spans="1:3">
      <c r="A49" s="1" t="s">
        <v>17</v>
      </c>
      <c r="C49" s="8">
        <f>(((B2*B3*B30)+(B2*B3*B10)+(B2*B3*B15))*B20*B25)*B39+(B2*B3*B35*B41)</f>
        <v>285000</v>
      </c>
    </row>
  </sheetData>
  <mergeCells count="8">
    <mergeCell ref="D33:E35"/>
    <mergeCell ref="D38:E40"/>
    <mergeCell ref="D18:E20"/>
    <mergeCell ref="D13:E15"/>
    <mergeCell ref="D8:E10"/>
    <mergeCell ref="D23:E25"/>
    <mergeCell ref="D28:E30"/>
    <mergeCell ref="D2:E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Esteban</cp:lastModifiedBy>
  <dcterms:created xsi:type="dcterms:W3CDTF">2012-09-05T00:10:51Z</dcterms:created>
  <dcterms:modified xsi:type="dcterms:W3CDTF">2012-09-24T09:00:15Z</dcterms:modified>
</cp:coreProperties>
</file>