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rélie\Documents\AURELIE\Huit3rium\huit3rium\src\"/>
    </mc:Choice>
  </mc:AlternateContent>
  <bookViews>
    <workbookView xWindow="0" yWindow="0" windowWidth="20490" windowHeight="7905"/>
  </bookViews>
  <sheets>
    <sheet name="Inscriptions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L19" i="1" s="1"/>
  <c r="I19" i="1"/>
  <c r="A19" i="1"/>
  <c r="K18" i="1"/>
  <c r="L18" i="1" s="1"/>
  <c r="I18" i="1"/>
  <c r="A18" i="1"/>
  <c r="K17" i="1"/>
  <c r="L17" i="1" s="1"/>
  <c r="I17" i="1"/>
  <c r="A17" i="1"/>
  <c r="K16" i="1"/>
  <c r="L16" i="1" s="1"/>
  <c r="I16" i="1"/>
  <c r="A16" i="1"/>
  <c r="K15" i="1"/>
  <c r="L15" i="1" s="1"/>
  <c r="I15" i="1"/>
  <c r="A15" i="1"/>
  <c r="K14" i="1"/>
  <c r="L14" i="1" s="1"/>
  <c r="I14" i="1"/>
  <c r="A14" i="1"/>
  <c r="K13" i="1"/>
  <c r="L13" i="1" s="1"/>
  <c r="I13" i="1"/>
  <c r="A13" i="1"/>
  <c r="K12" i="1"/>
  <c r="L12" i="1" s="1"/>
  <c r="I12" i="1"/>
  <c r="A12" i="1"/>
  <c r="K11" i="1"/>
  <c r="L11" i="1" s="1"/>
  <c r="I11" i="1"/>
  <c r="A11" i="1"/>
  <c r="K10" i="1"/>
  <c r="L10" i="1" s="1"/>
  <c r="I10" i="1"/>
  <c r="A10" i="1"/>
  <c r="K9" i="1"/>
  <c r="L9" i="1" s="1"/>
  <c r="I9" i="1"/>
  <c r="A9" i="1"/>
  <c r="K8" i="1"/>
  <c r="L8" i="1" s="1"/>
  <c r="I8" i="1"/>
  <c r="A8" i="1"/>
  <c r="K7" i="1"/>
  <c r="L7" i="1" s="1"/>
  <c r="I7" i="1"/>
  <c r="A7" i="1"/>
  <c r="K6" i="1"/>
  <c r="L6" i="1" s="1"/>
  <c r="I6" i="1"/>
  <c r="A6" i="1"/>
  <c r="K5" i="1"/>
  <c r="L5" i="1" s="1"/>
  <c r="I5" i="1"/>
  <c r="A5" i="1"/>
</calcChain>
</file>

<file path=xl/sharedStrings.xml><?xml version="1.0" encoding="utf-8"?>
<sst xmlns="http://schemas.openxmlformats.org/spreadsheetml/2006/main" count="90" uniqueCount="47">
  <si>
    <t>TABLEAU INSCRIPTIONS ECOLES</t>
  </si>
  <si>
    <t>Lettre</t>
  </si>
  <si>
    <t>N°</t>
  </si>
  <si>
    <t>/</t>
  </si>
  <si>
    <t>N° Equipe</t>
  </si>
  <si>
    <t>Nom</t>
  </si>
  <si>
    <t>Prénom</t>
  </si>
  <si>
    <t>N° Licence</t>
  </si>
  <si>
    <t>N°Club</t>
  </si>
  <si>
    <t>Nom Club</t>
  </si>
  <si>
    <t>Date Naissance</t>
  </si>
  <si>
    <t>Age</t>
  </si>
  <si>
    <t>Catégorie</t>
  </si>
  <si>
    <t>Niveau</t>
  </si>
  <si>
    <t>Sexe</t>
  </si>
  <si>
    <t>Pastille</t>
  </si>
  <si>
    <t>ARMOUGOM</t>
  </si>
  <si>
    <t>SUVAN</t>
  </si>
  <si>
    <t>CHEMIN / MARCASSINS</t>
  </si>
  <si>
    <t>G</t>
  </si>
  <si>
    <t>BILBAULT</t>
  </si>
  <si>
    <t>RODRIGUE</t>
  </si>
  <si>
    <t>BLANCARD</t>
  </si>
  <si>
    <t>ERWAN</t>
  </si>
  <si>
    <t>LECLERCQ</t>
  </si>
  <si>
    <t>TOM</t>
  </si>
  <si>
    <t>PISTE / RENARDS</t>
  </si>
  <si>
    <t>BRIOT</t>
  </si>
  <si>
    <t>ALBAN</t>
  </si>
  <si>
    <t>JORIS</t>
  </si>
  <si>
    <t>DEL ROSSO</t>
  </si>
  <si>
    <t>CLEMENTINE</t>
  </si>
  <si>
    <t>F</t>
  </si>
  <si>
    <t>GARSAUD</t>
  </si>
  <si>
    <t>ALEXANDRE</t>
  </si>
  <si>
    <t>GIBELY</t>
  </si>
  <si>
    <t>ADRIEN</t>
  </si>
  <si>
    <t>RAPHAËL</t>
  </si>
  <si>
    <t>GABRIEL</t>
  </si>
  <si>
    <t xml:space="preserve">MILON </t>
  </si>
  <si>
    <t>LOLA</t>
  </si>
  <si>
    <t>MASSON</t>
  </si>
  <si>
    <t>MATTHIAS</t>
  </si>
  <si>
    <t>MILON</t>
  </si>
  <si>
    <t>ALLAN</t>
  </si>
  <si>
    <t>PILLET</t>
  </si>
  <si>
    <t>YOAN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</si>
</sst>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00"/>
    <numFmt numFmtId="165" formatCode="dd/mm/yy;@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164" fontId="2" fillId="0" borderId="1" xfId="0" applyNumberFormat="1" applyFont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left" vertical="center"/>
    </xf>
    <xf numFmtId="14" fontId="4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165" fontId="2" fillId="0" borderId="1" xfId="0" applyNumberFormat="1" applyFont="1" applyBorder="1" applyAlignment="1" applyProtection="1">
      <alignment horizontal="center" vertical="center"/>
      <protection locked="0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803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ignes"/>
      <sheetName val="Inscriptions"/>
      <sheetName val="Clubs"/>
    </sheetNames>
    <sheetDataSet>
      <sheetData sheetId="0"/>
      <sheetData sheetId="1"/>
      <sheetData sheetId="2">
        <row r="2">
          <cell r="B2">
            <v>737</v>
          </cell>
          <cell r="D2" t="str">
            <v>CYCLOS RANDONNEURS TOULONNAIS</v>
          </cell>
        </row>
        <row r="3">
          <cell r="B3">
            <v>756</v>
          </cell>
          <cell r="D3" t="str">
            <v>ASS SPORTIVES TRAMINOTS ALPES MARITIMES</v>
          </cell>
        </row>
        <row r="4">
          <cell r="B4">
            <v>789</v>
          </cell>
          <cell r="C4" t="str">
            <v>G</v>
          </cell>
          <cell r="D4" t="str">
            <v>VELO SPORT CYCLO HYEROIS</v>
          </cell>
        </row>
        <row r="5">
          <cell r="B5">
            <v>840</v>
          </cell>
          <cell r="D5" t="str">
            <v>LA PEDALE DU LAS</v>
          </cell>
        </row>
        <row r="6">
          <cell r="B6">
            <v>847</v>
          </cell>
          <cell r="D6" t="str">
            <v>ASPTT TOULON CYCLOTOURISME</v>
          </cell>
        </row>
        <row r="7">
          <cell r="B7">
            <v>887</v>
          </cell>
          <cell r="D7" t="str">
            <v>IBM FRANCE NICE LA GAUDE</v>
          </cell>
        </row>
        <row r="8">
          <cell r="B8">
            <v>975</v>
          </cell>
          <cell r="D8" t="str">
            <v>CYCLO CLUB HYEROIS</v>
          </cell>
        </row>
        <row r="9">
          <cell r="B9">
            <v>1085</v>
          </cell>
          <cell r="C9" t="str">
            <v>A</v>
          </cell>
          <cell r="D9" t="str">
            <v>C S MUNICIPAL SEYNOIS</v>
          </cell>
        </row>
        <row r="10">
          <cell r="B10">
            <v>1129</v>
          </cell>
          <cell r="C10" t="str">
            <v>B</v>
          </cell>
          <cell r="D10" t="str">
            <v>UNION CYCLISTE PEDESTRE LONDAISE</v>
          </cell>
        </row>
        <row r="11">
          <cell r="B11">
            <v>1145</v>
          </cell>
          <cell r="D11" t="str">
            <v>A C BAIES DE BANDOL</v>
          </cell>
        </row>
        <row r="12">
          <cell r="B12">
            <v>1165</v>
          </cell>
          <cell r="D12" t="str">
            <v>CLUB CYCLO RAND GARDEENS</v>
          </cell>
        </row>
        <row r="13">
          <cell r="B13">
            <v>1377</v>
          </cell>
          <cell r="D13" t="str">
            <v>UNION SPORTIVE TRAMWAYS TOULONNAIS</v>
          </cell>
        </row>
        <row r="14">
          <cell r="B14">
            <v>1395</v>
          </cell>
          <cell r="D14" t="str">
            <v>AM SPORT LOISIR FREJUS</v>
          </cell>
        </row>
        <row r="15">
          <cell r="B15">
            <v>1497</v>
          </cell>
          <cell r="C15" t="str">
            <v>H</v>
          </cell>
          <cell r="D15" t="str">
            <v>LA VALETTE CYCLOTOURISME</v>
          </cell>
        </row>
        <row r="16">
          <cell r="B16">
            <v>1719</v>
          </cell>
          <cell r="D16" t="str">
            <v>US CYCLO LA CRAU</v>
          </cell>
        </row>
        <row r="17">
          <cell r="B17">
            <v>2327</v>
          </cell>
          <cell r="D17" t="str">
            <v>CLUB CYCLO LA CUERSOISE</v>
          </cell>
        </row>
        <row r="18">
          <cell r="B18">
            <v>2344</v>
          </cell>
          <cell r="D18" t="str">
            <v>AS SPORTIVE GAZELEC TOULON</v>
          </cell>
        </row>
        <row r="19">
          <cell r="B19">
            <v>2590</v>
          </cell>
          <cell r="C19" t="str">
            <v>C</v>
          </cell>
          <cell r="D19" t="str">
            <v>CYCLO CLUB ARCOIS</v>
          </cell>
        </row>
        <row r="20">
          <cell r="B20">
            <v>2771</v>
          </cell>
          <cell r="D20" t="str">
            <v>CLUB CYCLOTOURISME GINASSERVOIS</v>
          </cell>
        </row>
        <row r="21">
          <cell r="B21">
            <v>2967</v>
          </cell>
          <cell r="D21" t="str">
            <v>ASPTT HYERES</v>
          </cell>
        </row>
        <row r="22">
          <cell r="B22">
            <v>3009</v>
          </cell>
          <cell r="D22" t="str">
            <v>OLYMP CYCLIS DU HAUT VAR</v>
          </cell>
        </row>
        <row r="23">
          <cell r="B23">
            <v>3036</v>
          </cell>
          <cell r="D23" t="str">
            <v>CYCLO CLUB RIANSAIS</v>
          </cell>
        </row>
        <row r="24">
          <cell r="B24">
            <v>3133</v>
          </cell>
          <cell r="D24" t="str">
            <v>VELO CLUB BARJOLAIS</v>
          </cell>
        </row>
        <row r="25">
          <cell r="B25">
            <v>3171</v>
          </cell>
          <cell r="D25" t="str">
            <v>LORGUES CYCLOS</v>
          </cell>
        </row>
        <row r="26">
          <cell r="B26">
            <v>3251</v>
          </cell>
          <cell r="D26" t="str">
            <v>VELO CLUB DES SOLLIES</v>
          </cell>
        </row>
        <row r="27">
          <cell r="B27">
            <v>3547</v>
          </cell>
          <cell r="C27" t="str">
            <v>D</v>
          </cell>
          <cell r="D27" t="str">
            <v>CYCLO CLUB LUCOIS</v>
          </cell>
        </row>
        <row r="28">
          <cell r="B28">
            <v>3756</v>
          </cell>
          <cell r="C28" t="str">
            <v>I</v>
          </cell>
          <cell r="D28" t="str">
            <v>VELO CLUB SIX-FOURS</v>
          </cell>
        </row>
        <row r="29">
          <cell r="B29">
            <v>3777</v>
          </cell>
          <cell r="D29" t="str">
            <v>OLYMPIQUE CYCLO CLUB D'ANTIBES</v>
          </cell>
        </row>
        <row r="30">
          <cell r="B30">
            <v>4062</v>
          </cell>
          <cell r="D30" t="str">
            <v>VELO CLUB VIDAUBANNAIS</v>
          </cell>
        </row>
        <row r="31">
          <cell r="B31">
            <v>4435</v>
          </cell>
          <cell r="D31" t="str">
            <v>VELO CLUB FARLEDOIS</v>
          </cell>
        </row>
        <row r="32">
          <cell r="B32">
            <v>4446</v>
          </cell>
          <cell r="D32" t="str">
            <v>A C GRASSE</v>
          </cell>
        </row>
        <row r="33">
          <cell r="B33">
            <v>4648</v>
          </cell>
          <cell r="D33" t="str">
            <v>LA ROUE D'OR CARROS RANDONNEURS</v>
          </cell>
        </row>
        <row r="34">
          <cell r="B34">
            <v>4779</v>
          </cell>
          <cell r="D34" t="str">
            <v>SCHNEIDER HORIZON SPORTING CLUB</v>
          </cell>
        </row>
        <row r="35">
          <cell r="B35">
            <v>4787</v>
          </cell>
          <cell r="D35" t="str">
            <v>A C CANNES LA BOCCA</v>
          </cell>
        </row>
        <row r="36">
          <cell r="B36">
            <v>4805</v>
          </cell>
          <cell r="D36" t="str">
            <v>C C CARQUEIRANNAIS</v>
          </cell>
        </row>
        <row r="37">
          <cell r="B37">
            <v>4909</v>
          </cell>
          <cell r="D37" t="str">
            <v>ESTEREL CLUB CYCLISTE ADRETS</v>
          </cell>
        </row>
        <row r="38">
          <cell r="B38">
            <v>5116</v>
          </cell>
          <cell r="D38" t="str">
            <v>ASSOCIATION SPORTIVE VALETTOISE</v>
          </cell>
        </row>
        <row r="39">
          <cell r="B39">
            <v>5124</v>
          </cell>
          <cell r="D39" t="str">
            <v>A S ROQUEBRUNOISE CYCLOS</v>
          </cell>
        </row>
        <row r="40">
          <cell r="B40">
            <v>5128</v>
          </cell>
          <cell r="D40" t="str">
            <v>CYCLOS RAND CAGNOIS</v>
          </cell>
        </row>
        <row r="41">
          <cell r="B41">
            <v>5246</v>
          </cell>
          <cell r="D41" t="str">
            <v>LES BRAQUETS TROPEZIENS</v>
          </cell>
        </row>
        <row r="42">
          <cell r="B42">
            <v>5265</v>
          </cell>
          <cell r="D42" t="str">
            <v>GS DES EMPLOYES MUNICIPAUX DE NICE</v>
          </cell>
        </row>
        <row r="43">
          <cell r="B43">
            <v>5626</v>
          </cell>
          <cell r="D43" t="str">
            <v>TRIPLE PLATEAU GARDEEN</v>
          </cell>
        </row>
        <row r="44">
          <cell r="B44">
            <v>5630</v>
          </cell>
          <cell r="D44" t="str">
            <v>ASCM TOULON CYCLOTOURISME</v>
          </cell>
        </row>
        <row r="45">
          <cell r="B45">
            <v>5638</v>
          </cell>
          <cell r="D45" t="str">
            <v>ASSOCIATION SPORTIVE ST JEANNOISE SECTION CYCLO</v>
          </cell>
        </row>
        <row r="46">
          <cell r="B46">
            <v>5739</v>
          </cell>
          <cell r="D46" t="str">
            <v>VILLEFRANCHE TOUT TERRAIN</v>
          </cell>
        </row>
        <row r="47">
          <cell r="B47">
            <v>5742</v>
          </cell>
          <cell r="D47" t="str">
            <v>CYCLO SPORT PIERREFEUCAIN</v>
          </cell>
        </row>
        <row r="48">
          <cell r="B48">
            <v>5750</v>
          </cell>
          <cell r="D48" t="str">
            <v>UNION CYCLOTOURISTE BESSOISE</v>
          </cell>
        </row>
        <row r="49">
          <cell r="B49">
            <v>5782</v>
          </cell>
          <cell r="D49" t="str">
            <v>CYCLO RANDO DU VST</v>
          </cell>
        </row>
        <row r="50">
          <cell r="B50">
            <v>5902</v>
          </cell>
          <cell r="D50" t="str">
            <v>SANARY CYCLO</v>
          </cell>
        </row>
        <row r="51">
          <cell r="B51">
            <v>6002</v>
          </cell>
          <cell r="D51" t="str">
            <v>LA VERDIERE VELO CLUB EVASION</v>
          </cell>
        </row>
        <row r="52">
          <cell r="B52">
            <v>6053</v>
          </cell>
          <cell r="D52" t="str">
            <v>AS CNMSS</v>
          </cell>
        </row>
        <row r="53">
          <cell r="B53">
            <v>6340</v>
          </cell>
          <cell r="D53" t="str">
            <v>CLUB CYCLOTOURISTE DE NICE</v>
          </cell>
        </row>
        <row r="54">
          <cell r="B54">
            <v>6354</v>
          </cell>
          <cell r="D54" t="str">
            <v>VELO CLUB TOURVAIN</v>
          </cell>
        </row>
        <row r="55">
          <cell r="B55">
            <v>6541</v>
          </cell>
          <cell r="D55" t="str">
            <v>IFC NICE CYCLISME</v>
          </cell>
        </row>
        <row r="56">
          <cell r="B56">
            <v>6577</v>
          </cell>
          <cell r="D56" t="str">
            <v>AMICALE CYCLOTOURISME DU CANTON ROQUEBRUSSANNE</v>
          </cell>
        </row>
        <row r="57">
          <cell r="B57">
            <v>6578</v>
          </cell>
          <cell r="D57" t="str">
            <v>VELO CLUB CANNETOIS</v>
          </cell>
        </row>
        <row r="58">
          <cell r="B58">
            <v>6642</v>
          </cell>
          <cell r="D58" t="str">
            <v>ASCL CHAMBRES DE METIERS</v>
          </cell>
        </row>
        <row r="59">
          <cell r="B59">
            <v>6648</v>
          </cell>
          <cell r="D59" t="str">
            <v>ASSO VELOCIPEDIQUE INTER COMMUNES</v>
          </cell>
        </row>
        <row r="60">
          <cell r="B60">
            <v>6875</v>
          </cell>
          <cell r="D60" t="str">
            <v>CYCLO CLUB CABASSOIS</v>
          </cell>
        </row>
        <row r="61">
          <cell r="B61">
            <v>7033</v>
          </cell>
          <cell r="D61" t="str">
            <v>L'OMNIUM CYCLISTE RAPHAELOIS</v>
          </cell>
        </row>
        <row r="62">
          <cell r="B62">
            <v>7071</v>
          </cell>
          <cell r="C62" t="str">
            <v>E</v>
          </cell>
          <cell r="D62" t="str">
            <v>VELO RANDONNEUR CANTONAL</v>
          </cell>
        </row>
        <row r="63">
          <cell r="B63">
            <v>7481</v>
          </cell>
          <cell r="D63" t="str">
            <v>ARGENS CYCLO CARCES</v>
          </cell>
        </row>
        <row r="64">
          <cell r="B64">
            <v>7649</v>
          </cell>
          <cell r="D64" t="str">
            <v>FLASSANS SUR ISSOLE CYCLO CLUB</v>
          </cell>
        </row>
        <row r="65">
          <cell r="B65">
            <v>7720</v>
          </cell>
          <cell r="D65" t="str">
            <v>VIREES LOISIRS GONFARONNAISES</v>
          </cell>
        </row>
        <row r="66">
          <cell r="B66">
            <v>7723</v>
          </cell>
          <cell r="D66" t="str">
            <v>LES CYCLOTOURISTES REVESTOIS</v>
          </cell>
        </row>
        <row r="67">
          <cell r="B67">
            <v>7749</v>
          </cell>
          <cell r="D67" t="str">
            <v>TEAM AZUR EVASION</v>
          </cell>
        </row>
        <row r="68">
          <cell r="B68">
            <v>7797</v>
          </cell>
          <cell r="D68" t="str">
            <v>PROVENCE RANDONNEURS</v>
          </cell>
        </row>
        <row r="69">
          <cell r="B69">
            <v>7804</v>
          </cell>
          <cell r="D69" t="str">
            <v>ASLG</v>
          </cell>
        </row>
        <row r="70">
          <cell r="B70">
            <v>7814</v>
          </cell>
          <cell r="D70" t="str">
            <v>VELO CLUB CŒUR DE VAR</v>
          </cell>
        </row>
        <row r="71">
          <cell r="B71">
            <v>7845</v>
          </cell>
          <cell r="D71" t="str">
            <v>CYCLOS CLUB CAGNOIS</v>
          </cell>
        </row>
        <row r="72">
          <cell r="B72">
            <v>7866</v>
          </cell>
          <cell r="C72" t="str">
            <v>J</v>
          </cell>
          <cell r="D72" t="str">
            <v>CRO ROIS TEAM</v>
          </cell>
        </row>
        <row r="73">
          <cell r="B73">
            <v>7878</v>
          </cell>
          <cell r="D73" t="str">
            <v>UNION CYCLISTE PIGNANTAISE</v>
          </cell>
        </row>
        <row r="74">
          <cell r="B74">
            <v>7896</v>
          </cell>
          <cell r="D74" t="str">
            <v>ASSOCIATION SPORTS LOISIRS MUNICIPAUX CANNES</v>
          </cell>
        </row>
        <row r="75">
          <cell r="B75">
            <v>7981</v>
          </cell>
          <cell r="C75" t="str">
            <v>F</v>
          </cell>
          <cell r="D75" t="str">
            <v>VELO VERT FLAYOSCAIS</v>
          </cell>
        </row>
        <row r="76">
          <cell r="B76">
            <v>8035</v>
          </cell>
          <cell r="C76" t="str">
            <v>L</v>
          </cell>
          <cell r="D76" t="str">
            <v>VELO CLUB NANS LES PINS LA STE BAUME</v>
          </cell>
        </row>
        <row r="77">
          <cell r="B77">
            <v>8048</v>
          </cell>
          <cell r="D77" t="str">
            <v>TOUS A VELO</v>
          </cell>
        </row>
        <row r="78">
          <cell r="B78">
            <v>8078</v>
          </cell>
          <cell r="D78" t="str">
            <v>ASSOCIATION SPORTIVE MAXIMOISE CYCLISTE</v>
          </cell>
        </row>
        <row r="79">
          <cell r="B79">
            <v>99006</v>
          </cell>
          <cell r="D79" t="str">
            <v>MI ALPES MARITIMES</v>
          </cell>
        </row>
        <row r="80">
          <cell r="B80">
            <v>99083</v>
          </cell>
          <cell r="D80" t="str">
            <v>MI VAR</v>
          </cell>
        </row>
        <row r="81">
          <cell r="B81">
            <v>99998</v>
          </cell>
          <cell r="D81" t="str">
            <v>CTN FFCT</v>
          </cell>
        </row>
        <row r="82">
          <cell r="B82">
            <v>99999</v>
          </cell>
          <cell r="C82" t="str">
            <v>K</v>
          </cell>
          <cell r="D82" t="str">
            <v>UFOLEP VELO CLUB FARLEDOIS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N8" sqref="N8"/>
    </sheetView>
  </sheetViews>
  <sheetFormatPr baseColWidth="10" defaultRowHeight="15" x14ac:dyDescent="0.25"/>
  <cols>
    <col min="1" max="1" width="5.85546875" bestFit="1" customWidth="1"/>
    <col min="2" max="2" width="3" bestFit="1" customWidth="1"/>
    <col min="3" max="3" width="1.5703125" bestFit="1" customWidth="1"/>
    <col min="4" max="4" width="8.5703125" bestFit="1" customWidth="1"/>
    <col min="5" max="5" width="12" bestFit="1" customWidth="1"/>
    <col min="6" max="6" width="12.140625" bestFit="1" customWidth="1"/>
    <col min="7" max="7" width="9.5703125" bestFit="1" customWidth="1"/>
    <col min="8" max="8" width="6.7109375" bestFit="1" customWidth="1"/>
    <col min="9" max="9" width="37.7109375" bestFit="1" customWidth="1"/>
    <col min="10" max="10" width="13" bestFit="1" customWidth="1"/>
    <col min="11" max="11" width="4.140625" bestFit="1" customWidth="1"/>
    <col min="12" max="12" width="8.7109375" bestFit="1" customWidth="1"/>
    <col min="13" max="13" width="21.42578125" bestFit="1" customWidth="1"/>
    <col min="14" max="14" width="4.7109375" bestFit="1" customWidth="1"/>
    <col min="15" max="15" width="7" bestFit="1" customWidth="1"/>
  </cols>
  <sheetData>
    <row r="1" spans="1:15" ht="22.5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"/>
    </row>
    <row r="2" spans="1:15" x14ac:dyDescent="0.25">
      <c r="A2" s="2"/>
      <c r="B2" s="2"/>
      <c r="C2" s="2"/>
      <c r="D2" s="2"/>
      <c r="E2" s="3"/>
      <c r="F2" s="3"/>
      <c r="G2" s="2"/>
      <c r="H2" s="2"/>
      <c r="I2" s="3"/>
      <c r="J2" s="2"/>
      <c r="K2" s="2"/>
      <c r="L2" s="2"/>
      <c r="M2" s="2"/>
      <c r="N2" s="2"/>
      <c r="O2" s="1"/>
    </row>
    <row r="3" spans="1:15" x14ac:dyDescent="0.25">
      <c r="A3" s="2"/>
      <c r="B3" s="2"/>
      <c r="C3" s="2"/>
      <c r="D3" s="2"/>
      <c r="E3" s="3"/>
      <c r="F3" s="3"/>
      <c r="G3" s="2"/>
      <c r="H3" s="2"/>
      <c r="I3" s="3"/>
      <c r="J3" s="2"/>
      <c r="K3" s="2"/>
      <c r="L3" s="2"/>
      <c r="M3" s="2"/>
      <c r="N3" s="2"/>
      <c r="O3" s="1"/>
    </row>
    <row r="4" spans="1:15" x14ac:dyDescent="0.25">
      <c r="A4" s="4" t="s">
        <v>1</v>
      </c>
      <c r="B4" s="4" t="s">
        <v>2</v>
      </c>
      <c r="C4" s="5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  <c r="M4" s="4" t="s">
        <v>13</v>
      </c>
      <c r="N4" s="4" t="s">
        <v>14</v>
      </c>
      <c r="O4" s="4" t="s">
        <v>15</v>
      </c>
    </row>
    <row r="5" spans="1:15" x14ac:dyDescent="0.25">
      <c r="A5" s="6" t="str">
        <f>IF(H5="","",IF(LOOKUP(H5,[1]Clubs!B$2:C$201)="","",LOOKUP(H5,[1]Clubs!B$2:C$201)))</f>
        <v>L</v>
      </c>
      <c r="B5" s="7">
        <v>1</v>
      </c>
      <c r="C5" s="4" t="s">
        <v>3</v>
      </c>
      <c r="D5" s="8">
        <v>1</v>
      </c>
      <c r="E5" s="9" t="s">
        <v>16</v>
      </c>
      <c r="F5" s="9" t="s">
        <v>17</v>
      </c>
      <c r="G5" s="10">
        <v>818872</v>
      </c>
      <c r="H5" s="11">
        <v>8035</v>
      </c>
      <c r="I5" s="12" t="str">
        <f>IF(G5="NL","",IF(AND(G5&lt;&gt;"",H5&lt;&gt;""),LOOKUP(H5,[1]Clubs!B$2:D$201),IF(AND(G5="",H5=""),"",IF(AND(G5&lt;&gt;"",H5=""),"ERREUR mettre un n° de club","ERREUR mettre un n° de Licence"))))</f>
        <v>VELO CLUB NANS LES PINS LA STE BAUME</v>
      </c>
      <c r="J5" s="13">
        <v>39022</v>
      </c>
      <c r="K5" s="6">
        <f ca="1">IF(J5="","",YEAR(TODAY())-YEAR(J5))</f>
        <v>12</v>
      </c>
      <c r="L5" s="7" t="str">
        <f ca="1">IF(K5="","",IF(K5&lt;13,"PUPILLE",IF(AND(K5&gt;12,K5&lt;15),"MINIME",IF(AND(K5&gt;14,K5&lt;17),"CADET",IF(AND(K5&gt;15,K5&lt;19),"JUNIOR","SENIOR")))))</f>
        <v>PUPILLE</v>
      </c>
      <c r="M5" s="10" t="s">
        <v>18</v>
      </c>
      <c r="N5" s="10" t="s">
        <v>19</v>
      </c>
      <c r="O5" s="14"/>
    </row>
    <row r="6" spans="1:15" x14ac:dyDescent="0.25">
      <c r="A6" s="6" t="str">
        <f>IF(H6="","",IF(LOOKUP(H6,[1]Clubs!B$2:C$201)="","",LOOKUP(H6,[1]Clubs!B$2:C$201)))</f>
        <v>L</v>
      </c>
      <c r="B6" s="7">
        <v>2</v>
      </c>
      <c r="C6" s="4" t="s">
        <v>3</v>
      </c>
      <c r="D6" s="8">
        <v>2</v>
      </c>
      <c r="E6" s="9" t="s">
        <v>20</v>
      </c>
      <c r="F6" s="9" t="s">
        <v>21</v>
      </c>
      <c r="G6" s="10">
        <v>803096</v>
      </c>
      <c r="H6" s="11">
        <v>8035</v>
      </c>
      <c r="I6" s="12" t="str">
        <f>IF(G6="NL","",IF(AND(G6&lt;&gt;"",H6&lt;&gt;""),LOOKUP(H6,[1]Clubs!B$2:D$201),IF(AND(G6="",H6=""),"",IF(AND(G6&lt;&gt;"",H6=""),"ERREUR mettre un n° de club","ERREUR mettre un n° de Licence"))))</f>
        <v>VELO CLUB NANS LES PINS LA STE BAUME</v>
      </c>
      <c r="J6" s="15">
        <v>39887</v>
      </c>
      <c r="K6" s="6">
        <f t="shared" ref="K6:K19" ca="1" si="0">IF(J6="","",YEAR(TODAY())-YEAR(J6))</f>
        <v>9</v>
      </c>
      <c r="L6" s="7" t="str">
        <f t="shared" ref="L6:L19" ca="1" si="1">IF(K6="","",IF(K6&lt;13,"PUPILLE",IF(AND(K6&gt;12,K6&lt;15),"MINIME",IF(AND(K6&gt;14,K6&lt;17),"CADET",IF(AND(K6&gt;15,K6&lt;19),"JUNIOR","SENIOR")))))</f>
        <v>PUPILLE</v>
      </c>
      <c r="M6" s="10" t="s">
        <v>18</v>
      </c>
      <c r="N6" s="10" t="s">
        <v>19</v>
      </c>
      <c r="O6" s="14"/>
    </row>
    <row r="7" spans="1:15" x14ac:dyDescent="0.25">
      <c r="A7" s="6" t="str">
        <f>IF(H7="","",IF(LOOKUP(H7,[1]Clubs!B$2:C$201)="","",LOOKUP(H7,[1]Clubs!B$2:C$201)))</f>
        <v>L</v>
      </c>
      <c r="B7" s="7">
        <v>3</v>
      </c>
      <c r="C7" s="4" t="s">
        <v>3</v>
      </c>
      <c r="D7" s="8">
        <v>3</v>
      </c>
      <c r="E7" s="9" t="s">
        <v>22</v>
      </c>
      <c r="F7" s="9" t="s">
        <v>23</v>
      </c>
      <c r="G7" s="10">
        <v>804015</v>
      </c>
      <c r="H7" s="11">
        <v>8035</v>
      </c>
      <c r="I7" s="12" t="str">
        <f>IF(G7="NL","",IF(AND(G7&lt;&gt;"",H7&lt;&gt;""),LOOKUP(H7,[1]Clubs!B$2:D$201),IF(AND(G7="",H7=""),"",IF(AND(G7&lt;&gt;"",H7=""),"ERREUR mettre un n° de club","ERREUR mettre un n° de Licence"))))</f>
        <v>VELO CLUB NANS LES PINS LA STE BAUME</v>
      </c>
      <c r="J7" s="15">
        <v>38289</v>
      </c>
      <c r="K7" s="6">
        <f t="shared" ca="1" si="0"/>
        <v>14</v>
      </c>
      <c r="L7" s="7" t="str">
        <f t="shared" ca="1" si="1"/>
        <v>MINIME</v>
      </c>
      <c r="M7" s="10" t="s">
        <v>18</v>
      </c>
      <c r="N7" s="10" t="s">
        <v>19</v>
      </c>
      <c r="O7" s="14"/>
    </row>
    <row r="8" spans="1:15" x14ac:dyDescent="0.25">
      <c r="A8" s="6" t="str">
        <f>IF(H8="","",IF(LOOKUP(H8,[1]Clubs!B$2:C$201)="","",LOOKUP(H8,[1]Clubs!B$2:C$201)))</f>
        <v>L</v>
      </c>
      <c r="B8" s="7">
        <v>4</v>
      </c>
      <c r="C8" s="4" t="s">
        <v>3</v>
      </c>
      <c r="D8" s="8">
        <v>4</v>
      </c>
      <c r="E8" s="9" t="s">
        <v>24</v>
      </c>
      <c r="F8" s="9" t="s">
        <v>25</v>
      </c>
      <c r="G8" s="10">
        <v>834705</v>
      </c>
      <c r="H8" s="11">
        <v>8035</v>
      </c>
      <c r="I8" s="12" t="str">
        <f>IF(G8="NL","",IF(AND(G8&lt;&gt;"",H8&lt;&gt;""),LOOKUP(H8,[1]Clubs!B$2:D$201),IF(AND(G8="",H8=""),"",IF(AND(G8&lt;&gt;"",H8=""),"ERREUR mettre un n° de club","ERREUR mettre un n° de Licence"))))</f>
        <v>VELO CLUB NANS LES PINS LA STE BAUME</v>
      </c>
      <c r="J8" s="15">
        <v>38151</v>
      </c>
      <c r="K8" s="6">
        <f t="shared" ca="1" si="0"/>
        <v>14</v>
      </c>
      <c r="L8" s="7" t="str">
        <f t="shared" ca="1" si="1"/>
        <v>MINIME</v>
      </c>
      <c r="M8" s="10" t="s">
        <v>26</v>
      </c>
      <c r="N8" s="10" t="s">
        <v>19</v>
      </c>
      <c r="O8" s="14"/>
    </row>
    <row r="9" spans="1:15" x14ac:dyDescent="0.25">
      <c r="A9" s="6" t="str">
        <f>IF(H9="","",IF(LOOKUP(H9,[1]Clubs!B$2:C$201)="","",LOOKUP(H9,[1]Clubs!B$2:C$201)))</f>
        <v>L</v>
      </c>
      <c r="B9" s="7">
        <v>5</v>
      </c>
      <c r="C9" s="4" t="s">
        <v>3</v>
      </c>
      <c r="D9" s="8">
        <v>5</v>
      </c>
      <c r="E9" s="9" t="s">
        <v>27</v>
      </c>
      <c r="F9" s="9" t="s">
        <v>28</v>
      </c>
      <c r="G9" s="10">
        <v>804786</v>
      </c>
      <c r="H9" s="11">
        <v>8035</v>
      </c>
      <c r="I9" s="12" t="str">
        <f>IF(G9="NL","",IF(AND(G9&lt;&gt;"",H9&lt;&gt;""),LOOKUP(H9,[1]Clubs!B$2:D$201),IF(AND(G9="",H9=""),"",IF(AND(G9&lt;&gt;"",H9=""),"ERREUR mettre un n° de club","ERREUR mettre un n° de Licence"))))</f>
        <v>VELO CLUB NANS LES PINS LA STE BAUME</v>
      </c>
      <c r="J9" s="15">
        <v>39496</v>
      </c>
      <c r="K9" s="6">
        <f t="shared" ca="1" si="0"/>
        <v>10</v>
      </c>
      <c r="L9" s="7" t="str">
        <f t="shared" ca="1" si="1"/>
        <v>PUPILLE</v>
      </c>
      <c r="M9" s="10" t="s">
        <v>18</v>
      </c>
      <c r="N9" s="10" t="s">
        <v>19</v>
      </c>
      <c r="O9" s="14"/>
    </row>
    <row r="10" spans="1:15" x14ac:dyDescent="0.25">
      <c r="A10" s="6" t="str">
        <f>IF(H10="","",IF(LOOKUP(H10,[1]Clubs!B$2:C$201)="","",LOOKUP(H10,[1]Clubs!B$2:C$201)))</f>
        <v>L</v>
      </c>
      <c r="B10" s="7">
        <v>6</v>
      </c>
      <c r="C10" s="4" t="s">
        <v>3</v>
      </c>
      <c r="D10" s="8">
        <v>6</v>
      </c>
      <c r="E10" s="9" t="s">
        <v>27</v>
      </c>
      <c r="F10" s="9" t="s">
        <v>29</v>
      </c>
      <c r="G10" s="10">
        <v>804783</v>
      </c>
      <c r="H10" s="11">
        <v>8035</v>
      </c>
      <c r="I10" s="12" t="str">
        <f>IF(G10="NL","",IF(AND(G10&lt;&gt;"",H10&lt;&gt;""),LOOKUP(H10,[1]Clubs!B$2:D$201),IF(AND(G10="",H10=""),"",IF(AND(G10&lt;&gt;"",H10=""),"ERREUR mettre un n° de club","ERREUR mettre un n° de Licence"))))</f>
        <v>VELO CLUB NANS LES PINS LA STE BAUME</v>
      </c>
      <c r="J10" s="15">
        <v>38427</v>
      </c>
      <c r="K10" s="6">
        <f t="shared" ca="1" si="0"/>
        <v>13</v>
      </c>
      <c r="L10" s="7" t="str">
        <f t="shared" ca="1" si="1"/>
        <v>MINIME</v>
      </c>
      <c r="M10" s="10" t="s">
        <v>26</v>
      </c>
      <c r="N10" s="10" t="s">
        <v>19</v>
      </c>
      <c r="O10" s="14"/>
    </row>
    <row r="11" spans="1:15" x14ac:dyDescent="0.25">
      <c r="A11" s="6" t="str">
        <f>IF(H11="","",IF(LOOKUP(H11,[1]Clubs!B$2:C$201)="","",LOOKUP(H11,[1]Clubs!B$2:C$201)))</f>
        <v>L</v>
      </c>
      <c r="B11" s="7">
        <v>7</v>
      </c>
      <c r="C11" s="4" t="s">
        <v>3</v>
      </c>
      <c r="D11" s="8">
        <v>7</v>
      </c>
      <c r="E11" s="9" t="s">
        <v>30</v>
      </c>
      <c r="F11" s="9" t="s">
        <v>31</v>
      </c>
      <c r="G11" s="10">
        <v>812168</v>
      </c>
      <c r="H11" s="11">
        <v>8035</v>
      </c>
      <c r="I11" s="12" t="str">
        <f>IF(G11="NL","",IF(AND(G11&lt;&gt;"",H11&lt;&gt;""),LOOKUP(H11,[1]Clubs!B$2:D$201),IF(AND(G11="",H11=""),"",IF(AND(G11&lt;&gt;"",H11=""),"ERREUR mettre un n° de club","ERREUR mettre un n° de Licence"))))</f>
        <v>VELO CLUB NANS LES PINS LA STE BAUME</v>
      </c>
      <c r="J11" s="15">
        <v>38427</v>
      </c>
      <c r="K11" s="6">
        <f t="shared" ca="1" si="0"/>
        <v>13</v>
      </c>
      <c r="L11" s="7" t="str">
        <f t="shared" ca="1" si="1"/>
        <v>MINIME</v>
      </c>
      <c r="M11" s="10" t="s">
        <v>18</v>
      </c>
      <c r="N11" s="10" t="s">
        <v>32</v>
      </c>
      <c r="O11" s="14"/>
    </row>
    <row r="12" spans="1:15" x14ac:dyDescent="0.25">
      <c r="A12" s="6" t="str">
        <f>IF(H12="","",IF(LOOKUP(H12,[1]Clubs!B$2:C$201)="","",LOOKUP(H12,[1]Clubs!B$2:C$201)))</f>
        <v>L</v>
      </c>
      <c r="B12" s="7">
        <v>8</v>
      </c>
      <c r="C12" s="4" t="s">
        <v>3</v>
      </c>
      <c r="D12" s="8">
        <v>8</v>
      </c>
      <c r="E12" s="9" t="s">
        <v>33</v>
      </c>
      <c r="F12" s="9" t="s">
        <v>34</v>
      </c>
      <c r="G12" s="10">
        <v>819763</v>
      </c>
      <c r="H12" s="11">
        <v>8035</v>
      </c>
      <c r="I12" s="12" t="str">
        <f>IF(G12="NL","",IF(AND(G12&lt;&gt;"",H12&lt;&gt;""),LOOKUP(H12,[1]Clubs!B$2:D$201),IF(AND(G12="",H12=""),"",IF(AND(G12&lt;&gt;"",H12=""),"ERREUR mettre un n° de club","ERREUR mettre un n° de Licence"))))</f>
        <v>VELO CLUB NANS LES PINS LA STE BAUME</v>
      </c>
      <c r="J12" s="15">
        <v>38091</v>
      </c>
      <c r="K12" s="6">
        <f ca="1">IF(J12="","",YEAR(TODAY())-YEAR(J12))</f>
        <v>14</v>
      </c>
      <c r="L12" s="7" t="str">
        <f t="shared" ca="1" si="1"/>
        <v>MINIME</v>
      </c>
      <c r="M12" s="10" t="s">
        <v>26</v>
      </c>
      <c r="N12" s="10" t="s">
        <v>19</v>
      </c>
      <c r="O12" s="14"/>
    </row>
    <row r="13" spans="1:15" x14ac:dyDescent="0.25">
      <c r="A13" s="6" t="str">
        <f>IF(H13="","",IF(LOOKUP(H13,[1]Clubs!B$2:C$201)="","",LOOKUP(H13,[1]Clubs!B$2:C$201)))</f>
        <v>L</v>
      </c>
      <c r="B13" s="7">
        <v>9</v>
      </c>
      <c r="C13" s="4" t="s">
        <v>3</v>
      </c>
      <c r="D13" s="8">
        <v>9</v>
      </c>
      <c r="E13" s="9" t="s">
        <v>35</v>
      </c>
      <c r="F13" s="9" t="s">
        <v>36</v>
      </c>
      <c r="G13" s="10">
        <v>819165</v>
      </c>
      <c r="H13" s="11">
        <v>8035</v>
      </c>
      <c r="I13" s="12" t="str">
        <f>IF(G13="NL","",IF(AND(G13&lt;&gt;"",H13&lt;&gt;""),LOOKUP(H13,[1]Clubs!B$2:D$201),IF(AND(G13="",H13=""),"",IF(AND(G13&lt;&gt;"",H13=""),"ERREUR mettre un n° de club","ERREUR mettre un n° de Licence"))))</f>
        <v>VELO CLUB NANS LES PINS LA STE BAUME</v>
      </c>
      <c r="J13" s="15">
        <v>36952</v>
      </c>
      <c r="K13" s="6">
        <f ca="1">IF(J13="","",YEAR(TODAY())-YEAR(J13))</f>
        <v>17</v>
      </c>
      <c r="L13" s="7" t="str">
        <f t="shared" ca="1" si="1"/>
        <v>JUNIOR</v>
      </c>
      <c r="M13" s="10" t="s">
        <v>26</v>
      </c>
      <c r="N13" s="10" t="s">
        <v>19</v>
      </c>
      <c r="O13" s="14"/>
    </row>
    <row r="14" spans="1:15" x14ac:dyDescent="0.25">
      <c r="A14" s="6" t="str">
        <f>IF(H14="","",IF(LOOKUP(H14,[1]Clubs!B$2:C$201)="","",LOOKUP(H14,[1]Clubs!B$2:C$201)))</f>
        <v>L</v>
      </c>
      <c r="B14" s="7">
        <v>10</v>
      </c>
      <c r="C14" s="4" t="s">
        <v>3</v>
      </c>
      <c r="D14" s="8">
        <v>10</v>
      </c>
      <c r="E14" s="9" t="s">
        <v>35</v>
      </c>
      <c r="F14" s="9" t="s">
        <v>37</v>
      </c>
      <c r="G14" s="10">
        <v>819166</v>
      </c>
      <c r="H14" s="11">
        <v>8035</v>
      </c>
      <c r="I14" s="12" t="str">
        <f>IF(G14="NL","",IF(AND(G14&lt;&gt;"",H14&lt;&gt;""),LOOKUP(H14,[1]Clubs!B$2:D$201),IF(AND(G14="",H14=""),"",IF(AND(G14&lt;&gt;"",H14=""),"ERREUR mettre un n° de club","ERREUR mettre un n° de Licence"))))</f>
        <v>VELO CLUB NANS LES PINS LA STE BAUME</v>
      </c>
      <c r="J14" s="15">
        <v>37841</v>
      </c>
      <c r="K14" s="6">
        <f t="shared" ca="1" si="0"/>
        <v>15</v>
      </c>
      <c r="L14" s="7" t="str">
        <f t="shared" ca="1" si="1"/>
        <v>CADET</v>
      </c>
      <c r="M14" s="10" t="s">
        <v>26</v>
      </c>
      <c r="N14" s="10" t="s">
        <v>19</v>
      </c>
      <c r="O14" s="14"/>
    </row>
    <row r="15" spans="1:15" x14ac:dyDescent="0.25">
      <c r="A15" s="6" t="str">
        <f>IF(H15="","",IF(LOOKUP(H15,[1]Clubs!B$2:C$201)="","",LOOKUP(H15,[1]Clubs!B$2:C$201)))</f>
        <v>L</v>
      </c>
      <c r="B15" s="7">
        <v>11</v>
      </c>
      <c r="C15" s="4" t="s">
        <v>3</v>
      </c>
      <c r="D15" s="8">
        <v>11</v>
      </c>
      <c r="E15" s="9" t="s">
        <v>35</v>
      </c>
      <c r="F15" s="9" t="s">
        <v>38</v>
      </c>
      <c r="G15" s="10">
        <v>828108</v>
      </c>
      <c r="H15" s="11">
        <v>8035</v>
      </c>
      <c r="I15" s="12" t="str">
        <f>IF(G15="NL","",IF(AND(G15&lt;&gt;"",H15&lt;&gt;""),LOOKUP(H15,[1]Clubs!B$2:D$201),IF(AND(G15="",H15=""),"",IF(AND(G15&lt;&gt;"",H15=""),"ERREUR mettre un n° de club","ERREUR mettre un n° de Licence"))))</f>
        <v>VELO CLUB NANS LES PINS LA STE BAUME</v>
      </c>
      <c r="J15" s="15">
        <v>39307</v>
      </c>
      <c r="K15" s="6">
        <f t="shared" ca="1" si="0"/>
        <v>11</v>
      </c>
      <c r="L15" s="7" t="str">
        <f t="shared" ca="1" si="1"/>
        <v>PUPILLE</v>
      </c>
      <c r="M15" s="10"/>
      <c r="N15" s="10" t="s">
        <v>19</v>
      </c>
      <c r="O15" s="14"/>
    </row>
    <row r="16" spans="1:15" x14ac:dyDescent="0.25">
      <c r="A16" s="6" t="str">
        <f>IF(H16="","",IF(LOOKUP(H16,[1]Clubs!B$2:C$201)="","",LOOKUP(H16,[1]Clubs!B$2:C$201)))</f>
        <v>L</v>
      </c>
      <c r="B16" s="7">
        <v>12</v>
      </c>
      <c r="C16" s="4" t="s">
        <v>3</v>
      </c>
      <c r="D16" s="8">
        <v>12</v>
      </c>
      <c r="E16" s="9" t="s">
        <v>39</v>
      </c>
      <c r="F16" s="9" t="s">
        <v>40</v>
      </c>
      <c r="G16" s="10">
        <v>818853</v>
      </c>
      <c r="H16" s="11">
        <v>8035</v>
      </c>
      <c r="I16" s="12" t="str">
        <f>IF(G16="NL","",IF(AND(G16&lt;&gt;"",H16&lt;&gt;""),LOOKUP(H16,[1]Clubs!B$2:D$201),IF(AND(G16="",H16=""),"",IF(AND(G16&lt;&gt;"",H16=""),"ERREUR mettre un n° de club","ERREUR mettre un n° de Licence"))))</f>
        <v>VELO CLUB NANS LES PINS LA STE BAUME</v>
      </c>
      <c r="J16" s="15">
        <v>39561</v>
      </c>
      <c r="K16" s="6">
        <f t="shared" ca="1" si="0"/>
        <v>10</v>
      </c>
      <c r="L16" s="7" t="str">
        <f t="shared" ca="1" si="1"/>
        <v>PUPILLE</v>
      </c>
      <c r="M16" s="10" t="s">
        <v>18</v>
      </c>
      <c r="N16" s="10" t="s">
        <v>19</v>
      </c>
      <c r="O16" s="14"/>
    </row>
    <row r="17" spans="1:15" x14ac:dyDescent="0.25">
      <c r="A17" s="6" t="str">
        <f>IF(H17="","",IF(LOOKUP(H17,[1]Clubs!B$2:C$201)="","",LOOKUP(H17,[1]Clubs!B$2:C$201)))</f>
        <v>L</v>
      </c>
      <c r="B17" s="7">
        <v>13</v>
      </c>
      <c r="C17" s="4" t="s">
        <v>3</v>
      </c>
      <c r="D17" s="8">
        <v>13</v>
      </c>
      <c r="E17" s="9" t="s">
        <v>41</v>
      </c>
      <c r="F17" s="9" t="s">
        <v>42</v>
      </c>
      <c r="G17" s="10">
        <v>820382</v>
      </c>
      <c r="H17" s="11">
        <v>8035</v>
      </c>
      <c r="I17" s="12" t="str">
        <f>IF(G17="NL","",IF(AND(G17&lt;&gt;"",H17&lt;&gt;""),LOOKUP(H17,[1]Clubs!B$2:D$201),IF(AND(G17="",H17=""),"",IF(AND(G17&lt;&gt;"",H17=""),"ERREUR mettre un n° de club","ERREUR mettre un n° de Licence"))))</f>
        <v>VELO CLUB NANS LES PINS LA STE BAUME</v>
      </c>
      <c r="J17" s="15">
        <v>38621</v>
      </c>
      <c r="K17" s="6">
        <f t="shared" ca="1" si="0"/>
        <v>13</v>
      </c>
      <c r="L17" s="7" t="str">
        <f t="shared" ca="1" si="1"/>
        <v>MINIME</v>
      </c>
      <c r="M17" s="10" t="s">
        <v>18</v>
      </c>
      <c r="N17" s="10" t="s">
        <v>19</v>
      </c>
      <c r="O17" s="14"/>
    </row>
    <row r="18" spans="1:15" x14ac:dyDescent="0.25">
      <c r="A18" s="6" t="str">
        <f>IF(H18="","",IF(LOOKUP(H18,[1]Clubs!B$2:C$201)="","",LOOKUP(H18,[1]Clubs!B$2:C$201)))</f>
        <v>L</v>
      </c>
      <c r="B18" s="7">
        <v>14</v>
      </c>
      <c r="C18" s="4" t="s">
        <v>3</v>
      </c>
      <c r="D18" s="8">
        <v>14</v>
      </c>
      <c r="E18" s="9" t="s">
        <v>43</v>
      </c>
      <c r="F18" s="9" t="s">
        <v>44</v>
      </c>
      <c r="G18" s="10">
        <v>804032</v>
      </c>
      <c r="H18" s="11">
        <v>8035</v>
      </c>
      <c r="I18" s="12" t="str">
        <f>IF(G18="NL","",IF(AND(G18&lt;&gt;"",H18&lt;&gt;""),LOOKUP(H18,[1]Clubs!B$2:D$201),IF(AND(G18="",H18=""),"",IF(AND(G18&lt;&gt;"",H18=""),"ERREUR mettre un n° de club","ERREUR mettre un n° de Licence"))))</f>
        <v>VELO CLUB NANS LES PINS LA STE BAUME</v>
      </c>
      <c r="J18" s="15">
        <v>38290</v>
      </c>
      <c r="K18" s="6">
        <f t="shared" ca="1" si="0"/>
        <v>14</v>
      </c>
      <c r="L18" s="7" t="str">
        <f t="shared" ca="1" si="1"/>
        <v>MINIME</v>
      </c>
      <c r="M18" s="10" t="s">
        <v>18</v>
      </c>
      <c r="N18" s="10" t="s">
        <v>19</v>
      </c>
      <c r="O18" s="14"/>
    </row>
    <row r="19" spans="1:15" x14ac:dyDescent="0.25">
      <c r="A19" s="6" t="str">
        <f>IF(H19="","",IF(LOOKUP(H19,[1]Clubs!B$2:C$201)="","",LOOKUP(H19,[1]Clubs!B$2:C$201)))</f>
        <v>L</v>
      </c>
      <c r="B19" s="7">
        <v>15</v>
      </c>
      <c r="C19" s="4" t="s">
        <v>3</v>
      </c>
      <c r="D19" s="8">
        <v>15</v>
      </c>
      <c r="E19" s="9" t="s">
        <v>45</v>
      </c>
      <c r="F19" s="9" t="s">
        <v>46</v>
      </c>
      <c r="G19" s="10">
        <v>802114</v>
      </c>
      <c r="H19" s="11">
        <v>8035</v>
      </c>
      <c r="I19" s="12" t="str">
        <f>IF(G19="NL","",IF(AND(G19&lt;&gt;"",H19&lt;&gt;""),LOOKUP(H19,[1]Clubs!B$2:D$201),IF(AND(G19="",H19=""),"",IF(AND(G19&lt;&gt;"",H19=""),"ERREUR mettre un n° de club","ERREUR mettre un n° de Licence"))))</f>
        <v>VELO CLUB NANS LES PINS LA STE BAUME</v>
      </c>
      <c r="J19" s="15">
        <v>38489</v>
      </c>
      <c r="K19" s="6">
        <f t="shared" ca="1" si="0"/>
        <v>13</v>
      </c>
      <c r="L19" s="7" t="str">
        <f t="shared" ca="1" si="1"/>
        <v>MINIME</v>
      </c>
      <c r="M19" s="10" t="s">
        <v>18</v>
      </c>
      <c r="N19" s="10" t="s">
        <v>19</v>
      </c>
      <c r="O19" s="14"/>
    </row>
  </sheetData>
  <mergeCells count="1">
    <mergeCell ref="A1:N1"/>
  </mergeCells>
  <conditionalFormatting sqref="O5:O19">
    <cfRule type="expression" dxfId="3" priority="2">
      <formula>IF(M5="SENTIER / COYOTES",TRUE,FALSE)</formula>
    </cfRule>
    <cfRule type="expression" dxfId="2" priority="3">
      <formula>IF(M5="PISTE / RENARDS",TRUE,FALSE)</formula>
    </cfRule>
    <cfRule type="expression" dxfId="1" priority="4">
      <formula>IF(M5="CHEMIN / MARCASSINS",TRUE,FALSE)</formula>
    </cfRule>
  </conditionalFormatting>
  <conditionalFormatting sqref="O5:O19">
    <cfRule type="expression" dxfId="0" priority="1">
      <formula>IF(AND(E5&lt;&gt;"",M5=""),TRUE,FALSE)</formula>
    </cfRule>
  </conditionalFormatting>
  <dataValidations count="2">
    <dataValidation type="list" allowBlank="1" showInputMessage="1" showErrorMessage="1" sqref="N5:N19">
      <formula1>"F,G"</formula1>
    </dataValidation>
    <dataValidation type="list" allowBlank="1" showInputMessage="1" showErrorMessage="1" sqref="M5:M19">
      <formula1>"CHEMIN / MARCASSINS,PISTE / RENARDS,SENTIER / COYOTES"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Inscriptions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</dc:creator>
  <cp:lastModifiedBy>Aurélie</cp:lastModifiedBy>
  <dcterms:created xsi:type="dcterms:W3CDTF">2018-03-10T16:27:26Z</dcterms:created>
  <dcterms:modified xsi:type="dcterms:W3CDTF">2018-03-12T16:17:13Z</dcterms:modified>
</cp:coreProperties>
</file>