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11535" windowHeight="5730" activeTab="1"/>
  </bookViews>
  <sheets>
    <sheet name="Posiciones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X28" i="2" l="1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N5" i="2"/>
  <c r="N4" i="2"/>
  <c r="X3" i="2"/>
  <c r="Y3" i="2"/>
  <c r="N3" i="2"/>
  <c r="T3" i="2"/>
  <c r="T4" i="2" s="1"/>
  <c r="T5" i="2" s="1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T44" i="2" s="1"/>
  <c r="T45" i="2" s="1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K2" i="2"/>
  <c r="K7" i="2"/>
  <c r="K6" i="2"/>
  <c r="Y4" i="2" l="1"/>
  <c r="Y5" i="2" s="1"/>
  <c r="Y6" i="2" s="1"/>
  <c r="Y7" i="2" s="1"/>
  <c r="Y8" i="2" s="1"/>
  <c r="Y9" i="2" s="1"/>
  <c r="Y10" i="2" s="1"/>
  <c r="Y11" i="2" s="1"/>
  <c r="Y12" i="2" s="1"/>
  <c r="Y13" i="2" s="1"/>
  <c r="Y14" i="2" s="1"/>
  <c r="Y15" i="2" s="1"/>
  <c r="Y16" i="2" s="1"/>
  <c r="Y17" i="2" s="1"/>
  <c r="Y18" i="2" s="1"/>
  <c r="Y19" i="2" s="1"/>
  <c r="Y20" i="2" s="1"/>
  <c r="Y21" i="2" s="1"/>
  <c r="Y22" i="2" s="1"/>
  <c r="Y23" i="2" s="1"/>
  <c r="Y24" i="2" s="1"/>
  <c r="Y25" i="2" s="1"/>
  <c r="Y26" i="2" s="1"/>
  <c r="Y27" i="2" s="1"/>
  <c r="Y28" i="2" s="1"/>
  <c r="Y29" i="2" s="1"/>
  <c r="Y30" i="2" s="1"/>
  <c r="Y31" i="2" s="1"/>
  <c r="Y32" i="2" s="1"/>
  <c r="Y33" i="2" s="1"/>
  <c r="Y34" i="2" s="1"/>
  <c r="Y35" i="2" s="1"/>
  <c r="Y36" i="2" s="1"/>
  <c r="Y37" i="2" s="1"/>
  <c r="Y38" i="2" s="1"/>
  <c r="Y39" i="2" s="1"/>
  <c r="Y40" i="2" s="1"/>
  <c r="Y41" i="2" s="1"/>
  <c r="Y42" i="2" s="1"/>
  <c r="Y43" i="2" s="1"/>
  <c r="Y44" i="2" s="1"/>
  <c r="Y45" i="2" s="1"/>
  <c r="Y46" i="2" s="1"/>
  <c r="Y47" i="2" s="1"/>
  <c r="Y48" i="2" s="1"/>
  <c r="Y49" i="2" s="1"/>
  <c r="Y50" i="2" s="1"/>
  <c r="Y51" i="2" s="1"/>
  <c r="Y52" i="2" s="1"/>
  <c r="Y53" i="2" s="1"/>
  <c r="Y54" i="2" s="1"/>
  <c r="Y55" i="2" s="1"/>
  <c r="Y56" i="2" s="1"/>
  <c r="Y57" i="2" s="1"/>
  <c r="Y58" i="2" s="1"/>
  <c r="Y59" i="2" s="1"/>
  <c r="Y60" i="2" s="1"/>
  <c r="Y61" i="2" s="1"/>
  <c r="Y62" i="2" s="1"/>
  <c r="Y63" i="2" s="1"/>
  <c r="K9" i="2"/>
  <c r="K10" i="2" l="1"/>
  <c r="K11" i="2"/>
  <c r="K12" i="2"/>
  <c r="K13" i="2"/>
  <c r="K14" i="2"/>
  <c r="O4" i="2" l="1"/>
  <c r="D4" i="2"/>
  <c r="E4" i="2" s="1"/>
  <c r="D6" i="2"/>
  <c r="D8" i="2"/>
  <c r="E8" i="2" s="1"/>
  <c r="F8" i="2" s="1"/>
  <c r="D10" i="2"/>
  <c r="E10" i="2" s="1"/>
  <c r="E98" i="2"/>
  <c r="E9" i="2"/>
  <c r="F9" i="2" s="1"/>
  <c r="H9" i="2"/>
  <c r="E11" i="2"/>
  <c r="F11" i="2" s="1"/>
  <c r="H11" i="2"/>
  <c r="E12" i="2"/>
  <c r="H12" i="2"/>
  <c r="E13" i="2"/>
  <c r="F13" i="2" s="1"/>
  <c r="H13" i="2"/>
  <c r="E14" i="2"/>
  <c r="H14" i="2"/>
  <c r="E15" i="2"/>
  <c r="F15" i="2" s="1"/>
  <c r="H15" i="2"/>
  <c r="E16" i="2"/>
  <c r="H16" i="2"/>
  <c r="E17" i="2"/>
  <c r="F17" i="2" s="1"/>
  <c r="H17" i="2"/>
  <c r="E18" i="2"/>
  <c r="H18" i="2"/>
  <c r="E19" i="2"/>
  <c r="F19" i="2" s="1"/>
  <c r="H19" i="2"/>
  <c r="E20" i="2"/>
  <c r="H20" i="2"/>
  <c r="E21" i="2"/>
  <c r="F21" i="2" s="1"/>
  <c r="H21" i="2"/>
  <c r="E22" i="2"/>
  <c r="H22" i="2"/>
  <c r="E23" i="2"/>
  <c r="F23" i="2" s="1"/>
  <c r="H23" i="2"/>
  <c r="E24" i="2"/>
  <c r="H24" i="2"/>
  <c r="E25" i="2"/>
  <c r="F25" i="2" s="1"/>
  <c r="H25" i="2"/>
  <c r="E26" i="2"/>
  <c r="H26" i="2"/>
  <c r="E27" i="2"/>
  <c r="F27" i="2" s="1"/>
  <c r="H27" i="2"/>
  <c r="E28" i="2"/>
  <c r="H28" i="2"/>
  <c r="E29" i="2"/>
  <c r="F29" i="2" s="1"/>
  <c r="H29" i="2"/>
  <c r="E30" i="2"/>
  <c r="H30" i="2"/>
  <c r="E31" i="2"/>
  <c r="F31" i="2" s="1"/>
  <c r="H31" i="2"/>
  <c r="E32" i="2"/>
  <c r="H32" i="2"/>
  <c r="E33" i="2"/>
  <c r="F33" i="2" s="1"/>
  <c r="H33" i="2"/>
  <c r="E34" i="2"/>
  <c r="H34" i="2"/>
  <c r="E35" i="2"/>
  <c r="F35" i="2" s="1"/>
  <c r="H35" i="2"/>
  <c r="E36" i="2"/>
  <c r="H36" i="2"/>
  <c r="E37" i="2"/>
  <c r="F37" i="2" s="1"/>
  <c r="H37" i="2"/>
  <c r="E38" i="2"/>
  <c r="H38" i="2"/>
  <c r="E39" i="2"/>
  <c r="F39" i="2" s="1"/>
  <c r="H39" i="2"/>
  <c r="E40" i="2"/>
  <c r="H40" i="2"/>
  <c r="E41" i="2"/>
  <c r="F41" i="2" s="1"/>
  <c r="H41" i="2"/>
  <c r="E42" i="2"/>
  <c r="H42" i="2"/>
  <c r="E43" i="2"/>
  <c r="F43" i="2" s="1"/>
  <c r="H43" i="2"/>
  <c r="E44" i="2"/>
  <c r="H44" i="2"/>
  <c r="E45" i="2"/>
  <c r="F45" i="2" s="1"/>
  <c r="H45" i="2"/>
  <c r="E46" i="2"/>
  <c r="H46" i="2"/>
  <c r="E47" i="2"/>
  <c r="F47" i="2" s="1"/>
  <c r="H47" i="2"/>
  <c r="E48" i="2"/>
  <c r="H48" i="2"/>
  <c r="E49" i="2"/>
  <c r="F49" i="2" s="1"/>
  <c r="H49" i="2"/>
  <c r="E50" i="2"/>
  <c r="H50" i="2"/>
  <c r="E51" i="2"/>
  <c r="F51" i="2" s="1"/>
  <c r="H51" i="2"/>
  <c r="E52" i="2"/>
  <c r="H52" i="2"/>
  <c r="E53" i="2"/>
  <c r="F53" i="2" s="1"/>
  <c r="H53" i="2"/>
  <c r="E54" i="2"/>
  <c r="H54" i="2"/>
  <c r="E55" i="2"/>
  <c r="F55" i="2" s="1"/>
  <c r="H55" i="2"/>
  <c r="E56" i="2"/>
  <c r="H56" i="2"/>
  <c r="E57" i="2"/>
  <c r="F57" i="2" s="1"/>
  <c r="H57" i="2"/>
  <c r="E58" i="2"/>
  <c r="H58" i="2"/>
  <c r="E59" i="2"/>
  <c r="F59" i="2" s="1"/>
  <c r="H59" i="2"/>
  <c r="E60" i="2"/>
  <c r="H60" i="2"/>
  <c r="E61" i="2"/>
  <c r="F61" i="2" s="1"/>
  <c r="H61" i="2"/>
  <c r="E62" i="2"/>
  <c r="H62" i="2"/>
  <c r="E63" i="2"/>
  <c r="F63" i="2" s="1"/>
  <c r="H63" i="2"/>
  <c r="E64" i="2"/>
  <c r="H64" i="2"/>
  <c r="E65" i="2"/>
  <c r="F65" i="2" s="1"/>
  <c r="H65" i="2"/>
  <c r="E66" i="2"/>
  <c r="H66" i="2"/>
  <c r="E67" i="2"/>
  <c r="F67" i="2" s="1"/>
  <c r="H67" i="2"/>
  <c r="E68" i="2"/>
  <c r="H68" i="2"/>
  <c r="E69" i="2"/>
  <c r="F69" i="2" s="1"/>
  <c r="H69" i="2"/>
  <c r="E70" i="2"/>
  <c r="H70" i="2"/>
  <c r="E71" i="2"/>
  <c r="F71" i="2" s="1"/>
  <c r="H71" i="2"/>
  <c r="E72" i="2"/>
  <c r="H72" i="2"/>
  <c r="E73" i="2"/>
  <c r="F73" i="2" s="1"/>
  <c r="H73" i="2"/>
  <c r="E74" i="2"/>
  <c r="H74" i="2"/>
  <c r="E75" i="2"/>
  <c r="F75" i="2" s="1"/>
  <c r="H75" i="2"/>
  <c r="E76" i="2"/>
  <c r="H76" i="2"/>
  <c r="E77" i="2"/>
  <c r="F77" i="2" s="1"/>
  <c r="H77" i="2"/>
  <c r="E78" i="2"/>
  <c r="H78" i="2"/>
  <c r="E79" i="2"/>
  <c r="F79" i="2" s="1"/>
  <c r="H79" i="2"/>
  <c r="E80" i="2"/>
  <c r="H80" i="2"/>
  <c r="E81" i="2"/>
  <c r="F81" i="2" s="1"/>
  <c r="H81" i="2"/>
  <c r="E82" i="2"/>
  <c r="H82" i="2"/>
  <c r="E83" i="2"/>
  <c r="F83" i="2" s="1"/>
  <c r="H83" i="2"/>
  <c r="E84" i="2"/>
  <c r="H84" i="2"/>
  <c r="E85" i="2"/>
  <c r="F85" i="2" s="1"/>
  <c r="H85" i="2"/>
  <c r="E86" i="2"/>
  <c r="H86" i="2"/>
  <c r="E87" i="2"/>
  <c r="F87" i="2" s="1"/>
  <c r="H87" i="2"/>
  <c r="E88" i="2"/>
  <c r="H88" i="2"/>
  <c r="E89" i="2"/>
  <c r="F89" i="2" s="1"/>
  <c r="H89" i="2"/>
  <c r="E90" i="2"/>
  <c r="H90" i="2"/>
  <c r="E91" i="2"/>
  <c r="F91" i="2" s="1"/>
  <c r="H91" i="2"/>
  <c r="E92" i="2"/>
  <c r="H92" i="2"/>
  <c r="E93" i="2"/>
  <c r="F93" i="2" s="1"/>
  <c r="H93" i="2"/>
  <c r="E94" i="2"/>
  <c r="F94" i="2"/>
  <c r="H94" i="2"/>
  <c r="F98" i="2"/>
  <c r="H98" i="2"/>
  <c r="H7" i="2"/>
  <c r="E7" i="2"/>
  <c r="H6" i="2"/>
  <c r="E6" i="2"/>
  <c r="F6" i="2" s="1"/>
  <c r="H5" i="2"/>
  <c r="E5" i="2"/>
  <c r="F5" i="2" s="1"/>
  <c r="H4" i="2"/>
  <c r="E3" i="2"/>
  <c r="F3" i="2" s="1"/>
  <c r="H8" i="2" l="1"/>
  <c r="H10" i="2"/>
  <c r="K4" i="2"/>
  <c r="K5" i="2" s="1"/>
  <c r="K3" i="2"/>
  <c r="M4" i="2" s="1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4" i="2"/>
  <c r="F7" i="2"/>
  <c r="E95" i="2"/>
  <c r="F95" i="2" s="1"/>
  <c r="H95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E96" i="2" l="1"/>
  <c r="F96" i="2" s="1"/>
  <c r="H96" i="2"/>
  <c r="E97" i="2"/>
  <c r="F97" i="2" s="1"/>
  <c r="H97" i="2"/>
  <c r="O5" i="2" l="1"/>
  <c r="M5" i="2" l="1"/>
  <c r="N6" i="2" s="1"/>
  <c r="O6" i="2" s="1"/>
  <c r="M6" i="2" l="1"/>
  <c r="N7" i="2" s="1"/>
  <c r="O7" i="2" s="1"/>
  <c r="M7" i="2" l="1"/>
  <c r="N8" i="2" s="1"/>
  <c r="O8" i="2" s="1"/>
  <c r="M8" i="2" l="1"/>
  <c r="N9" i="2" s="1"/>
  <c r="O9" i="2" s="1"/>
  <c r="M9" i="2" l="1"/>
  <c r="N10" i="2" s="1"/>
  <c r="O10" i="2" s="1"/>
  <c r="M10" i="2" l="1"/>
  <c r="N11" i="2" s="1"/>
  <c r="O11" i="2" s="1"/>
  <c r="M11" i="2" l="1"/>
  <c r="N12" i="2" s="1"/>
  <c r="O12" i="2" s="1"/>
  <c r="M12" i="2" l="1"/>
  <c r="N13" i="2" s="1"/>
  <c r="O13" i="2" s="1"/>
  <c r="M13" i="2" l="1"/>
  <c r="N14" i="2" s="1"/>
  <c r="O14" i="2" s="1"/>
  <c r="M14" i="2" l="1"/>
  <c r="N15" i="2" s="1"/>
  <c r="O15" i="2" s="1"/>
  <c r="M15" i="2" l="1"/>
  <c r="N16" i="2" s="1"/>
  <c r="O16" i="2" s="1"/>
  <c r="M16" i="2" l="1"/>
  <c r="N17" i="2" s="1"/>
  <c r="O17" i="2" s="1"/>
  <c r="M17" i="2" l="1"/>
  <c r="N18" i="2" s="1"/>
  <c r="O18" i="2" s="1"/>
  <c r="M18" i="2" l="1"/>
  <c r="N19" i="2" s="1"/>
  <c r="O19" i="2" s="1"/>
  <c r="M19" i="2" l="1"/>
  <c r="N20" i="2" s="1"/>
  <c r="O20" i="2" s="1"/>
  <c r="M20" i="2" l="1"/>
  <c r="N21" i="2" s="1"/>
  <c r="O21" i="2" s="1"/>
  <c r="M21" i="2" l="1"/>
  <c r="N22" i="2" s="1"/>
  <c r="O22" i="2" s="1"/>
  <c r="M22" i="2" l="1"/>
  <c r="N23" i="2" s="1"/>
  <c r="O23" i="2" s="1"/>
  <c r="M23" i="2" l="1"/>
  <c r="N24" i="2" s="1"/>
  <c r="O24" i="2" s="1"/>
  <c r="M24" i="2" l="1"/>
  <c r="N25" i="2" s="1"/>
  <c r="O25" i="2" s="1"/>
  <c r="M25" i="2" l="1"/>
  <c r="N26" i="2" s="1"/>
  <c r="O26" i="2" s="1"/>
  <c r="M26" i="2" l="1"/>
  <c r="N27" i="2" s="1"/>
  <c r="O27" i="2" s="1"/>
  <c r="M27" i="2" l="1"/>
  <c r="N28" i="2" s="1"/>
  <c r="O28" i="2" s="1"/>
  <c r="M28" i="2" l="1"/>
  <c r="N29" i="2" s="1"/>
  <c r="O29" i="2" s="1"/>
  <c r="M29" i="2" l="1"/>
  <c r="N30" i="2" s="1"/>
  <c r="O30" i="2" s="1"/>
  <c r="M30" i="2" l="1"/>
  <c r="N31" i="2" s="1"/>
  <c r="O31" i="2" s="1"/>
  <c r="M31" i="2" l="1"/>
  <c r="N32" i="2" s="1"/>
  <c r="O32" i="2" s="1"/>
  <c r="M32" i="2" l="1"/>
  <c r="N33" i="2" s="1"/>
  <c r="O33" i="2" s="1"/>
  <c r="M33" i="2" l="1"/>
  <c r="N34" i="2" s="1"/>
  <c r="O34" i="2" s="1"/>
  <c r="M34" i="2" l="1"/>
  <c r="N35" i="2" s="1"/>
  <c r="O35" i="2" s="1"/>
  <c r="M35" i="2" l="1"/>
  <c r="N36" i="2" s="1"/>
  <c r="O36" i="2" s="1"/>
  <c r="M36" i="2" l="1"/>
  <c r="N37" i="2" s="1"/>
  <c r="O37" i="2" s="1"/>
  <c r="M37" i="2" l="1"/>
  <c r="N38" i="2" s="1"/>
  <c r="O38" i="2" s="1"/>
  <c r="M38" i="2" l="1"/>
  <c r="N39" i="2" s="1"/>
  <c r="O39" i="2" s="1"/>
  <c r="M39" i="2" l="1"/>
  <c r="N40" i="2" s="1"/>
  <c r="O40" i="2" s="1"/>
  <c r="M40" i="2" l="1"/>
  <c r="N41" i="2" s="1"/>
  <c r="O41" i="2" s="1"/>
  <c r="M41" i="2" l="1"/>
  <c r="N42" i="2" s="1"/>
  <c r="O42" i="2" s="1"/>
  <c r="M42" i="2" l="1"/>
  <c r="N43" i="2" s="1"/>
  <c r="O43" i="2" s="1"/>
  <c r="M43" i="2" l="1"/>
  <c r="N44" i="2" s="1"/>
  <c r="O44" i="2" s="1"/>
  <c r="M44" i="2" l="1"/>
  <c r="N45" i="2" s="1"/>
  <c r="O45" i="2" s="1"/>
  <c r="M45" i="2" l="1"/>
  <c r="N46" i="2" s="1"/>
  <c r="O46" i="2" s="1"/>
  <c r="M46" i="2" l="1"/>
  <c r="N47" i="2" s="1"/>
  <c r="O47" i="2" s="1"/>
  <c r="M47" i="2" l="1"/>
  <c r="N48" i="2" s="1"/>
  <c r="O48" i="2" s="1"/>
  <c r="M48" i="2" l="1"/>
  <c r="N49" i="2" s="1"/>
  <c r="O49" i="2" s="1"/>
  <c r="M49" i="2" l="1"/>
  <c r="N50" i="2" s="1"/>
  <c r="O50" i="2" s="1"/>
  <c r="M50" i="2" l="1"/>
  <c r="N51" i="2" s="1"/>
  <c r="O51" i="2" s="1"/>
  <c r="M51" i="2" l="1"/>
  <c r="N52" i="2" s="1"/>
  <c r="O52" i="2" s="1"/>
  <c r="M52" i="2" l="1"/>
  <c r="N53" i="2" s="1"/>
  <c r="O53" i="2" s="1"/>
  <c r="M53" i="2" l="1"/>
  <c r="N54" i="2" s="1"/>
  <c r="O54" i="2" s="1"/>
  <c r="M54" i="2" l="1"/>
  <c r="N55" i="2" s="1"/>
  <c r="O55" i="2" s="1"/>
  <c r="M55" i="2" l="1"/>
  <c r="N56" i="2" s="1"/>
  <c r="O56" i="2" s="1"/>
  <c r="M56" i="2" l="1"/>
  <c r="N57" i="2" s="1"/>
  <c r="O57" i="2" s="1"/>
  <c r="M57" i="2" l="1"/>
  <c r="N58" i="2" s="1"/>
  <c r="O58" i="2" s="1"/>
  <c r="M58" i="2" l="1"/>
  <c r="N59" i="2" s="1"/>
  <c r="O59" i="2" s="1"/>
  <c r="M59" i="2" l="1"/>
  <c r="N60" i="2" s="1"/>
  <c r="O60" i="2" s="1"/>
  <c r="M60" i="2" l="1"/>
  <c r="N61" i="2" s="1"/>
  <c r="O61" i="2" s="1"/>
  <c r="M61" i="2" l="1"/>
  <c r="N62" i="2" s="1"/>
  <c r="O62" i="2" s="1"/>
  <c r="M62" i="2" l="1"/>
  <c r="N63" i="2" s="1"/>
  <c r="O63" i="2" s="1"/>
  <c r="M63" i="2" l="1"/>
  <c r="N64" i="2" s="1"/>
  <c r="O64" i="2" s="1"/>
  <c r="M64" i="2" l="1"/>
  <c r="N65" i="2" s="1"/>
  <c r="O65" i="2" s="1"/>
  <c r="M65" i="2" l="1"/>
  <c r="N66" i="2" s="1"/>
  <c r="O66" i="2" s="1"/>
  <c r="M66" i="2" l="1"/>
  <c r="N67" i="2" s="1"/>
  <c r="O67" i="2" s="1"/>
  <c r="M67" i="2" l="1"/>
  <c r="N68" i="2" s="1"/>
  <c r="O68" i="2" s="1"/>
  <c r="M68" i="2" l="1"/>
  <c r="N69" i="2" s="1"/>
  <c r="O69" i="2" s="1"/>
  <c r="M69" i="2" l="1"/>
  <c r="N70" i="2" s="1"/>
  <c r="O70" i="2" s="1"/>
  <c r="M70" i="2" l="1"/>
  <c r="N71" i="2" s="1"/>
  <c r="O71" i="2" s="1"/>
  <c r="M71" i="2" l="1"/>
  <c r="N72" i="2" s="1"/>
  <c r="O72" i="2" s="1"/>
  <c r="M72" i="2" l="1"/>
  <c r="N73" i="2" s="1"/>
  <c r="O73" i="2" s="1"/>
  <c r="M73" i="2" l="1"/>
  <c r="N74" i="2" s="1"/>
  <c r="O74" i="2" s="1"/>
  <c r="M74" i="2" l="1"/>
  <c r="N75" i="2" s="1"/>
  <c r="O75" i="2" s="1"/>
  <c r="M75" i="2" l="1"/>
  <c r="N76" i="2" s="1"/>
  <c r="O76" i="2" s="1"/>
  <c r="M76" i="2" l="1"/>
  <c r="N77" i="2" s="1"/>
  <c r="O77" i="2" s="1"/>
  <c r="M77" i="2" l="1"/>
  <c r="N78" i="2" s="1"/>
  <c r="O78" i="2" s="1"/>
  <c r="M78" i="2" l="1"/>
  <c r="N79" i="2" s="1"/>
  <c r="O79" i="2" s="1"/>
  <c r="M79" i="2" l="1"/>
  <c r="N80" i="2" s="1"/>
  <c r="O80" i="2" s="1"/>
  <c r="M80" i="2" l="1"/>
  <c r="N81" i="2" s="1"/>
  <c r="O81" i="2" s="1"/>
  <c r="M81" i="2" l="1"/>
  <c r="N82" i="2" s="1"/>
  <c r="O82" i="2" s="1"/>
  <c r="M82" i="2" l="1"/>
  <c r="N83" i="2" s="1"/>
  <c r="O83" i="2" s="1"/>
  <c r="M83" i="2" l="1"/>
  <c r="N84" i="2" s="1"/>
  <c r="O84" i="2" s="1"/>
  <c r="M84" i="2" l="1"/>
  <c r="N85" i="2" s="1"/>
  <c r="O85" i="2" s="1"/>
  <c r="M85" i="2" l="1"/>
  <c r="N86" i="2" s="1"/>
  <c r="O86" i="2" s="1"/>
  <c r="M86" i="2" l="1"/>
  <c r="N87" i="2" s="1"/>
  <c r="O87" i="2" s="1"/>
  <c r="M87" i="2" l="1"/>
  <c r="N88" i="2" s="1"/>
  <c r="O88" i="2" s="1"/>
  <c r="M88" i="2" l="1"/>
  <c r="N89" i="2" s="1"/>
  <c r="O89" i="2" s="1"/>
  <c r="M89" i="2" l="1"/>
  <c r="N90" i="2" s="1"/>
  <c r="O90" i="2" s="1"/>
  <c r="M90" i="2" l="1"/>
  <c r="N91" i="2" s="1"/>
  <c r="O91" i="2" s="1"/>
  <c r="M91" i="2" l="1"/>
  <c r="N92" i="2" s="1"/>
  <c r="O92" i="2" s="1"/>
  <c r="M92" i="2" l="1"/>
  <c r="N93" i="2" s="1"/>
  <c r="O93" i="2" s="1"/>
  <c r="M93" i="2" l="1"/>
  <c r="N94" i="2" s="1"/>
  <c r="O94" i="2" s="1"/>
  <c r="M94" i="2" l="1"/>
  <c r="N95" i="2" s="1"/>
  <c r="O95" i="2" s="1"/>
  <c r="M95" i="2" l="1"/>
  <c r="N96" i="2" s="1"/>
  <c r="O96" i="2" s="1"/>
  <c r="M96" i="2" l="1"/>
  <c r="N97" i="2" s="1"/>
  <c r="O97" i="2" s="1"/>
  <c r="M97" i="2" l="1"/>
  <c r="N98" i="2" s="1"/>
  <c r="O98" i="2" s="1"/>
  <c r="M98" i="2" l="1"/>
  <c r="N99" i="2" s="1"/>
  <c r="O99" i="2" s="1"/>
</calcChain>
</file>

<file path=xl/sharedStrings.xml><?xml version="1.0" encoding="utf-8"?>
<sst xmlns="http://schemas.openxmlformats.org/spreadsheetml/2006/main" count="38" uniqueCount="34">
  <si>
    <t>Análisis Cinemático</t>
  </si>
  <si>
    <t>Tabla de Posiciones</t>
  </si>
  <si>
    <t>Número
de Cuadro</t>
  </si>
  <si>
    <t>Punto X</t>
  </si>
  <si>
    <t>Punto Y</t>
  </si>
  <si>
    <t>Tiempo</t>
  </si>
  <si>
    <t>Puntos:</t>
  </si>
  <si>
    <t>Creado con la ayuda de Divyx 1.1</t>
  </si>
  <si>
    <r>
      <rPr>
        <sz val="10"/>
        <rFont val="Calibri"/>
        <family val="2"/>
      </rPr>
      <t>∆</t>
    </r>
    <r>
      <rPr>
        <sz val="10"/>
        <rFont val="Arial"/>
        <family val="2"/>
      </rPr>
      <t>x</t>
    </r>
  </si>
  <si>
    <r>
      <rPr>
        <sz val="10"/>
        <rFont val="Calibri"/>
        <family val="2"/>
      </rPr>
      <t>∆</t>
    </r>
    <r>
      <rPr>
        <sz val="10"/>
        <rFont val="Arial"/>
        <family val="2"/>
      </rPr>
      <t>x/Ts</t>
    </r>
  </si>
  <si>
    <t>DC %</t>
  </si>
  <si>
    <t>W[n] video</t>
  </si>
  <si>
    <t>W[n]</t>
  </si>
  <si>
    <t>Ts</t>
  </si>
  <si>
    <t>K</t>
  </si>
  <si>
    <t>Xdtss</t>
  </si>
  <si>
    <t>63.2&amp; Xdtss</t>
  </si>
  <si>
    <t>Tau</t>
  </si>
  <si>
    <t>4Tau</t>
  </si>
  <si>
    <t>n</t>
  </si>
  <si>
    <t>e(t)</t>
  </si>
  <si>
    <t>vel ref</t>
  </si>
  <si>
    <t>vel medida</t>
  </si>
  <si>
    <t>control pid</t>
  </si>
  <si>
    <t>a</t>
  </si>
  <si>
    <t>b</t>
  </si>
  <si>
    <t>c</t>
  </si>
  <si>
    <t>d</t>
  </si>
  <si>
    <t>e</t>
  </si>
  <si>
    <t>f</t>
  </si>
  <si>
    <t>k</t>
  </si>
  <si>
    <t>ti</t>
  </si>
  <si>
    <t>td</t>
  </si>
  <si>
    <t>te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</si>
</sst>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sz val="18"/>
      <name val="Arial Black"/>
      <family val="2"/>
    </font>
    <font>
      <sz val="1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right"/>
    </xf>
    <xf numFmtId="0" fontId="3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Fill="1" applyBorder="1"/>
    <xf numFmtId="0" fontId="5" fillId="0" borderId="0" xfId="0" applyFont="1" applyFill="1" applyBorder="1"/>
    <xf numFmtId="0" fontId="1" fillId="0" borderId="4" xfId="0" applyFont="1" applyBorder="1"/>
    <xf numFmtId="164" fontId="5" fillId="0" borderId="5" xfId="0" applyNumberFormat="1" applyFont="1" applyBorder="1"/>
    <xf numFmtId="0" fontId="1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5" fillId="0" borderId="9" xfId="0" applyFont="1" applyBorder="1"/>
    <xf numFmtId="164" fontId="5" fillId="0" borderId="0" xfId="0" applyNumberFormat="1" applyFont="1" applyBorder="1"/>
    <xf numFmtId="164" fontId="5" fillId="0" borderId="0" xfId="0" applyNumberFormat="1" applyFont="1" applyFill="1" applyBorder="1"/>
    <xf numFmtId="0" fontId="1" fillId="0" borderId="0" xfId="0" applyFont="1" applyFill="1" applyBorder="1"/>
    <xf numFmtId="0" fontId="6" fillId="0" borderId="10" xfId="0" applyFont="1" applyBorder="1" applyAlignment="1">
      <alignment horizontal="center"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Real vs Modelo 100% rev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W[n] video</c:v>
                </c:pt>
              </c:strCache>
            </c:strRef>
          </c:tx>
          <c:marker>
            <c:symbol val="none"/>
          </c:marker>
          <c:cat>
            <c:numRef>
              <c:f>Sheet1!$C$3:$C$98</c:f>
              <c:numCache>
                <c:formatCode>General</c:formatCode>
                <c:ptCount val="9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0.82500000000000095</c:v>
                </c:pt>
                <c:pt idx="26">
                  <c:v>0.85800000000000098</c:v>
                </c:pt>
                <c:pt idx="27">
                  <c:v>0.89100000000000101</c:v>
                </c:pt>
                <c:pt idx="28">
                  <c:v>0.92400000000000104</c:v>
                </c:pt>
                <c:pt idx="29">
                  <c:v>0.95700000000000096</c:v>
                </c:pt>
                <c:pt idx="30">
                  <c:v>0.99000000000000099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</c:numCache>
            </c:numRef>
          </c:cat>
          <c:val>
            <c:numRef>
              <c:f>Sheet1!$H$3:$H$98</c:f>
              <c:numCache>
                <c:formatCode>General</c:formatCode>
                <c:ptCount val="96"/>
                <c:pt idx="0">
                  <c:v>0</c:v>
                </c:pt>
                <c:pt idx="1">
                  <c:v>0.13636363636363633</c:v>
                </c:pt>
                <c:pt idx="2">
                  <c:v>0.13636363636363638</c:v>
                </c:pt>
                <c:pt idx="3">
                  <c:v>0.13636363636363638</c:v>
                </c:pt>
                <c:pt idx="4">
                  <c:v>0.13636363636363638</c:v>
                </c:pt>
                <c:pt idx="5">
                  <c:v>0.27272727272727265</c:v>
                </c:pt>
                <c:pt idx="6">
                  <c:v>0.27272727272727276</c:v>
                </c:pt>
                <c:pt idx="7">
                  <c:v>0.13636363636363646</c:v>
                </c:pt>
                <c:pt idx="8">
                  <c:v>0.13636363636363627</c:v>
                </c:pt>
                <c:pt idx="9">
                  <c:v>0.27272727272727298</c:v>
                </c:pt>
                <c:pt idx="10">
                  <c:v>0.27272727272727232</c:v>
                </c:pt>
                <c:pt idx="11">
                  <c:v>0.27272727272727321</c:v>
                </c:pt>
                <c:pt idx="12">
                  <c:v>0.27272727272727232</c:v>
                </c:pt>
                <c:pt idx="13">
                  <c:v>0.54545454545454597</c:v>
                </c:pt>
                <c:pt idx="14">
                  <c:v>0.27272727272727271</c:v>
                </c:pt>
                <c:pt idx="15">
                  <c:v>0.27272727272727276</c:v>
                </c:pt>
                <c:pt idx="16">
                  <c:v>0.81818181818181734</c:v>
                </c:pt>
                <c:pt idx="17">
                  <c:v>0.27272727272727271</c:v>
                </c:pt>
                <c:pt idx="18">
                  <c:v>0.54545454545454641</c:v>
                </c:pt>
                <c:pt idx="19">
                  <c:v>0.54545454545454541</c:v>
                </c:pt>
                <c:pt idx="20">
                  <c:v>0.81818181818181734</c:v>
                </c:pt>
                <c:pt idx="21">
                  <c:v>0.54545454545454641</c:v>
                </c:pt>
                <c:pt idx="22">
                  <c:v>0.54545454545454541</c:v>
                </c:pt>
                <c:pt idx="23">
                  <c:v>0.81818181818181646</c:v>
                </c:pt>
                <c:pt idx="24">
                  <c:v>0.54545454545454541</c:v>
                </c:pt>
                <c:pt idx="25">
                  <c:v>0.54545454545453076</c:v>
                </c:pt>
                <c:pt idx="26">
                  <c:v>0.54545454545454541</c:v>
                </c:pt>
                <c:pt idx="27">
                  <c:v>0.54545454545454375</c:v>
                </c:pt>
                <c:pt idx="28">
                  <c:v>0.81818181818181823</c:v>
                </c:pt>
                <c:pt idx="29">
                  <c:v>0.27272727272727365</c:v>
                </c:pt>
                <c:pt idx="30">
                  <c:v>1.0909090909090893</c:v>
                </c:pt>
                <c:pt idx="31">
                  <c:v>0.54545454545456384</c:v>
                </c:pt>
                <c:pt idx="32">
                  <c:v>0.81818181818181379</c:v>
                </c:pt>
                <c:pt idx="33">
                  <c:v>0.8181818181818209</c:v>
                </c:pt>
                <c:pt idx="34">
                  <c:v>0.81818181818181546</c:v>
                </c:pt>
                <c:pt idx="35">
                  <c:v>1.3636363636363649</c:v>
                </c:pt>
                <c:pt idx="36">
                  <c:v>0.5454545454545473</c:v>
                </c:pt>
                <c:pt idx="37">
                  <c:v>1.3636363636363591</c:v>
                </c:pt>
                <c:pt idx="38">
                  <c:v>0.5454545454545473</c:v>
                </c:pt>
                <c:pt idx="39">
                  <c:v>1.0909090909090913</c:v>
                </c:pt>
                <c:pt idx="40">
                  <c:v>1.0909090909090873</c:v>
                </c:pt>
                <c:pt idx="41">
                  <c:v>0.5454545454545473</c:v>
                </c:pt>
                <c:pt idx="42">
                  <c:v>0.5454545454545473</c:v>
                </c:pt>
                <c:pt idx="43">
                  <c:v>1.3636363636363591</c:v>
                </c:pt>
                <c:pt idx="44">
                  <c:v>0.54545454545454397</c:v>
                </c:pt>
                <c:pt idx="45">
                  <c:v>1.0909090909090873</c:v>
                </c:pt>
                <c:pt idx="46">
                  <c:v>1.3636363636363682</c:v>
                </c:pt>
                <c:pt idx="47">
                  <c:v>0.8181818181818209</c:v>
                </c:pt>
                <c:pt idx="48">
                  <c:v>1.0909090909090839</c:v>
                </c:pt>
                <c:pt idx="49">
                  <c:v>1.0909090909090946</c:v>
                </c:pt>
                <c:pt idx="50">
                  <c:v>1.0909090909090946</c:v>
                </c:pt>
                <c:pt idx="51">
                  <c:v>0.81818181818181202</c:v>
                </c:pt>
                <c:pt idx="52">
                  <c:v>1.0909090909090946</c:v>
                </c:pt>
                <c:pt idx="53">
                  <c:v>1.0909090909090873</c:v>
                </c:pt>
                <c:pt idx="54">
                  <c:v>0.81818181818181757</c:v>
                </c:pt>
                <c:pt idx="55">
                  <c:v>1.3636363636363715</c:v>
                </c:pt>
                <c:pt idx="56">
                  <c:v>0.81818181818181202</c:v>
                </c:pt>
                <c:pt idx="57">
                  <c:v>1.0909090909090946</c:v>
                </c:pt>
                <c:pt idx="58">
                  <c:v>1.0909090909090946</c:v>
                </c:pt>
                <c:pt idx="59">
                  <c:v>1.0909090909090873</c:v>
                </c:pt>
                <c:pt idx="60">
                  <c:v>0.81818181818181757</c:v>
                </c:pt>
                <c:pt idx="61">
                  <c:v>1.3636363636363649</c:v>
                </c:pt>
                <c:pt idx="62">
                  <c:v>0.81818181818182434</c:v>
                </c:pt>
                <c:pt idx="63">
                  <c:v>1.0909090909090799</c:v>
                </c:pt>
                <c:pt idx="64">
                  <c:v>1.6363636363636351</c:v>
                </c:pt>
                <c:pt idx="65">
                  <c:v>1.0909090909090946</c:v>
                </c:pt>
                <c:pt idx="66">
                  <c:v>1.3636363636363715</c:v>
                </c:pt>
                <c:pt idx="67">
                  <c:v>1.3636363636363649</c:v>
                </c:pt>
                <c:pt idx="68">
                  <c:v>0.81818181818180657</c:v>
                </c:pt>
                <c:pt idx="69">
                  <c:v>0.81818181818182434</c:v>
                </c:pt>
                <c:pt idx="70">
                  <c:v>1.0909090909090879</c:v>
                </c:pt>
                <c:pt idx="71">
                  <c:v>1.9090909090909189</c:v>
                </c:pt>
                <c:pt idx="72">
                  <c:v>1.0909090909090946</c:v>
                </c:pt>
                <c:pt idx="73">
                  <c:v>1.0909090909090879</c:v>
                </c:pt>
                <c:pt idx="74">
                  <c:v>1.0909090909090799</c:v>
                </c:pt>
                <c:pt idx="75">
                  <c:v>1.0909090909090946</c:v>
                </c:pt>
                <c:pt idx="76">
                  <c:v>1.3636363636363715</c:v>
                </c:pt>
                <c:pt idx="77">
                  <c:v>1.0909090909090946</c:v>
                </c:pt>
                <c:pt idx="78">
                  <c:v>0.81818181818181079</c:v>
                </c:pt>
                <c:pt idx="79">
                  <c:v>1.0909090909090799</c:v>
                </c:pt>
                <c:pt idx="80">
                  <c:v>0.54545454545455396</c:v>
                </c:pt>
                <c:pt idx="81">
                  <c:v>0.81818181818181079</c:v>
                </c:pt>
                <c:pt idx="82">
                  <c:v>1.0909090909090946</c:v>
                </c:pt>
                <c:pt idx="83">
                  <c:v>0.81818181818182434</c:v>
                </c:pt>
                <c:pt idx="84">
                  <c:v>0.27272727272727026</c:v>
                </c:pt>
                <c:pt idx="85">
                  <c:v>0.81818181818181324</c:v>
                </c:pt>
                <c:pt idx="86">
                  <c:v>0.27272727272727026</c:v>
                </c:pt>
                <c:pt idx="87">
                  <c:v>0.27272727272727026</c:v>
                </c:pt>
                <c:pt idx="88">
                  <c:v>0.27272727272728375</c:v>
                </c:pt>
                <c:pt idx="89">
                  <c:v>0.27272727272727026</c:v>
                </c:pt>
                <c:pt idx="90">
                  <c:v>0.14242424242424537</c:v>
                </c:pt>
                <c:pt idx="91">
                  <c:v>5.7575757575758106E-2</c:v>
                </c:pt>
                <c:pt idx="92">
                  <c:v>3.8484848484845013E-2</c:v>
                </c:pt>
                <c:pt idx="93">
                  <c:v>1.7181818181811016E-2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W[n]</c:v>
                </c:pt>
              </c:strCache>
            </c:strRef>
          </c:tx>
          <c:marker>
            <c:symbol val="none"/>
          </c:marker>
          <c:cat>
            <c:numRef>
              <c:f>Sheet1!$C$3:$C$98</c:f>
              <c:numCache>
                <c:formatCode>General</c:formatCode>
                <c:ptCount val="9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0.82500000000000095</c:v>
                </c:pt>
                <c:pt idx="26">
                  <c:v>0.85800000000000098</c:v>
                </c:pt>
                <c:pt idx="27">
                  <c:v>0.89100000000000101</c:v>
                </c:pt>
                <c:pt idx="28">
                  <c:v>0.92400000000000104</c:v>
                </c:pt>
                <c:pt idx="29">
                  <c:v>0.95700000000000096</c:v>
                </c:pt>
                <c:pt idx="30">
                  <c:v>0.99000000000000099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</c:numCache>
            </c:numRef>
          </c:cat>
          <c:val>
            <c:numRef>
              <c:f>Sheet1!$I$3:$I$98</c:f>
              <c:numCache>
                <c:formatCode>General</c:formatCode>
                <c:ptCount val="96"/>
                <c:pt idx="0">
                  <c:v>0</c:v>
                </c:pt>
                <c:pt idx="1">
                  <c:v>3.5534498075214596E-2</c:v>
                </c:pt>
                <c:pt idx="2">
                  <c:v>6.9911520643093208E-2</c:v>
                </c:pt>
                <c:pt idx="3">
                  <c:v>0.1031687704888911</c:v>
                </c:pt>
                <c:pt idx="4">
                  <c:v>0.13534272229410926</c:v>
                </c:pt>
                <c:pt idx="5">
                  <c:v>0.16646866263987406</c:v>
                </c:pt>
                <c:pt idx="6">
                  <c:v>0.19658072870727517</c:v>
                </c:pt>
                <c:pt idx="7">
                  <c:v>0.2257119457171062</c:v>
                </c:pt>
                <c:pt idx="8">
                  <c:v>0.2538942631500698</c:v>
                </c:pt>
                <c:pt idx="9">
                  <c:v>0.2811585897871714</c:v>
                </c:pt>
                <c:pt idx="10">
                  <c:v>0.30753482760873224</c:v>
                </c:pt>
                <c:pt idx="11">
                  <c:v>0.33305190458919987</c:v>
                </c:pt>
                <c:pt idx="12">
                  <c:v>0.35773780642372394</c:v>
                </c:pt>
                <c:pt idx="13">
                  <c:v>0.38161960722129284</c:v>
                </c:pt>
                <c:pt idx="14">
                  <c:v>0.40472349919809403</c:v>
                </c:pt>
                <c:pt idx="15">
                  <c:v>0.42707482140366387</c:v>
                </c:pt>
                <c:pt idx="16">
                  <c:v>0.44869808751133244</c:v>
                </c:pt>
                <c:pt idx="17">
                  <c:v>0.46961701270344175</c:v>
                </c:pt>
                <c:pt idx="18">
                  <c:v>0.48985453968082443</c:v>
                </c:pt>
                <c:pt idx="19">
                  <c:v>0.50943286382506758</c:v>
                </c:pt>
                <c:pt idx="20">
                  <c:v>0.52837345754115939</c:v>
                </c:pt>
                <c:pt idx="21">
                  <c:v>0.54669709380721565</c:v>
                </c:pt>
                <c:pt idx="22">
                  <c:v>0.56442386895711383</c:v>
                </c:pt>
                <c:pt idx="23">
                  <c:v>0.5815732247210218</c:v>
                </c:pt>
                <c:pt idx="24">
                  <c:v>0.59816396954799456</c:v>
                </c:pt>
                <c:pt idx="25">
                  <c:v>0.6142142992340236</c:v>
                </c:pt>
                <c:pt idx="26">
                  <c:v>0.62974181687816255</c:v>
                </c:pt>
                <c:pt idx="27">
                  <c:v>0.64476355218861614</c:v>
                </c:pt>
                <c:pt idx="28">
                  <c:v>0.65929598015996693</c:v>
                </c:pt>
                <c:pt idx="29">
                  <c:v>0.67335503914202299</c:v>
                </c:pt>
                <c:pt idx="30">
                  <c:v>0.68695614832010332</c:v>
                </c:pt>
                <c:pt idx="31">
                  <c:v>0.70011422462593342</c:v>
                </c:pt>
                <c:pt idx="32">
                  <c:v>0.7128436990976974</c:v>
                </c:pt>
                <c:pt idx="33">
                  <c:v>0.72515853270718889</c:v>
                </c:pt>
                <c:pt idx="34">
                  <c:v>0.73707223167142011</c:v>
                </c:pt>
                <c:pt idx="35">
                  <c:v>0.74859786226548097</c:v>
                </c:pt>
                <c:pt idx="36">
                  <c:v>0.75974806515289484</c:v>
                </c:pt>
                <c:pt idx="37">
                  <c:v>0.7705350692491878</c:v>
                </c:pt>
                <c:pt idx="38">
                  <c:v>0.78097070513387512</c:v>
                </c:pt>
                <c:pt idx="39">
                  <c:v>0.79106641802557587</c:v>
                </c:pt>
                <c:pt idx="40">
                  <c:v>0.80083328033448509</c:v>
                </c:pt>
                <c:pt idx="41">
                  <c:v>0.8102820038059706</c:v>
                </c:pt>
                <c:pt idx="42">
                  <c:v>0.81942295126861275</c:v>
                </c:pt>
                <c:pt idx="43">
                  <c:v>0.82826614799957288</c:v>
                </c:pt>
                <c:pt idx="44">
                  <c:v>0.83682129271975247</c:v>
                </c:pt>
                <c:pt idx="45">
                  <c:v>0.84509776823080573</c:v>
                </c:pt>
                <c:pt idx="46">
                  <c:v>0.8531046517056684</c:v>
                </c:pt>
                <c:pt idx="47">
                  <c:v>0.86085072464389056</c:v>
                </c:pt>
                <c:pt idx="48">
                  <c:v>0.86834448250269181</c:v>
                </c:pt>
                <c:pt idx="49">
                  <c:v>0.8755941440143008</c:v>
                </c:pt>
                <c:pt idx="50">
                  <c:v>0.88260766019979875</c:v>
                </c:pt>
                <c:pt idx="51">
                  <c:v>0.88939272308935213</c:v>
                </c:pt>
                <c:pt idx="52">
                  <c:v>0.89595677415839892</c:v>
                </c:pt>
                <c:pt idx="53">
                  <c:v>0.90230701248904022</c:v>
                </c:pt>
                <c:pt idx="54">
                  <c:v>0.90845040266558907</c:v>
                </c:pt>
                <c:pt idx="55">
                  <c:v>0.91439368241293439</c:v>
                </c:pt>
                <c:pt idx="56">
                  <c:v>0.92014336998609902</c:v>
                </c:pt>
                <c:pt idx="57">
                  <c:v>0.92570577131909548</c:v>
                </c:pt>
                <c:pt idx="58">
                  <c:v>0.93108698694091929</c:v>
                </c:pt>
                <c:pt idx="59">
                  <c:v>0.93629291866626674</c:v>
                </c:pt>
                <c:pt idx="60">
                  <c:v>0.94132927606831307</c:v>
                </c:pt>
                <c:pt idx="61">
                  <c:v>0.94620158274065103</c:v>
                </c:pt>
                <c:pt idx="62">
                  <c:v>0.95091518235525807</c:v>
                </c:pt>
                <c:pt idx="63">
                  <c:v>0.95547524452313526</c:v>
                </c:pt>
                <c:pt idx="64">
                  <c:v>0.9598867704640458</c:v>
                </c:pt>
                <c:pt idx="65">
                  <c:v>0.96415459849157159</c:v>
                </c:pt>
                <c:pt idx="66">
                  <c:v>0.96828340931950374</c:v>
                </c:pt>
                <c:pt idx="67">
                  <c:v>0.97227773119538596</c:v>
                </c:pt>
                <c:pt idx="68">
                  <c:v>0.97614194486684203</c:v>
                </c:pt>
                <c:pt idx="69">
                  <c:v>0.9798802883861335</c:v>
                </c:pt>
                <c:pt idx="70">
                  <c:v>0.98349686175821671</c:v>
                </c:pt>
                <c:pt idx="71">
                  <c:v>0.98699563143739832</c:v>
                </c:pt>
                <c:pt idx="72">
                  <c:v>0.99038043467751857</c:v>
                </c:pt>
                <c:pt idx="73">
                  <c:v>0.99365498374043626</c:v>
                </c:pt>
                <c:pt idx="74">
                  <c:v>0.9968228699674283</c:v>
                </c:pt>
                <c:pt idx="75">
                  <c:v>0.99988756771797105</c:v>
                </c:pt>
                <c:pt idx="76">
                  <c:v>1.0028524381802226</c:v>
                </c:pt>
                <c:pt idx="77">
                  <c:v>0.97018623498216983</c:v>
                </c:pt>
                <c:pt idx="78">
                  <c:v>0.93858407749089401</c:v>
                </c:pt>
                <c:pt idx="79">
                  <c:v>0.90801130623711901</c:v>
                </c:pt>
                <c:pt idx="80">
                  <c:v>0.87843439072450924</c:v>
                </c:pt>
                <c:pt idx="81">
                  <c:v>0.84982089265530703</c:v>
                </c:pt>
                <c:pt idx="82">
                  <c:v>0.8221394303538313</c:v>
                </c:pt>
                <c:pt idx="83">
                  <c:v>0.79535964434882056</c:v>
                </c:pt>
                <c:pt idx="84">
                  <c:v>0.76945216407687211</c:v>
                </c:pt>
                <c:pt idx="85">
                  <c:v>0.74438857567045935</c:v>
                </c:pt>
                <c:pt idx="86">
                  <c:v>0.72014139079520012</c:v>
                </c:pt>
                <c:pt idx="87">
                  <c:v>0.69668401650219691</c:v>
                </c:pt>
                <c:pt idx="88">
                  <c:v>0.67399072606238597</c:v>
                </c:pt>
                <c:pt idx="89">
                  <c:v>0.65203663075090756</c:v>
                </c:pt>
                <c:pt idx="90">
                  <c:v>0.63079765255055231</c:v>
                </c:pt>
                <c:pt idx="91">
                  <c:v>0.61025049774434548</c:v>
                </c:pt>
                <c:pt idx="92">
                  <c:v>0.5903726313683082</c:v>
                </c:pt>
                <c:pt idx="93">
                  <c:v>0.57114225249637629</c:v>
                </c:pt>
                <c:pt idx="94">
                  <c:v>0.55253827033037062</c:v>
                </c:pt>
                <c:pt idx="95">
                  <c:v>0.53454028106879503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767552"/>
        <c:axId val="111769088"/>
      </c:lineChart>
      <c:catAx>
        <c:axId val="11176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1769088"/>
        <c:crosses val="autoZero"/>
        <c:auto val="1"/>
        <c:lblAlgn val="ctr"/>
        <c:lblOffset val="100"/>
        <c:noMultiLvlLbl val="0"/>
      </c:catAx>
      <c:valAx>
        <c:axId val="11176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7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314325</xdr:colOff>
      <xdr:row>4</xdr:row>
      <xdr:rowOff>114300</xdr:rowOff>
    </xdr:from>
    <xdr:to>
      <xdr:col>34</xdr:col>
      <xdr:colOff>9525</xdr:colOff>
      <xdr:row>21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workbookViewId="0">
      <selection activeCell="B101" sqref="B5:C101"/>
    </sheetView>
  </sheetViews>
  <sheetFormatPr baseColWidth="10" defaultColWidth="9.140625" defaultRowHeight="12.75" x14ac:dyDescent="0.2"/>
  <cols>
    <col min="1" max="4" width="11.42578125" customWidth="1"/>
    <col min="5" max="5" width="11.7109375" customWidth="1"/>
    <col min="6" max="6" width="3.42578125" customWidth="1"/>
    <col min="7" max="256" width="11.42578125" customWidth="1"/>
  </cols>
  <sheetData>
    <row r="1" spans="1:6" ht="20.25" x14ac:dyDescent="0.3">
      <c r="A1" s="2" t="s">
        <v>0</v>
      </c>
    </row>
    <row r="3" spans="1:6" ht="27" x14ac:dyDescent="0.5">
      <c r="A3" s="7" t="s">
        <v>1</v>
      </c>
      <c r="E3" s="6" t="s">
        <v>6</v>
      </c>
      <c r="F3" s="8">
        <v>97</v>
      </c>
    </row>
    <row r="4" spans="1:6" x14ac:dyDescent="0.2">
      <c r="A4" s="1"/>
    </row>
    <row r="5" spans="1:6" ht="25.5" x14ac:dyDescent="0.2">
      <c r="A5" s="3" t="s">
        <v>2</v>
      </c>
      <c r="B5" s="4" t="s">
        <v>5</v>
      </c>
      <c r="C5" s="4" t="s">
        <v>3</v>
      </c>
      <c r="D5" s="4" t="s">
        <v>5</v>
      </c>
      <c r="E5" s="5" t="s">
        <v>4</v>
      </c>
    </row>
    <row r="6" spans="1:6" x14ac:dyDescent="0.2">
      <c r="A6">
        <v>1</v>
      </c>
      <c r="B6">
        <v>0</v>
      </c>
      <c r="C6">
        <v>8.9999999999999993E-3</v>
      </c>
      <c r="D6">
        <v>0</v>
      </c>
      <c r="E6">
        <v>0</v>
      </c>
    </row>
    <row r="7" spans="1:6" x14ac:dyDescent="0.2">
      <c r="A7">
        <v>2</v>
      </c>
      <c r="B7">
        <v>3.3000000000000002E-2</v>
      </c>
      <c r="C7">
        <v>8.9999999999999993E-3</v>
      </c>
      <c r="D7">
        <v>3.3000000000000002E-2</v>
      </c>
      <c r="E7">
        <v>0</v>
      </c>
    </row>
    <row r="8" spans="1:6" x14ac:dyDescent="0.2">
      <c r="A8">
        <v>3</v>
      </c>
      <c r="B8">
        <v>6.6000000000000003E-2</v>
      </c>
      <c r="C8">
        <v>1.7999999999999999E-2</v>
      </c>
      <c r="D8">
        <v>6.6000000000000003E-2</v>
      </c>
      <c r="E8">
        <v>0</v>
      </c>
    </row>
    <row r="9" spans="1:6" x14ac:dyDescent="0.2">
      <c r="A9">
        <v>4</v>
      </c>
      <c r="B9">
        <v>9.9000000000000005E-2</v>
      </c>
      <c r="C9">
        <v>1.7999999999999999E-2</v>
      </c>
      <c r="D9">
        <v>9.9000000000000005E-2</v>
      </c>
      <c r="E9">
        <v>0</v>
      </c>
    </row>
    <row r="10" spans="1:6" x14ac:dyDescent="0.2">
      <c r="A10">
        <v>5</v>
      </c>
      <c r="B10">
        <v>0.13200000000000001</v>
      </c>
      <c r="C10">
        <v>2.7E-2</v>
      </c>
      <c r="D10">
        <v>0.13200000000000001</v>
      </c>
      <c r="E10">
        <v>0</v>
      </c>
    </row>
    <row r="11" spans="1:6" x14ac:dyDescent="0.2">
      <c r="A11">
        <v>6</v>
      </c>
      <c r="B11">
        <v>0.16500000000000001</v>
      </c>
      <c r="C11">
        <v>2.7E-2</v>
      </c>
      <c r="D11">
        <v>0.16500000000000001</v>
      </c>
      <c r="E11">
        <v>0</v>
      </c>
    </row>
    <row r="12" spans="1:6" x14ac:dyDescent="0.2">
      <c r="A12">
        <v>7</v>
      </c>
      <c r="B12">
        <v>0.19800000000000001</v>
      </c>
      <c r="C12">
        <v>4.4999999999999998E-2</v>
      </c>
      <c r="D12">
        <v>0.19800000000000001</v>
      </c>
      <c r="E12">
        <v>0</v>
      </c>
    </row>
    <row r="13" spans="1:6" x14ac:dyDescent="0.2">
      <c r="A13">
        <v>8</v>
      </c>
      <c r="B13">
        <v>0.23100000000000001</v>
      </c>
      <c r="C13">
        <v>4.4999999999999998E-2</v>
      </c>
      <c r="D13">
        <v>0.23100000000000001</v>
      </c>
      <c r="E13">
        <v>0</v>
      </c>
    </row>
    <row r="14" spans="1:6" x14ac:dyDescent="0.2">
      <c r="A14">
        <v>9</v>
      </c>
      <c r="B14">
        <v>0.26400000000000001</v>
      </c>
      <c r="C14">
        <v>5.3999999999999999E-2</v>
      </c>
      <c r="D14">
        <v>0.26400000000000001</v>
      </c>
      <c r="E14">
        <v>0</v>
      </c>
    </row>
    <row r="15" spans="1:6" x14ac:dyDescent="0.2">
      <c r="A15">
        <v>10</v>
      </c>
      <c r="B15">
        <v>0.29699999999999999</v>
      </c>
      <c r="C15">
        <v>6.3E-2</v>
      </c>
      <c r="D15">
        <v>0.29699999999999999</v>
      </c>
      <c r="E15">
        <v>0</v>
      </c>
    </row>
    <row r="16" spans="1:6" x14ac:dyDescent="0.2">
      <c r="A16">
        <v>11</v>
      </c>
      <c r="B16">
        <v>0.33</v>
      </c>
      <c r="C16">
        <v>7.1999999999999995E-2</v>
      </c>
      <c r="D16">
        <v>0.33</v>
      </c>
      <c r="E16">
        <v>0</v>
      </c>
    </row>
    <row r="17" spans="1:5" x14ac:dyDescent="0.2">
      <c r="A17">
        <v>12</v>
      </c>
      <c r="B17">
        <v>0.36299999999999999</v>
      </c>
      <c r="C17">
        <v>8.1000000000000003E-2</v>
      </c>
      <c r="D17">
        <v>0.36299999999999999</v>
      </c>
      <c r="E17">
        <v>0</v>
      </c>
    </row>
    <row r="18" spans="1:5" x14ac:dyDescent="0.2">
      <c r="A18">
        <v>13</v>
      </c>
      <c r="B18">
        <v>0.39600000000000002</v>
      </c>
      <c r="C18">
        <v>0.09</v>
      </c>
      <c r="D18">
        <v>0.39600000000000002</v>
      </c>
      <c r="E18">
        <v>0</v>
      </c>
    </row>
    <row r="19" spans="1:5" x14ac:dyDescent="0.2">
      <c r="A19">
        <v>14</v>
      </c>
      <c r="B19">
        <v>0.42899999999999999</v>
      </c>
      <c r="C19">
        <v>0.108</v>
      </c>
      <c r="D19">
        <v>0.42899999999999999</v>
      </c>
      <c r="E19">
        <v>0</v>
      </c>
    </row>
    <row r="20" spans="1:5" x14ac:dyDescent="0.2">
      <c r="A20">
        <v>15</v>
      </c>
      <c r="B20">
        <v>0.46200000000000002</v>
      </c>
      <c r="C20">
        <v>0.11700000000000001</v>
      </c>
      <c r="D20">
        <v>0.46200000000000002</v>
      </c>
      <c r="E20">
        <v>0</v>
      </c>
    </row>
    <row r="21" spans="1:5" x14ac:dyDescent="0.2">
      <c r="A21">
        <v>16</v>
      </c>
      <c r="B21">
        <v>0.495</v>
      </c>
      <c r="C21">
        <v>0.126</v>
      </c>
      <c r="D21">
        <v>0.495</v>
      </c>
      <c r="E21">
        <v>0</v>
      </c>
    </row>
    <row r="22" spans="1:5" x14ac:dyDescent="0.2">
      <c r="A22">
        <v>17</v>
      </c>
      <c r="B22">
        <v>0.52800000000000002</v>
      </c>
      <c r="C22">
        <v>0.153</v>
      </c>
      <c r="D22">
        <v>0.52800000000000002</v>
      </c>
      <c r="E22">
        <v>0</v>
      </c>
    </row>
    <row r="23" spans="1:5" x14ac:dyDescent="0.2">
      <c r="A23">
        <v>18</v>
      </c>
      <c r="B23">
        <v>0.56100000000000005</v>
      </c>
      <c r="C23">
        <v>0.16200000000000001</v>
      </c>
      <c r="D23">
        <v>0.56100000000000005</v>
      </c>
      <c r="E23">
        <v>0</v>
      </c>
    </row>
    <row r="24" spans="1:5" x14ac:dyDescent="0.2">
      <c r="A24">
        <v>19</v>
      </c>
      <c r="B24">
        <v>0.59399999999999997</v>
      </c>
      <c r="C24">
        <v>0.18</v>
      </c>
      <c r="D24">
        <v>0.59399999999999997</v>
      </c>
      <c r="E24">
        <v>0</v>
      </c>
    </row>
    <row r="25" spans="1:5" x14ac:dyDescent="0.2">
      <c r="A25">
        <v>20</v>
      </c>
      <c r="B25">
        <v>0.627</v>
      </c>
      <c r="C25">
        <v>0.19800000000000001</v>
      </c>
      <c r="D25">
        <v>0.627</v>
      </c>
      <c r="E25">
        <v>0</v>
      </c>
    </row>
    <row r="26" spans="1:5" x14ac:dyDescent="0.2">
      <c r="A26">
        <v>21</v>
      </c>
      <c r="B26">
        <v>0.66</v>
      </c>
      <c r="C26">
        <v>0.22500000000000001</v>
      </c>
      <c r="D26">
        <v>0.66</v>
      </c>
      <c r="E26">
        <v>0</v>
      </c>
    </row>
    <row r="27" spans="1:5" x14ac:dyDescent="0.2">
      <c r="A27">
        <v>22</v>
      </c>
      <c r="B27">
        <v>0.69299999999999995</v>
      </c>
      <c r="C27">
        <v>0.24299999999999999</v>
      </c>
      <c r="D27">
        <v>0.69299999999999995</v>
      </c>
      <c r="E27">
        <v>0</v>
      </c>
    </row>
    <row r="28" spans="1:5" x14ac:dyDescent="0.2">
      <c r="A28">
        <v>23</v>
      </c>
      <c r="B28">
        <v>0.72599999999999998</v>
      </c>
      <c r="C28">
        <v>0.26100000000000001</v>
      </c>
      <c r="D28">
        <v>0.72599999999999998</v>
      </c>
      <c r="E28">
        <v>0</v>
      </c>
    </row>
    <row r="29" spans="1:5" x14ac:dyDescent="0.2">
      <c r="A29">
        <v>24</v>
      </c>
      <c r="B29">
        <v>0.75900000000000001</v>
      </c>
      <c r="C29">
        <v>0.28799999999999998</v>
      </c>
      <c r="D29">
        <v>0.75900000000000001</v>
      </c>
      <c r="E29">
        <v>0</v>
      </c>
    </row>
    <row r="30" spans="1:5" x14ac:dyDescent="0.2">
      <c r="A30">
        <v>25</v>
      </c>
      <c r="B30">
        <v>0.79200000000000004</v>
      </c>
      <c r="C30">
        <v>0.30599999999999999</v>
      </c>
      <c r="D30">
        <v>0.79200000000000004</v>
      </c>
      <c r="E30">
        <v>0</v>
      </c>
    </row>
    <row r="31" spans="1:5" x14ac:dyDescent="0.2">
      <c r="A31">
        <v>26</v>
      </c>
      <c r="B31">
        <v>0.82500000000000095</v>
      </c>
      <c r="C31">
        <v>0.32400000000000001</v>
      </c>
      <c r="D31">
        <v>0.82500000000000095</v>
      </c>
      <c r="E31">
        <v>0</v>
      </c>
    </row>
    <row r="32" spans="1:5" x14ac:dyDescent="0.2">
      <c r="A32">
        <v>27</v>
      </c>
      <c r="B32">
        <v>0.85800000000000098</v>
      </c>
      <c r="C32">
        <v>0.34200000000000003</v>
      </c>
      <c r="D32">
        <v>0.85800000000000098</v>
      </c>
      <c r="E32">
        <v>0</v>
      </c>
    </row>
    <row r="33" spans="1:5" x14ac:dyDescent="0.2">
      <c r="A33">
        <v>28</v>
      </c>
      <c r="B33">
        <v>0.89100000000000101</v>
      </c>
      <c r="C33">
        <v>0.36</v>
      </c>
      <c r="D33">
        <v>0.89100000000000101</v>
      </c>
      <c r="E33">
        <v>0</v>
      </c>
    </row>
    <row r="34" spans="1:5" x14ac:dyDescent="0.2">
      <c r="A34">
        <v>29</v>
      </c>
      <c r="B34">
        <v>0.92400000000000104</v>
      </c>
      <c r="C34">
        <v>0.38700000000000001</v>
      </c>
      <c r="D34">
        <v>0.92400000000000104</v>
      </c>
      <c r="E34">
        <v>0</v>
      </c>
    </row>
    <row r="35" spans="1:5" x14ac:dyDescent="0.2">
      <c r="A35">
        <v>30</v>
      </c>
      <c r="B35">
        <v>0.95700000000000096</v>
      </c>
      <c r="C35">
        <v>0.39600000000000002</v>
      </c>
      <c r="D35">
        <v>0.95700000000000096</v>
      </c>
      <c r="E35">
        <v>0</v>
      </c>
    </row>
    <row r="36" spans="1:5" x14ac:dyDescent="0.2">
      <c r="A36">
        <v>31</v>
      </c>
      <c r="B36">
        <v>0.99000000000000099</v>
      </c>
      <c r="C36">
        <v>0.432</v>
      </c>
      <c r="D36">
        <v>0.99000000000000099</v>
      </c>
      <c r="E36">
        <v>0</v>
      </c>
    </row>
    <row r="37" spans="1:5" x14ac:dyDescent="0.2">
      <c r="A37">
        <v>32</v>
      </c>
      <c r="B37">
        <v>1.0229999999999999</v>
      </c>
      <c r="C37">
        <v>0.45</v>
      </c>
      <c r="D37">
        <v>1.0229999999999999</v>
      </c>
      <c r="E37">
        <v>0</v>
      </c>
    </row>
    <row r="38" spans="1:5" x14ac:dyDescent="0.2">
      <c r="A38">
        <v>33</v>
      </c>
      <c r="B38">
        <v>1.056</v>
      </c>
      <c r="C38">
        <v>0.47699999999999998</v>
      </c>
      <c r="D38">
        <v>1.056</v>
      </c>
      <c r="E38">
        <v>0</v>
      </c>
    </row>
    <row r="39" spans="1:5" x14ac:dyDescent="0.2">
      <c r="A39">
        <v>34</v>
      </c>
      <c r="B39">
        <v>1.089</v>
      </c>
      <c r="C39">
        <v>0.504</v>
      </c>
      <c r="D39">
        <v>1.089</v>
      </c>
      <c r="E39">
        <v>0</v>
      </c>
    </row>
    <row r="40" spans="1:5" x14ac:dyDescent="0.2">
      <c r="A40">
        <v>35</v>
      </c>
      <c r="B40">
        <v>1.1220000000000001</v>
      </c>
      <c r="C40">
        <v>0.53100000000000003</v>
      </c>
      <c r="D40">
        <v>1.1220000000000001</v>
      </c>
      <c r="E40">
        <v>0</v>
      </c>
    </row>
    <row r="41" spans="1:5" x14ac:dyDescent="0.2">
      <c r="A41">
        <v>36</v>
      </c>
      <c r="B41">
        <v>1.155</v>
      </c>
      <c r="C41">
        <v>0.57599999999999996</v>
      </c>
      <c r="D41">
        <v>1.155</v>
      </c>
      <c r="E41">
        <v>0</v>
      </c>
    </row>
    <row r="42" spans="1:5" x14ac:dyDescent="0.2">
      <c r="A42">
        <v>37</v>
      </c>
      <c r="B42">
        <v>1.1879999999999999</v>
      </c>
      <c r="C42">
        <v>0.59399999999999997</v>
      </c>
      <c r="D42">
        <v>1.1879999999999999</v>
      </c>
      <c r="E42">
        <v>0</v>
      </c>
    </row>
    <row r="43" spans="1:5" x14ac:dyDescent="0.2">
      <c r="A43">
        <v>38</v>
      </c>
      <c r="B43">
        <v>1.2210000000000001</v>
      </c>
      <c r="C43">
        <v>0.63900000000000001</v>
      </c>
      <c r="D43">
        <v>1.2210000000000001</v>
      </c>
      <c r="E43">
        <v>0</v>
      </c>
    </row>
    <row r="44" spans="1:5" x14ac:dyDescent="0.2">
      <c r="A44">
        <v>39</v>
      </c>
      <c r="B44">
        <v>1.254</v>
      </c>
      <c r="C44">
        <v>0.65700000000000003</v>
      </c>
      <c r="D44">
        <v>1.254</v>
      </c>
      <c r="E44">
        <v>0</v>
      </c>
    </row>
    <row r="45" spans="1:5" x14ac:dyDescent="0.2">
      <c r="A45">
        <v>40</v>
      </c>
      <c r="B45">
        <v>1.2869999999999999</v>
      </c>
      <c r="C45">
        <v>0.69299999999999995</v>
      </c>
      <c r="D45">
        <v>1.2869999999999999</v>
      </c>
      <c r="E45">
        <v>0</v>
      </c>
    </row>
    <row r="46" spans="1:5" x14ac:dyDescent="0.2">
      <c r="A46">
        <v>41</v>
      </c>
      <c r="B46">
        <v>1.32</v>
      </c>
      <c r="C46">
        <v>0.72899999999999998</v>
      </c>
      <c r="D46">
        <v>1.32</v>
      </c>
      <c r="E46">
        <v>0</v>
      </c>
    </row>
    <row r="47" spans="1:5" x14ac:dyDescent="0.2">
      <c r="A47">
        <v>42</v>
      </c>
      <c r="B47">
        <v>1.353</v>
      </c>
      <c r="C47">
        <v>0.747</v>
      </c>
      <c r="D47">
        <v>1.353</v>
      </c>
      <c r="E47">
        <v>0</v>
      </c>
    </row>
    <row r="48" spans="1:5" x14ac:dyDescent="0.2">
      <c r="A48">
        <v>43</v>
      </c>
      <c r="B48">
        <v>1.3859999999999999</v>
      </c>
      <c r="C48">
        <v>0.76500000000000001</v>
      </c>
      <c r="D48">
        <v>1.3859999999999999</v>
      </c>
      <c r="E48">
        <v>0</v>
      </c>
    </row>
    <row r="49" spans="1:5" x14ac:dyDescent="0.2">
      <c r="A49">
        <v>44</v>
      </c>
      <c r="B49">
        <v>1.419</v>
      </c>
      <c r="C49">
        <v>0.81</v>
      </c>
      <c r="D49">
        <v>1.419</v>
      </c>
      <c r="E49">
        <v>0</v>
      </c>
    </row>
    <row r="50" spans="1:5" x14ac:dyDescent="0.2">
      <c r="A50">
        <v>45</v>
      </c>
      <c r="B50">
        <v>1.452</v>
      </c>
      <c r="C50">
        <v>0.82799999999999996</v>
      </c>
      <c r="D50">
        <v>1.452</v>
      </c>
      <c r="E50">
        <v>0</v>
      </c>
    </row>
    <row r="51" spans="1:5" x14ac:dyDescent="0.2">
      <c r="A51">
        <v>46</v>
      </c>
      <c r="B51">
        <v>1.4850000000000001</v>
      </c>
      <c r="C51">
        <v>0.86399999999999999</v>
      </c>
      <c r="D51">
        <v>1.4850000000000001</v>
      </c>
      <c r="E51">
        <v>0</v>
      </c>
    </row>
    <row r="52" spans="1:5" x14ac:dyDescent="0.2">
      <c r="A52">
        <v>47</v>
      </c>
      <c r="B52">
        <v>1.518</v>
      </c>
      <c r="C52">
        <v>0.90900000000000003</v>
      </c>
      <c r="D52">
        <v>1.518</v>
      </c>
      <c r="E52">
        <v>0</v>
      </c>
    </row>
    <row r="53" spans="1:5" x14ac:dyDescent="0.2">
      <c r="A53">
        <v>48</v>
      </c>
      <c r="B53">
        <v>1.5509999999999999</v>
      </c>
      <c r="C53">
        <v>0.93600000000000005</v>
      </c>
      <c r="D53">
        <v>1.5509999999999999</v>
      </c>
      <c r="E53">
        <v>0</v>
      </c>
    </row>
    <row r="54" spans="1:5" x14ac:dyDescent="0.2">
      <c r="A54">
        <v>49</v>
      </c>
      <c r="B54">
        <v>1.5840000000000001</v>
      </c>
      <c r="C54">
        <v>0.97199999999999998</v>
      </c>
      <c r="D54">
        <v>1.5840000000000001</v>
      </c>
      <c r="E54">
        <v>0</v>
      </c>
    </row>
    <row r="55" spans="1:5" x14ac:dyDescent="0.2">
      <c r="A55">
        <v>50</v>
      </c>
      <c r="B55">
        <v>1.617</v>
      </c>
      <c r="C55">
        <v>1.008</v>
      </c>
      <c r="D55">
        <v>1.617</v>
      </c>
      <c r="E55">
        <v>0</v>
      </c>
    </row>
    <row r="56" spans="1:5" x14ac:dyDescent="0.2">
      <c r="A56">
        <v>51</v>
      </c>
      <c r="B56">
        <v>1.65</v>
      </c>
      <c r="C56">
        <v>1.044</v>
      </c>
      <c r="D56">
        <v>1.65</v>
      </c>
      <c r="E56">
        <v>0</v>
      </c>
    </row>
    <row r="57" spans="1:5" x14ac:dyDescent="0.2">
      <c r="A57">
        <v>52</v>
      </c>
      <c r="B57">
        <v>1.6830000000000001</v>
      </c>
      <c r="C57">
        <v>1.071</v>
      </c>
      <c r="D57">
        <v>1.6830000000000001</v>
      </c>
      <c r="E57">
        <v>0</v>
      </c>
    </row>
    <row r="58" spans="1:5" x14ac:dyDescent="0.2">
      <c r="A58">
        <v>53</v>
      </c>
      <c r="B58">
        <v>1.716</v>
      </c>
      <c r="C58">
        <v>1.107</v>
      </c>
      <c r="D58">
        <v>1.716</v>
      </c>
      <c r="E58">
        <v>0</v>
      </c>
    </row>
    <row r="59" spans="1:5" x14ac:dyDescent="0.2">
      <c r="A59">
        <v>54</v>
      </c>
      <c r="B59">
        <v>1.7490000000000001</v>
      </c>
      <c r="C59">
        <v>1.143</v>
      </c>
      <c r="D59">
        <v>1.7490000000000001</v>
      </c>
      <c r="E59">
        <v>0</v>
      </c>
    </row>
    <row r="60" spans="1:5" x14ac:dyDescent="0.2">
      <c r="A60">
        <v>55</v>
      </c>
      <c r="B60">
        <v>1.782</v>
      </c>
      <c r="C60">
        <v>1.17</v>
      </c>
      <c r="D60">
        <v>1.782</v>
      </c>
      <c r="E60">
        <v>0</v>
      </c>
    </row>
    <row r="61" spans="1:5" x14ac:dyDescent="0.2">
      <c r="A61">
        <v>56</v>
      </c>
      <c r="B61">
        <v>1.8149999999999999</v>
      </c>
      <c r="C61">
        <v>1.2150000000000001</v>
      </c>
      <c r="D61">
        <v>1.8149999999999999</v>
      </c>
      <c r="E61">
        <v>0</v>
      </c>
    </row>
    <row r="62" spans="1:5" x14ac:dyDescent="0.2">
      <c r="A62">
        <v>57</v>
      </c>
      <c r="B62">
        <v>1.8480000000000001</v>
      </c>
      <c r="C62">
        <v>1.242</v>
      </c>
      <c r="D62">
        <v>1.8480000000000001</v>
      </c>
      <c r="E62">
        <v>0</v>
      </c>
    </row>
    <row r="63" spans="1:5" x14ac:dyDescent="0.2">
      <c r="A63">
        <v>58</v>
      </c>
      <c r="B63">
        <v>1.881</v>
      </c>
      <c r="C63">
        <v>1.278</v>
      </c>
      <c r="D63">
        <v>1.881</v>
      </c>
      <c r="E63">
        <v>0</v>
      </c>
    </row>
    <row r="64" spans="1:5" x14ac:dyDescent="0.2">
      <c r="A64">
        <v>59</v>
      </c>
      <c r="B64">
        <v>1.9139999999999999</v>
      </c>
      <c r="C64">
        <v>1.3140000000000001</v>
      </c>
      <c r="D64">
        <v>1.9139999999999999</v>
      </c>
      <c r="E64">
        <v>0</v>
      </c>
    </row>
    <row r="65" spans="1:5" x14ac:dyDescent="0.2">
      <c r="A65">
        <v>60</v>
      </c>
      <c r="B65">
        <v>1.9470000000000001</v>
      </c>
      <c r="C65">
        <v>1.35</v>
      </c>
      <c r="D65">
        <v>1.9470000000000001</v>
      </c>
      <c r="E65">
        <v>0</v>
      </c>
    </row>
    <row r="66" spans="1:5" x14ac:dyDescent="0.2">
      <c r="A66">
        <v>61</v>
      </c>
      <c r="B66">
        <v>1.98</v>
      </c>
      <c r="C66">
        <v>1.377</v>
      </c>
      <c r="D66">
        <v>1.98</v>
      </c>
      <c r="E66">
        <v>0</v>
      </c>
    </row>
    <row r="67" spans="1:5" x14ac:dyDescent="0.2">
      <c r="A67">
        <v>62</v>
      </c>
      <c r="B67">
        <v>2.0129999999999999</v>
      </c>
      <c r="C67">
        <v>1.4219999999999999</v>
      </c>
      <c r="D67">
        <v>2.0129999999999999</v>
      </c>
      <c r="E67">
        <v>0</v>
      </c>
    </row>
    <row r="68" spans="1:5" x14ac:dyDescent="0.2">
      <c r="A68">
        <v>63</v>
      </c>
      <c r="B68">
        <v>2.0459999999999998</v>
      </c>
      <c r="C68">
        <v>1.4490000000000001</v>
      </c>
      <c r="D68">
        <v>2.0459999999999998</v>
      </c>
      <c r="E68">
        <v>0</v>
      </c>
    </row>
    <row r="69" spans="1:5" x14ac:dyDescent="0.2">
      <c r="A69">
        <v>64</v>
      </c>
      <c r="B69">
        <v>2.0790000000000002</v>
      </c>
      <c r="C69">
        <v>1.4850000000000001</v>
      </c>
      <c r="D69">
        <v>2.0790000000000002</v>
      </c>
      <c r="E69">
        <v>0</v>
      </c>
    </row>
    <row r="70" spans="1:5" x14ac:dyDescent="0.2">
      <c r="A70">
        <v>65</v>
      </c>
      <c r="B70">
        <v>2.1120000000000001</v>
      </c>
      <c r="C70">
        <v>1.5389999999999999</v>
      </c>
      <c r="D70">
        <v>2.1120000000000001</v>
      </c>
      <c r="E70">
        <v>0</v>
      </c>
    </row>
    <row r="71" spans="1:5" x14ac:dyDescent="0.2">
      <c r="A71">
        <v>66</v>
      </c>
      <c r="B71">
        <v>2.145</v>
      </c>
      <c r="C71">
        <v>1.575</v>
      </c>
      <c r="D71">
        <v>2.145</v>
      </c>
      <c r="E71">
        <v>0</v>
      </c>
    </row>
    <row r="72" spans="1:5" x14ac:dyDescent="0.2">
      <c r="A72">
        <v>67</v>
      </c>
      <c r="B72">
        <v>2.1779999999999999</v>
      </c>
      <c r="C72">
        <v>1.62</v>
      </c>
      <c r="D72">
        <v>2.1779999999999999</v>
      </c>
      <c r="E72">
        <v>0</v>
      </c>
    </row>
    <row r="73" spans="1:5" x14ac:dyDescent="0.2">
      <c r="A73">
        <v>68</v>
      </c>
      <c r="B73">
        <v>2.2109999999999999</v>
      </c>
      <c r="C73">
        <v>1.665</v>
      </c>
      <c r="D73">
        <v>2.2109999999999999</v>
      </c>
      <c r="E73">
        <v>0</v>
      </c>
    </row>
    <row r="74" spans="1:5" x14ac:dyDescent="0.2">
      <c r="A74">
        <v>69</v>
      </c>
      <c r="B74">
        <v>2.2440000000000002</v>
      </c>
      <c r="C74">
        <v>1.6919999999999999</v>
      </c>
      <c r="D74">
        <v>2.2440000000000002</v>
      </c>
      <c r="E74">
        <v>0</v>
      </c>
    </row>
    <row r="75" spans="1:5" x14ac:dyDescent="0.2">
      <c r="A75">
        <v>70</v>
      </c>
      <c r="B75">
        <v>2.2770000000000001</v>
      </c>
      <c r="C75">
        <v>1.7190000000000001</v>
      </c>
      <c r="D75">
        <v>2.2770000000000001</v>
      </c>
      <c r="E75">
        <v>0</v>
      </c>
    </row>
    <row r="76" spans="1:5" x14ac:dyDescent="0.2">
      <c r="A76">
        <v>71</v>
      </c>
      <c r="B76">
        <v>2.31</v>
      </c>
      <c r="C76">
        <v>1.7549999999999999</v>
      </c>
      <c r="D76">
        <v>2.31</v>
      </c>
      <c r="E76">
        <v>0</v>
      </c>
    </row>
    <row r="77" spans="1:5" x14ac:dyDescent="0.2">
      <c r="A77">
        <v>72</v>
      </c>
      <c r="B77">
        <v>2.343</v>
      </c>
      <c r="C77">
        <v>1.8180000000000001</v>
      </c>
      <c r="D77">
        <v>2.343</v>
      </c>
      <c r="E77">
        <v>0</v>
      </c>
    </row>
    <row r="78" spans="1:5" x14ac:dyDescent="0.2">
      <c r="A78">
        <v>73</v>
      </c>
      <c r="B78">
        <v>2.3759999999999999</v>
      </c>
      <c r="C78">
        <v>1.8540000000000001</v>
      </c>
      <c r="D78">
        <v>2.3759999999999999</v>
      </c>
      <c r="E78">
        <v>0</v>
      </c>
    </row>
    <row r="79" spans="1:5" x14ac:dyDescent="0.2">
      <c r="A79">
        <v>74</v>
      </c>
      <c r="B79">
        <v>2.4089999999999998</v>
      </c>
      <c r="C79">
        <v>1.89</v>
      </c>
      <c r="D79">
        <v>2.4089999999999998</v>
      </c>
      <c r="E79">
        <v>0</v>
      </c>
    </row>
    <row r="80" spans="1:5" x14ac:dyDescent="0.2">
      <c r="A80">
        <v>75</v>
      </c>
      <c r="B80">
        <v>2.4420000000000002</v>
      </c>
      <c r="C80">
        <v>1.9259999999999999</v>
      </c>
      <c r="D80">
        <v>2.4420000000000002</v>
      </c>
      <c r="E80">
        <v>0</v>
      </c>
    </row>
    <row r="81" spans="1:5" x14ac:dyDescent="0.2">
      <c r="A81">
        <v>76</v>
      </c>
      <c r="B81">
        <v>2.4750000000000001</v>
      </c>
      <c r="C81">
        <v>1.962</v>
      </c>
      <c r="D81">
        <v>2.4750000000000001</v>
      </c>
      <c r="E81">
        <v>0</v>
      </c>
    </row>
    <row r="82" spans="1:5" x14ac:dyDescent="0.2">
      <c r="A82">
        <v>77</v>
      </c>
      <c r="B82">
        <v>2.508</v>
      </c>
      <c r="C82">
        <v>2.0070000000000001</v>
      </c>
      <c r="D82">
        <v>2.508</v>
      </c>
      <c r="E82">
        <v>0</v>
      </c>
    </row>
    <row r="83" spans="1:5" x14ac:dyDescent="0.2">
      <c r="A83">
        <v>78</v>
      </c>
      <c r="B83">
        <v>2.5409999999999999</v>
      </c>
      <c r="C83">
        <v>2.0430000000000001</v>
      </c>
      <c r="D83">
        <v>2.5409999999999999</v>
      </c>
      <c r="E83">
        <v>0</v>
      </c>
    </row>
    <row r="84" spans="1:5" x14ac:dyDescent="0.2">
      <c r="A84">
        <v>79</v>
      </c>
      <c r="B84">
        <v>2.5739999999999998</v>
      </c>
      <c r="C84">
        <v>2.0699999999999998</v>
      </c>
      <c r="D84">
        <v>2.5739999999999998</v>
      </c>
      <c r="E84">
        <v>0</v>
      </c>
    </row>
    <row r="85" spans="1:5" x14ac:dyDescent="0.2">
      <c r="A85">
        <v>80</v>
      </c>
      <c r="B85">
        <v>2.6070000000000002</v>
      </c>
      <c r="C85">
        <v>2.1059999999999999</v>
      </c>
      <c r="D85">
        <v>2.6070000000000002</v>
      </c>
      <c r="E85">
        <v>0</v>
      </c>
    </row>
    <row r="86" spans="1:5" x14ac:dyDescent="0.2">
      <c r="A86">
        <v>81</v>
      </c>
      <c r="B86">
        <v>2.64</v>
      </c>
      <c r="C86">
        <v>2.1240000000000001</v>
      </c>
      <c r="D86">
        <v>2.64</v>
      </c>
      <c r="E86">
        <v>0</v>
      </c>
    </row>
    <row r="87" spans="1:5" x14ac:dyDescent="0.2">
      <c r="A87">
        <v>82</v>
      </c>
      <c r="B87">
        <v>2.673</v>
      </c>
      <c r="C87">
        <v>2.1509999999999998</v>
      </c>
      <c r="D87">
        <v>2.673</v>
      </c>
      <c r="E87">
        <v>0</v>
      </c>
    </row>
    <row r="88" spans="1:5" x14ac:dyDescent="0.2">
      <c r="A88">
        <v>83</v>
      </c>
      <c r="B88">
        <v>2.706</v>
      </c>
      <c r="C88">
        <v>2.1869999999999998</v>
      </c>
      <c r="D88">
        <v>2.706</v>
      </c>
      <c r="E88">
        <v>0</v>
      </c>
    </row>
    <row r="89" spans="1:5" x14ac:dyDescent="0.2">
      <c r="A89">
        <v>84</v>
      </c>
      <c r="B89">
        <v>2.7389999999999999</v>
      </c>
      <c r="C89">
        <v>2.214</v>
      </c>
      <c r="D89">
        <v>2.7389999999999999</v>
      </c>
      <c r="E89">
        <v>0</v>
      </c>
    </row>
    <row r="90" spans="1:5" x14ac:dyDescent="0.2">
      <c r="A90">
        <v>85</v>
      </c>
      <c r="B90">
        <v>2.7719999999999998</v>
      </c>
      <c r="C90">
        <v>2.2229999999999999</v>
      </c>
      <c r="D90">
        <v>2.7719999999999998</v>
      </c>
      <c r="E90">
        <v>0</v>
      </c>
    </row>
    <row r="91" spans="1:5" x14ac:dyDescent="0.2">
      <c r="A91">
        <v>86</v>
      </c>
      <c r="B91">
        <v>2.8050000000000002</v>
      </c>
      <c r="C91">
        <v>2.25</v>
      </c>
      <c r="D91">
        <v>2.8050000000000002</v>
      </c>
      <c r="E91">
        <v>0</v>
      </c>
    </row>
    <row r="92" spans="1:5" x14ac:dyDescent="0.2">
      <c r="A92">
        <v>87</v>
      </c>
      <c r="B92">
        <v>2.8380000000000001</v>
      </c>
      <c r="C92">
        <v>2.2589999999999999</v>
      </c>
      <c r="D92">
        <v>2.8380000000000001</v>
      </c>
      <c r="E92">
        <v>0</v>
      </c>
    </row>
    <row r="93" spans="1:5" x14ac:dyDescent="0.2">
      <c r="A93">
        <v>88</v>
      </c>
      <c r="B93">
        <v>2.871</v>
      </c>
      <c r="C93">
        <v>2.2679999999999998</v>
      </c>
      <c r="D93">
        <v>2.871</v>
      </c>
      <c r="E93">
        <v>0</v>
      </c>
    </row>
    <row r="94" spans="1:5" x14ac:dyDescent="0.2">
      <c r="A94">
        <v>89</v>
      </c>
      <c r="B94">
        <v>2.9039999999999999</v>
      </c>
      <c r="C94">
        <v>2.2770000000000001</v>
      </c>
      <c r="D94">
        <v>2.9039999999999999</v>
      </c>
      <c r="E94">
        <v>0</v>
      </c>
    </row>
    <row r="95" spans="1:5" x14ac:dyDescent="0.2">
      <c r="A95">
        <v>90</v>
      </c>
      <c r="B95">
        <v>2.9369999999999998</v>
      </c>
      <c r="C95">
        <v>2.286</v>
      </c>
      <c r="D95">
        <v>2.9369999999999998</v>
      </c>
      <c r="E95">
        <v>0</v>
      </c>
    </row>
    <row r="96" spans="1:5" x14ac:dyDescent="0.2">
      <c r="A96">
        <v>91</v>
      </c>
      <c r="B96">
        <v>2.97</v>
      </c>
      <c r="C96">
        <v>2.286</v>
      </c>
      <c r="D96">
        <v>2.97</v>
      </c>
      <c r="E96">
        <v>0</v>
      </c>
    </row>
    <row r="97" spans="1:5" x14ac:dyDescent="0.2">
      <c r="A97">
        <v>92</v>
      </c>
      <c r="B97">
        <v>3.0030000000000001</v>
      </c>
      <c r="C97">
        <v>2.286</v>
      </c>
      <c r="D97">
        <v>3.0030000000000001</v>
      </c>
      <c r="E97">
        <v>0</v>
      </c>
    </row>
    <row r="98" spans="1:5" x14ac:dyDescent="0.2">
      <c r="A98">
        <v>93</v>
      </c>
      <c r="B98">
        <v>3.036</v>
      </c>
      <c r="C98">
        <v>2.286</v>
      </c>
      <c r="D98">
        <v>3.036</v>
      </c>
      <c r="E98">
        <v>0</v>
      </c>
    </row>
    <row r="99" spans="1:5" x14ac:dyDescent="0.2">
      <c r="A99">
        <v>94</v>
      </c>
      <c r="B99">
        <v>3.069</v>
      </c>
      <c r="C99">
        <v>2.286</v>
      </c>
      <c r="D99">
        <v>3.069</v>
      </c>
      <c r="E99">
        <v>0</v>
      </c>
    </row>
    <row r="100" spans="1:5" x14ac:dyDescent="0.2">
      <c r="A100">
        <v>95</v>
      </c>
      <c r="B100">
        <v>3.1019999999999999</v>
      </c>
      <c r="C100">
        <v>2.286</v>
      </c>
      <c r="D100">
        <v>3.1019999999999999</v>
      </c>
      <c r="E100">
        <v>0</v>
      </c>
    </row>
    <row r="101" spans="1:5" x14ac:dyDescent="0.2">
      <c r="A101">
        <v>96</v>
      </c>
      <c r="B101">
        <v>3.1349999999999998</v>
      </c>
      <c r="C101">
        <v>2.2770000000000001</v>
      </c>
      <c r="D101">
        <v>3.1349999999999998</v>
      </c>
      <c r="E101">
        <v>0</v>
      </c>
    </row>
    <row r="104" spans="1:5" x14ac:dyDescent="0.2">
      <c r="A104" t="s">
        <v>7</v>
      </c>
    </row>
  </sheetData>
  <phoneticPr fontId="0" type="noConversion"/>
  <pageMargins left="0.75" right="0.75" top="1" bottom="1" header="0" footer="0"/>
  <pageSetup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90"/>
  <sheetViews>
    <sheetView tabSelected="1" topLeftCell="E1" zoomScaleNormal="100" workbookViewId="0">
      <selection activeCell="P6" sqref="P6"/>
    </sheetView>
  </sheetViews>
  <sheetFormatPr baseColWidth="10" defaultColWidth="9.140625" defaultRowHeight="12.75" x14ac:dyDescent="0.2"/>
  <cols>
    <col min="1" max="1" width="4" customWidth="1"/>
    <col min="18" max="18" width="10.7109375" customWidth="1"/>
    <col min="19" max="19" width="7.140625" customWidth="1"/>
    <col min="23" max="23" width="10.7109375" customWidth="1"/>
    <col min="24" max="24" width="7.140625" customWidth="1"/>
  </cols>
  <sheetData>
    <row r="1" spans="2:25" ht="13.5" thickBot="1" x14ac:dyDescent="0.25">
      <c r="T1">
        <v>0.6</v>
      </c>
    </row>
    <row r="2" spans="2:25" x14ac:dyDescent="0.2">
      <c r="B2" t="s">
        <v>19</v>
      </c>
      <c r="C2" s="4" t="s">
        <v>5</v>
      </c>
      <c r="D2" s="4" t="s">
        <v>3</v>
      </c>
      <c r="E2" s="9" t="s">
        <v>8</v>
      </c>
      <c r="F2" s="10" t="s">
        <v>9</v>
      </c>
      <c r="G2" s="10" t="s">
        <v>10</v>
      </c>
      <c r="H2" s="10" t="s">
        <v>11</v>
      </c>
      <c r="I2" s="10" t="s">
        <v>12</v>
      </c>
      <c r="J2" s="11" t="s">
        <v>13</v>
      </c>
      <c r="K2" s="12">
        <f>1/30</f>
        <v>3.3333333333333333E-2</v>
      </c>
      <c r="L2" s="17" t="s">
        <v>21</v>
      </c>
      <c r="M2" s="17" t="s">
        <v>22</v>
      </c>
      <c r="N2" s="10" t="s">
        <v>20</v>
      </c>
      <c r="O2" s="18" t="s">
        <v>23</v>
      </c>
      <c r="R2">
        <v>0</v>
      </c>
      <c r="S2">
        <v>0</v>
      </c>
      <c r="T2">
        <v>0</v>
      </c>
      <c r="V2" s="17" t="s">
        <v>21</v>
      </c>
      <c r="W2">
        <v>0</v>
      </c>
      <c r="X2">
        <v>0</v>
      </c>
      <c r="Y2">
        <v>0</v>
      </c>
    </row>
    <row r="3" spans="2:25" x14ac:dyDescent="0.2">
      <c r="B3">
        <v>0</v>
      </c>
      <c r="C3">
        <v>0</v>
      </c>
      <c r="D3">
        <v>8.9999999999999993E-3</v>
      </c>
      <c r="E3">
        <f>D3-0</f>
        <v>8.9999999999999993E-3</v>
      </c>
      <c r="F3">
        <f>E3/K$2</f>
        <v>0.26999999999999996</v>
      </c>
      <c r="G3">
        <v>100</v>
      </c>
      <c r="H3">
        <v>0</v>
      </c>
      <c r="I3">
        <v>0</v>
      </c>
      <c r="J3" s="13" t="s">
        <v>14</v>
      </c>
      <c r="K3" s="14">
        <f>H33/G33</f>
        <v>1.0909090909090893E-2</v>
      </c>
      <c r="L3" s="10">
        <v>0.5</v>
      </c>
      <c r="M3">
        <v>0</v>
      </c>
      <c r="N3">
        <f>ABS(I3-H3)</f>
        <v>0</v>
      </c>
      <c r="O3">
        <v>0</v>
      </c>
      <c r="R3">
        <v>0.7</v>
      </c>
      <c r="S3">
        <v>-0.2</v>
      </c>
      <c r="T3">
        <f>IF((T2+($K$15/$K$16)*($K$2+$K$16)*S3-$K$15*S2)&gt;100,100,T2+($K$15/$K$16)*($K$2+$K$16)*S3-$K$15*S2)</f>
        <v>-564.04721096082915</v>
      </c>
      <c r="V3" s="10">
        <v>0.5</v>
      </c>
      <c r="W3">
        <v>0.7</v>
      </c>
      <c r="X3">
        <f>V3-W3</f>
        <v>-0.19999999999999996</v>
      </c>
      <c r="Y3">
        <f>IF((Y2+($K$15/$K$16)*($K$2+$K$16)*X3-$K$15*X2)&gt;100,100,Y2+($K$15/$K$16)*($K$2+$K$16)*X3-$K$15*X2)</f>
        <v>-564.04721096082903</v>
      </c>
    </row>
    <row r="4" spans="2:25" x14ac:dyDescent="0.2">
      <c r="B4">
        <v>1</v>
      </c>
      <c r="C4">
        <v>3.3000000000000002E-2</v>
      </c>
      <c r="D4">
        <f>AVERAGE(D3,D5)</f>
        <v>1.3499999999999998E-2</v>
      </c>
      <c r="E4">
        <f>D4-D3</f>
        <v>4.4999999999999988E-3</v>
      </c>
      <c r="F4">
        <f>E4/K$2</f>
        <v>0.13499999999999995</v>
      </c>
      <c r="G4">
        <v>100</v>
      </c>
      <c r="H4">
        <f>(D4-D3)/(C4-C3)</f>
        <v>0.13636363636363633</v>
      </c>
      <c r="I4">
        <f>(K$3*K$2*G4+K$6*I3)/(K$6+K$2)</f>
        <v>3.5534498075214596E-2</v>
      </c>
      <c r="J4" s="13" t="s">
        <v>15</v>
      </c>
      <c r="K4" s="14">
        <f>H33</f>
        <v>1.0909090909090893</v>
      </c>
      <c r="L4" s="10">
        <v>0.5</v>
      </c>
      <c r="M4">
        <f>(K$3*K$2*O4+K$6*M3)/(K$6+K2)</f>
        <v>3.5534498075214596E-2</v>
      </c>
      <c r="N4">
        <f>(L3-M3)</f>
        <v>0.5</v>
      </c>
      <c r="O4">
        <f>IF((O3+($K$15/$K$16)*($K$2+$K$16)*N4-$K$15*N3)&gt;100,100,O3+($K$15/$K$16)*($K$2+$K$16)*N4-$K$15*N3)</f>
        <v>100</v>
      </c>
      <c r="R4">
        <v>0.9</v>
      </c>
      <c r="S4">
        <v>-0.4</v>
      </c>
      <c r="T4">
        <f>IF((T3+($K$15/$K$16)*($K$2+$K$16)*S4-$K$15*S3)&gt;100,100,T3+($K$15/$K$16)*($K$2+$K$16)*S4-$K$15*S3)</f>
        <v>-1144.1376328824877</v>
      </c>
      <c r="V4" s="10">
        <v>0.5</v>
      </c>
      <c r="W4">
        <v>0.8</v>
      </c>
      <c r="X4">
        <f t="shared" ref="X4:X43" si="0">V4-W4</f>
        <v>-0.30000000000000004</v>
      </c>
      <c r="Y4">
        <f t="shared" ref="Y4:Y63" si="1">IF((Y3+($K$15/$K$16)*($K$2+$K$16)*X4-$K$15*X3)&gt;100,100,Y3+($K$15/$K$16)*($K$2+$K$16)*X4-$K$15*X3)</f>
        <v>-862.11402740207291</v>
      </c>
    </row>
    <row r="5" spans="2:25" x14ac:dyDescent="0.2">
      <c r="B5">
        <v>2</v>
      </c>
      <c r="C5">
        <v>6.6000000000000003E-2</v>
      </c>
      <c r="D5">
        <v>1.7999999999999999E-2</v>
      </c>
      <c r="E5">
        <f t="shared" ref="E5:E7" si="2">D5-D4</f>
        <v>4.5000000000000005E-3</v>
      </c>
      <c r="F5">
        <f t="shared" ref="F5:F7" si="3">E5/K$2</f>
        <v>0.13500000000000001</v>
      </c>
      <c r="G5">
        <v>100</v>
      </c>
      <c r="H5">
        <f t="shared" ref="H5:H7" si="4">(D5-D4)/(C5-C4)</f>
        <v>0.13636363636363638</v>
      </c>
      <c r="I5">
        <f t="shared" ref="I5:I68" si="5">(K$3*K$2*G5+K$6*I4)/(K$6+K$2)</f>
        <v>6.9911520643093208E-2</v>
      </c>
      <c r="J5" s="13" t="s">
        <v>16</v>
      </c>
      <c r="K5" s="14">
        <f>K4*0.632</f>
        <v>0.68945454545454443</v>
      </c>
      <c r="L5" s="10">
        <v>0.5</v>
      </c>
      <c r="M5">
        <f t="shared" ref="M5:M68" si="6">(K$3*K$2*O5+K$6*M4)/(K$6+K3)</f>
        <v>4.9640336330883078E-2</v>
      </c>
      <c r="N5">
        <f>(L4-M4)</f>
        <v>0.46446550192478542</v>
      </c>
      <c r="O5">
        <f t="shared" ref="O5:O68" si="7">IF((O4+($K$15/$K$16)*($K$2+$K$16)*N5-$K$15*N4)&gt;100,100,O4+($K$15/$K$16)*($K$2+$K$16)*N5-$K$15*N4)</f>
        <v>39.892354740984047</v>
      </c>
      <c r="R5">
        <v>1.1000000000000001</v>
      </c>
      <c r="S5">
        <v>-0.6</v>
      </c>
      <c r="T5">
        <f>IF((T4+($K$15/$K$16)*($K$2+$K$16)*S5-$K$15*S4)&gt;100,100,T4+($K$15/$K$16)*($K$2+$K$16)*S5-$K$15*S4)</f>
        <v>-1740.2712657649752</v>
      </c>
      <c r="V5" s="10">
        <v>0.5</v>
      </c>
      <c r="W5" s="10">
        <v>0.6</v>
      </c>
      <c r="X5">
        <f>V5-T1</f>
        <v>-9.9999999999999978E-2</v>
      </c>
      <c r="Y5">
        <f t="shared" si="1"/>
        <v>-322.13163288248734</v>
      </c>
    </row>
    <row r="6" spans="2:25" x14ac:dyDescent="0.2">
      <c r="B6">
        <v>3</v>
      </c>
      <c r="C6">
        <v>9.9000000000000005E-2</v>
      </c>
      <c r="D6">
        <f>AVERAGE(D5,D7)</f>
        <v>2.2499999999999999E-2</v>
      </c>
      <c r="E6">
        <f t="shared" si="2"/>
        <v>4.5000000000000005E-3</v>
      </c>
      <c r="F6">
        <f t="shared" si="3"/>
        <v>0.13500000000000001</v>
      </c>
      <c r="G6">
        <v>100</v>
      </c>
      <c r="H6">
        <f t="shared" si="4"/>
        <v>0.13636363636363638</v>
      </c>
      <c r="I6">
        <f t="shared" si="5"/>
        <v>0.1031687704888911</v>
      </c>
      <c r="J6" s="13" t="s">
        <v>17</v>
      </c>
      <c r="K6" s="14">
        <f>C33</f>
        <v>0.99000000000000099</v>
      </c>
      <c r="L6" s="10">
        <v>0.5</v>
      </c>
      <c r="M6">
        <f t="shared" si="6"/>
        <v>3.0146608462555721E-2</v>
      </c>
      <c r="N6">
        <f t="shared" ref="N5:N68" si="8">(L5-M5)</f>
        <v>0.45035966366911695</v>
      </c>
      <c r="O6">
        <f t="shared" si="7"/>
        <v>37.368151266145787</v>
      </c>
      <c r="R6">
        <v>1.3</v>
      </c>
      <c r="S6">
        <v>-0.8</v>
      </c>
      <c r="T6">
        <f>IF((T5+($K$15/$K$16)*($K$2+$K$16)*S6-$K$15*S5)&gt;100,100,T5+($K$15/$K$16)*($K$2+$K$16)*S6-$K$15*S5)</f>
        <v>-2352.4481096082918</v>
      </c>
      <c r="V6" s="10">
        <v>0.5</v>
      </c>
      <c r="W6">
        <v>0.5</v>
      </c>
      <c r="X6">
        <f t="shared" si="0"/>
        <v>0</v>
      </c>
      <c r="Y6">
        <f t="shared" si="1"/>
        <v>-48.129632882487385</v>
      </c>
    </row>
    <row r="7" spans="2:25" ht="13.5" thickBot="1" x14ac:dyDescent="0.25">
      <c r="B7">
        <v>4</v>
      </c>
      <c r="C7">
        <v>0.13200000000000001</v>
      </c>
      <c r="D7">
        <v>2.7E-2</v>
      </c>
      <c r="E7">
        <f t="shared" si="2"/>
        <v>4.5000000000000005E-3</v>
      </c>
      <c r="F7">
        <f t="shared" si="3"/>
        <v>0.13500000000000001</v>
      </c>
      <c r="G7">
        <v>100</v>
      </c>
      <c r="H7">
        <f t="shared" si="4"/>
        <v>0.13636363636363638</v>
      </c>
      <c r="I7">
        <f t="shared" si="5"/>
        <v>0.13534272229410926</v>
      </c>
      <c r="J7" s="15" t="s">
        <v>18</v>
      </c>
      <c r="K7" s="16">
        <f>4*K6</f>
        <v>3.960000000000004</v>
      </c>
      <c r="L7" s="10">
        <v>0.5</v>
      </c>
      <c r="M7">
        <f t="shared" si="6"/>
        <v>3.9422786952323888E-2</v>
      </c>
      <c r="N7">
        <f t="shared" si="8"/>
        <v>0.46985339153744426</v>
      </c>
      <c r="O7">
        <f t="shared" si="7"/>
        <v>100</v>
      </c>
      <c r="R7">
        <v>1.5</v>
      </c>
      <c r="S7">
        <v>-1</v>
      </c>
      <c r="T7">
        <f>IF((T6+($K$15/$K$16)*($K$2+$K$16)*S7-$K$15*S6)&gt;100,100,T6+($K$15/$K$16)*($K$2+$K$16)*S7-$K$15*S6)</f>
        <v>-2980.6681644124378</v>
      </c>
      <c r="V7" s="10">
        <v>0.5</v>
      </c>
      <c r="W7">
        <v>0.4</v>
      </c>
      <c r="X7">
        <f t="shared" si="0"/>
        <v>9.9999999999999978E-2</v>
      </c>
      <c r="Y7">
        <f t="shared" si="1"/>
        <v>100</v>
      </c>
    </row>
    <row r="8" spans="2:25" x14ac:dyDescent="0.2">
      <c r="B8">
        <v>5</v>
      </c>
      <c r="C8">
        <v>0.16500000000000001</v>
      </c>
      <c r="D8">
        <f>AVERAGE(D7,D9)</f>
        <v>3.5999999999999997E-2</v>
      </c>
      <c r="E8">
        <f t="shared" ref="E8:E71" si="9">D8-D7</f>
        <v>8.9999999999999976E-3</v>
      </c>
      <c r="F8">
        <f t="shared" ref="F8:F71" si="10">E8/K$2</f>
        <v>0.26999999999999991</v>
      </c>
      <c r="G8">
        <v>100</v>
      </c>
      <c r="H8">
        <f t="shared" ref="H8:H71" si="11">(D8-D7)/(C8-C7)</f>
        <v>0.27272727272727265</v>
      </c>
      <c r="I8">
        <f t="shared" si="5"/>
        <v>0.16646866263987406</v>
      </c>
      <c r="L8" s="10">
        <v>0.5</v>
      </c>
      <c r="M8">
        <f t="shared" si="6"/>
        <v>3.8076866387089355E-2</v>
      </c>
      <c r="N8">
        <f t="shared" si="8"/>
        <v>0.46057721304767613</v>
      </c>
      <c r="O8">
        <f t="shared" si="7"/>
        <v>100</v>
      </c>
      <c r="R8">
        <v>1.7</v>
      </c>
      <c r="S8">
        <v>-1.2</v>
      </c>
      <c r="T8">
        <f>IF((T7+($K$15/$K$16)*($K$2+$K$16)*S8-$K$15*S7)&gt;100,100,T7+($K$15/$K$16)*($K$2+$K$16)*S8-$K$15*S7)</f>
        <v>-3624.9314301774125</v>
      </c>
      <c r="V8" s="10">
        <v>0.5</v>
      </c>
      <c r="W8">
        <v>0.8</v>
      </c>
      <c r="X8">
        <f t="shared" si="0"/>
        <v>-0.30000000000000004</v>
      </c>
      <c r="Y8">
        <f t="shared" si="1"/>
        <v>-1020.0728164412437</v>
      </c>
    </row>
    <row r="9" spans="2:25" x14ac:dyDescent="0.2">
      <c r="B9">
        <v>6</v>
      </c>
      <c r="C9">
        <v>0.19800000000000001</v>
      </c>
      <c r="D9">
        <v>4.4999999999999998E-2</v>
      </c>
      <c r="E9">
        <f t="shared" si="9"/>
        <v>9.0000000000000011E-3</v>
      </c>
      <c r="F9">
        <f t="shared" si="10"/>
        <v>0.27</v>
      </c>
      <c r="G9">
        <v>100</v>
      </c>
      <c r="H9">
        <f t="shared" si="11"/>
        <v>0.27272727272727276</v>
      </c>
      <c r="I9">
        <f t="shared" si="5"/>
        <v>0.19658072870727517</v>
      </c>
      <c r="J9" s="19" t="s">
        <v>24</v>
      </c>
      <c r="K9">
        <f>K15*K17*K16+K17*K15*K2+K2*K2*K15+K15*K17*K16+K15*K16*K2</f>
        <v>107.03735906666667</v>
      </c>
      <c r="L9" s="10">
        <v>0.5</v>
      </c>
      <c r="M9">
        <f t="shared" si="6"/>
        <v>1.4961562441788836E-2</v>
      </c>
      <c r="N9">
        <f t="shared" si="8"/>
        <v>0.46192313361291065</v>
      </c>
      <c r="O9">
        <f t="shared" si="7"/>
        <v>100</v>
      </c>
      <c r="R9">
        <v>1.9</v>
      </c>
      <c r="S9">
        <v>-1.4</v>
      </c>
      <c r="T9">
        <f>IF((T8+($K$15/$K$16)*($K$2+$K$16)*S9-$K$15*S8)&gt;100,100,T8+($K$15/$K$16)*($K$2+$K$16)*S9-$K$15*S8)</f>
        <v>-4285.2379069032158</v>
      </c>
      <c r="V9" s="10">
        <v>0.5</v>
      </c>
      <c r="W9">
        <v>0.9</v>
      </c>
      <c r="X9">
        <f t="shared" si="0"/>
        <v>-0.4</v>
      </c>
      <c r="Y9">
        <f t="shared" si="1"/>
        <v>-1326.1612383629019</v>
      </c>
    </row>
    <row r="10" spans="2:25" x14ac:dyDescent="0.2">
      <c r="B10">
        <v>7</v>
      </c>
      <c r="C10">
        <v>0.23100000000000001</v>
      </c>
      <c r="D10">
        <f>AVERAGE(D9,D11)</f>
        <v>4.9500000000000002E-2</v>
      </c>
      <c r="E10">
        <f t="shared" si="9"/>
        <v>4.500000000000004E-3</v>
      </c>
      <c r="F10">
        <f t="shared" si="10"/>
        <v>0.13500000000000012</v>
      </c>
      <c r="G10">
        <v>100</v>
      </c>
      <c r="H10">
        <f t="shared" si="11"/>
        <v>0.13636363636363646</v>
      </c>
      <c r="I10">
        <f t="shared" si="5"/>
        <v>0.2257119457171062</v>
      </c>
      <c r="J10" s="19" t="s">
        <v>25</v>
      </c>
      <c r="K10">
        <f>(-2*K16*K15*K17-K15*K17*K2-2*K15*K2*K16-K15*K16*K2)</f>
        <v>-311.97867719999999</v>
      </c>
      <c r="L10" s="10">
        <v>0.5</v>
      </c>
      <c r="M10">
        <f t="shared" si="6"/>
        <v>5.1692508263643654E-2</v>
      </c>
      <c r="N10">
        <f t="shared" si="8"/>
        <v>0.48503843755821119</v>
      </c>
      <c r="O10">
        <f t="shared" si="7"/>
        <v>100</v>
      </c>
      <c r="R10">
        <v>2.1</v>
      </c>
      <c r="S10">
        <v>-1.6</v>
      </c>
      <c r="T10">
        <f>IF((T9+($K$15/$K$16)*($K$2+$K$16)*S10-$K$15*S9)&gt;100,100,T9+($K$15/$K$16)*($K$2+$K$16)*S10-$K$15*S9)</f>
        <v>-4961.5875945898497</v>
      </c>
      <c r="V10" s="10">
        <v>0.5</v>
      </c>
      <c r="W10">
        <v>0.7</v>
      </c>
      <c r="X10">
        <f t="shared" si="0"/>
        <v>-0.19999999999999996</v>
      </c>
      <c r="Y10">
        <f t="shared" si="1"/>
        <v>-794.20044932373094</v>
      </c>
    </row>
    <row r="11" spans="2:25" x14ac:dyDescent="0.2">
      <c r="B11">
        <v>8</v>
      </c>
      <c r="C11">
        <v>0.26400000000000001</v>
      </c>
      <c r="D11">
        <v>5.3999999999999999E-2</v>
      </c>
      <c r="E11">
        <f t="shared" si="9"/>
        <v>4.4999999999999971E-3</v>
      </c>
      <c r="F11">
        <f t="shared" si="10"/>
        <v>0.13499999999999993</v>
      </c>
      <c r="G11">
        <v>100</v>
      </c>
      <c r="H11">
        <f t="shared" si="11"/>
        <v>0.13636363636363627</v>
      </c>
      <c r="I11">
        <f t="shared" si="5"/>
        <v>0.2538942631500698</v>
      </c>
      <c r="J11" s="19" t="s">
        <v>26</v>
      </c>
      <c r="K11">
        <f>K15*K16*K17+K15*1*K16*K17</f>
        <v>0</v>
      </c>
      <c r="L11" s="10">
        <v>0.5</v>
      </c>
      <c r="M11">
        <f t="shared" si="6"/>
        <v>5.9261346527649135E-4</v>
      </c>
      <c r="N11">
        <f t="shared" si="8"/>
        <v>0.44830749173635637</v>
      </c>
      <c r="O11">
        <f t="shared" si="7"/>
        <v>35.317932155434164</v>
      </c>
      <c r="R11">
        <v>2.2999999999999998</v>
      </c>
      <c r="S11">
        <v>-1.8</v>
      </c>
      <c r="T11">
        <f>IF((T10+($K$15/$K$16)*($K$2+$K$16)*S11-$K$15*S10)&gt;100,100,T10+($K$15/$K$16)*($K$2+$K$16)*S11-$K$15*S10)</f>
        <v>-5653.9804932373108</v>
      </c>
      <c r="V11" s="10">
        <v>0.5</v>
      </c>
      <c r="W11">
        <v>0.2</v>
      </c>
      <c r="X11">
        <f t="shared" si="0"/>
        <v>0.3</v>
      </c>
      <c r="Y11">
        <f t="shared" si="1"/>
        <v>100</v>
      </c>
    </row>
    <row r="12" spans="2:25" x14ac:dyDescent="0.2">
      <c r="B12">
        <v>9</v>
      </c>
      <c r="C12">
        <v>0.29699999999999999</v>
      </c>
      <c r="D12">
        <v>6.3E-2</v>
      </c>
      <c r="E12">
        <f t="shared" si="9"/>
        <v>9.0000000000000011E-3</v>
      </c>
      <c r="F12">
        <f t="shared" si="10"/>
        <v>0.27</v>
      </c>
      <c r="G12">
        <v>100</v>
      </c>
      <c r="H12">
        <f t="shared" si="11"/>
        <v>0.27272727272727298</v>
      </c>
      <c r="I12">
        <f t="shared" si="5"/>
        <v>0.2811585897871714</v>
      </c>
      <c r="J12" s="19" t="s">
        <v>27</v>
      </c>
      <c r="K12">
        <f>K15*K16*K17+K15*1*K16*K17</f>
        <v>0</v>
      </c>
      <c r="L12" s="10">
        <v>0.5</v>
      </c>
      <c r="M12">
        <f t="shared" si="6"/>
        <v>-1.1881565601340818E-4</v>
      </c>
      <c r="N12">
        <f t="shared" si="8"/>
        <v>0.4994073865347235</v>
      </c>
      <c r="O12">
        <f t="shared" si="7"/>
        <v>100</v>
      </c>
      <c r="R12">
        <v>2.5</v>
      </c>
      <c r="S12">
        <v>-2</v>
      </c>
      <c r="T12">
        <f>IF((T11+($K$15/$K$16)*($K$2+$K$16)*S12-$K$15*S11)&gt;100,100,T11+($K$15/$K$16)*($K$2+$K$16)*S12-$K$15*S11)</f>
        <v>-6362.416602845602</v>
      </c>
      <c r="V12" s="10">
        <v>0.5</v>
      </c>
      <c r="W12">
        <v>0.4</v>
      </c>
      <c r="X12">
        <f t="shared" si="0"/>
        <v>9.9999999999999978E-2</v>
      </c>
      <c r="Y12">
        <f t="shared" si="1"/>
        <v>-439.98239451958545</v>
      </c>
    </row>
    <row r="13" spans="2:25" x14ac:dyDescent="0.2">
      <c r="B13">
        <v>10</v>
      </c>
      <c r="C13">
        <v>0.33</v>
      </c>
      <c r="D13">
        <v>7.1999999999999995E-2</v>
      </c>
      <c r="E13">
        <f t="shared" si="9"/>
        <v>8.9999999999999941E-3</v>
      </c>
      <c r="F13">
        <f t="shared" si="10"/>
        <v>0.26999999999999985</v>
      </c>
      <c r="G13">
        <v>100</v>
      </c>
      <c r="H13">
        <f t="shared" si="11"/>
        <v>0.27272727272727232</v>
      </c>
      <c r="I13">
        <f t="shared" si="5"/>
        <v>0.30753482760873224</v>
      </c>
      <c r="J13" s="19" t="s">
        <v>28</v>
      </c>
      <c r="K13">
        <f>(-2*K17*K16)-K16*K2</f>
        <v>-3.7953333333333332E-2</v>
      </c>
      <c r="L13" s="10">
        <v>0.5</v>
      </c>
      <c r="M13">
        <f t="shared" si="6"/>
        <v>3.661213016584141E-2</v>
      </c>
      <c r="N13">
        <f t="shared" si="8"/>
        <v>0.50011881565601346</v>
      </c>
      <c r="O13">
        <f t="shared" si="7"/>
        <v>100</v>
      </c>
      <c r="R13">
        <v>2.7</v>
      </c>
      <c r="S13">
        <v>-2.2000000000000002</v>
      </c>
      <c r="T13">
        <f>IF((T12+($K$15/$K$16)*($K$2+$K$16)*S13-$K$15*S12)&gt;100,100,T12+($K$15/$K$16)*($K$2+$K$16)*S13-$K$15*S12)</f>
        <v>-7086.8959234147233</v>
      </c>
      <c r="V13" s="10">
        <v>0.5</v>
      </c>
      <c r="W13">
        <v>0.2</v>
      </c>
      <c r="X13">
        <f t="shared" si="0"/>
        <v>0.3</v>
      </c>
      <c r="Y13">
        <f t="shared" si="1"/>
        <v>100</v>
      </c>
    </row>
    <row r="14" spans="2:25" ht="13.5" thickBot="1" x14ac:dyDescent="0.25">
      <c r="B14">
        <v>11</v>
      </c>
      <c r="C14">
        <v>0.36299999999999999</v>
      </c>
      <c r="D14">
        <v>8.1000000000000003E-2</v>
      </c>
      <c r="E14">
        <f t="shared" si="9"/>
        <v>9.000000000000008E-3</v>
      </c>
      <c r="F14">
        <f t="shared" si="10"/>
        <v>0.27000000000000024</v>
      </c>
      <c r="G14">
        <v>100</v>
      </c>
      <c r="H14">
        <f t="shared" si="11"/>
        <v>0.27272727272727321</v>
      </c>
      <c r="I14">
        <f t="shared" si="5"/>
        <v>0.33305190458919987</v>
      </c>
      <c r="J14" s="19" t="s">
        <v>29</v>
      </c>
      <c r="K14">
        <f>K17*K16</f>
        <v>0</v>
      </c>
      <c r="L14" s="10">
        <v>0.5</v>
      </c>
      <c r="M14">
        <f t="shared" si="6"/>
        <v>5.0029070695279107E-2</v>
      </c>
      <c r="N14">
        <f t="shared" si="8"/>
        <v>0.46338786983415858</v>
      </c>
      <c r="O14">
        <f t="shared" si="7"/>
        <v>36.527620591394225</v>
      </c>
      <c r="Q14" t="s">
        <v>33</v>
      </c>
      <c r="R14">
        <v>2.9</v>
      </c>
      <c r="S14">
        <v>-2.4</v>
      </c>
      <c r="T14">
        <f>IF((T13+($K$15/$K$16)*($K$2+$K$16)*S14-$K$15*S13)&gt;100,100,T13+($K$15/$K$16)*($K$2+$K$16)*S14-$K$15*S13)</f>
        <v>-7827.4184549446718</v>
      </c>
      <c r="V14" s="10">
        <v>0.5</v>
      </c>
      <c r="W14">
        <v>0.4</v>
      </c>
      <c r="X14">
        <f t="shared" si="0"/>
        <v>9.9999999999999978E-2</v>
      </c>
      <c r="Y14">
        <f t="shared" si="1"/>
        <v>-439.98239451958545</v>
      </c>
    </row>
    <row r="15" spans="2:25" ht="13.5" thickBot="1" x14ac:dyDescent="0.25">
      <c r="B15">
        <v>12</v>
      </c>
      <c r="C15">
        <v>0.39600000000000002</v>
      </c>
      <c r="D15">
        <v>0.09</v>
      </c>
      <c r="E15">
        <f t="shared" si="9"/>
        <v>8.9999999999999941E-3</v>
      </c>
      <c r="F15">
        <f t="shared" si="10"/>
        <v>0.26999999999999985</v>
      </c>
      <c r="G15">
        <v>100</v>
      </c>
      <c r="H15">
        <f t="shared" si="11"/>
        <v>0.27272727272727232</v>
      </c>
      <c r="I15">
        <f t="shared" si="5"/>
        <v>0.35773780642372394</v>
      </c>
      <c r="J15" s="19" t="s">
        <v>30</v>
      </c>
      <c r="K15" s="20">
        <v>2740.02</v>
      </c>
      <c r="L15" s="10">
        <v>0.5</v>
      </c>
      <c r="M15">
        <f t="shared" si="6"/>
        <v>6.5720221084859531E-2</v>
      </c>
      <c r="N15">
        <f t="shared" si="8"/>
        <v>0.44997092930472088</v>
      </c>
      <c r="O15">
        <f>IF((O14+($K$15/$K$16)*($K$2+$K$16)*N15-$K$15*N14)&gt;100,100,O14+($K$15/$K$16)*($K$2+$K$16)*N15-$K$15*N14)</f>
        <v>35.859827927304195</v>
      </c>
      <c r="R15">
        <v>3.1</v>
      </c>
      <c r="S15">
        <v>-2.6</v>
      </c>
      <c r="T15">
        <f>IF((T14+($K$15/$K$16)*($K$2+$K$16)*S15-$K$15*S14)&gt;100,100,T14+($K$15/$K$16)*($K$2+$K$16)*S15-$K$15*S14)</f>
        <v>-8583.9841974354531</v>
      </c>
      <c r="V15" s="10">
        <v>0.5</v>
      </c>
      <c r="W15">
        <v>0.3</v>
      </c>
      <c r="X15">
        <f t="shared" si="0"/>
        <v>0.2</v>
      </c>
      <c r="Y15">
        <f t="shared" si="1"/>
        <v>-149.93718355875626</v>
      </c>
    </row>
    <row r="16" spans="2:25" x14ac:dyDescent="0.2">
      <c r="B16">
        <v>13</v>
      </c>
      <c r="C16">
        <v>0.42899999999999999</v>
      </c>
      <c r="D16">
        <v>0.108</v>
      </c>
      <c r="E16">
        <f t="shared" si="9"/>
        <v>1.8000000000000002E-2</v>
      </c>
      <c r="F16">
        <f t="shared" si="10"/>
        <v>0.54</v>
      </c>
      <c r="G16">
        <v>100</v>
      </c>
      <c r="H16">
        <f t="shared" si="11"/>
        <v>0.54545454545454597</v>
      </c>
      <c r="I16">
        <f t="shared" si="5"/>
        <v>0.38161960722129284</v>
      </c>
      <c r="J16" s="19" t="s">
        <v>31</v>
      </c>
      <c r="K16" s="21">
        <v>1.1386000000000001</v>
      </c>
      <c r="L16" s="10">
        <v>0.5</v>
      </c>
      <c r="M16">
        <f t="shared" si="6"/>
        <v>7.5895417625772316E-2</v>
      </c>
      <c r="N16">
        <f t="shared" si="8"/>
        <v>0.43427977891514047</v>
      </c>
      <c r="O16">
        <f t="shared" si="7"/>
        <v>27.701972582635108</v>
      </c>
      <c r="R16">
        <v>3.3</v>
      </c>
      <c r="S16">
        <v>-2.8</v>
      </c>
      <c r="T16">
        <f>IF((T15+($K$15/$K$16)*($K$2+$K$16)*S16-$K$15*S15)&gt;100,100,T15+($K$15/$K$16)*($K$2+$K$16)*S16-$K$15*S15)</f>
        <v>-9356.5931508870599</v>
      </c>
      <c r="V16" s="10">
        <v>0.5</v>
      </c>
      <c r="W16">
        <v>0.1</v>
      </c>
      <c r="X16">
        <f t="shared" si="0"/>
        <v>0.4</v>
      </c>
      <c r="Y16">
        <f t="shared" si="1"/>
        <v>100</v>
      </c>
    </row>
    <row r="17" spans="2:25" x14ac:dyDescent="0.2">
      <c r="B17">
        <v>14</v>
      </c>
      <c r="C17">
        <v>0.46200000000000002</v>
      </c>
      <c r="D17">
        <v>0.11700000000000001</v>
      </c>
      <c r="E17">
        <f t="shared" si="9"/>
        <v>9.000000000000008E-3</v>
      </c>
      <c r="F17">
        <f t="shared" si="10"/>
        <v>0.27000000000000024</v>
      </c>
      <c r="G17">
        <v>100</v>
      </c>
      <c r="H17">
        <f t="shared" si="11"/>
        <v>0.27272727272727271</v>
      </c>
      <c r="I17">
        <f t="shared" si="5"/>
        <v>0.40472349919809403</v>
      </c>
      <c r="J17" s="19" t="s">
        <v>32</v>
      </c>
      <c r="K17">
        <v>0</v>
      </c>
      <c r="L17" s="10">
        <v>0.5</v>
      </c>
      <c r="M17">
        <f t="shared" si="6"/>
        <v>3.1901578610563777E-5</v>
      </c>
      <c r="N17">
        <f t="shared" si="8"/>
        <v>0.42410458237422766</v>
      </c>
      <c r="O17">
        <f t="shared" si="7"/>
        <v>33.841726979023633</v>
      </c>
      <c r="R17">
        <v>3.5</v>
      </c>
      <c r="S17">
        <v>-3</v>
      </c>
      <c r="T17">
        <f>IF((T16+($K$15/$K$16)*($K$2+$K$16)*S17-$K$15*S16)&gt;100,100,T16+($K$15/$K$16)*($K$2+$K$16)*S17-$K$15*S16)</f>
        <v>-10145.245315299497</v>
      </c>
      <c r="V17" s="10">
        <v>0.5</v>
      </c>
      <c r="W17">
        <v>3.5</v>
      </c>
      <c r="X17">
        <f t="shared" si="0"/>
        <v>-3</v>
      </c>
      <c r="Y17">
        <f t="shared" si="1"/>
        <v>-9456.7161644124371</v>
      </c>
    </row>
    <row r="18" spans="2:25" x14ac:dyDescent="0.2">
      <c r="B18">
        <v>15</v>
      </c>
      <c r="C18">
        <v>0.495</v>
      </c>
      <c r="D18">
        <v>0.126</v>
      </c>
      <c r="E18">
        <f t="shared" si="9"/>
        <v>8.9999999999999941E-3</v>
      </c>
      <c r="F18">
        <f t="shared" si="10"/>
        <v>0.26999999999999985</v>
      </c>
      <c r="G18">
        <v>100</v>
      </c>
      <c r="H18">
        <f t="shared" si="11"/>
        <v>0.27272727272727276</v>
      </c>
      <c r="I18">
        <f t="shared" si="5"/>
        <v>0.42707482140366387</v>
      </c>
      <c r="L18" s="10">
        <v>0.5</v>
      </c>
      <c r="M18">
        <f t="shared" si="6"/>
        <v>1.7098195493028632E-2</v>
      </c>
      <c r="N18">
        <f t="shared" si="8"/>
        <v>0.49996809842138945</v>
      </c>
      <c r="O18">
        <f t="shared" si="7"/>
        <v>100</v>
      </c>
      <c r="R18">
        <v>3.7</v>
      </c>
      <c r="S18">
        <v>-3.2</v>
      </c>
      <c r="T18">
        <f>IF((T17+($K$15/$K$16)*($K$2+$K$16)*S18-$K$15*S17)&gt;100,100,T17+($K$15/$K$16)*($K$2+$K$16)*S18-$K$15*S17)</f>
        <v>-10949.940690672765</v>
      </c>
      <c r="V18" s="10">
        <v>0.5</v>
      </c>
      <c r="W18">
        <v>3.7</v>
      </c>
      <c r="X18">
        <f t="shared" si="0"/>
        <v>-3.2</v>
      </c>
      <c r="Y18">
        <f t="shared" si="1"/>
        <v>-10261.411539785704</v>
      </c>
    </row>
    <row r="19" spans="2:25" x14ac:dyDescent="0.2">
      <c r="B19">
        <v>16</v>
      </c>
      <c r="C19">
        <v>0.52800000000000002</v>
      </c>
      <c r="D19">
        <v>0.153</v>
      </c>
      <c r="E19">
        <f t="shared" si="9"/>
        <v>2.6999999999999996E-2</v>
      </c>
      <c r="F19">
        <f t="shared" si="10"/>
        <v>0.80999999999999994</v>
      </c>
      <c r="G19">
        <v>100</v>
      </c>
      <c r="H19">
        <f t="shared" si="11"/>
        <v>0.81818181818181734</v>
      </c>
      <c r="I19">
        <f t="shared" si="5"/>
        <v>0.44869808751133244</v>
      </c>
      <c r="L19" s="10">
        <v>0.5</v>
      </c>
      <c r="M19">
        <f t="shared" si="6"/>
        <v>5.0881295938930482E-2</v>
      </c>
      <c r="N19">
        <f t="shared" si="8"/>
        <v>0.48290180450697134</v>
      </c>
      <c r="O19">
        <f t="shared" si="7"/>
        <v>91.974490963968037</v>
      </c>
      <c r="R19">
        <v>3.9</v>
      </c>
      <c r="S19">
        <v>-3.4</v>
      </c>
      <c r="T19">
        <f>IF((T18+($K$15/$K$16)*($K$2+$K$16)*S19-$K$15*S18)&gt;100,100,T18+($K$15/$K$16)*($K$2+$K$16)*S19-$K$15*S18)</f>
        <v>-11770.679277006862</v>
      </c>
      <c r="V19" s="10">
        <v>0.5</v>
      </c>
      <c r="W19">
        <v>3.9</v>
      </c>
      <c r="X19">
        <f t="shared" si="0"/>
        <v>-3.4</v>
      </c>
      <c r="Y19">
        <f t="shared" si="1"/>
        <v>-11082.150126119797</v>
      </c>
    </row>
    <row r="20" spans="2:25" x14ac:dyDescent="0.2">
      <c r="B20">
        <v>17</v>
      </c>
      <c r="C20">
        <v>0.56100000000000005</v>
      </c>
      <c r="D20">
        <v>0.16200000000000001</v>
      </c>
      <c r="E20">
        <f t="shared" si="9"/>
        <v>9.000000000000008E-3</v>
      </c>
      <c r="F20">
        <f t="shared" si="10"/>
        <v>0.27000000000000024</v>
      </c>
      <c r="G20">
        <v>100</v>
      </c>
      <c r="H20">
        <f t="shared" si="11"/>
        <v>0.27272727272727271</v>
      </c>
      <c r="I20">
        <f t="shared" si="5"/>
        <v>0.46961701270344175</v>
      </c>
      <c r="L20" s="10">
        <v>0.5</v>
      </c>
      <c r="M20">
        <f t="shared" si="6"/>
        <v>6.389677827454765E-2</v>
      </c>
      <c r="N20">
        <f t="shared" si="8"/>
        <v>0.44911870406106952</v>
      </c>
      <c r="O20">
        <f t="shared" si="7"/>
        <v>35.434650658717828</v>
      </c>
      <c r="R20">
        <v>4.0999999999999996</v>
      </c>
      <c r="S20">
        <v>-3.6</v>
      </c>
      <c r="T20">
        <f>IF((T19+($K$15/$K$16)*($K$2+$K$16)*S20-$K$15*S19)&gt;100,100,T19+($K$15/$K$16)*($K$2+$K$16)*S20-$K$15*S19)</f>
        <v>-12607.461074301787</v>
      </c>
      <c r="V20" s="10">
        <v>0.5</v>
      </c>
      <c r="W20">
        <v>4.0999999999999996</v>
      </c>
      <c r="X20">
        <f t="shared" si="0"/>
        <v>-3.5999999999999996</v>
      </c>
      <c r="Y20">
        <f t="shared" si="1"/>
        <v>-11918.931923414719</v>
      </c>
    </row>
    <row r="21" spans="2:25" x14ac:dyDescent="0.2">
      <c r="B21">
        <v>18</v>
      </c>
      <c r="C21">
        <v>0.59399999999999997</v>
      </c>
      <c r="D21">
        <v>0.18</v>
      </c>
      <c r="E21">
        <f t="shared" si="9"/>
        <v>1.7999999999999988E-2</v>
      </c>
      <c r="F21">
        <f t="shared" si="10"/>
        <v>0.5399999999999997</v>
      </c>
      <c r="G21">
        <v>100</v>
      </c>
      <c r="H21">
        <f t="shared" si="11"/>
        <v>0.54545454545454641</v>
      </c>
      <c r="I21">
        <f t="shared" si="5"/>
        <v>0.48985453968082443</v>
      </c>
      <c r="L21" s="10">
        <v>0.5</v>
      </c>
      <c r="M21">
        <f t="shared" si="6"/>
        <v>7.666241599123208E-2</v>
      </c>
      <c r="N21">
        <f t="shared" si="8"/>
        <v>0.43610322172545235</v>
      </c>
      <c r="O21">
        <f t="shared" si="7"/>
        <v>34.754448683673445</v>
      </c>
      <c r="R21">
        <v>4.3</v>
      </c>
      <c r="S21">
        <v>-3.8</v>
      </c>
      <c r="T21">
        <f>IF((T20+($K$15/$K$16)*($K$2+$K$16)*S21-$K$15*S20)&gt;100,100,T20+($K$15/$K$16)*($K$2+$K$16)*S21-$K$15*S20)</f>
        <v>-13460.286082557541</v>
      </c>
      <c r="V21" s="10">
        <v>0.5</v>
      </c>
      <c r="W21">
        <v>4.3</v>
      </c>
      <c r="X21">
        <f t="shared" si="0"/>
        <v>-3.8</v>
      </c>
      <c r="Y21">
        <f t="shared" si="1"/>
        <v>-12771.756931670474</v>
      </c>
    </row>
    <row r="22" spans="2:25" x14ac:dyDescent="0.2">
      <c r="B22">
        <v>19</v>
      </c>
      <c r="C22">
        <v>0.627</v>
      </c>
      <c r="D22">
        <v>0.19800000000000001</v>
      </c>
      <c r="E22">
        <f t="shared" si="9"/>
        <v>1.8000000000000016E-2</v>
      </c>
      <c r="F22">
        <f t="shared" si="10"/>
        <v>0.54000000000000048</v>
      </c>
      <c r="G22">
        <v>100</v>
      </c>
      <c r="H22">
        <f t="shared" si="11"/>
        <v>0.54545454545454541</v>
      </c>
      <c r="I22">
        <f t="shared" si="5"/>
        <v>0.50943286382506758</v>
      </c>
      <c r="L22" s="10">
        <v>0.5</v>
      </c>
      <c r="M22">
        <f t="shared" si="6"/>
        <v>8.9053533297643664E-2</v>
      </c>
      <c r="N22">
        <f t="shared" si="8"/>
        <v>0.42333758400876792</v>
      </c>
      <c r="O22">
        <f t="shared" si="7"/>
        <v>33.734816866705614</v>
      </c>
      <c r="R22">
        <v>4.5</v>
      </c>
      <c r="S22">
        <v>-4</v>
      </c>
      <c r="T22">
        <f>IF((T21+($K$15/$K$16)*($K$2+$K$16)*S22-$K$15*S21)&gt;100,100,T21+($K$15/$K$16)*($K$2+$K$16)*S22-$K$15*S21)</f>
        <v>-14329.154301774122</v>
      </c>
      <c r="V22" s="10">
        <v>0.5</v>
      </c>
      <c r="W22">
        <v>4.5</v>
      </c>
      <c r="X22">
        <f t="shared" si="0"/>
        <v>-4</v>
      </c>
      <c r="Y22">
        <f t="shared" si="1"/>
        <v>-13640.625150887057</v>
      </c>
    </row>
    <row r="23" spans="2:25" x14ac:dyDescent="0.2">
      <c r="B23">
        <v>20</v>
      </c>
      <c r="C23">
        <v>0.66</v>
      </c>
      <c r="D23">
        <v>0.22500000000000001</v>
      </c>
      <c r="E23">
        <f t="shared" si="9"/>
        <v>2.6999999999999996E-2</v>
      </c>
      <c r="F23">
        <f t="shared" si="10"/>
        <v>0.80999999999999994</v>
      </c>
      <c r="G23">
        <v>100</v>
      </c>
      <c r="H23">
        <f t="shared" si="11"/>
        <v>0.81818181818181734</v>
      </c>
      <c r="I23">
        <f t="shared" si="5"/>
        <v>0.52837345754115939</v>
      </c>
      <c r="L23" s="10">
        <v>0.5</v>
      </c>
      <c r="M23">
        <f t="shared" si="6"/>
        <v>0.10108196742780266</v>
      </c>
      <c r="N23">
        <f t="shared" si="8"/>
        <v>0.41094646670235635</v>
      </c>
      <c r="O23">
        <f t="shared" si="7"/>
        <v>32.747411919358001</v>
      </c>
      <c r="R23">
        <v>4.7</v>
      </c>
      <c r="S23">
        <v>-4.2</v>
      </c>
      <c r="T23">
        <f>IF((T22+($K$15/$K$16)*($K$2+$K$16)*S23-$K$15*S22)&gt;100,100,T22+($K$15/$K$16)*($K$2+$K$16)*S23-$K$15*S22)</f>
        <v>-15214.065731951532</v>
      </c>
      <c r="V23" s="10">
        <v>0.5</v>
      </c>
      <c r="W23">
        <v>4.7</v>
      </c>
      <c r="X23">
        <f t="shared" si="0"/>
        <v>-4.2</v>
      </c>
      <c r="Y23">
        <f t="shared" si="1"/>
        <v>-14525.536581064467</v>
      </c>
    </row>
    <row r="24" spans="2:25" x14ac:dyDescent="0.2">
      <c r="B24">
        <v>21</v>
      </c>
      <c r="C24">
        <v>0.69299999999999995</v>
      </c>
      <c r="D24">
        <v>0.24299999999999999</v>
      </c>
      <c r="E24">
        <f t="shared" si="9"/>
        <v>1.7999999999999988E-2</v>
      </c>
      <c r="F24">
        <f t="shared" si="10"/>
        <v>0.5399999999999997</v>
      </c>
      <c r="G24">
        <v>100</v>
      </c>
      <c r="H24">
        <f t="shared" si="11"/>
        <v>0.54545454545454641</v>
      </c>
      <c r="I24">
        <f t="shared" si="5"/>
        <v>0.54669709380721565</v>
      </c>
      <c r="L24" s="10">
        <v>0.5</v>
      </c>
      <c r="M24">
        <f t="shared" si="6"/>
        <v>0.11275832834505264</v>
      </c>
      <c r="N24">
        <f t="shared" si="8"/>
        <v>0.39891803257219732</v>
      </c>
      <c r="O24">
        <f t="shared" si="7"/>
        <v>31.788892597213135</v>
      </c>
      <c r="R24">
        <v>4.9000000000000004</v>
      </c>
      <c r="S24">
        <v>-4.4000000000000004</v>
      </c>
      <c r="T24">
        <f>IF((T23+($K$15/$K$16)*($K$2+$K$16)*S24-$K$15*S23)&gt;100,100,T23+($K$15/$K$16)*($K$2+$K$16)*S24-$K$15*S23)</f>
        <v>-16115.020373089772</v>
      </c>
      <c r="V24" s="10">
        <v>0.5</v>
      </c>
      <c r="W24">
        <v>4.9000000000000004</v>
      </c>
      <c r="X24">
        <f t="shared" si="0"/>
        <v>-4.4000000000000004</v>
      </c>
      <c r="Y24">
        <f t="shared" si="1"/>
        <v>-15426.491222202707</v>
      </c>
    </row>
    <row r="25" spans="2:25" x14ac:dyDescent="0.2">
      <c r="B25">
        <v>22</v>
      </c>
      <c r="C25">
        <v>0.72599999999999998</v>
      </c>
      <c r="D25">
        <v>0.26100000000000001</v>
      </c>
      <c r="E25">
        <f t="shared" si="9"/>
        <v>1.8000000000000016E-2</v>
      </c>
      <c r="F25">
        <f t="shared" si="10"/>
        <v>0.54000000000000048</v>
      </c>
      <c r="G25">
        <v>100</v>
      </c>
      <c r="H25">
        <f t="shared" si="11"/>
        <v>0.54545454545454541</v>
      </c>
      <c r="I25">
        <f t="shared" si="5"/>
        <v>0.56442386895711383</v>
      </c>
      <c r="L25" s="10">
        <v>0.5</v>
      </c>
      <c r="M25">
        <f t="shared" si="6"/>
        <v>0.12409292129735826</v>
      </c>
      <c r="N25">
        <f t="shared" si="8"/>
        <v>0.38724167165494738</v>
      </c>
      <c r="O25">
        <f t="shared" si="7"/>
        <v>30.858429312652106</v>
      </c>
      <c r="R25">
        <v>5.0999999999999996</v>
      </c>
      <c r="S25">
        <v>-4.5999999999999996</v>
      </c>
      <c r="T25">
        <f>IF((T24+($K$15/$K$16)*($K$2+$K$16)*S25-$K$15*S24)&gt;100,100,T24+($K$15/$K$16)*($K$2+$K$16)*S25-$K$15*S24)</f>
        <v>-17032.01822518884</v>
      </c>
      <c r="V25" s="10">
        <v>0.5</v>
      </c>
      <c r="W25">
        <v>5.0999999999999996</v>
      </c>
      <c r="X25">
        <f t="shared" si="0"/>
        <v>-4.5999999999999996</v>
      </c>
      <c r="Y25">
        <f t="shared" si="1"/>
        <v>-16343.489074301777</v>
      </c>
    </row>
    <row r="26" spans="2:25" x14ac:dyDescent="0.2">
      <c r="B26">
        <v>23</v>
      </c>
      <c r="C26">
        <v>0.75900000000000001</v>
      </c>
      <c r="D26">
        <v>0.28799999999999998</v>
      </c>
      <c r="E26">
        <f t="shared" si="9"/>
        <v>2.6999999999999968E-2</v>
      </c>
      <c r="F26">
        <f t="shared" si="10"/>
        <v>0.80999999999999905</v>
      </c>
      <c r="G26">
        <v>100</v>
      </c>
      <c r="H26">
        <f t="shared" si="11"/>
        <v>0.81818181818181646</v>
      </c>
      <c r="I26">
        <f t="shared" si="5"/>
        <v>0.5815732247210218</v>
      </c>
      <c r="L26" s="10">
        <v>0.5</v>
      </c>
      <c r="M26">
        <f t="shared" si="6"/>
        <v>0.13509574985858983</v>
      </c>
      <c r="N26">
        <f t="shared" si="8"/>
        <v>0.37590707870264173</v>
      </c>
      <c r="O26">
        <f t="shared" si="7"/>
        <v>29.95520075795298</v>
      </c>
      <c r="R26">
        <v>5.3</v>
      </c>
      <c r="S26">
        <v>-4.8</v>
      </c>
      <c r="T26">
        <f>IF((T25+($K$15/$K$16)*($K$2+$K$16)*S26-$K$15*S25)&gt;100,100,T25+($K$15/$K$16)*($K$2+$K$16)*S26-$K$15*S25)</f>
        <v>-17965.05928824874</v>
      </c>
      <c r="V26" s="10">
        <v>0.5</v>
      </c>
      <c r="W26">
        <v>5.3</v>
      </c>
      <c r="X26">
        <f t="shared" si="0"/>
        <v>-4.8</v>
      </c>
      <c r="Y26">
        <f t="shared" si="1"/>
        <v>-17276.530137361675</v>
      </c>
    </row>
    <row r="27" spans="2:25" x14ac:dyDescent="0.2">
      <c r="B27">
        <v>24</v>
      </c>
      <c r="C27">
        <v>0.79200000000000004</v>
      </c>
      <c r="D27">
        <v>0.30599999999999999</v>
      </c>
      <c r="E27">
        <f t="shared" si="9"/>
        <v>1.8000000000000016E-2</v>
      </c>
      <c r="F27">
        <f t="shared" si="10"/>
        <v>0.54000000000000048</v>
      </c>
      <c r="G27">
        <v>100</v>
      </c>
      <c r="H27">
        <f t="shared" si="11"/>
        <v>0.54545454545454541</v>
      </c>
      <c r="I27">
        <f t="shared" si="5"/>
        <v>0.59816396954799456</v>
      </c>
      <c r="L27" s="10">
        <v>0.5</v>
      </c>
      <c r="M27">
        <f t="shared" si="6"/>
        <v>0.14577652479751219</v>
      </c>
      <c r="N27">
        <f t="shared" si="8"/>
        <v>0.36490425014141015</v>
      </c>
      <c r="O27">
        <f t="shared" si="7"/>
        <v>29.078409771216229</v>
      </c>
      <c r="R27">
        <v>5.5</v>
      </c>
      <c r="S27">
        <v>-5</v>
      </c>
      <c r="T27">
        <f>IF((T26+($K$15/$K$16)*($K$2+$K$16)*S27-$K$15*S26)&gt;100,100,T26+($K$15/$K$16)*($K$2+$K$16)*S27-$K$15*S26)</f>
        <v>-18914.14356226947</v>
      </c>
      <c r="V27" s="10">
        <v>0.5</v>
      </c>
      <c r="W27">
        <v>5.5</v>
      </c>
      <c r="X27">
        <f t="shared" si="0"/>
        <v>-5</v>
      </c>
      <c r="Y27">
        <f t="shared" si="1"/>
        <v>-18225.614411382405</v>
      </c>
    </row>
    <row r="28" spans="2:25" x14ac:dyDescent="0.2">
      <c r="B28">
        <v>25</v>
      </c>
      <c r="C28">
        <v>0.82500000000000095</v>
      </c>
      <c r="D28">
        <v>0.32400000000000001</v>
      </c>
      <c r="E28">
        <f t="shared" si="9"/>
        <v>1.8000000000000016E-2</v>
      </c>
      <c r="F28">
        <f t="shared" si="10"/>
        <v>0.54000000000000048</v>
      </c>
      <c r="G28">
        <v>100</v>
      </c>
      <c r="H28">
        <f t="shared" si="11"/>
        <v>0.54545454545453076</v>
      </c>
      <c r="I28">
        <f t="shared" si="5"/>
        <v>0.6142142992340236</v>
      </c>
      <c r="L28" s="10">
        <v>0.5</v>
      </c>
      <c r="M28">
        <f t="shared" si="6"/>
        <v>0.15614467264795401</v>
      </c>
      <c r="N28">
        <f t="shared" si="8"/>
        <v>0.35422347520248781</v>
      </c>
      <c r="O28">
        <f t="shared" si="7"/>
        <v>28.227282522827863</v>
      </c>
      <c r="R28">
        <v>5.7</v>
      </c>
      <c r="S28">
        <v>-5.2</v>
      </c>
      <c r="T28">
        <f>IF((T27+($K$15/$K$16)*($K$2+$K$16)*S28-$K$15*S27)&gt;100,100,T27+($K$15/$K$16)*($K$2+$K$16)*S28-$K$15*S27)</f>
        <v>-19879.27104725103</v>
      </c>
      <c r="V28" s="10">
        <v>0.5</v>
      </c>
      <c r="W28">
        <v>5.7</v>
      </c>
      <c r="X28">
        <f>V28-W28</f>
        <v>-5.2</v>
      </c>
      <c r="Y28">
        <f t="shared" si="1"/>
        <v>-19190.741896363965</v>
      </c>
    </row>
    <row r="29" spans="2:25" x14ac:dyDescent="0.2">
      <c r="B29">
        <v>26</v>
      </c>
      <c r="C29">
        <v>0.85800000000000098</v>
      </c>
      <c r="D29">
        <v>0.34200000000000003</v>
      </c>
      <c r="E29">
        <f t="shared" si="9"/>
        <v>1.8000000000000016E-2</v>
      </c>
      <c r="F29">
        <f t="shared" si="10"/>
        <v>0.54000000000000048</v>
      </c>
      <c r="G29">
        <v>100</v>
      </c>
      <c r="H29">
        <f t="shared" si="11"/>
        <v>0.54545454545454541</v>
      </c>
      <c r="I29">
        <f t="shared" si="5"/>
        <v>0.62974181687816255</v>
      </c>
      <c r="L29" s="10">
        <v>0.5</v>
      </c>
      <c r="M29">
        <f t="shared" si="6"/>
        <v>0.16620934402838716</v>
      </c>
      <c r="N29">
        <f t="shared" si="8"/>
        <v>0.34385532735204599</v>
      </c>
      <c r="O29">
        <f t="shared" si="7"/>
        <v>27.401067833229376</v>
      </c>
      <c r="R29">
        <v>5.9</v>
      </c>
      <c r="S29">
        <v>-5.4</v>
      </c>
      <c r="T29">
        <f>IF((T28+($K$15/$K$16)*($K$2+$K$16)*S29-$K$15*S28)&gt;100,100,T28+($K$15/$K$16)*($K$2+$K$16)*S29-$K$15*S28)</f>
        <v>-20860.44174319342</v>
      </c>
      <c r="V29" s="10">
        <v>0.5</v>
      </c>
      <c r="W29">
        <v>5.9</v>
      </c>
      <c r="X29">
        <f t="shared" si="0"/>
        <v>-5.4</v>
      </c>
      <c r="Y29">
        <f t="shared" si="1"/>
        <v>-20171.912592306355</v>
      </c>
    </row>
    <row r="30" spans="2:25" x14ac:dyDescent="0.2">
      <c r="B30">
        <v>27</v>
      </c>
      <c r="C30">
        <v>0.89100000000000101</v>
      </c>
      <c r="D30">
        <v>0.36</v>
      </c>
      <c r="E30">
        <f t="shared" si="9"/>
        <v>1.799999999999996E-2</v>
      </c>
      <c r="F30">
        <f t="shared" si="10"/>
        <v>0.53999999999999881</v>
      </c>
      <c r="G30">
        <v>100</v>
      </c>
      <c r="H30">
        <f t="shared" si="11"/>
        <v>0.54545454545454375</v>
      </c>
      <c r="I30">
        <f t="shared" si="5"/>
        <v>0.64476355218861614</v>
      </c>
      <c r="L30" s="10">
        <v>0.5</v>
      </c>
      <c r="M30">
        <f t="shared" si="6"/>
        <v>0.17597942171799066</v>
      </c>
      <c r="N30">
        <f t="shared" si="8"/>
        <v>0.33379065597161284</v>
      </c>
      <c r="O30">
        <f t="shared" si="7"/>
        <v>26.599036509945563</v>
      </c>
      <c r="R30">
        <v>6.1</v>
      </c>
      <c r="S30">
        <v>-5.6</v>
      </c>
      <c r="T30">
        <f>IF((T29+($K$15/$K$16)*($K$2+$K$16)*S30-$K$15*S29)&gt;100,100,T29+($K$15/$K$16)*($K$2+$K$16)*S30-$K$15*S29)</f>
        <v>-21857.655650096633</v>
      </c>
      <c r="V30" s="10">
        <v>0.5</v>
      </c>
      <c r="W30">
        <v>6.1</v>
      </c>
      <c r="X30">
        <f t="shared" si="0"/>
        <v>-5.6</v>
      </c>
      <c r="Y30">
        <f t="shared" si="1"/>
        <v>-21169.126499209568</v>
      </c>
    </row>
    <row r="31" spans="2:25" x14ac:dyDescent="0.2">
      <c r="B31">
        <v>28</v>
      </c>
      <c r="C31">
        <v>0.92400000000000104</v>
      </c>
      <c r="D31">
        <v>0.38700000000000001</v>
      </c>
      <c r="E31">
        <f t="shared" si="9"/>
        <v>2.7000000000000024E-2</v>
      </c>
      <c r="F31">
        <f t="shared" si="10"/>
        <v>0.81000000000000072</v>
      </c>
      <c r="G31">
        <v>100</v>
      </c>
      <c r="H31">
        <f t="shared" si="11"/>
        <v>0.81818181818181823</v>
      </c>
      <c r="I31">
        <f t="shared" si="5"/>
        <v>0.65929598015996693</v>
      </c>
      <c r="L31" s="10">
        <v>0.5</v>
      </c>
      <c r="M31">
        <f t="shared" si="6"/>
        <v>0.18546352849632627</v>
      </c>
      <c r="N31">
        <f t="shared" si="8"/>
        <v>0.32402057828200936</v>
      </c>
      <c r="O31">
        <f t="shared" si="7"/>
        <v>25.820480704018792</v>
      </c>
      <c r="R31">
        <v>6.3</v>
      </c>
      <c r="S31">
        <v>-5.8</v>
      </c>
      <c r="T31">
        <f>IF((T30+($K$15/$K$16)*($K$2+$K$16)*S31-$K$15*S30)&gt;100,100,T30+($K$15/$K$16)*($K$2+$K$16)*S31-$K$15*S30)</f>
        <v>-22870.912767960675</v>
      </c>
      <c r="V31" s="10">
        <v>0.5</v>
      </c>
      <c r="W31">
        <v>6.3</v>
      </c>
      <c r="X31">
        <f t="shared" si="0"/>
        <v>-5.8</v>
      </c>
      <c r="Y31">
        <f t="shared" si="1"/>
        <v>-22182.38361707361</v>
      </c>
    </row>
    <row r="32" spans="2:25" x14ac:dyDescent="0.2">
      <c r="B32">
        <v>29</v>
      </c>
      <c r="C32">
        <v>0.95700000000000096</v>
      </c>
      <c r="D32">
        <v>0.39600000000000002</v>
      </c>
      <c r="E32">
        <f t="shared" si="9"/>
        <v>9.000000000000008E-3</v>
      </c>
      <c r="F32">
        <f t="shared" si="10"/>
        <v>0.27000000000000024</v>
      </c>
      <c r="G32">
        <v>100</v>
      </c>
      <c r="H32">
        <f t="shared" si="11"/>
        <v>0.27272727272727365</v>
      </c>
      <c r="I32">
        <f t="shared" si="5"/>
        <v>0.67335503914202299</v>
      </c>
      <c r="L32" s="10">
        <v>0.5</v>
      </c>
      <c r="M32">
        <f t="shared" si="6"/>
        <v>0.19467003475354744</v>
      </c>
      <c r="N32">
        <f t="shared" si="8"/>
        <v>0.3145364715036737</v>
      </c>
      <c r="O32">
        <f t="shared" si="7"/>
        <v>25.064713285284711</v>
      </c>
      <c r="R32">
        <v>6.5</v>
      </c>
      <c r="S32">
        <v>-6</v>
      </c>
      <c r="T32">
        <f>IF((T31+($K$15/$K$16)*($K$2+$K$16)*S32-$K$15*S31)&gt;100,100,T31+($K$15/$K$16)*($K$2+$K$16)*S32-$K$15*S31)</f>
        <v>-23900.213096785548</v>
      </c>
      <c r="V32" s="10">
        <v>0.5</v>
      </c>
      <c r="W32">
        <v>6.5</v>
      </c>
      <c r="X32">
        <f t="shared" si="0"/>
        <v>-6</v>
      </c>
      <c r="Y32">
        <f t="shared" si="1"/>
        <v>-23211.683945898483</v>
      </c>
    </row>
    <row r="33" spans="2:25" x14ac:dyDescent="0.2">
      <c r="B33">
        <v>30</v>
      </c>
      <c r="C33">
        <v>0.99000000000000099</v>
      </c>
      <c r="D33">
        <v>0.432</v>
      </c>
      <c r="E33">
        <f t="shared" si="9"/>
        <v>3.5999999999999976E-2</v>
      </c>
      <c r="F33">
        <f t="shared" si="10"/>
        <v>1.0799999999999994</v>
      </c>
      <c r="G33">
        <v>100</v>
      </c>
      <c r="H33">
        <f t="shared" si="11"/>
        <v>1.0909090909090893</v>
      </c>
      <c r="I33">
        <f t="shared" si="5"/>
        <v>0.68695614832010332</v>
      </c>
      <c r="L33" s="10">
        <v>0.5</v>
      </c>
      <c r="M33">
        <f t="shared" si="6"/>
        <v>0.20360706587785632</v>
      </c>
      <c r="N33">
        <f t="shared" si="8"/>
        <v>0.30532996524645256</v>
      </c>
      <c r="O33">
        <f t="shared" si="7"/>
        <v>24.331067235930959</v>
      </c>
      <c r="R33">
        <v>6.7</v>
      </c>
      <c r="S33">
        <v>-6.2</v>
      </c>
      <c r="T33">
        <f>IF((T32+($K$15/$K$16)*($K$2+$K$16)*S33-$K$15*S32)&gt;100,100,T32+($K$15/$K$16)*($K$2+$K$16)*S33-$K$15*S32)</f>
        <v>-24945.556636571255</v>
      </c>
      <c r="V33" s="10">
        <v>0.5</v>
      </c>
      <c r="W33">
        <v>6.7</v>
      </c>
      <c r="X33">
        <f t="shared" si="0"/>
        <v>-6.2</v>
      </c>
      <c r="Y33">
        <f t="shared" si="1"/>
        <v>-24257.027485684182</v>
      </c>
    </row>
    <row r="34" spans="2:25" x14ac:dyDescent="0.2">
      <c r="B34">
        <v>31</v>
      </c>
      <c r="C34">
        <v>1.0229999999999999</v>
      </c>
      <c r="D34">
        <v>0.45</v>
      </c>
      <c r="E34">
        <f t="shared" si="9"/>
        <v>1.8000000000000016E-2</v>
      </c>
      <c r="F34">
        <f t="shared" si="10"/>
        <v>0.54000000000000048</v>
      </c>
      <c r="G34">
        <v>100</v>
      </c>
      <c r="H34">
        <f t="shared" si="11"/>
        <v>0.54545454545456384</v>
      </c>
      <c r="I34">
        <f t="shared" si="5"/>
        <v>0.70011422462593342</v>
      </c>
      <c r="L34" s="10">
        <v>0.5</v>
      </c>
      <c r="M34">
        <f t="shared" si="6"/>
        <v>0.21228250942672883</v>
      </c>
      <c r="N34">
        <f t="shared" si="8"/>
        <v>0.29639293412214368</v>
      </c>
      <c r="O34">
        <f t="shared" si="7"/>
        <v>23.618895061805461</v>
      </c>
      <c r="R34">
        <v>6.9</v>
      </c>
      <c r="S34">
        <v>-6.4</v>
      </c>
      <c r="T34">
        <f>IF((T33+($K$15/$K$16)*($K$2+$K$16)*S34-$K$15*S33)&gt;100,100,T33+($K$15/$K$16)*($K$2+$K$16)*S34-$K$15*S33)</f>
        <v>-26006.943387317788</v>
      </c>
      <c r="V34" s="10">
        <v>0.5</v>
      </c>
      <c r="W34">
        <v>6.9</v>
      </c>
      <c r="X34">
        <f t="shared" si="0"/>
        <v>-6.4</v>
      </c>
      <c r="Y34">
        <f t="shared" si="1"/>
        <v>-25318.414236430715</v>
      </c>
    </row>
    <row r="35" spans="2:25" x14ac:dyDescent="0.2">
      <c r="B35">
        <v>32</v>
      </c>
      <c r="C35">
        <v>1.056</v>
      </c>
      <c r="D35">
        <v>0.47699999999999998</v>
      </c>
      <c r="E35">
        <f t="shared" si="9"/>
        <v>2.6999999999999968E-2</v>
      </c>
      <c r="F35">
        <f t="shared" si="10"/>
        <v>0.80999999999999905</v>
      </c>
      <c r="G35">
        <v>100</v>
      </c>
      <c r="H35">
        <f t="shared" si="11"/>
        <v>0.81818181818181379</v>
      </c>
      <c r="I35">
        <f t="shared" si="5"/>
        <v>0.7128436990976974</v>
      </c>
      <c r="L35" s="10">
        <v>0.5</v>
      </c>
      <c r="M35">
        <f t="shared" si="6"/>
        <v>0.22070402208823867</v>
      </c>
      <c r="N35">
        <f t="shared" si="8"/>
        <v>0.28771749057327117</v>
      </c>
      <c r="O35">
        <f t="shared" si="7"/>
        <v>22.927568220960666</v>
      </c>
      <c r="R35">
        <v>7.1</v>
      </c>
      <c r="S35">
        <v>-6.6</v>
      </c>
      <c r="T35">
        <f>IF((T34+($K$15/$K$16)*($K$2+$K$16)*S35-$K$15*S34)&gt;100,100,T34+($K$15/$K$16)*($K$2+$K$16)*S35-$K$15*S34)</f>
        <v>-27084.373349025143</v>
      </c>
      <c r="V35" s="10">
        <v>0.5</v>
      </c>
      <c r="W35">
        <v>7.1</v>
      </c>
      <c r="X35">
        <f t="shared" si="0"/>
        <v>-6.6</v>
      </c>
      <c r="Y35">
        <f t="shared" si="1"/>
        <v>-26395.844198138071</v>
      </c>
    </row>
    <row r="36" spans="2:25" x14ac:dyDescent="0.2">
      <c r="B36">
        <v>33</v>
      </c>
      <c r="C36">
        <v>1.089</v>
      </c>
      <c r="D36">
        <v>0.504</v>
      </c>
      <c r="E36">
        <f t="shared" si="9"/>
        <v>2.7000000000000024E-2</v>
      </c>
      <c r="F36">
        <f t="shared" si="10"/>
        <v>0.81000000000000072</v>
      </c>
      <c r="G36">
        <v>100</v>
      </c>
      <c r="H36">
        <f t="shared" si="11"/>
        <v>0.8181818181818209</v>
      </c>
      <c r="I36">
        <f t="shared" si="5"/>
        <v>0.72515853270718889</v>
      </c>
      <c r="L36" s="10">
        <v>0.5</v>
      </c>
      <c r="M36">
        <f t="shared" si="6"/>
        <v>0.22887903643862159</v>
      </c>
      <c r="N36">
        <f t="shared" si="8"/>
        <v>0.27929597791176131</v>
      </c>
      <c r="O36">
        <f t="shared" si="7"/>
        <v>22.256476568917606</v>
      </c>
      <c r="R36">
        <v>7.3</v>
      </c>
      <c r="S36">
        <v>-6.8</v>
      </c>
      <c r="T36">
        <f>IF((T35+($K$15/$K$16)*($K$2+$K$16)*S36-$K$15*S35)&gt;100,100,T35+($K$15/$K$16)*($K$2+$K$16)*S36-$K$15*S35)</f>
        <v>-28177.84652169334</v>
      </c>
      <c r="V36" s="10">
        <v>0.5</v>
      </c>
      <c r="W36">
        <v>7.3</v>
      </c>
      <c r="X36">
        <f t="shared" si="0"/>
        <v>-6.8</v>
      </c>
      <c r="Y36">
        <f t="shared" si="1"/>
        <v>-27489.317370806268</v>
      </c>
    </row>
    <row r="37" spans="2:25" x14ac:dyDescent="0.2">
      <c r="B37">
        <v>34</v>
      </c>
      <c r="C37">
        <v>1.1220000000000001</v>
      </c>
      <c r="D37">
        <v>0.53100000000000003</v>
      </c>
      <c r="E37">
        <f t="shared" si="9"/>
        <v>2.7000000000000024E-2</v>
      </c>
      <c r="F37">
        <f t="shared" si="10"/>
        <v>0.81000000000000072</v>
      </c>
      <c r="G37">
        <v>100</v>
      </c>
      <c r="H37">
        <f t="shared" si="11"/>
        <v>0.81818181818181546</v>
      </c>
      <c r="I37">
        <f t="shared" si="5"/>
        <v>0.73707223167142011</v>
      </c>
      <c r="L37" s="10">
        <v>0.5</v>
      </c>
      <c r="M37">
        <f t="shared" si="6"/>
        <v>0.23681476750204625</v>
      </c>
      <c r="N37">
        <f t="shared" si="8"/>
        <v>0.27112096356137838</v>
      </c>
      <c r="O37">
        <f t="shared" si="7"/>
        <v>21.605027820173632</v>
      </c>
      <c r="R37">
        <v>7.5</v>
      </c>
      <c r="S37">
        <v>-7</v>
      </c>
      <c r="T37">
        <f>IF((T36+($K$15/$K$16)*($K$2+$K$16)*S37-$K$15*S36)&gt;100,100,T36+($K$15/$K$16)*($K$2+$K$16)*S37-$K$15*S36)</f>
        <v>-29287.362905322356</v>
      </c>
      <c r="V37" s="10">
        <v>0.5</v>
      </c>
      <c r="W37">
        <v>7.5</v>
      </c>
      <c r="X37">
        <f t="shared" si="0"/>
        <v>-7</v>
      </c>
      <c r="Y37">
        <f t="shared" si="1"/>
        <v>-28598.833754435283</v>
      </c>
    </row>
    <row r="38" spans="2:25" x14ac:dyDescent="0.2">
      <c r="B38">
        <v>35</v>
      </c>
      <c r="C38">
        <v>1.155</v>
      </c>
      <c r="D38">
        <v>0.57599999999999996</v>
      </c>
      <c r="E38">
        <f t="shared" si="9"/>
        <v>4.4999999999999929E-2</v>
      </c>
      <c r="F38">
        <f t="shared" si="10"/>
        <v>1.3499999999999979</v>
      </c>
      <c r="G38">
        <v>100</v>
      </c>
      <c r="H38">
        <f t="shared" si="11"/>
        <v>1.3636363636363649</v>
      </c>
      <c r="I38">
        <f t="shared" si="5"/>
        <v>0.74859786226548097</v>
      </c>
      <c r="L38" s="10">
        <v>0.5</v>
      </c>
      <c r="M38">
        <f t="shared" si="6"/>
        <v>0.24451821911837923</v>
      </c>
      <c r="N38">
        <f t="shared" si="8"/>
        <v>0.26318523249795378</v>
      </c>
      <c r="O38">
        <f t="shared" si="7"/>
        <v>20.972647025466586</v>
      </c>
      <c r="R38">
        <v>7.7</v>
      </c>
      <c r="S38">
        <v>-7.2</v>
      </c>
      <c r="T38">
        <f>IF((T37+($K$15/$K$16)*($K$2+$K$16)*S38-$K$15*S37)&gt;100,100,T37+($K$15/$K$16)*($K$2+$K$16)*S38-$K$15*S37)</f>
        <v>-30412.922499912209</v>
      </c>
      <c r="V38" s="10">
        <v>0.5</v>
      </c>
      <c r="W38">
        <v>7.7</v>
      </c>
      <c r="X38">
        <f t="shared" si="0"/>
        <v>-7.2</v>
      </c>
      <c r="Y38">
        <f t="shared" si="1"/>
        <v>-29724.393349025137</v>
      </c>
    </row>
    <row r="39" spans="2:25" x14ac:dyDescent="0.2">
      <c r="B39">
        <v>36</v>
      </c>
      <c r="C39">
        <v>1.1879999999999999</v>
      </c>
      <c r="D39">
        <v>0.59399999999999997</v>
      </c>
      <c r="E39">
        <f t="shared" si="9"/>
        <v>1.8000000000000016E-2</v>
      </c>
      <c r="F39">
        <f t="shared" si="10"/>
        <v>0.54000000000000048</v>
      </c>
      <c r="G39">
        <v>100</v>
      </c>
      <c r="H39">
        <f t="shared" si="11"/>
        <v>0.5454545454545473</v>
      </c>
      <c r="I39">
        <f t="shared" si="5"/>
        <v>0.75974806515289484</v>
      </c>
      <c r="L39" s="10">
        <v>0.5</v>
      </c>
      <c r="M39">
        <f t="shared" si="6"/>
        <v>0.25199619012456564</v>
      </c>
      <c r="N39">
        <f t="shared" si="8"/>
        <v>0.25548178088162077</v>
      </c>
      <c r="O39">
        <f t="shared" si="7"/>
        <v>20.358776064342578</v>
      </c>
      <c r="R39">
        <v>7.9</v>
      </c>
      <c r="S39">
        <v>-7.4</v>
      </c>
      <c r="T39">
        <f>IF((T38+($K$15/$K$16)*($K$2+$K$16)*S39-$K$15*S38)&gt;100,100,T38+($K$15/$K$16)*($K$2+$K$16)*S39-$K$15*S38)</f>
        <v>-31554.525305462885</v>
      </c>
      <c r="V39" s="10">
        <v>0.5</v>
      </c>
      <c r="W39">
        <v>7.9</v>
      </c>
      <c r="X39">
        <f t="shared" si="0"/>
        <v>-7.4</v>
      </c>
      <c r="Y39">
        <f t="shared" si="1"/>
        <v>-30865.996154575812</v>
      </c>
    </row>
    <row r="40" spans="2:25" x14ac:dyDescent="0.2">
      <c r="B40">
        <v>37</v>
      </c>
      <c r="C40">
        <v>1.2210000000000001</v>
      </c>
      <c r="D40">
        <v>0.63900000000000001</v>
      </c>
      <c r="E40">
        <f t="shared" si="9"/>
        <v>4.500000000000004E-2</v>
      </c>
      <c r="F40">
        <f t="shared" si="10"/>
        <v>1.3500000000000012</v>
      </c>
      <c r="G40">
        <v>100</v>
      </c>
      <c r="H40">
        <f t="shared" si="11"/>
        <v>1.3636363636363591</v>
      </c>
      <c r="I40">
        <f t="shared" si="5"/>
        <v>0.7705350692491878</v>
      </c>
      <c r="L40" s="10">
        <v>0.5</v>
      </c>
      <c r="M40">
        <f t="shared" si="6"/>
        <v>0.25925528035508039</v>
      </c>
      <c r="N40">
        <f t="shared" si="8"/>
        <v>0.24800380987543436</v>
      </c>
      <c r="O40">
        <f t="shared" si="7"/>
        <v>19.76287315257639</v>
      </c>
      <c r="R40">
        <v>8.1</v>
      </c>
      <c r="S40">
        <v>-7.6</v>
      </c>
      <c r="T40">
        <f>IF((T39+($K$15/$K$16)*($K$2+$K$16)*S40-$K$15*S39)&gt;100,100,T39+($K$15/$K$16)*($K$2+$K$16)*S40-$K$15*S39)</f>
        <v>-32712.171321974391</v>
      </c>
      <c r="V40" s="10">
        <v>0.5</v>
      </c>
      <c r="W40">
        <v>8.1</v>
      </c>
      <c r="X40">
        <f t="shared" si="0"/>
        <v>-7.6</v>
      </c>
      <c r="Y40">
        <f t="shared" si="1"/>
        <v>-32023.642171087318</v>
      </c>
    </row>
    <row r="41" spans="2:25" x14ac:dyDescent="0.2">
      <c r="B41">
        <v>38</v>
      </c>
      <c r="C41">
        <v>1.254</v>
      </c>
      <c r="D41">
        <v>0.65700000000000003</v>
      </c>
      <c r="E41">
        <f t="shared" si="9"/>
        <v>1.8000000000000016E-2</v>
      </c>
      <c r="F41">
        <f t="shared" si="10"/>
        <v>0.54000000000000048</v>
      </c>
      <c r="G41">
        <v>100</v>
      </c>
      <c r="H41">
        <f t="shared" si="11"/>
        <v>0.5454545454545473</v>
      </c>
      <c r="I41">
        <f t="shared" si="5"/>
        <v>0.78097070513387512</v>
      </c>
      <c r="L41" s="10">
        <v>0.5</v>
      </c>
      <c r="M41">
        <f t="shared" si="6"/>
        <v>0.26630189646674507</v>
      </c>
      <c r="N41">
        <f t="shared" si="8"/>
        <v>0.24074471964491961</v>
      </c>
      <c r="O41">
        <f t="shared" si="7"/>
        <v>19.184412364007017</v>
      </c>
      <c r="R41">
        <v>8.3000000000000007</v>
      </c>
      <c r="S41">
        <v>-7.8</v>
      </c>
      <c r="T41">
        <f>IF((T40+($K$15/$K$16)*($K$2+$K$16)*S41-$K$15*S40)&gt;100,100,T40+($K$15/$K$16)*($K$2+$K$16)*S41-$K$15*S40)</f>
        <v>-33885.860549446719</v>
      </c>
      <c r="V41" s="10">
        <v>0.5</v>
      </c>
      <c r="W41">
        <v>8.3000000000000007</v>
      </c>
      <c r="X41">
        <f t="shared" si="0"/>
        <v>-7.8000000000000007</v>
      </c>
      <c r="Y41">
        <f t="shared" si="1"/>
        <v>-33197.331398559661</v>
      </c>
    </row>
    <row r="42" spans="2:25" x14ac:dyDescent="0.2">
      <c r="B42">
        <v>39</v>
      </c>
      <c r="C42">
        <v>1.2869999999999999</v>
      </c>
      <c r="D42">
        <v>0.69299999999999995</v>
      </c>
      <c r="E42">
        <f t="shared" si="9"/>
        <v>3.5999999999999921E-2</v>
      </c>
      <c r="F42">
        <f t="shared" si="10"/>
        <v>1.0799999999999976</v>
      </c>
      <c r="G42">
        <v>100</v>
      </c>
      <c r="H42">
        <f t="shared" si="11"/>
        <v>1.0909090909090913</v>
      </c>
      <c r="I42">
        <f t="shared" si="5"/>
        <v>0.79106641802557587</v>
      </c>
      <c r="L42" s="10">
        <v>0.5</v>
      </c>
      <c r="M42">
        <f t="shared" si="6"/>
        <v>0.2731422575930525</v>
      </c>
      <c r="N42">
        <f t="shared" si="8"/>
        <v>0.23369810353325493</v>
      </c>
      <c r="O42">
        <f t="shared" si="7"/>
        <v>18.622883166372048</v>
      </c>
      <c r="R42">
        <v>8.5</v>
      </c>
      <c r="S42">
        <v>-8</v>
      </c>
      <c r="T42">
        <f>IF((T41+($K$15/$K$16)*($K$2+$K$16)*S42-$K$15*S41)&gt;100,100,T41+($K$15/$K$16)*($K$2+$K$16)*S42-$K$15*S41)</f>
        <v>-35075.592987879878</v>
      </c>
      <c r="V42" s="10">
        <v>0.5</v>
      </c>
      <c r="W42">
        <v>8.5</v>
      </c>
      <c r="X42">
        <f t="shared" si="0"/>
        <v>-8</v>
      </c>
      <c r="Y42">
        <f t="shared" si="1"/>
        <v>-34387.06383699282</v>
      </c>
    </row>
    <row r="43" spans="2:25" x14ac:dyDescent="0.2">
      <c r="B43">
        <v>40</v>
      </c>
      <c r="C43">
        <v>1.32</v>
      </c>
      <c r="D43">
        <v>0.72899999999999998</v>
      </c>
      <c r="E43">
        <f t="shared" si="9"/>
        <v>3.6000000000000032E-2</v>
      </c>
      <c r="F43">
        <f t="shared" si="10"/>
        <v>1.080000000000001</v>
      </c>
      <c r="G43">
        <v>100</v>
      </c>
      <c r="H43">
        <f t="shared" si="11"/>
        <v>1.0909090909090873</v>
      </c>
      <c r="I43">
        <f t="shared" si="5"/>
        <v>0.80083328033448509</v>
      </c>
      <c r="L43" s="10">
        <v>0.5</v>
      </c>
      <c r="M43">
        <f t="shared" si="6"/>
        <v>0.27978240083298922</v>
      </c>
      <c r="N43">
        <f t="shared" si="8"/>
        <v>0.2268577424069475</v>
      </c>
      <c r="O43">
        <f t="shared" si="7"/>
        <v>18.077789970727736</v>
      </c>
      <c r="R43">
        <v>8.6999999999999993</v>
      </c>
      <c r="S43">
        <v>-8.1999999999999993</v>
      </c>
      <c r="T43">
        <f>IF((T42+($K$15/$K$16)*($K$2+$K$16)*S43-$K$15*S42)&gt;100,100,T42+($K$15/$K$16)*($K$2+$K$16)*S43-$K$15*S42)</f>
        <v>-36281.368637273874</v>
      </c>
      <c r="V43" s="10">
        <v>0.5</v>
      </c>
      <c r="W43">
        <v>8.6999999999999993</v>
      </c>
      <c r="X43">
        <f t="shared" si="0"/>
        <v>-8.1999999999999993</v>
      </c>
      <c r="Y43">
        <f t="shared" si="1"/>
        <v>-35592.839486386816</v>
      </c>
    </row>
    <row r="44" spans="2:25" x14ac:dyDescent="0.2">
      <c r="B44">
        <v>41</v>
      </c>
      <c r="C44">
        <v>1.353</v>
      </c>
      <c r="D44">
        <v>0.747</v>
      </c>
      <c r="E44">
        <f t="shared" si="9"/>
        <v>1.8000000000000016E-2</v>
      </c>
      <c r="F44">
        <f t="shared" si="10"/>
        <v>0.54000000000000048</v>
      </c>
      <c r="G44">
        <v>100</v>
      </c>
      <c r="H44">
        <f t="shared" si="11"/>
        <v>0.5454545454545473</v>
      </c>
      <c r="I44">
        <f t="shared" si="5"/>
        <v>0.8102820038059706</v>
      </c>
      <c r="L44" s="10">
        <v>0.5</v>
      </c>
      <c r="M44">
        <f t="shared" si="6"/>
        <v>0.28622818657919841</v>
      </c>
      <c r="N44">
        <f t="shared" si="8"/>
        <v>0.22021759916701078</v>
      </c>
      <c r="O44">
        <f t="shared" si="7"/>
        <v>17.548651694054684</v>
      </c>
      <c r="R44">
        <v>8.9</v>
      </c>
      <c r="S44">
        <v>-8.4</v>
      </c>
      <c r="T44">
        <f>IF((T43+($K$15/$K$16)*($K$2+$K$16)*S44-$K$15*S43)&gt;100,100,T43+($K$15/$K$16)*($K$2+$K$16)*S44-$K$15*S43)</f>
        <v>-37503.1874976287</v>
      </c>
      <c r="V44" s="10">
        <v>0.5</v>
      </c>
      <c r="W44">
        <v>8.9</v>
      </c>
      <c r="X44">
        <v>-8.4</v>
      </c>
      <c r="Y44">
        <f t="shared" si="1"/>
        <v>-36814.658346741642</v>
      </c>
    </row>
    <row r="45" spans="2:25" x14ac:dyDescent="0.2">
      <c r="B45">
        <v>42</v>
      </c>
      <c r="C45">
        <v>1.3859999999999999</v>
      </c>
      <c r="D45">
        <v>0.76500000000000001</v>
      </c>
      <c r="E45">
        <f t="shared" si="9"/>
        <v>1.8000000000000016E-2</v>
      </c>
      <c r="F45">
        <f t="shared" si="10"/>
        <v>0.54000000000000048</v>
      </c>
      <c r="G45">
        <v>100</v>
      </c>
      <c r="H45">
        <f t="shared" si="11"/>
        <v>0.5454545454545473</v>
      </c>
      <c r="I45">
        <f t="shared" si="5"/>
        <v>0.81942295126861275</v>
      </c>
      <c r="L45" s="10">
        <v>0.5</v>
      </c>
      <c r="M45">
        <f t="shared" si="6"/>
        <v>0.29248530369018877</v>
      </c>
      <c r="N45">
        <f t="shared" si="8"/>
        <v>0.21377181342080159</v>
      </c>
      <c r="O45">
        <f t="shared" si="7"/>
        <v>17.035001334671279</v>
      </c>
      <c r="R45">
        <v>9.1</v>
      </c>
      <c r="S45">
        <v>-8.6</v>
      </c>
      <c r="T45">
        <f>IF((T44+($K$15/$K$16)*($K$2+$K$16)*S45-$K$15*S44)&gt;100,100,T44+($K$15/$K$16)*($K$2+$K$16)*S45-$K$15*S44)</f>
        <v>-38741.049568944349</v>
      </c>
      <c r="V45" s="10">
        <v>0.5</v>
      </c>
      <c r="W45">
        <v>9.1</v>
      </c>
      <c r="X45">
        <v>-8.6</v>
      </c>
      <c r="Y45">
        <f t="shared" si="1"/>
        <v>-38052.520418057291</v>
      </c>
    </row>
    <row r="46" spans="2:25" x14ac:dyDescent="0.2">
      <c r="B46">
        <v>43</v>
      </c>
      <c r="C46">
        <v>1.419</v>
      </c>
      <c r="D46">
        <v>0.81</v>
      </c>
      <c r="E46">
        <f t="shared" si="9"/>
        <v>4.500000000000004E-2</v>
      </c>
      <c r="F46">
        <f t="shared" si="10"/>
        <v>1.3500000000000012</v>
      </c>
      <c r="G46">
        <v>100</v>
      </c>
      <c r="H46">
        <f t="shared" si="11"/>
        <v>1.3636363636363591</v>
      </c>
      <c r="I46">
        <f t="shared" si="5"/>
        <v>0.82826614799957288</v>
      </c>
      <c r="L46" s="10">
        <v>0.5</v>
      </c>
      <c r="M46">
        <f t="shared" si="6"/>
        <v>0.29855927451115077</v>
      </c>
      <c r="N46">
        <f t="shared" si="8"/>
        <v>0.20751469630981123</v>
      </c>
      <c r="O46">
        <f t="shared" si="7"/>
        <v>16.536385560068993</v>
      </c>
      <c r="R46">
        <v>9.3000000000000007</v>
      </c>
      <c r="S46">
        <v>-8.8000000000000007</v>
      </c>
      <c r="T46">
        <f>IF((T45+($K$15/$K$16)*($K$2+$K$16)*S46-$K$15*S45)&gt;100,100,T45+($K$15/$K$16)*($K$2+$K$16)*S46-$K$15*S45)</f>
        <v>-39994.954851220835</v>
      </c>
      <c r="V46" s="10">
        <v>0.5</v>
      </c>
      <c r="W46">
        <v>9.3000000000000007</v>
      </c>
      <c r="X46">
        <v>-8.8000000000000007</v>
      </c>
      <c r="Y46">
        <f t="shared" si="1"/>
        <v>-39306.425700333777</v>
      </c>
    </row>
    <row r="47" spans="2:25" x14ac:dyDescent="0.2">
      <c r="B47">
        <v>44</v>
      </c>
      <c r="C47">
        <v>1.452</v>
      </c>
      <c r="D47">
        <v>0.82799999999999996</v>
      </c>
      <c r="E47">
        <f t="shared" si="9"/>
        <v>1.7999999999999905E-2</v>
      </c>
      <c r="F47">
        <f t="shared" si="10"/>
        <v>0.53999999999999715</v>
      </c>
      <c r="G47">
        <v>100</v>
      </c>
      <c r="H47">
        <f t="shared" si="11"/>
        <v>0.54545454545454397</v>
      </c>
      <c r="I47">
        <f t="shared" si="5"/>
        <v>0.83682129271975247</v>
      </c>
      <c r="L47" s="10">
        <v>0.5</v>
      </c>
      <c r="M47">
        <f t="shared" si="6"/>
        <v>0.30445545974781452</v>
      </c>
      <c r="N47">
        <f t="shared" si="8"/>
        <v>0.20144072548884923</v>
      </c>
      <c r="O47">
        <f t="shared" si="7"/>
        <v>16.05236430681714</v>
      </c>
      <c r="R47">
        <v>9.5</v>
      </c>
      <c r="S47">
        <v>-9</v>
      </c>
      <c r="T47">
        <f>IF((T46+($K$15/$K$16)*($K$2+$K$16)*S47-$K$15*S46)&gt;100,100,T46+($K$15/$K$16)*($K$2+$K$16)*S47-$K$15*S46)</f>
        <v>-41264.903344458144</v>
      </c>
      <c r="V47" s="10">
        <v>0.5</v>
      </c>
      <c r="W47">
        <v>9.5</v>
      </c>
      <c r="X47">
        <v>-9</v>
      </c>
      <c r="Y47">
        <f t="shared" si="1"/>
        <v>-40576.374193571086</v>
      </c>
    </row>
    <row r="48" spans="2:25" x14ac:dyDescent="0.2">
      <c r="B48">
        <v>45</v>
      </c>
      <c r="C48">
        <v>1.4850000000000001</v>
      </c>
      <c r="D48">
        <v>0.86399999999999999</v>
      </c>
      <c r="E48">
        <f t="shared" si="9"/>
        <v>3.6000000000000032E-2</v>
      </c>
      <c r="F48">
        <f t="shared" si="10"/>
        <v>1.080000000000001</v>
      </c>
      <c r="G48">
        <v>100</v>
      </c>
      <c r="H48">
        <f t="shared" si="11"/>
        <v>1.0909090909090873</v>
      </c>
      <c r="I48">
        <f t="shared" si="5"/>
        <v>0.84509776823080573</v>
      </c>
      <c r="L48" s="10">
        <v>0.5</v>
      </c>
      <c r="M48">
        <f t="shared" si="6"/>
        <v>0.31017906319764904</v>
      </c>
      <c r="N48">
        <f t="shared" si="8"/>
        <v>0.19554454025218548</v>
      </c>
      <c r="O48">
        <f t="shared" si="7"/>
        <v>15.582510392174527</v>
      </c>
      <c r="R48">
        <v>9.6999999999999993</v>
      </c>
      <c r="S48">
        <v>-9.1999999999999993</v>
      </c>
      <c r="T48">
        <f>IF((T47+($K$15/$K$16)*($K$2+$K$16)*S48-$K$15*S47)&gt;100,100,T47+($K$15/$K$16)*($K$2+$K$16)*S48-$K$15*S47)</f>
        <v>-42550.89504865629</v>
      </c>
      <c r="V48" s="10">
        <v>0.5</v>
      </c>
      <c r="W48">
        <v>9.6999999999999993</v>
      </c>
      <c r="X48">
        <v>-9.1999999999999993</v>
      </c>
      <c r="Y48">
        <f t="shared" si="1"/>
        <v>-41862.365897769218</v>
      </c>
    </row>
    <row r="49" spans="2:25" x14ac:dyDescent="0.2">
      <c r="B49">
        <v>46</v>
      </c>
      <c r="C49">
        <v>1.518</v>
      </c>
      <c r="D49">
        <v>0.90900000000000003</v>
      </c>
      <c r="E49">
        <f t="shared" si="9"/>
        <v>4.500000000000004E-2</v>
      </c>
      <c r="F49">
        <f t="shared" si="10"/>
        <v>1.3500000000000012</v>
      </c>
      <c r="G49">
        <v>100</v>
      </c>
      <c r="H49">
        <f t="shared" si="11"/>
        <v>1.3636363636363682</v>
      </c>
      <c r="I49">
        <f t="shared" si="5"/>
        <v>0.8531046517056684</v>
      </c>
      <c r="L49" s="10">
        <v>0.5</v>
      </c>
      <c r="M49">
        <f t="shared" si="6"/>
        <v>0.31573513634257855</v>
      </c>
      <c r="N49">
        <f t="shared" si="8"/>
        <v>0.18982093680235096</v>
      </c>
      <c r="O49">
        <f t="shared" si="7"/>
        <v>15.126409137070596</v>
      </c>
      <c r="R49">
        <v>9.9</v>
      </c>
      <c r="S49">
        <v>-9.4</v>
      </c>
      <c r="T49">
        <f>IF((T48+($K$15/$K$16)*($K$2+$K$16)*S49-$K$15*S48)&gt;100,100,T48+($K$15/$K$16)*($K$2+$K$16)*S49-$K$15*S48)</f>
        <v>-43852.929963815273</v>
      </c>
      <c r="V49" s="10">
        <v>0.5</v>
      </c>
      <c r="W49">
        <v>9.9</v>
      </c>
      <c r="X49">
        <v>-9.4</v>
      </c>
      <c r="Y49">
        <f t="shared" si="1"/>
        <v>-43164.400812928201</v>
      </c>
    </row>
    <row r="50" spans="2:25" x14ac:dyDescent="0.2">
      <c r="B50">
        <v>47</v>
      </c>
      <c r="C50">
        <v>1.5509999999999999</v>
      </c>
      <c r="D50">
        <v>0.93600000000000005</v>
      </c>
      <c r="E50">
        <f t="shared" si="9"/>
        <v>2.7000000000000024E-2</v>
      </c>
      <c r="F50">
        <f t="shared" si="10"/>
        <v>0.81000000000000072</v>
      </c>
      <c r="G50">
        <v>100</v>
      </c>
      <c r="H50">
        <f t="shared" si="11"/>
        <v>0.8181818181818209</v>
      </c>
      <c r="I50">
        <f t="shared" si="5"/>
        <v>0.86085072464389056</v>
      </c>
      <c r="L50" s="10">
        <v>0.5</v>
      </c>
      <c r="M50">
        <f t="shared" si="6"/>
        <v>0.32112858280727014</v>
      </c>
      <c r="N50">
        <f t="shared" si="8"/>
        <v>0.18426486365742145</v>
      </c>
      <c r="O50">
        <f t="shared" si="7"/>
        <v>14.683658000122932</v>
      </c>
      <c r="R50">
        <v>0.44168526399800001</v>
      </c>
      <c r="S50">
        <v>5.83147360015E-2</v>
      </c>
      <c r="T50">
        <f>IF((T49+($K$15/$K$16)*($K$2+$K$16)*S50-$K$15*S49)&gt;100,100,T49+($K$15/$K$16)*($K$2+$K$16)*S50-$K$15*S49)</f>
        <v>-17932.280642817459</v>
      </c>
      <c r="V50" s="10">
        <v>0.5</v>
      </c>
      <c r="W50">
        <v>0.44168526399800001</v>
      </c>
      <c r="X50">
        <v>5.83147360015E-2</v>
      </c>
      <c r="Y50">
        <f t="shared" si="1"/>
        <v>-17243.751491930387</v>
      </c>
    </row>
    <row r="51" spans="2:25" x14ac:dyDescent="0.2">
      <c r="B51">
        <v>48</v>
      </c>
      <c r="C51">
        <v>1.5840000000000001</v>
      </c>
      <c r="D51">
        <v>0.97199999999999998</v>
      </c>
      <c r="E51">
        <f t="shared" si="9"/>
        <v>3.5999999999999921E-2</v>
      </c>
      <c r="F51">
        <f t="shared" si="10"/>
        <v>1.0799999999999976</v>
      </c>
      <c r="G51">
        <v>100</v>
      </c>
      <c r="H51">
        <f t="shared" si="11"/>
        <v>1.0909090909090839</v>
      </c>
      <c r="I51">
        <f t="shared" si="5"/>
        <v>0.86834448250269181</v>
      </c>
      <c r="L51" s="10">
        <v>0.5</v>
      </c>
      <c r="M51">
        <f t="shared" si="6"/>
        <v>0.32636416268692697</v>
      </c>
      <c r="N51">
        <f t="shared" si="8"/>
        <v>0.17887141719272986</v>
      </c>
      <c r="O51">
        <f t="shared" si="7"/>
        <v>14.2538662223659</v>
      </c>
      <c r="R51">
        <v>0.44168526399800001</v>
      </c>
      <c r="S51">
        <v>5.83147360015E-2</v>
      </c>
      <c r="T51">
        <f>IF((T50+($K$15/$K$16)*($K$2+$K$16)*S51-$K$15*S50)&gt;100,100,T50+($K$15/$K$16)*($K$2+$K$16)*S51-$K$15*S50)</f>
        <v>-17927.602864758472</v>
      </c>
      <c r="V51" s="10">
        <v>0.5</v>
      </c>
      <c r="W51">
        <v>0.44168526399800001</v>
      </c>
      <c r="X51">
        <v>5.83147360015E-2</v>
      </c>
      <c r="Y51">
        <f t="shared" si="1"/>
        <v>-17239.073713871399</v>
      </c>
    </row>
    <row r="52" spans="2:25" x14ac:dyDescent="0.2">
      <c r="B52">
        <v>49</v>
      </c>
      <c r="C52">
        <v>1.617</v>
      </c>
      <c r="D52">
        <v>1.008</v>
      </c>
      <c r="E52">
        <f t="shared" si="9"/>
        <v>3.6000000000000032E-2</v>
      </c>
      <c r="F52">
        <f t="shared" si="10"/>
        <v>1.080000000000001</v>
      </c>
      <c r="G52">
        <v>100</v>
      </c>
      <c r="H52">
        <f t="shared" si="11"/>
        <v>1.0909090909090946</v>
      </c>
      <c r="I52">
        <f t="shared" si="5"/>
        <v>0.8755941440143008</v>
      </c>
      <c r="L52" s="10">
        <v>0.5</v>
      </c>
      <c r="M52">
        <f t="shared" si="6"/>
        <v>0.33144649674840637</v>
      </c>
      <c r="N52">
        <f t="shared" si="8"/>
        <v>0.17363583731307303</v>
      </c>
      <c r="O52">
        <f t="shared" si="7"/>
        <v>13.836654482377753</v>
      </c>
      <c r="R52">
        <v>0.44168526399800001</v>
      </c>
      <c r="S52">
        <v>5.83147360015E-2</v>
      </c>
      <c r="T52">
        <f>IF((T51+($K$15/$K$16)*($K$2+$K$16)*S52-$K$15*S51)&gt;100,100,T51+($K$15/$K$16)*($K$2+$K$16)*S52-$K$15*S51)</f>
        <v>-17922.925086699484</v>
      </c>
      <c r="V52" s="10">
        <v>0.5</v>
      </c>
      <c r="W52">
        <v>0.44168526399800001</v>
      </c>
      <c r="X52">
        <v>5.83147360015E-2</v>
      </c>
      <c r="Y52">
        <f t="shared" si="1"/>
        <v>-17234.395935812412</v>
      </c>
    </row>
    <row r="53" spans="2:25" x14ac:dyDescent="0.2">
      <c r="B53">
        <v>50</v>
      </c>
      <c r="C53">
        <v>1.65</v>
      </c>
      <c r="D53">
        <v>1.044</v>
      </c>
      <c r="E53">
        <f t="shared" si="9"/>
        <v>3.6000000000000032E-2</v>
      </c>
      <c r="F53">
        <f t="shared" si="10"/>
        <v>1.080000000000001</v>
      </c>
      <c r="G53">
        <v>100</v>
      </c>
      <c r="H53">
        <f t="shared" si="11"/>
        <v>1.0909090909090946</v>
      </c>
      <c r="I53">
        <f t="shared" si="5"/>
        <v>0.88260766019979875</v>
      </c>
      <c r="L53" s="10">
        <v>0.5</v>
      </c>
      <c r="M53">
        <f t="shared" si="6"/>
        <v>0.33638007050837093</v>
      </c>
      <c r="N53">
        <f t="shared" si="8"/>
        <v>0.16855350325159363</v>
      </c>
      <c r="O53">
        <f t="shared" si="7"/>
        <v>13.431654561503535</v>
      </c>
      <c r="R53">
        <v>0.44168526399800001</v>
      </c>
      <c r="S53">
        <v>5.83147360015E-2</v>
      </c>
      <c r="T53">
        <f>IF((T52+($K$15/$K$16)*($K$2+$K$16)*S53-$K$15*S52)&gt;100,100,T52+($K$15/$K$16)*($K$2+$K$16)*S53-$K$15*S52)</f>
        <v>-17918.247308640497</v>
      </c>
      <c r="V53" s="10">
        <v>0.5</v>
      </c>
      <c r="W53">
        <v>0.44168526399800001</v>
      </c>
      <c r="X53">
        <v>5.83147360015E-2</v>
      </c>
      <c r="Y53">
        <f t="shared" si="1"/>
        <v>-17229.718157753425</v>
      </c>
    </row>
    <row r="54" spans="2:25" x14ac:dyDescent="0.2">
      <c r="B54">
        <v>51</v>
      </c>
      <c r="C54">
        <v>1.6830000000000001</v>
      </c>
      <c r="D54">
        <v>1.071</v>
      </c>
      <c r="E54">
        <f t="shared" si="9"/>
        <v>2.6999999999999913E-2</v>
      </c>
      <c r="F54">
        <f t="shared" si="10"/>
        <v>0.80999999999999739</v>
      </c>
      <c r="G54">
        <v>100</v>
      </c>
      <c r="H54">
        <f t="shared" si="11"/>
        <v>0.81818181818181202</v>
      </c>
      <c r="I54">
        <f t="shared" si="5"/>
        <v>0.88939272308935213</v>
      </c>
      <c r="L54" s="10">
        <v>0.5</v>
      </c>
      <c r="M54">
        <f t="shared" si="6"/>
        <v>0.34116923819207212</v>
      </c>
      <c r="N54">
        <f t="shared" si="8"/>
        <v>0.16361992949162907</v>
      </c>
      <c r="O54">
        <f t="shared" si="7"/>
        <v>13.038509018876425</v>
      </c>
      <c r="R54">
        <v>0.44168526399800001</v>
      </c>
      <c r="S54">
        <v>5.83147360015E-2</v>
      </c>
      <c r="T54">
        <f>IF((T53+($K$15/$K$16)*($K$2+$K$16)*S54-$K$15*S53)&gt;100,100,T53+($K$15/$K$16)*($K$2+$K$16)*S54-$K$15*S53)</f>
        <v>-17913.56953058151</v>
      </c>
      <c r="V54" s="10">
        <v>0.5</v>
      </c>
      <c r="W54">
        <v>0.44168526399800001</v>
      </c>
      <c r="X54">
        <v>5.83147360015E-2</v>
      </c>
      <c r="Y54">
        <f t="shared" si="1"/>
        <v>-17225.040379694437</v>
      </c>
    </row>
    <row r="55" spans="2:25" x14ac:dyDescent="0.2">
      <c r="B55">
        <v>52</v>
      </c>
      <c r="C55">
        <v>1.716</v>
      </c>
      <c r="D55">
        <v>1.107</v>
      </c>
      <c r="E55">
        <f t="shared" si="9"/>
        <v>3.6000000000000032E-2</v>
      </c>
      <c r="F55">
        <f t="shared" si="10"/>
        <v>1.080000000000001</v>
      </c>
      <c r="G55">
        <v>100</v>
      </c>
      <c r="H55">
        <f t="shared" si="11"/>
        <v>1.0909090909090946</v>
      </c>
      <c r="I55">
        <f t="shared" si="5"/>
        <v>0.89595677415839892</v>
      </c>
      <c r="L55" s="10">
        <v>0.5</v>
      </c>
      <c r="M55">
        <f t="shared" si="6"/>
        <v>0.3458182265762596</v>
      </c>
      <c r="N55">
        <f t="shared" si="8"/>
        <v>0.15883076180792788</v>
      </c>
      <c r="O55">
        <f t="shared" si="7"/>
        <v>12.656870875950403</v>
      </c>
      <c r="R55">
        <v>0.44168526399800001</v>
      </c>
      <c r="S55">
        <v>5.83147360015E-2</v>
      </c>
      <c r="T55">
        <f>IF((T54+($K$15/$K$16)*($K$2+$K$16)*S55-$K$15*S54)&gt;100,100,T54+($K$15/$K$16)*($K$2+$K$16)*S55-$K$15*S54)</f>
        <v>-17908.891752522522</v>
      </c>
      <c r="V55" s="10">
        <v>0.5</v>
      </c>
      <c r="W55">
        <v>0.44168526399800001</v>
      </c>
      <c r="X55">
        <v>5.83147360015E-2</v>
      </c>
      <c r="Y55">
        <f t="shared" si="1"/>
        <v>-17220.36260163545</v>
      </c>
    </row>
    <row r="56" spans="2:25" x14ac:dyDescent="0.2">
      <c r="B56">
        <v>53</v>
      </c>
      <c r="C56">
        <v>1.7490000000000001</v>
      </c>
      <c r="D56">
        <v>1.143</v>
      </c>
      <c r="E56">
        <f t="shared" si="9"/>
        <v>3.6000000000000032E-2</v>
      </c>
      <c r="F56">
        <f t="shared" si="10"/>
        <v>1.080000000000001</v>
      </c>
      <c r="G56">
        <v>100</v>
      </c>
      <c r="H56">
        <f t="shared" si="11"/>
        <v>1.0909090909090873</v>
      </c>
      <c r="I56">
        <f t="shared" si="5"/>
        <v>0.90230701248904022</v>
      </c>
      <c r="L56" s="10">
        <v>0.5</v>
      </c>
      <c r="M56">
        <f t="shared" si="6"/>
        <v>0.35033113871960875</v>
      </c>
      <c r="N56">
        <f t="shared" si="8"/>
        <v>0.1541817734237404</v>
      </c>
      <c r="O56">
        <f t="shared" si="7"/>
        <v>12.286403310268156</v>
      </c>
      <c r="R56">
        <v>0.44168526399800001</v>
      </c>
      <c r="S56">
        <v>5.83147360015E-2</v>
      </c>
      <c r="T56">
        <f>IF((T55+($K$15/$K$16)*($K$2+$K$16)*S56-$K$15*S55)&gt;100,100,T55+($K$15/$K$16)*($K$2+$K$16)*S56-$K$15*S55)</f>
        <v>-17904.213974463535</v>
      </c>
      <c r="V56" s="10">
        <v>0.5</v>
      </c>
      <c r="W56">
        <v>0.44168526399800001</v>
      </c>
      <c r="X56">
        <v>5.83147360015E-2</v>
      </c>
      <c r="Y56">
        <f t="shared" si="1"/>
        <v>-17215.684823576463</v>
      </c>
    </row>
    <row r="57" spans="2:25" x14ac:dyDescent="0.2">
      <c r="B57">
        <v>54</v>
      </c>
      <c r="C57">
        <v>1.782</v>
      </c>
      <c r="D57">
        <v>1.17</v>
      </c>
      <c r="E57">
        <f t="shared" si="9"/>
        <v>2.6999999999999913E-2</v>
      </c>
      <c r="F57">
        <f t="shared" si="10"/>
        <v>0.80999999999999739</v>
      </c>
      <c r="G57">
        <v>100</v>
      </c>
      <c r="H57">
        <f t="shared" si="11"/>
        <v>0.81818181818181757</v>
      </c>
      <c r="I57">
        <f t="shared" si="5"/>
        <v>0.90845040266558907</v>
      </c>
      <c r="L57" s="10">
        <v>0.5</v>
      </c>
      <c r="M57">
        <f t="shared" si="6"/>
        <v>0.3547119575839579</v>
      </c>
      <c r="N57">
        <f t="shared" si="8"/>
        <v>0.14966886128039125</v>
      </c>
      <c r="O57">
        <f t="shared" si="7"/>
        <v>11.926779358190572</v>
      </c>
      <c r="R57">
        <v>0.44168526399800001</v>
      </c>
      <c r="S57">
        <v>5.83147360015E-2</v>
      </c>
      <c r="T57">
        <f>IF((T56+($K$15/$K$16)*($K$2+$K$16)*S57-$K$15*S56)&gt;100,100,T56+($K$15/$K$16)*($K$2+$K$16)*S57-$K$15*S56)</f>
        <v>-17899.536196404548</v>
      </c>
      <c r="V57" s="10">
        <v>0.5</v>
      </c>
      <c r="W57">
        <v>0.44168526399800001</v>
      </c>
      <c r="X57">
        <v>5.83147360015E-2</v>
      </c>
      <c r="Y57">
        <f t="shared" si="1"/>
        <v>-17211.007045517475</v>
      </c>
    </row>
    <row r="58" spans="2:25" x14ac:dyDescent="0.2">
      <c r="B58">
        <v>55</v>
      </c>
      <c r="C58">
        <v>1.8149999999999999</v>
      </c>
      <c r="D58">
        <v>1.2150000000000001</v>
      </c>
      <c r="E58">
        <f t="shared" si="9"/>
        <v>4.5000000000000151E-2</v>
      </c>
      <c r="F58">
        <f t="shared" si="10"/>
        <v>1.3500000000000045</v>
      </c>
      <c r="G58">
        <v>100</v>
      </c>
      <c r="H58">
        <f t="shared" si="11"/>
        <v>1.3636363636363715</v>
      </c>
      <c r="I58">
        <f t="shared" si="5"/>
        <v>0.91439368241293439</v>
      </c>
      <c r="L58" s="10">
        <v>0.5</v>
      </c>
      <c r="M58">
        <f t="shared" si="6"/>
        <v>0.35896454954955159</v>
      </c>
      <c r="N58">
        <f t="shared" si="8"/>
        <v>0.1452880424160421</v>
      </c>
      <c r="O58">
        <f t="shared" si="7"/>
        <v>11.577681626328854</v>
      </c>
      <c r="R58">
        <v>0.44168526399800001</v>
      </c>
      <c r="S58">
        <v>5.83147360015E-2</v>
      </c>
      <c r="T58">
        <f>IF((T57+($K$15/$K$16)*($K$2+$K$16)*S58-$K$15*S57)&gt;100,100,T57+($K$15/$K$16)*($K$2+$K$16)*S58-$K$15*S57)</f>
        <v>-17894.85841834556</v>
      </c>
      <c r="V58" s="10">
        <v>0.5</v>
      </c>
      <c r="W58">
        <v>0.44168526399800001</v>
      </c>
      <c r="X58">
        <v>5.83147360015E-2</v>
      </c>
      <c r="Y58">
        <f t="shared" si="1"/>
        <v>-17206.329267458488</v>
      </c>
    </row>
    <row r="59" spans="2:25" x14ac:dyDescent="0.2">
      <c r="B59">
        <v>56</v>
      </c>
      <c r="C59">
        <v>1.8480000000000001</v>
      </c>
      <c r="D59">
        <v>1.242</v>
      </c>
      <c r="E59">
        <f t="shared" si="9"/>
        <v>2.6999999999999913E-2</v>
      </c>
      <c r="F59">
        <f t="shared" si="10"/>
        <v>0.80999999999999739</v>
      </c>
      <c r="G59">
        <v>100</v>
      </c>
      <c r="H59">
        <f t="shared" si="11"/>
        <v>0.81818181818181202</v>
      </c>
      <c r="I59">
        <f t="shared" si="5"/>
        <v>0.92014336998609902</v>
      </c>
      <c r="L59" s="10">
        <v>0.5</v>
      </c>
      <c r="M59">
        <f t="shared" si="6"/>
        <v>0.36309266782739302</v>
      </c>
      <c r="N59">
        <f t="shared" si="8"/>
        <v>0.14103545045044841</v>
      </c>
      <c r="O59">
        <f t="shared" si="7"/>
        <v>11.238802011423388</v>
      </c>
      <c r="R59">
        <v>0.44168526399800001</v>
      </c>
      <c r="S59">
        <v>5.83147360015E-2</v>
      </c>
      <c r="T59">
        <f>IF((T58+($K$15/$K$16)*($K$2+$K$16)*S59-$K$15*S58)&gt;100,100,T58+($K$15/$K$16)*($K$2+$K$16)*S59-$K$15*S58)</f>
        <v>-17890.180640286573</v>
      </c>
      <c r="V59" s="10">
        <v>0.5</v>
      </c>
      <c r="W59">
        <v>0.44168526399800001</v>
      </c>
      <c r="X59">
        <v>5.83147360015E-2</v>
      </c>
      <c r="Y59">
        <f t="shared" si="1"/>
        <v>-17201.651489399501</v>
      </c>
    </row>
    <row r="60" spans="2:25" x14ac:dyDescent="0.2">
      <c r="B60">
        <v>57</v>
      </c>
      <c r="C60">
        <v>1.881</v>
      </c>
      <c r="D60">
        <v>1.278</v>
      </c>
      <c r="E60">
        <f t="shared" si="9"/>
        <v>3.6000000000000032E-2</v>
      </c>
      <c r="F60">
        <f t="shared" si="10"/>
        <v>1.080000000000001</v>
      </c>
      <c r="G60">
        <v>100</v>
      </c>
      <c r="H60">
        <f t="shared" si="11"/>
        <v>1.0909090909090946</v>
      </c>
      <c r="I60">
        <f t="shared" si="5"/>
        <v>0.92570577131909548</v>
      </c>
      <c r="L60" s="10">
        <v>0.5</v>
      </c>
      <c r="M60">
        <f t="shared" si="6"/>
        <v>0.36709995577171606</v>
      </c>
      <c r="N60">
        <f t="shared" si="8"/>
        <v>0.13690733217260698</v>
      </c>
      <c r="O60">
        <f t="shared" si="7"/>
        <v>10.909841428419554</v>
      </c>
      <c r="R60">
        <v>0.44168526399800001</v>
      </c>
      <c r="S60">
        <v>5.83147360015E-2</v>
      </c>
      <c r="T60">
        <f>IF((T59+($K$15/$K$16)*($K$2+$K$16)*S60-$K$15*S59)&gt;100,100,T59+($K$15/$K$16)*($K$2+$K$16)*S60-$K$15*S59)</f>
        <v>-17885.502862227586</v>
      </c>
      <c r="V60" s="10">
        <v>0.5</v>
      </c>
      <c r="W60">
        <v>0.44168526399800001</v>
      </c>
      <c r="X60">
        <v>5.83147360015E-2</v>
      </c>
      <c r="Y60">
        <f t="shared" si="1"/>
        <v>-17196.973711340514</v>
      </c>
    </row>
    <row r="61" spans="2:25" x14ac:dyDescent="0.2">
      <c r="B61">
        <v>58</v>
      </c>
      <c r="C61">
        <v>1.9139999999999999</v>
      </c>
      <c r="D61">
        <v>1.3140000000000001</v>
      </c>
      <c r="E61">
        <f t="shared" si="9"/>
        <v>3.6000000000000032E-2</v>
      </c>
      <c r="F61">
        <f t="shared" si="10"/>
        <v>1.080000000000001</v>
      </c>
      <c r="G61">
        <v>100</v>
      </c>
      <c r="H61">
        <f t="shared" si="11"/>
        <v>1.0909090909090946</v>
      </c>
      <c r="I61">
        <f t="shared" si="5"/>
        <v>0.93108698694091929</v>
      </c>
      <c r="L61" s="10">
        <v>0.5</v>
      </c>
      <c r="M61">
        <f t="shared" si="6"/>
        <v>0.37098995009550118</v>
      </c>
      <c r="N61">
        <f t="shared" si="8"/>
        <v>0.13290004422828394</v>
      </c>
      <c r="O61">
        <f t="shared" si="7"/>
        <v>10.590509546504961</v>
      </c>
      <c r="R61">
        <v>0.44168526399800001</v>
      </c>
      <c r="S61">
        <v>5.83147360015E-2</v>
      </c>
      <c r="T61">
        <f>IF((T60+($K$15/$K$16)*($K$2+$K$16)*S61-$K$15*S60)&gt;100,100,T60+($K$15/$K$16)*($K$2+$K$16)*S61-$K$15*S60)</f>
        <v>-17880.825084168599</v>
      </c>
      <c r="V61" s="10">
        <v>0.5</v>
      </c>
      <c r="W61">
        <v>0.44168526399800001</v>
      </c>
      <c r="X61">
        <v>5.83147360015E-2</v>
      </c>
      <c r="Y61">
        <f t="shared" si="1"/>
        <v>-17192.295933281526</v>
      </c>
    </row>
    <row r="62" spans="2:25" x14ac:dyDescent="0.2">
      <c r="B62">
        <v>59</v>
      </c>
      <c r="C62">
        <v>1.9470000000000001</v>
      </c>
      <c r="D62">
        <v>1.35</v>
      </c>
      <c r="E62">
        <f t="shared" si="9"/>
        <v>3.6000000000000032E-2</v>
      </c>
      <c r="F62">
        <f t="shared" si="10"/>
        <v>1.080000000000001</v>
      </c>
      <c r="G62">
        <v>100</v>
      </c>
      <c r="H62">
        <f t="shared" si="11"/>
        <v>1.0909090909090873</v>
      </c>
      <c r="I62">
        <f t="shared" si="5"/>
        <v>0.93629291866626674</v>
      </c>
      <c r="L62" s="10">
        <v>0.5</v>
      </c>
      <c r="M62">
        <f t="shared" si="6"/>
        <v>0.37476608399187294</v>
      </c>
      <c r="N62">
        <f t="shared" si="8"/>
        <v>0.12901004990449882</v>
      </c>
      <c r="O62">
        <f t="shared" si="7"/>
        <v>10.280524532872107</v>
      </c>
      <c r="R62">
        <v>0.44168526399800001</v>
      </c>
      <c r="S62">
        <v>5.83147360015E-2</v>
      </c>
      <c r="T62">
        <f>IF((T61+($K$15/$K$16)*($K$2+$K$16)*S62-$K$15*S61)&gt;100,100,T61+($K$15/$K$16)*($K$2+$K$16)*S62-$K$15*S61)</f>
        <v>-17876.147306109611</v>
      </c>
      <c r="V62" s="10">
        <v>0.5</v>
      </c>
      <c r="W62">
        <v>0.44168526399800001</v>
      </c>
      <c r="X62">
        <v>5.83147360015E-2</v>
      </c>
      <c r="Y62">
        <f t="shared" si="1"/>
        <v>-17187.618155222539</v>
      </c>
    </row>
    <row r="63" spans="2:25" x14ac:dyDescent="0.2">
      <c r="B63">
        <v>60</v>
      </c>
      <c r="C63">
        <v>1.98</v>
      </c>
      <c r="D63">
        <v>1.377</v>
      </c>
      <c r="E63">
        <f t="shared" si="9"/>
        <v>2.6999999999999913E-2</v>
      </c>
      <c r="F63">
        <f t="shared" si="10"/>
        <v>0.80999999999999739</v>
      </c>
      <c r="G63">
        <v>100</v>
      </c>
      <c r="H63">
        <f t="shared" si="11"/>
        <v>0.81818181818181757</v>
      </c>
      <c r="I63">
        <f t="shared" si="5"/>
        <v>0.94132927606831307</v>
      </c>
      <c r="L63" s="10">
        <v>0.5</v>
      </c>
      <c r="M63">
        <f t="shared" si="6"/>
        <v>0.37843169016413425</v>
      </c>
      <c r="N63">
        <f t="shared" si="8"/>
        <v>0.12523391600812706</v>
      </c>
      <c r="O63">
        <f t="shared" si="7"/>
        <v>9.9796128039812402</v>
      </c>
      <c r="R63">
        <v>0.44168526399800001</v>
      </c>
      <c r="S63">
        <v>5.83147360015E-2</v>
      </c>
      <c r="T63">
        <f>IF((T62+($K$15/$K$16)*($K$2+$K$16)*S63-$K$15*S62)&gt;100,100,T62+($K$15/$K$16)*($K$2+$K$16)*S63-$K$15*S62)</f>
        <v>-17871.469528050624</v>
      </c>
      <c r="V63" s="10">
        <v>0.5</v>
      </c>
      <c r="W63">
        <v>0.44168526399800001</v>
      </c>
      <c r="X63">
        <v>5.83147360015E-2</v>
      </c>
      <c r="Y63">
        <f t="shared" si="1"/>
        <v>-17182.940377163552</v>
      </c>
    </row>
    <row r="64" spans="2:25" x14ac:dyDescent="0.2">
      <c r="B64">
        <v>61</v>
      </c>
      <c r="C64">
        <v>2.0129999999999999</v>
      </c>
      <c r="D64">
        <v>1.4219999999999999</v>
      </c>
      <c r="E64">
        <f t="shared" si="9"/>
        <v>4.4999999999999929E-2</v>
      </c>
      <c r="F64">
        <f t="shared" si="10"/>
        <v>1.3499999999999979</v>
      </c>
      <c r="G64">
        <v>100</v>
      </c>
      <c r="H64">
        <f t="shared" si="11"/>
        <v>1.3636363636363649</v>
      </c>
      <c r="I64">
        <f t="shared" si="5"/>
        <v>0.94620158274065103</v>
      </c>
      <c r="L64" s="10">
        <v>0.5</v>
      </c>
      <c r="M64">
        <f t="shared" si="6"/>
        <v>0.38199000376711051</v>
      </c>
      <c r="N64">
        <f t="shared" si="8"/>
        <v>0.12156830983586575</v>
      </c>
      <c r="O64">
        <f t="shared" si="7"/>
        <v>9.6875087841029881</v>
      </c>
      <c r="R64">
        <v>0.44168526399800001</v>
      </c>
      <c r="S64">
        <v>5.83147360015E-2</v>
      </c>
      <c r="V64" s="10">
        <v>0.5</v>
      </c>
      <c r="W64">
        <v>0.44168526399800001</v>
      </c>
      <c r="X64">
        <v>5.83147360015E-2</v>
      </c>
    </row>
    <row r="65" spans="2:24" x14ac:dyDescent="0.2">
      <c r="B65">
        <v>62</v>
      </c>
      <c r="C65">
        <v>2.0459999999999998</v>
      </c>
      <c r="D65">
        <v>1.4490000000000001</v>
      </c>
      <c r="E65">
        <f t="shared" si="9"/>
        <v>2.7000000000000135E-2</v>
      </c>
      <c r="F65">
        <f t="shared" si="10"/>
        <v>0.81000000000000405</v>
      </c>
      <c r="G65">
        <v>100</v>
      </c>
      <c r="H65">
        <f t="shared" si="11"/>
        <v>0.81818181818182434</v>
      </c>
      <c r="I65">
        <f t="shared" si="5"/>
        <v>0.95091518235525807</v>
      </c>
      <c r="L65" s="10">
        <v>0.5</v>
      </c>
      <c r="M65">
        <f t="shared" si="6"/>
        <v>0.38544416526240172</v>
      </c>
      <c r="N65">
        <f t="shared" si="8"/>
        <v>0.11800999623288949</v>
      </c>
      <c r="O65">
        <f t="shared" si="7"/>
        <v>9.4039546709304886</v>
      </c>
      <c r="R65">
        <v>0.44168526399800001</v>
      </c>
      <c r="S65">
        <v>5.83147360015E-2</v>
      </c>
      <c r="V65" s="10">
        <v>0.5</v>
      </c>
      <c r="W65">
        <v>0.44168526399800001</v>
      </c>
      <c r="X65">
        <v>5.83147360015E-2</v>
      </c>
    </row>
    <row r="66" spans="2:24" x14ac:dyDescent="0.2">
      <c r="B66">
        <v>63</v>
      </c>
      <c r="C66">
        <v>2.0790000000000002</v>
      </c>
      <c r="D66">
        <v>1.4850000000000001</v>
      </c>
      <c r="E66">
        <f t="shared" si="9"/>
        <v>3.6000000000000032E-2</v>
      </c>
      <c r="F66">
        <f t="shared" si="10"/>
        <v>1.080000000000001</v>
      </c>
      <c r="G66">
        <v>100</v>
      </c>
      <c r="H66">
        <f t="shared" si="11"/>
        <v>1.0909090909090799</v>
      </c>
      <c r="I66">
        <f t="shared" si="5"/>
        <v>0.95547524452313526</v>
      </c>
      <c r="L66" s="10">
        <v>0.5</v>
      </c>
      <c r="M66">
        <f t="shared" si="6"/>
        <v>0.38879722319005955</v>
      </c>
      <c r="N66">
        <f t="shared" si="8"/>
        <v>0.11455583473759828</v>
      </c>
      <c r="O66">
        <f t="shared" si="7"/>
        <v>9.1287002080485422</v>
      </c>
      <c r="R66">
        <v>0.44168526399800001</v>
      </c>
      <c r="S66">
        <v>5.83147360015E-2</v>
      </c>
      <c r="V66" s="10">
        <v>0.5</v>
      </c>
      <c r="W66">
        <v>0.44168526399800001</v>
      </c>
      <c r="X66">
        <v>5.83147360015E-2</v>
      </c>
    </row>
    <row r="67" spans="2:24" x14ac:dyDescent="0.2">
      <c r="B67">
        <v>64</v>
      </c>
      <c r="C67">
        <v>2.1120000000000001</v>
      </c>
      <c r="D67">
        <v>1.5389999999999999</v>
      </c>
      <c r="E67">
        <f t="shared" si="9"/>
        <v>5.3999999999999826E-2</v>
      </c>
      <c r="F67">
        <f t="shared" si="10"/>
        <v>1.6199999999999948</v>
      </c>
      <c r="G67">
        <v>100</v>
      </c>
      <c r="H67">
        <f t="shared" si="11"/>
        <v>1.6363636363636351</v>
      </c>
      <c r="I67">
        <f t="shared" si="5"/>
        <v>0.9598867704640458</v>
      </c>
      <c r="L67" s="10">
        <v>0.5</v>
      </c>
      <c r="M67">
        <f t="shared" si="6"/>
        <v>0.39205213685913831</v>
      </c>
      <c r="N67">
        <f t="shared" si="8"/>
        <v>0.11120277680994045</v>
      </c>
      <c r="O67">
        <f t="shared" si="7"/>
        <v>8.8615024640669162</v>
      </c>
      <c r="R67">
        <v>0.44168526399800001</v>
      </c>
      <c r="S67">
        <v>5.83147360015E-2</v>
      </c>
      <c r="V67" s="10">
        <v>0.5</v>
      </c>
      <c r="W67">
        <v>0.44168526399800001</v>
      </c>
      <c r="X67">
        <v>5.83147360015E-2</v>
      </c>
    </row>
    <row r="68" spans="2:24" x14ac:dyDescent="0.2">
      <c r="B68">
        <v>65</v>
      </c>
      <c r="C68">
        <v>2.145</v>
      </c>
      <c r="D68">
        <v>1.575</v>
      </c>
      <c r="E68">
        <f t="shared" si="9"/>
        <v>3.6000000000000032E-2</v>
      </c>
      <c r="F68">
        <f t="shared" si="10"/>
        <v>1.080000000000001</v>
      </c>
      <c r="G68">
        <v>100</v>
      </c>
      <c r="H68">
        <f t="shared" si="11"/>
        <v>1.0909090909090946</v>
      </c>
      <c r="I68">
        <f t="shared" si="5"/>
        <v>0.96415459849157159</v>
      </c>
      <c r="L68" s="10">
        <v>0.5</v>
      </c>
      <c r="M68">
        <f t="shared" si="6"/>
        <v>0.39521177895949294</v>
      </c>
      <c r="N68">
        <f t="shared" si="8"/>
        <v>0.10794786314086169</v>
      </c>
      <c r="O68">
        <f t="shared" si="7"/>
        <v>8.6021256182154957</v>
      </c>
      <c r="R68">
        <v>0.44168526399800001</v>
      </c>
      <c r="S68">
        <v>5.83147360015E-2</v>
      </c>
      <c r="V68" s="10">
        <v>0.5</v>
      </c>
      <c r="W68">
        <v>0.44168526399800001</v>
      </c>
      <c r="X68">
        <v>5.83147360015E-2</v>
      </c>
    </row>
    <row r="69" spans="2:24" x14ac:dyDescent="0.2">
      <c r="B69">
        <v>66</v>
      </c>
      <c r="C69">
        <v>2.1779999999999999</v>
      </c>
      <c r="D69">
        <v>1.62</v>
      </c>
      <c r="E69">
        <f t="shared" si="9"/>
        <v>4.5000000000000151E-2</v>
      </c>
      <c r="F69">
        <f t="shared" si="10"/>
        <v>1.3500000000000045</v>
      </c>
      <c r="G69">
        <v>100</v>
      </c>
      <c r="H69">
        <f t="shared" si="11"/>
        <v>1.3636363636363715</v>
      </c>
      <c r="I69">
        <f t="shared" ref="I69:I98" si="12">(K$3*K$2*G69+K$6*I68)/(K$6+K$2)</f>
        <v>0.96828340931950374</v>
      </c>
      <c r="L69" s="10">
        <v>0.5</v>
      </c>
      <c r="M69">
        <f t="shared" ref="M69:M98" si="13">(K$3*K$2*O69+K$6*M68)/(K$6+K67)</f>
        <v>0.39827893809712966</v>
      </c>
      <c r="N69">
        <f t="shared" ref="N69:N99" si="14">(L68-M68)</f>
        <v>0.10478822104050706</v>
      </c>
      <c r="O69">
        <f t="shared" ref="O69:O99" si="15">IF((O68+($K$15/$K$16)*($K$2+$K$16)*N69-$K$15*N68)&gt;100,100,O68+($K$15/$K$16)*($K$2+$K$16)*N69-$K$15*N68)</f>
        <v>8.3503407522160273</v>
      </c>
      <c r="R69">
        <v>0.44168526399800001</v>
      </c>
      <c r="S69">
        <v>5.83147360015E-2</v>
      </c>
      <c r="V69" s="10">
        <v>0.5</v>
      </c>
      <c r="W69">
        <v>0.44168526399800001</v>
      </c>
      <c r="X69">
        <v>5.83147360015E-2</v>
      </c>
    </row>
    <row r="70" spans="2:24" x14ac:dyDescent="0.2">
      <c r="B70">
        <v>67</v>
      </c>
      <c r="C70">
        <v>2.2109999999999999</v>
      </c>
      <c r="D70">
        <v>1.665</v>
      </c>
      <c r="E70">
        <f t="shared" si="9"/>
        <v>4.4999999999999929E-2</v>
      </c>
      <c r="F70">
        <f t="shared" si="10"/>
        <v>1.3499999999999979</v>
      </c>
      <c r="G70">
        <v>100</v>
      </c>
      <c r="H70">
        <f t="shared" si="11"/>
        <v>1.3636363636363649</v>
      </c>
      <c r="I70">
        <f t="shared" si="12"/>
        <v>0.97227773119538596</v>
      </c>
      <c r="L70" s="10">
        <v>0.5</v>
      </c>
      <c r="M70">
        <f t="shared" si="13"/>
        <v>0.40125632125534644</v>
      </c>
      <c r="N70">
        <f t="shared" si="14"/>
        <v>0.10172106190287034</v>
      </c>
      <c r="O70">
        <f t="shared" si="15"/>
        <v>8.1059256482452042</v>
      </c>
      <c r="R70">
        <v>0.44168526399800001</v>
      </c>
      <c r="S70">
        <v>5.83147360015E-2</v>
      </c>
      <c r="V70" s="10">
        <v>0.5</v>
      </c>
      <c r="W70">
        <v>0.44168526399800001</v>
      </c>
      <c r="X70">
        <v>5.83147360015E-2</v>
      </c>
    </row>
    <row r="71" spans="2:24" x14ac:dyDescent="0.2">
      <c r="B71">
        <v>68</v>
      </c>
      <c r="C71">
        <v>2.2440000000000002</v>
      </c>
      <c r="D71">
        <v>1.6919999999999999</v>
      </c>
      <c r="E71">
        <f t="shared" si="9"/>
        <v>2.6999999999999913E-2</v>
      </c>
      <c r="F71">
        <f t="shared" si="10"/>
        <v>0.80999999999999739</v>
      </c>
      <c r="G71">
        <v>100</v>
      </c>
      <c r="H71">
        <f t="shared" si="11"/>
        <v>0.81818181818180657</v>
      </c>
      <c r="I71">
        <f t="shared" si="12"/>
        <v>0.97614194486684203</v>
      </c>
      <c r="L71" s="10">
        <v>0.5</v>
      </c>
      <c r="M71">
        <f t="shared" si="13"/>
        <v>0.40414655618383571</v>
      </c>
      <c r="N71">
        <f t="shared" si="14"/>
        <v>9.8743678744653562E-2</v>
      </c>
      <c r="O71">
        <f t="shared" si="15"/>
        <v>7.8686645928121379</v>
      </c>
      <c r="R71">
        <v>0.44168526399800001</v>
      </c>
      <c r="S71">
        <v>5.83147360015E-2</v>
      </c>
      <c r="V71" s="10">
        <v>0.5</v>
      </c>
      <c r="W71">
        <v>0.44168526399800001</v>
      </c>
      <c r="X71">
        <v>5.83147360015E-2</v>
      </c>
    </row>
    <row r="72" spans="2:24" x14ac:dyDescent="0.2">
      <c r="B72">
        <v>69</v>
      </c>
      <c r="C72">
        <v>2.2770000000000001</v>
      </c>
      <c r="D72">
        <v>1.7190000000000001</v>
      </c>
      <c r="E72">
        <f t="shared" ref="E72:E97" si="16">D72-D71</f>
        <v>2.7000000000000135E-2</v>
      </c>
      <c r="F72">
        <f t="shared" ref="F72:F98" si="17">E72/K$2</f>
        <v>0.81000000000000405</v>
      </c>
      <c r="G72">
        <v>100</v>
      </c>
      <c r="H72">
        <f t="shared" ref="H72:H98" si="18">(D72-D71)/(C72-C71)</f>
        <v>0.81818181818182434</v>
      </c>
      <c r="I72">
        <f t="shared" si="12"/>
        <v>0.9798802883861335</v>
      </c>
      <c r="L72" s="10">
        <v>0.5</v>
      </c>
      <c r="M72">
        <f t="shared" si="13"/>
        <v>0.40695219371785829</v>
      </c>
      <c r="N72">
        <f t="shared" si="14"/>
        <v>9.5853443816164285E-2</v>
      </c>
      <c r="O72">
        <f t="shared" si="15"/>
        <v>7.6383481863764473</v>
      </c>
      <c r="R72">
        <v>0.44168526399800001</v>
      </c>
      <c r="S72">
        <v>5.83147360015E-2</v>
      </c>
      <c r="V72" s="10">
        <v>0.5</v>
      </c>
      <c r="W72">
        <v>0.44168526399800001</v>
      </c>
      <c r="X72">
        <v>5.83147360015E-2</v>
      </c>
    </row>
    <row r="73" spans="2:24" x14ac:dyDescent="0.2">
      <c r="B73">
        <v>70</v>
      </c>
      <c r="C73">
        <v>2.31</v>
      </c>
      <c r="D73">
        <v>1.7549999999999999</v>
      </c>
      <c r="E73">
        <f t="shared" si="16"/>
        <v>3.599999999999981E-2</v>
      </c>
      <c r="F73">
        <f t="shared" si="17"/>
        <v>1.0799999999999943</v>
      </c>
      <c r="G73">
        <v>100</v>
      </c>
      <c r="H73">
        <f t="shared" si="18"/>
        <v>1.0909090909090879</v>
      </c>
      <c r="I73">
        <f t="shared" si="12"/>
        <v>0.98349686175821671</v>
      </c>
      <c r="L73" s="10">
        <v>0.5</v>
      </c>
      <c r="M73">
        <f t="shared" si="13"/>
        <v>0.40967571002953418</v>
      </c>
      <c r="N73">
        <f t="shared" si="14"/>
        <v>9.304780628214171E-2</v>
      </c>
      <c r="O73">
        <f t="shared" si="15"/>
        <v>7.4147731585376846</v>
      </c>
      <c r="R73">
        <v>0.44168526399800001</v>
      </c>
      <c r="S73">
        <v>5.83147360015E-2</v>
      </c>
      <c r="V73" s="10">
        <v>0.5</v>
      </c>
      <c r="W73">
        <v>0.44168526399800001</v>
      </c>
      <c r="X73">
        <v>5.83147360015E-2</v>
      </c>
    </row>
    <row r="74" spans="2:24" x14ac:dyDescent="0.2">
      <c r="B74">
        <v>71</v>
      </c>
      <c r="C74">
        <v>2.343</v>
      </c>
      <c r="D74">
        <v>1.8180000000000001</v>
      </c>
      <c r="E74">
        <f t="shared" si="16"/>
        <v>6.3000000000000167E-2</v>
      </c>
      <c r="F74">
        <f t="shared" si="17"/>
        <v>1.890000000000005</v>
      </c>
      <c r="G74">
        <v>100</v>
      </c>
      <c r="H74">
        <f t="shared" si="18"/>
        <v>1.9090909090909189</v>
      </c>
      <c r="I74">
        <f t="shared" si="12"/>
        <v>0.98699563143739832</v>
      </c>
      <c r="L74" s="10">
        <v>0.5</v>
      </c>
      <c r="M74">
        <f t="shared" si="13"/>
        <v>0.41231950881323881</v>
      </c>
      <c r="N74">
        <f t="shared" si="14"/>
        <v>9.0324289970465821E-2</v>
      </c>
      <c r="O74">
        <f t="shared" si="15"/>
        <v>7.1977421886359139</v>
      </c>
      <c r="R74">
        <v>0.44168526399800001</v>
      </c>
      <c r="S74">
        <v>5.83147360015E-2</v>
      </c>
      <c r="V74" s="10">
        <v>0.5</v>
      </c>
      <c r="W74">
        <v>0.44168526399800001</v>
      </c>
      <c r="X74">
        <v>5.83147360015E-2</v>
      </c>
    </row>
    <row r="75" spans="2:24" x14ac:dyDescent="0.2">
      <c r="B75">
        <v>72</v>
      </c>
      <c r="C75">
        <v>2.3759999999999999</v>
      </c>
      <c r="D75">
        <v>1.8540000000000001</v>
      </c>
      <c r="E75">
        <f t="shared" si="16"/>
        <v>3.6000000000000032E-2</v>
      </c>
      <c r="F75">
        <f t="shared" si="17"/>
        <v>1.080000000000001</v>
      </c>
      <c r="G75">
        <v>100</v>
      </c>
      <c r="H75">
        <f t="shared" si="18"/>
        <v>1.0909090909090946</v>
      </c>
      <c r="I75">
        <f t="shared" si="12"/>
        <v>0.99038043467751857</v>
      </c>
      <c r="L75" s="10">
        <v>0.5</v>
      </c>
      <c r="M75">
        <f t="shared" si="13"/>
        <v>0.41488592340703168</v>
      </c>
      <c r="N75">
        <f t="shared" si="14"/>
        <v>8.7680491186761189E-2</v>
      </c>
      <c r="O75">
        <f t="shared" si="15"/>
        <v>6.9870637316012107</v>
      </c>
      <c r="R75">
        <v>0.44168526399800001</v>
      </c>
      <c r="S75">
        <v>5.83147360015E-2</v>
      </c>
      <c r="V75" s="10">
        <v>0.5</v>
      </c>
      <c r="W75">
        <v>0.44168526399800001</v>
      </c>
      <c r="X75">
        <v>5.83147360015E-2</v>
      </c>
    </row>
    <row r="76" spans="2:24" x14ac:dyDescent="0.2">
      <c r="B76">
        <v>73</v>
      </c>
      <c r="C76">
        <v>2.4089999999999998</v>
      </c>
      <c r="D76">
        <v>1.89</v>
      </c>
      <c r="E76">
        <f t="shared" si="16"/>
        <v>3.599999999999981E-2</v>
      </c>
      <c r="F76">
        <f t="shared" si="17"/>
        <v>1.0799999999999943</v>
      </c>
      <c r="G76">
        <v>100</v>
      </c>
      <c r="H76">
        <f t="shared" si="18"/>
        <v>1.0909090909090879</v>
      </c>
      <c r="I76">
        <f t="shared" si="12"/>
        <v>0.99365498374043626</v>
      </c>
      <c r="L76" s="10">
        <v>0.5</v>
      </c>
      <c r="M76">
        <f t="shared" si="13"/>
        <v>0.41737721885199136</v>
      </c>
      <c r="N76">
        <f t="shared" si="14"/>
        <v>8.5114076592968324E-2</v>
      </c>
      <c r="O76">
        <f t="shared" si="15"/>
        <v>6.7825518489026706</v>
      </c>
      <c r="R76">
        <v>0.44168526399800001</v>
      </c>
      <c r="S76">
        <v>5.83147360015E-2</v>
      </c>
      <c r="V76" s="10">
        <v>0.5</v>
      </c>
      <c r="W76">
        <v>0.44168526399800001</v>
      </c>
      <c r="X76">
        <v>5.83147360015E-2</v>
      </c>
    </row>
    <row r="77" spans="2:24" x14ac:dyDescent="0.2">
      <c r="B77">
        <v>74</v>
      </c>
      <c r="C77">
        <v>2.4420000000000002</v>
      </c>
      <c r="D77">
        <v>1.9259999999999999</v>
      </c>
      <c r="E77">
        <f t="shared" si="16"/>
        <v>3.6000000000000032E-2</v>
      </c>
      <c r="F77">
        <f t="shared" si="17"/>
        <v>1.080000000000001</v>
      </c>
      <c r="G77">
        <v>100</v>
      </c>
      <c r="H77">
        <f t="shared" si="18"/>
        <v>1.0909090909090799</v>
      </c>
      <c r="I77">
        <f t="shared" si="12"/>
        <v>0.9968228699674283</v>
      </c>
      <c r="L77" s="10">
        <v>0.5</v>
      </c>
      <c r="M77">
        <f t="shared" si="13"/>
        <v>0.41979559389127286</v>
      </c>
      <c r="N77">
        <f t="shared" si="14"/>
        <v>8.2622781148008639E-2</v>
      </c>
      <c r="O77">
        <f t="shared" si="15"/>
        <v>6.5840260444438172</v>
      </c>
      <c r="R77">
        <v>0.44168526399800001</v>
      </c>
      <c r="S77">
        <v>5.83147360015E-2</v>
      </c>
      <c r="V77" s="10">
        <v>0.5</v>
      </c>
      <c r="W77">
        <v>0.44168526399800001</v>
      </c>
      <c r="X77">
        <v>5.83147360015E-2</v>
      </c>
    </row>
    <row r="78" spans="2:24" x14ac:dyDescent="0.2">
      <c r="B78">
        <v>75</v>
      </c>
      <c r="C78">
        <v>2.4750000000000001</v>
      </c>
      <c r="D78">
        <v>1.962</v>
      </c>
      <c r="E78">
        <f t="shared" si="16"/>
        <v>3.6000000000000032E-2</v>
      </c>
      <c r="F78">
        <f t="shared" si="17"/>
        <v>1.080000000000001</v>
      </c>
      <c r="G78">
        <v>100</v>
      </c>
      <c r="H78">
        <f t="shared" si="18"/>
        <v>1.0909090909090946</v>
      </c>
      <c r="I78">
        <f t="shared" si="12"/>
        <v>0.99988756771797105</v>
      </c>
      <c r="L78" s="10">
        <v>0.5</v>
      </c>
      <c r="M78">
        <f t="shared" si="13"/>
        <v>0.42214318291065334</v>
      </c>
      <c r="N78">
        <f t="shared" si="14"/>
        <v>8.0204406108727144E-2</v>
      </c>
      <c r="O78">
        <f t="shared" si="15"/>
        <v>6.3913111052633553</v>
      </c>
      <c r="R78">
        <v>0.44168526399800001</v>
      </c>
      <c r="S78">
        <v>5.83147360015E-2</v>
      </c>
      <c r="V78" s="10">
        <v>0.5</v>
      </c>
      <c r="W78">
        <v>0.44168526399800001</v>
      </c>
      <c r="X78">
        <v>5.83147360015E-2</v>
      </c>
    </row>
    <row r="79" spans="2:24" x14ac:dyDescent="0.2">
      <c r="B79">
        <v>76</v>
      </c>
      <c r="C79">
        <v>2.508</v>
      </c>
      <c r="D79">
        <v>2.0070000000000001</v>
      </c>
      <c r="E79">
        <f t="shared" si="16"/>
        <v>4.5000000000000151E-2</v>
      </c>
      <c r="F79">
        <f t="shared" si="17"/>
        <v>1.3500000000000045</v>
      </c>
      <c r="G79">
        <v>100</v>
      </c>
      <c r="H79">
        <f t="shared" si="18"/>
        <v>1.3636363636363715</v>
      </c>
      <c r="I79">
        <f t="shared" si="12"/>
        <v>1.0028524381802226</v>
      </c>
      <c r="L79" s="10">
        <v>0.5</v>
      </c>
      <c r="M79">
        <f t="shared" si="13"/>
        <v>0.4244220578222771</v>
      </c>
      <c r="N79">
        <f t="shared" si="14"/>
        <v>7.7856817089346664E-2</v>
      </c>
      <c r="O79">
        <f t="shared" si="15"/>
        <v>6.2042369468958327</v>
      </c>
      <c r="R79">
        <v>0.44168526399800001</v>
      </c>
      <c r="S79">
        <v>5.83147360015E-2</v>
      </c>
      <c r="V79" s="10">
        <v>0.5</v>
      </c>
      <c r="W79">
        <v>0.44168526399800001</v>
      </c>
      <c r="X79">
        <v>5.83147360015E-2</v>
      </c>
    </row>
    <row r="80" spans="2:24" x14ac:dyDescent="0.2">
      <c r="B80">
        <v>77</v>
      </c>
      <c r="C80">
        <v>2.5409999999999999</v>
      </c>
      <c r="D80">
        <v>2.0430000000000001</v>
      </c>
      <c r="E80">
        <f t="shared" si="16"/>
        <v>3.6000000000000032E-2</v>
      </c>
      <c r="F80">
        <f t="shared" si="17"/>
        <v>1.080000000000001</v>
      </c>
      <c r="G80">
        <v>0</v>
      </c>
      <c r="H80">
        <f t="shared" si="18"/>
        <v>1.0909090909090946</v>
      </c>
      <c r="I80">
        <f t="shared" si="12"/>
        <v>0.97018623498216983</v>
      </c>
      <c r="L80" s="10">
        <v>0.5</v>
      </c>
      <c r="M80">
        <f t="shared" si="13"/>
        <v>0.42663422989326377</v>
      </c>
      <c r="N80">
        <f t="shared" si="14"/>
        <v>7.5577942177722901E-2</v>
      </c>
      <c r="O80">
        <f t="shared" si="15"/>
        <v>6.0226384632612451</v>
      </c>
      <c r="R80">
        <v>0.44168526399800001</v>
      </c>
      <c r="S80">
        <v>5.83147360015E-2</v>
      </c>
      <c r="V80" s="10">
        <v>0.5</v>
      </c>
      <c r="W80">
        <v>0.44168526399800001</v>
      </c>
      <c r="X80">
        <v>5.83147360015E-2</v>
      </c>
    </row>
    <row r="81" spans="2:24" x14ac:dyDescent="0.2">
      <c r="B81">
        <v>78</v>
      </c>
      <c r="C81">
        <v>2.5739999999999998</v>
      </c>
      <c r="D81">
        <v>2.0699999999999998</v>
      </c>
      <c r="E81">
        <f t="shared" si="16"/>
        <v>2.6999999999999691E-2</v>
      </c>
      <c r="F81">
        <f t="shared" si="17"/>
        <v>0.80999999999999073</v>
      </c>
      <c r="G81">
        <v>0</v>
      </c>
      <c r="H81">
        <f t="shared" si="18"/>
        <v>0.81818181818181079</v>
      </c>
      <c r="I81">
        <f t="shared" si="12"/>
        <v>0.93858407749089401</v>
      </c>
      <c r="L81" s="10">
        <v>0.5</v>
      </c>
      <c r="M81">
        <f t="shared" si="13"/>
        <v>0.4287816515207924</v>
      </c>
      <c r="N81">
        <f t="shared" si="14"/>
        <v>7.3365770106736228E-2</v>
      </c>
      <c r="O81">
        <f t="shared" si="15"/>
        <v>5.8463553809466191</v>
      </c>
      <c r="R81">
        <v>0.15514539603999999</v>
      </c>
      <c r="S81">
        <v>0.34485460396000001</v>
      </c>
      <c r="V81" s="10">
        <v>0.5</v>
      </c>
      <c r="W81">
        <v>0.15514539603999999</v>
      </c>
      <c r="X81">
        <v>0.34485460396000001</v>
      </c>
    </row>
    <row r="82" spans="2:24" x14ac:dyDescent="0.2">
      <c r="B82">
        <v>79</v>
      </c>
      <c r="C82">
        <v>2.6070000000000002</v>
      </c>
      <c r="D82">
        <v>2.1059999999999999</v>
      </c>
      <c r="E82">
        <f t="shared" si="16"/>
        <v>3.6000000000000032E-2</v>
      </c>
      <c r="F82">
        <f t="shared" si="17"/>
        <v>1.080000000000001</v>
      </c>
      <c r="G82">
        <v>0</v>
      </c>
      <c r="H82">
        <f t="shared" si="18"/>
        <v>1.0909090909090799</v>
      </c>
      <c r="I82">
        <f t="shared" si="12"/>
        <v>0.90801130623711901</v>
      </c>
      <c r="L82" s="10">
        <v>0.5</v>
      </c>
      <c r="M82">
        <f t="shared" si="13"/>
        <v>0.43086621795522934</v>
      </c>
      <c r="N82">
        <f t="shared" si="14"/>
        <v>7.1218348479207605E-2</v>
      </c>
      <c r="O82">
        <f t="shared" si="15"/>
        <v>5.67523211775449</v>
      </c>
      <c r="R82">
        <v>0.15514539603999999</v>
      </c>
      <c r="S82">
        <v>0.34485460396000001</v>
      </c>
      <c r="V82" s="10">
        <v>0.5</v>
      </c>
      <c r="W82">
        <v>0.15514539603999999</v>
      </c>
      <c r="X82">
        <v>0.34485460396000001</v>
      </c>
    </row>
    <row r="83" spans="2:24" x14ac:dyDescent="0.2">
      <c r="B83">
        <v>80</v>
      </c>
      <c r="C83">
        <v>2.64</v>
      </c>
      <c r="D83">
        <v>2.1240000000000001</v>
      </c>
      <c r="E83">
        <f t="shared" si="16"/>
        <v>1.8000000000000238E-2</v>
      </c>
      <c r="F83">
        <f t="shared" si="17"/>
        <v>0.54000000000000714</v>
      </c>
      <c r="G83">
        <v>0</v>
      </c>
      <c r="H83">
        <f t="shared" si="18"/>
        <v>0.54545454545455396</v>
      </c>
      <c r="I83">
        <f t="shared" si="12"/>
        <v>0.87843439072450924</v>
      </c>
      <c r="L83" s="10">
        <v>0.5</v>
      </c>
      <c r="M83">
        <f t="shared" si="13"/>
        <v>0.43288976897281967</v>
      </c>
      <c r="N83">
        <f t="shared" si="14"/>
        <v>6.9133782044770664E-2</v>
      </c>
      <c r="O83">
        <f t="shared" si="15"/>
        <v>5.5091176453897504</v>
      </c>
      <c r="R83">
        <v>0.15514539603999999</v>
      </c>
      <c r="S83">
        <v>0.34485460396000001</v>
      </c>
      <c r="V83" s="10">
        <v>0.5</v>
      </c>
      <c r="W83">
        <v>0.15514539603999999</v>
      </c>
      <c r="X83">
        <v>0.34485460396000001</v>
      </c>
    </row>
    <row r="84" spans="2:24" x14ac:dyDescent="0.2">
      <c r="B84">
        <v>81</v>
      </c>
      <c r="C84">
        <v>2.673</v>
      </c>
      <c r="D84">
        <v>2.1509999999999998</v>
      </c>
      <c r="E84">
        <f t="shared" si="16"/>
        <v>2.6999999999999691E-2</v>
      </c>
      <c r="F84">
        <f t="shared" si="17"/>
        <v>0.80999999999999073</v>
      </c>
      <c r="G84">
        <v>0</v>
      </c>
      <c r="H84">
        <f t="shared" si="18"/>
        <v>0.81818181818181079</v>
      </c>
      <c r="I84">
        <f t="shared" si="12"/>
        <v>0.84982089265530703</v>
      </c>
      <c r="L84" s="10">
        <v>0.5</v>
      </c>
      <c r="M84">
        <f t="shared" si="13"/>
        <v>0.43485409049941914</v>
      </c>
      <c r="N84">
        <f t="shared" si="14"/>
        <v>6.7110231027180334E-2</v>
      </c>
      <c r="O84">
        <f t="shared" si="15"/>
        <v>5.3478653561670626</v>
      </c>
      <c r="R84">
        <v>0.15514539603999999</v>
      </c>
      <c r="S84">
        <v>0.34485460396000001</v>
      </c>
      <c r="V84" s="10">
        <v>0.5</v>
      </c>
      <c r="W84">
        <v>0.15514539603999999</v>
      </c>
      <c r="X84">
        <v>0.34485460396000001</v>
      </c>
    </row>
    <row r="85" spans="2:24" x14ac:dyDescent="0.2">
      <c r="B85">
        <v>82</v>
      </c>
      <c r="C85">
        <v>2.706</v>
      </c>
      <c r="D85">
        <v>2.1869999999999998</v>
      </c>
      <c r="E85">
        <f t="shared" si="16"/>
        <v>3.6000000000000032E-2</v>
      </c>
      <c r="F85">
        <f t="shared" si="17"/>
        <v>1.080000000000001</v>
      </c>
      <c r="G85">
        <v>0</v>
      </c>
      <c r="H85">
        <f t="shared" si="18"/>
        <v>1.0909090909090946</v>
      </c>
      <c r="I85">
        <f t="shared" si="12"/>
        <v>0.8221394303538313</v>
      </c>
      <c r="L85" s="10">
        <v>0.5</v>
      </c>
      <c r="M85">
        <f t="shared" si="13"/>
        <v>0.43676091618669866</v>
      </c>
      <c r="N85">
        <f t="shared" si="14"/>
        <v>6.5145909500580856E-2</v>
      </c>
      <c r="O85">
        <f t="shared" si="15"/>
        <v>5.1913329336184688</v>
      </c>
      <c r="R85">
        <v>0.15514539603999999</v>
      </c>
      <c r="S85">
        <v>0.34485460396000001</v>
      </c>
      <c r="V85" s="10">
        <v>0.5</v>
      </c>
      <c r="W85">
        <v>0.15514539603999999</v>
      </c>
      <c r="X85">
        <v>0.34485460396000001</v>
      </c>
    </row>
    <row r="86" spans="2:24" x14ac:dyDescent="0.2">
      <c r="B86">
        <v>83</v>
      </c>
      <c r="C86">
        <v>2.7389999999999999</v>
      </c>
      <c r="D86">
        <v>2.214</v>
      </c>
      <c r="E86">
        <f t="shared" si="16"/>
        <v>2.7000000000000135E-2</v>
      </c>
      <c r="F86">
        <f t="shared" si="17"/>
        <v>0.81000000000000405</v>
      </c>
      <c r="G86">
        <v>0</v>
      </c>
      <c r="H86">
        <f t="shared" si="18"/>
        <v>0.81818181818182434</v>
      </c>
      <c r="I86">
        <f t="shared" si="12"/>
        <v>0.79535964434882056</v>
      </c>
      <c r="L86" s="10">
        <v>0.5</v>
      </c>
      <c r="M86">
        <f t="shared" si="13"/>
        <v>0.43861192894221401</v>
      </c>
      <c r="N86">
        <f t="shared" si="14"/>
        <v>6.3239083813301344E-2</v>
      </c>
      <c r="O86">
        <f t="shared" si="15"/>
        <v>5.0393822268906092</v>
      </c>
      <c r="R86">
        <v>0.15514539603999999</v>
      </c>
      <c r="S86">
        <v>0.34485460396000001</v>
      </c>
      <c r="V86" s="10">
        <v>0.5</v>
      </c>
      <c r="W86">
        <v>0.15514539603999999</v>
      </c>
      <c r="X86">
        <v>0.34485460396000001</v>
      </c>
    </row>
    <row r="87" spans="2:24" x14ac:dyDescent="0.2">
      <c r="B87">
        <v>84</v>
      </c>
      <c r="C87">
        <v>2.7719999999999998</v>
      </c>
      <c r="D87">
        <v>2.2229999999999999</v>
      </c>
      <c r="E87">
        <f t="shared" si="16"/>
        <v>8.999999999999897E-3</v>
      </c>
      <c r="F87">
        <f t="shared" si="17"/>
        <v>0.26999999999999691</v>
      </c>
      <c r="G87">
        <v>0</v>
      </c>
      <c r="H87">
        <f t="shared" si="18"/>
        <v>0.27272727272727026</v>
      </c>
      <c r="I87">
        <f t="shared" si="12"/>
        <v>0.76945216407687211</v>
      </c>
      <c r="L87" s="10">
        <v>0.5</v>
      </c>
      <c r="M87">
        <f t="shared" si="13"/>
        <v>0.44040876241468985</v>
      </c>
      <c r="N87">
        <f t="shared" si="14"/>
        <v>6.1388071057785987E-2</v>
      </c>
      <c r="O87">
        <f t="shared" si="15"/>
        <v>4.8918791288155603</v>
      </c>
      <c r="R87">
        <v>0.15514539603999999</v>
      </c>
      <c r="S87">
        <v>0.34485460396000001</v>
      </c>
      <c r="V87" s="10">
        <v>0.5</v>
      </c>
      <c r="W87">
        <v>0.15514539603999999</v>
      </c>
      <c r="X87">
        <v>0.34485460396000001</v>
      </c>
    </row>
    <row r="88" spans="2:24" x14ac:dyDescent="0.2">
      <c r="B88">
        <v>85</v>
      </c>
      <c r="C88">
        <v>2.8050000000000002</v>
      </c>
      <c r="D88">
        <v>2.25</v>
      </c>
      <c r="E88">
        <f t="shared" si="16"/>
        <v>2.7000000000000135E-2</v>
      </c>
      <c r="F88">
        <f t="shared" si="17"/>
        <v>0.81000000000000405</v>
      </c>
      <c r="G88">
        <v>0</v>
      </c>
      <c r="H88">
        <f t="shared" si="18"/>
        <v>0.81818181818181324</v>
      </c>
      <c r="I88">
        <f t="shared" si="12"/>
        <v>0.74438857567045935</v>
      </c>
      <c r="L88" s="10">
        <v>0.5</v>
      </c>
      <c r="M88">
        <f t="shared" si="13"/>
        <v>0.44215300243582939</v>
      </c>
      <c r="N88">
        <f t="shared" si="14"/>
        <v>5.9591237585310153E-2</v>
      </c>
      <c r="O88">
        <f t="shared" si="15"/>
        <v>4.7486934575524344</v>
      </c>
      <c r="R88">
        <v>0.15514539603999999</v>
      </c>
      <c r="S88">
        <v>0.34485460396000001</v>
      </c>
      <c r="V88" s="10">
        <v>0.5</v>
      </c>
      <c r="W88">
        <v>0.15514539603999999</v>
      </c>
      <c r="X88">
        <v>0.34485460396000001</v>
      </c>
    </row>
    <row r="89" spans="2:24" x14ac:dyDescent="0.2">
      <c r="B89">
        <v>86</v>
      </c>
      <c r="C89">
        <v>2.8380000000000001</v>
      </c>
      <c r="D89">
        <v>2.2589999999999999</v>
      </c>
      <c r="E89">
        <f t="shared" si="16"/>
        <v>8.999999999999897E-3</v>
      </c>
      <c r="F89">
        <f t="shared" si="17"/>
        <v>0.26999999999999691</v>
      </c>
      <c r="G89">
        <v>0</v>
      </c>
      <c r="H89">
        <f t="shared" si="18"/>
        <v>0.27272727272727026</v>
      </c>
      <c r="I89">
        <f t="shared" si="12"/>
        <v>0.72014139079520012</v>
      </c>
      <c r="L89" s="10">
        <v>0.5</v>
      </c>
      <c r="M89">
        <f t="shared" si="13"/>
        <v>0.44384618841992213</v>
      </c>
      <c r="N89">
        <f t="shared" si="14"/>
        <v>5.784699756417061E-2</v>
      </c>
      <c r="O89">
        <f t="shared" si="15"/>
        <v>4.6096988416924773</v>
      </c>
      <c r="R89">
        <v>0.15514539603999999</v>
      </c>
      <c r="S89">
        <v>0.34485460396000001</v>
      </c>
      <c r="V89" s="10">
        <v>0.5</v>
      </c>
      <c r="W89">
        <v>0.15514539603999999</v>
      </c>
      <c r="X89">
        <v>0.34485460396000001</v>
      </c>
    </row>
    <row r="90" spans="2:24" x14ac:dyDescent="0.2">
      <c r="B90">
        <v>87</v>
      </c>
      <c r="C90">
        <v>2.871</v>
      </c>
      <c r="D90">
        <v>2.2679999999999998</v>
      </c>
      <c r="E90">
        <f t="shared" si="16"/>
        <v>8.999999999999897E-3</v>
      </c>
      <c r="F90">
        <f t="shared" si="17"/>
        <v>0.26999999999999691</v>
      </c>
      <c r="G90">
        <v>0</v>
      </c>
      <c r="H90">
        <f t="shared" si="18"/>
        <v>0.27272727272727026</v>
      </c>
      <c r="I90">
        <f t="shared" si="12"/>
        <v>0.69668401650219691</v>
      </c>
      <c r="L90" s="10">
        <v>0.5</v>
      </c>
      <c r="M90">
        <f t="shared" si="13"/>
        <v>0.44548981472248517</v>
      </c>
      <c r="N90">
        <f t="shared" si="14"/>
        <v>5.6153811580077873E-2</v>
      </c>
      <c r="O90">
        <f t="shared" si="15"/>
        <v>4.4747726087279034</v>
      </c>
      <c r="R90">
        <v>0.15514539603999999</v>
      </c>
      <c r="S90">
        <v>0.34485460396000001</v>
      </c>
      <c r="V90" s="10">
        <v>0.5</v>
      </c>
      <c r="W90">
        <v>0.15514539603999999</v>
      </c>
      <c r="X90">
        <v>0.34485460396000001</v>
      </c>
    </row>
    <row r="91" spans="2:24" x14ac:dyDescent="0.2">
      <c r="B91">
        <v>88</v>
      </c>
      <c r="C91">
        <v>2.9039999999999999</v>
      </c>
      <c r="D91">
        <v>2.2770000000000001</v>
      </c>
      <c r="E91">
        <f t="shared" si="16"/>
        <v>9.0000000000003411E-3</v>
      </c>
      <c r="F91">
        <f t="shared" si="17"/>
        <v>0.27000000000001023</v>
      </c>
      <c r="G91">
        <v>0</v>
      </c>
      <c r="H91">
        <f t="shared" si="18"/>
        <v>0.27272727272728375</v>
      </c>
      <c r="I91">
        <f t="shared" si="12"/>
        <v>0.67399072606238597</v>
      </c>
      <c r="L91" s="10">
        <v>0.5</v>
      </c>
      <c r="M91">
        <f t="shared" si="13"/>
        <v>0.44708533195913691</v>
      </c>
      <c r="N91">
        <f t="shared" si="14"/>
        <v>5.4510185277514833E-2</v>
      </c>
      <c r="O91">
        <f t="shared" si="15"/>
        <v>4.3437956767843957</v>
      </c>
      <c r="R91">
        <v>0.15514539603999999</v>
      </c>
      <c r="S91">
        <v>0.34485460396000001</v>
      </c>
      <c r="V91" s="10">
        <v>0.5</v>
      </c>
      <c r="W91">
        <v>0.15514539603999999</v>
      </c>
      <c r="X91">
        <v>0.34485460396000001</v>
      </c>
    </row>
    <row r="92" spans="2:24" x14ac:dyDescent="0.2">
      <c r="B92">
        <v>89</v>
      </c>
      <c r="C92">
        <v>2.9369999999999998</v>
      </c>
      <c r="D92">
        <v>2.286</v>
      </c>
      <c r="E92">
        <f t="shared" si="16"/>
        <v>8.999999999999897E-3</v>
      </c>
      <c r="F92">
        <f t="shared" si="17"/>
        <v>0.26999999999999691</v>
      </c>
      <c r="G92">
        <v>0</v>
      </c>
      <c r="H92">
        <f t="shared" si="18"/>
        <v>0.27272727272727026</v>
      </c>
      <c r="I92">
        <f t="shared" si="12"/>
        <v>0.65203663075090756</v>
      </c>
      <c r="L92" s="10">
        <v>0.5</v>
      </c>
      <c r="M92">
        <f t="shared" si="13"/>
        <v>0.44863414828586712</v>
      </c>
      <c r="N92">
        <f t="shared" si="14"/>
        <v>5.2914668040863089E-2</v>
      </c>
      <c r="O92">
        <f t="shared" si="15"/>
        <v>4.2166524495229396</v>
      </c>
      <c r="R92">
        <v>0.15514539603999999</v>
      </c>
      <c r="S92">
        <v>0.34485460396000001</v>
      </c>
      <c r="V92" s="10">
        <v>0.5</v>
      </c>
      <c r="W92">
        <v>0.15514539603999999</v>
      </c>
      <c r="X92">
        <v>0.34485460396000001</v>
      </c>
    </row>
    <row r="93" spans="2:24" x14ac:dyDescent="0.2">
      <c r="B93">
        <v>90</v>
      </c>
      <c r="C93">
        <v>2.97</v>
      </c>
      <c r="D93">
        <v>2.2907000000000002</v>
      </c>
      <c r="E93">
        <f t="shared" si="16"/>
        <v>4.7000000000001485E-3</v>
      </c>
      <c r="F93">
        <f t="shared" si="17"/>
        <v>0.14100000000000446</v>
      </c>
      <c r="G93">
        <v>0</v>
      </c>
      <c r="H93">
        <f t="shared" si="18"/>
        <v>0.14242424242424537</v>
      </c>
      <c r="I93">
        <f t="shared" si="12"/>
        <v>0.63079765255055231</v>
      </c>
      <c r="L93" s="10">
        <v>0.5</v>
      </c>
      <c r="M93">
        <f t="shared" si="13"/>
        <v>0.45013763064183338</v>
      </c>
      <c r="N93">
        <f t="shared" si="14"/>
        <v>5.1365851714132882E-2</v>
      </c>
      <c r="O93">
        <f t="shared" si="15"/>
        <v>4.0932307141181354</v>
      </c>
      <c r="R93">
        <v>0.15514539603999999</v>
      </c>
      <c r="S93">
        <v>0.34485460396000001</v>
      </c>
      <c r="V93" s="10">
        <v>0.5</v>
      </c>
      <c r="W93">
        <v>0.15514539603999999</v>
      </c>
      <c r="X93">
        <v>0.34485460396000001</v>
      </c>
    </row>
    <row r="94" spans="2:24" x14ac:dyDescent="0.2">
      <c r="B94">
        <v>91</v>
      </c>
      <c r="C94">
        <v>3.0030000000000001</v>
      </c>
      <c r="D94">
        <v>2.2926000000000002</v>
      </c>
      <c r="E94">
        <f t="shared" si="16"/>
        <v>1.9000000000000128E-3</v>
      </c>
      <c r="F94">
        <f t="shared" si="17"/>
        <v>5.7000000000000384E-2</v>
      </c>
      <c r="G94">
        <v>0</v>
      </c>
      <c r="H94">
        <f t="shared" si="18"/>
        <v>5.7575757575758106E-2</v>
      </c>
      <c r="I94">
        <f t="shared" si="12"/>
        <v>0.61025049774434548</v>
      </c>
      <c r="L94" s="10">
        <v>0.5</v>
      </c>
      <c r="M94">
        <f t="shared" si="13"/>
        <v>0.45159710595578112</v>
      </c>
      <c r="N94">
        <f t="shared" si="14"/>
        <v>4.9862369358166625E-2</v>
      </c>
      <c r="O94">
        <f t="shared" si="15"/>
        <v>3.9734215422227237</v>
      </c>
      <c r="R94">
        <v>0.15514539603999999</v>
      </c>
      <c r="S94">
        <v>0.34485460396000001</v>
      </c>
      <c r="V94" s="10">
        <v>0.5</v>
      </c>
      <c r="W94">
        <v>0.15514539603999999</v>
      </c>
      <c r="X94">
        <v>0.34485460396000001</v>
      </c>
    </row>
    <row r="95" spans="2:24" x14ac:dyDescent="0.2">
      <c r="B95">
        <v>92</v>
      </c>
      <c r="C95">
        <v>3.036</v>
      </c>
      <c r="D95">
        <v>2.2938700000000001</v>
      </c>
      <c r="E95">
        <f t="shared" si="16"/>
        <v>1.2699999999998823E-3</v>
      </c>
      <c r="F95">
        <f t="shared" si="17"/>
        <v>3.809999999999647E-2</v>
      </c>
      <c r="G95">
        <v>0</v>
      </c>
      <c r="H95">
        <f t="shared" si="18"/>
        <v>3.8484848484845013E-2</v>
      </c>
      <c r="I95">
        <f t="shared" si="12"/>
        <v>0.5903726313683082</v>
      </c>
      <c r="L95" s="10">
        <v>0.5</v>
      </c>
      <c r="M95">
        <f t="shared" si="13"/>
        <v>0.45301386231715118</v>
      </c>
      <c r="N95">
        <f t="shared" si="14"/>
        <v>4.840289404421888E-2</v>
      </c>
      <c r="O95">
        <f t="shared" si="15"/>
        <v>3.8571191938299592</v>
      </c>
      <c r="R95">
        <v>0.15514539603999999</v>
      </c>
      <c r="S95">
        <v>0.34485460396000001</v>
      </c>
      <c r="V95" s="10">
        <v>0.5</v>
      </c>
      <c r="W95">
        <v>0.15514539603999999</v>
      </c>
      <c r="X95">
        <v>0.34485460396000001</v>
      </c>
    </row>
    <row r="96" spans="2:24" x14ac:dyDescent="0.2">
      <c r="B96">
        <v>93</v>
      </c>
      <c r="C96">
        <v>3.069</v>
      </c>
      <c r="D96">
        <v>2.2944369999999998</v>
      </c>
      <c r="E96">
        <f t="shared" si="16"/>
        <v>5.6699999999976214E-4</v>
      </c>
      <c r="F96">
        <f t="shared" si="17"/>
        <v>1.7009999999992864E-2</v>
      </c>
      <c r="G96">
        <v>0</v>
      </c>
      <c r="H96">
        <f t="shared" si="18"/>
        <v>1.7181818181811016E-2</v>
      </c>
      <c r="I96">
        <f t="shared" si="12"/>
        <v>0.57114225249637629</v>
      </c>
      <c r="L96" s="10">
        <v>0.5</v>
      </c>
      <c r="M96">
        <f t="shared" si="13"/>
        <v>0.4543891501129092</v>
      </c>
      <c r="N96">
        <f t="shared" si="14"/>
        <v>4.6986137682848816E-2</v>
      </c>
      <c r="O96">
        <f t="shared" si="15"/>
        <v>3.7442210239512974</v>
      </c>
      <c r="R96">
        <v>0.15514539603999999</v>
      </c>
      <c r="S96">
        <v>0.34485460396000001</v>
      </c>
      <c r="V96" s="10">
        <v>0.5</v>
      </c>
      <c r="W96">
        <v>0.15514539603999999</v>
      </c>
      <c r="X96">
        <v>0.34485460396000001</v>
      </c>
    </row>
    <row r="97" spans="2:24" x14ac:dyDescent="0.2">
      <c r="B97">
        <v>94</v>
      </c>
      <c r="C97">
        <v>3.1019999999999999</v>
      </c>
      <c r="D97">
        <v>2.2944369999999998</v>
      </c>
      <c r="E97">
        <f t="shared" si="16"/>
        <v>0</v>
      </c>
      <c r="F97">
        <f t="shared" si="17"/>
        <v>0</v>
      </c>
      <c r="G97">
        <v>0</v>
      </c>
      <c r="H97">
        <f t="shared" si="18"/>
        <v>0</v>
      </c>
      <c r="I97">
        <f t="shared" si="12"/>
        <v>0.55253827033037062</v>
      </c>
      <c r="L97" s="10">
        <v>0.5</v>
      </c>
      <c r="M97">
        <f t="shared" si="13"/>
        <v>0.45572418313110019</v>
      </c>
      <c r="N97">
        <f t="shared" si="14"/>
        <v>4.5610849887090799E-2</v>
      </c>
      <c r="O97">
        <f t="shared" si="15"/>
        <v>3.634627392024953</v>
      </c>
      <c r="R97">
        <v>0.15514539603999999</v>
      </c>
      <c r="S97">
        <v>0.34485460396000001</v>
      </c>
      <c r="V97" s="10">
        <v>0.5</v>
      </c>
      <c r="W97">
        <v>0.15514539603999999</v>
      </c>
      <c r="X97">
        <v>0.34485460396000001</v>
      </c>
    </row>
    <row r="98" spans="2:24" x14ac:dyDescent="0.2">
      <c r="B98">
        <v>95</v>
      </c>
      <c r="C98">
        <v>3.1349999999999998</v>
      </c>
      <c r="D98">
        <v>2.2944369999999998</v>
      </c>
      <c r="E98">
        <f>D98-D97</f>
        <v>0</v>
      </c>
      <c r="F98">
        <f t="shared" si="17"/>
        <v>0</v>
      </c>
      <c r="G98">
        <v>0</v>
      </c>
      <c r="H98">
        <f t="shared" si="18"/>
        <v>0</v>
      </c>
      <c r="I98">
        <f t="shared" si="12"/>
        <v>0.53454028106879503</v>
      </c>
      <c r="L98" s="10">
        <v>0.5</v>
      </c>
      <c r="M98">
        <f t="shared" si="13"/>
        <v>0.4570201396321012</v>
      </c>
      <c r="N98">
        <f t="shared" si="14"/>
        <v>4.4275816868899809E-2</v>
      </c>
      <c r="O98">
        <f t="shared" si="15"/>
        <v>3.5282415739752508</v>
      </c>
      <c r="R98">
        <v>0.15514539603999999</v>
      </c>
      <c r="S98">
        <v>0.34485460396000001</v>
      </c>
      <c r="V98" s="10">
        <v>0.5</v>
      </c>
      <c r="W98">
        <v>0.15514539603999999</v>
      </c>
      <c r="X98">
        <v>0.34485460396000001</v>
      </c>
    </row>
    <row r="99" spans="2:24" x14ac:dyDescent="0.2">
      <c r="N99">
        <f t="shared" si="14"/>
        <v>4.2979860367898803E-2</v>
      </c>
      <c r="O99">
        <f t="shared" si="15"/>
        <v>3.4249696768483773</v>
      </c>
      <c r="R99">
        <v>0.15514539603999999</v>
      </c>
      <c r="S99">
        <v>0.34485460396000001</v>
      </c>
      <c r="W99">
        <v>0.15514539603999999</v>
      </c>
      <c r="X99">
        <v>0.34485460396000001</v>
      </c>
    </row>
    <row r="100" spans="2:24" x14ac:dyDescent="0.2">
      <c r="R100">
        <v>0.15514539603999999</v>
      </c>
      <c r="S100">
        <v>0.34485460396000001</v>
      </c>
      <c r="W100">
        <v>0.15514539603999999</v>
      </c>
      <c r="X100">
        <v>0.34485460396000001</v>
      </c>
    </row>
    <row r="101" spans="2:24" x14ac:dyDescent="0.2">
      <c r="R101">
        <v>0.15514539603999999</v>
      </c>
      <c r="S101">
        <v>0.34485460396000001</v>
      </c>
      <c r="W101">
        <v>0.15514539603999999</v>
      </c>
      <c r="X101">
        <v>0.34485460396000001</v>
      </c>
    </row>
    <row r="102" spans="2:24" x14ac:dyDescent="0.2">
      <c r="R102">
        <v>0.15514539603999999</v>
      </c>
      <c r="S102">
        <v>0.34485460396000001</v>
      </c>
      <c r="W102">
        <v>0.15514539603999999</v>
      </c>
      <c r="X102">
        <v>0.34485460396000001</v>
      </c>
    </row>
    <row r="103" spans="2:24" x14ac:dyDescent="0.2">
      <c r="R103">
        <v>0.15514539603999999</v>
      </c>
      <c r="S103">
        <v>0.34485460396000001</v>
      </c>
      <c r="W103">
        <v>0.15514539603999999</v>
      </c>
      <c r="X103">
        <v>0.34485460396000001</v>
      </c>
    </row>
    <row r="104" spans="2:24" x14ac:dyDescent="0.2">
      <c r="R104">
        <v>0.15514539603999999</v>
      </c>
      <c r="S104">
        <v>0.34485460396000001</v>
      </c>
      <c r="W104">
        <v>0.15514539603999999</v>
      </c>
      <c r="X104">
        <v>0.34485460396000001</v>
      </c>
    </row>
    <row r="105" spans="2:24" x14ac:dyDescent="0.2">
      <c r="R105">
        <v>3.7273295012800002E-2</v>
      </c>
      <c r="S105">
        <v>0.46272670498700003</v>
      </c>
      <c r="W105">
        <v>3.7273295012800002E-2</v>
      </c>
      <c r="X105">
        <v>0.46272670498700003</v>
      </c>
    </row>
    <row r="106" spans="2:24" x14ac:dyDescent="0.2">
      <c r="R106">
        <v>3.7273295012800002E-2</v>
      </c>
      <c r="S106">
        <v>0.46272670498700003</v>
      </c>
      <c r="W106">
        <v>3.7273295012800002E-2</v>
      </c>
      <c r="X106">
        <v>0.46272670498700003</v>
      </c>
    </row>
    <row r="107" spans="2:24" x14ac:dyDescent="0.2">
      <c r="R107">
        <v>3.7273295012800002E-2</v>
      </c>
      <c r="S107">
        <v>0.46272670498700003</v>
      </c>
      <c r="W107">
        <v>3.7273295012800002E-2</v>
      </c>
      <c r="X107">
        <v>0.46272670498700003</v>
      </c>
    </row>
    <row r="108" spans="2:24" x14ac:dyDescent="0.2">
      <c r="R108">
        <v>3.7273295012800002E-2</v>
      </c>
      <c r="S108">
        <v>0.46272670498700003</v>
      </c>
      <c r="W108">
        <v>3.7273295012800002E-2</v>
      </c>
      <c r="X108">
        <v>0.46272670498700003</v>
      </c>
    </row>
    <row r="109" spans="2:24" x14ac:dyDescent="0.2">
      <c r="R109">
        <v>3.7273295012800002E-2</v>
      </c>
      <c r="S109">
        <v>0.46272670498700003</v>
      </c>
      <c r="W109">
        <v>3.7273295012800002E-2</v>
      </c>
      <c r="X109">
        <v>0.46272670498700003</v>
      </c>
    </row>
    <row r="110" spans="2:24" x14ac:dyDescent="0.2">
      <c r="R110">
        <v>3.7273295012800002E-2</v>
      </c>
      <c r="S110">
        <v>0.46272670498700003</v>
      </c>
      <c r="W110">
        <v>3.7273295012800002E-2</v>
      </c>
      <c r="X110">
        <v>0.46272670498700003</v>
      </c>
    </row>
    <row r="111" spans="2:24" x14ac:dyDescent="0.2">
      <c r="R111">
        <v>3.7273295012800002E-2</v>
      </c>
      <c r="S111">
        <v>0.46272670498700003</v>
      </c>
      <c r="W111">
        <v>3.7273295012800002E-2</v>
      </c>
      <c r="X111">
        <v>0.46272670498700003</v>
      </c>
    </row>
    <row r="112" spans="2:24" x14ac:dyDescent="0.2">
      <c r="R112">
        <v>3.7273295012800002E-2</v>
      </c>
      <c r="S112">
        <v>0.46272670498700003</v>
      </c>
      <c r="W112">
        <v>3.7273295012800002E-2</v>
      </c>
      <c r="X112">
        <v>0.46272670498700003</v>
      </c>
    </row>
    <row r="113" spans="18:24" x14ac:dyDescent="0.2">
      <c r="R113">
        <v>3.7273295012800002E-2</v>
      </c>
      <c r="S113">
        <v>0.46272670498700003</v>
      </c>
      <c r="W113">
        <v>3.7273295012800002E-2</v>
      </c>
      <c r="X113">
        <v>0.46272670498700003</v>
      </c>
    </row>
    <row r="114" spans="18:24" x14ac:dyDescent="0.2">
      <c r="R114">
        <v>3.7273295012800002E-2</v>
      </c>
      <c r="S114">
        <v>0.46272670498700003</v>
      </c>
      <c r="W114">
        <v>3.7273295012800002E-2</v>
      </c>
      <c r="X114">
        <v>0.46272670498700003</v>
      </c>
    </row>
    <row r="115" spans="18:24" x14ac:dyDescent="0.2">
      <c r="R115">
        <v>3.7273295012800002E-2</v>
      </c>
      <c r="S115">
        <v>0.46272670498700003</v>
      </c>
      <c r="W115">
        <v>3.7273295012800002E-2</v>
      </c>
      <c r="X115">
        <v>0.46272670498700003</v>
      </c>
    </row>
    <row r="116" spans="18:24" x14ac:dyDescent="0.2">
      <c r="R116">
        <v>3.7273295012800002E-2</v>
      </c>
      <c r="S116">
        <v>0.46272670498700003</v>
      </c>
      <c r="W116">
        <v>3.7273295012800002E-2</v>
      </c>
      <c r="X116">
        <v>0.46272670498700003</v>
      </c>
    </row>
    <row r="117" spans="18:24" x14ac:dyDescent="0.2">
      <c r="R117">
        <v>3.7273295012800002E-2</v>
      </c>
      <c r="S117">
        <v>0.46272670498700003</v>
      </c>
      <c r="W117">
        <v>3.7273295012800002E-2</v>
      </c>
      <c r="X117">
        <v>0.46272670498700003</v>
      </c>
    </row>
    <row r="118" spans="18:24" x14ac:dyDescent="0.2">
      <c r="R118">
        <v>3.7273295012800002E-2</v>
      </c>
      <c r="S118">
        <v>0.46272670498700003</v>
      </c>
      <c r="W118">
        <v>3.7273295012800002E-2</v>
      </c>
      <c r="X118">
        <v>0.46272670498700003</v>
      </c>
    </row>
    <row r="119" spans="18:24" x14ac:dyDescent="0.2">
      <c r="R119">
        <v>3.7273295012800002E-2</v>
      </c>
      <c r="S119">
        <v>0.46272670498700003</v>
      </c>
      <c r="W119">
        <v>3.7273295012800002E-2</v>
      </c>
      <c r="X119">
        <v>0.46272670498700003</v>
      </c>
    </row>
    <row r="120" spans="18:24" x14ac:dyDescent="0.2">
      <c r="R120">
        <v>3.7273295012800002E-2</v>
      </c>
      <c r="S120">
        <v>0.46272670498700003</v>
      </c>
      <c r="W120">
        <v>3.7273295012800002E-2</v>
      </c>
      <c r="X120">
        <v>0.46272670498700003</v>
      </c>
    </row>
    <row r="121" spans="18:24" x14ac:dyDescent="0.2">
      <c r="R121">
        <v>3.7273295012800002E-2</v>
      </c>
      <c r="S121">
        <v>0.46272670498700003</v>
      </c>
      <c r="W121">
        <v>3.7273295012800002E-2</v>
      </c>
      <c r="X121">
        <v>0.46272670498700003</v>
      </c>
    </row>
    <row r="122" spans="18:24" x14ac:dyDescent="0.2">
      <c r="R122">
        <v>3.7273295012800002E-2</v>
      </c>
      <c r="S122">
        <v>0.46272670498700003</v>
      </c>
      <c r="W122">
        <v>3.7273295012800002E-2</v>
      </c>
      <c r="X122">
        <v>0.46272670498700003</v>
      </c>
    </row>
    <row r="123" spans="18:24" x14ac:dyDescent="0.2">
      <c r="R123">
        <v>3.7273295012800002E-2</v>
      </c>
      <c r="S123">
        <v>0.46272670498700003</v>
      </c>
      <c r="W123">
        <v>3.7273295012800002E-2</v>
      </c>
      <c r="X123">
        <v>0.46272670498700003</v>
      </c>
    </row>
    <row r="124" spans="18:24" x14ac:dyDescent="0.2">
      <c r="R124">
        <v>-8.3455212296199996E-2</v>
      </c>
      <c r="S124">
        <v>0.58345521229599995</v>
      </c>
      <c r="W124">
        <v>-8.3455212296199996E-2</v>
      </c>
      <c r="X124">
        <v>0.58345521229599995</v>
      </c>
    </row>
    <row r="125" spans="18:24" x14ac:dyDescent="0.2">
      <c r="R125">
        <v>-8.3455212296199996E-2</v>
      </c>
      <c r="S125">
        <v>0.58345521229599995</v>
      </c>
      <c r="W125">
        <v>-8.3455212296199996E-2</v>
      </c>
      <c r="X125">
        <v>0.58345521229599995</v>
      </c>
    </row>
    <row r="126" spans="18:24" x14ac:dyDescent="0.2">
      <c r="R126">
        <v>-8.3455212296199996E-2</v>
      </c>
      <c r="S126">
        <v>0.58345521229599995</v>
      </c>
      <c r="W126">
        <v>-8.3455212296199996E-2</v>
      </c>
      <c r="X126">
        <v>0.58345521229599995</v>
      </c>
    </row>
    <row r="127" spans="18:24" x14ac:dyDescent="0.2">
      <c r="R127">
        <v>-8.3455212296199996E-2</v>
      </c>
      <c r="S127">
        <v>0.58345521229599995</v>
      </c>
      <c r="W127">
        <v>-8.3455212296199996E-2</v>
      </c>
      <c r="X127">
        <v>0.58345521229599995</v>
      </c>
    </row>
    <row r="128" spans="18:24" x14ac:dyDescent="0.2">
      <c r="R128">
        <v>-8.3455212296199996E-2</v>
      </c>
      <c r="S128">
        <v>0.58345521229599995</v>
      </c>
      <c r="W128">
        <v>-8.3455212296199996E-2</v>
      </c>
      <c r="X128">
        <v>0.58345521229599995</v>
      </c>
    </row>
    <row r="129" spans="18:24" x14ac:dyDescent="0.2">
      <c r="R129">
        <v>-8.3455212296199996E-2</v>
      </c>
      <c r="S129">
        <v>0.58345521229599995</v>
      </c>
      <c r="W129">
        <v>-8.3455212296199996E-2</v>
      </c>
      <c r="X129">
        <v>0.58345521229599995</v>
      </c>
    </row>
    <row r="130" spans="18:24" x14ac:dyDescent="0.2">
      <c r="R130">
        <v>-8.3455212296199996E-2</v>
      </c>
      <c r="S130">
        <v>0.58345521229599995</v>
      </c>
      <c r="W130">
        <v>-8.3455212296199996E-2</v>
      </c>
      <c r="X130">
        <v>0.58345521229599995</v>
      </c>
    </row>
    <row r="131" spans="18:24" x14ac:dyDescent="0.2">
      <c r="R131">
        <v>-8.3455212296199996E-2</v>
      </c>
      <c r="S131">
        <v>0.58345521229599995</v>
      </c>
      <c r="W131">
        <v>-8.3455212296199996E-2</v>
      </c>
      <c r="X131">
        <v>0.58345521229599995</v>
      </c>
    </row>
    <row r="132" spans="18:24" x14ac:dyDescent="0.2">
      <c r="R132">
        <v>-8.3455212296199996E-2</v>
      </c>
      <c r="S132">
        <v>0.58345521229599995</v>
      </c>
      <c r="W132">
        <v>-8.3455212296199996E-2</v>
      </c>
      <c r="X132">
        <v>0.58345521229599995</v>
      </c>
    </row>
    <row r="133" spans="18:24" x14ac:dyDescent="0.2">
      <c r="R133">
        <v>-8.3455212296199996E-2</v>
      </c>
      <c r="S133">
        <v>0.58345521229599995</v>
      </c>
      <c r="W133">
        <v>-8.3455212296199996E-2</v>
      </c>
      <c r="X133">
        <v>0.58345521229599995</v>
      </c>
    </row>
    <row r="134" spans="18:24" x14ac:dyDescent="0.2">
      <c r="R134">
        <v>-8.3455212296199996E-2</v>
      </c>
      <c r="S134">
        <v>0.58345521229599995</v>
      </c>
      <c r="W134">
        <v>-8.3455212296199996E-2</v>
      </c>
      <c r="X134">
        <v>0.58345521229599995</v>
      </c>
    </row>
    <row r="135" spans="18:24" x14ac:dyDescent="0.2">
      <c r="R135">
        <v>-8.3455212296199996E-2</v>
      </c>
      <c r="S135">
        <v>0.58345521229599995</v>
      </c>
      <c r="W135">
        <v>-8.3455212296199996E-2</v>
      </c>
      <c r="X135">
        <v>0.58345521229599995</v>
      </c>
    </row>
    <row r="136" spans="18:24" x14ac:dyDescent="0.2">
      <c r="R136">
        <v>-8.3455212296199996E-2</v>
      </c>
      <c r="S136">
        <v>0.58345521229599995</v>
      </c>
      <c r="W136">
        <v>-8.3455212296199996E-2</v>
      </c>
      <c r="X136">
        <v>0.58345521229599995</v>
      </c>
    </row>
    <row r="137" spans="18:24" x14ac:dyDescent="0.2">
      <c r="R137">
        <v>-8.3455212296199996E-2</v>
      </c>
      <c r="S137">
        <v>0.58345521229599995</v>
      </c>
      <c r="W137">
        <v>-8.3455212296199996E-2</v>
      </c>
      <c r="X137">
        <v>0.58345521229599995</v>
      </c>
    </row>
    <row r="138" spans="18:24" x14ac:dyDescent="0.2">
      <c r="R138">
        <v>-8.3455212296199996E-2</v>
      </c>
      <c r="S138">
        <v>0.58345521229599995</v>
      </c>
      <c r="W138">
        <v>-8.3455212296199996E-2</v>
      </c>
      <c r="X138">
        <v>0.58345521229599995</v>
      </c>
    </row>
    <row r="139" spans="18:24" x14ac:dyDescent="0.2">
      <c r="R139">
        <v>-8.3455212296199996E-2</v>
      </c>
      <c r="S139">
        <v>0.58345521229599995</v>
      </c>
      <c r="W139">
        <v>-8.3455212296199996E-2</v>
      </c>
      <c r="X139">
        <v>0.58345521229599995</v>
      </c>
    </row>
    <row r="140" spans="18:24" x14ac:dyDescent="0.2">
      <c r="R140">
        <v>-8.3455212296199996E-2</v>
      </c>
      <c r="S140">
        <v>0.58345521229599995</v>
      </c>
      <c r="W140">
        <v>-8.3455212296199996E-2</v>
      </c>
      <c r="X140">
        <v>0.58345521229599995</v>
      </c>
    </row>
    <row r="141" spans="18:24" x14ac:dyDescent="0.2">
      <c r="R141">
        <v>-8.3455212296199996E-2</v>
      </c>
      <c r="S141">
        <v>0.58345521229599995</v>
      </c>
      <c r="W141">
        <v>-8.3455212296199996E-2</v>
      </c>
      <c r="X141">
        <v>0.58345521229599995</v>
      </c>
    </row>
    <row r="142" spans="18:24" x14ac:dyDescent="0.2">
      <c r="R142">
        <v>-0.115087054685</v>
      </c>
      <c r="S142">
        <v>0.61508705468500002</v>
      </c>
      <c r="W142">
        <v>-0.115087054685</v>
      </c>
      <c r="X142">
        <v>0.61508705468500002</v>
      </c>
    </row>
    <row r="143" spans="18:24" x14ac:dyDescent="0.2">
      <c r="R143">
        <v>-0.115087054685</v>
      </c>
      <c r="S143">
        <v>0.61508705468500002</v>
      </c>
      <c r="W143">
        <v>-0.115087054685</v>
      </c>
      <c r="X143">
        <v>0.61508705468500002</v>
      </c>
    </row>
    <row r="144" spans="18:24" x14ac:dyDescent="0.2">
      <c r="R144">
        <v>-0.115087054685</v>
      </c>
      <c r="S144">
        <v>0.61508705468500002</v>
      </c>
      <c r="W144">
        <v>-0.115087054685</v>
      </c>
      <c r="X144">
        <v>0.61508705468500002</v>
      </c>
    </row>
    <row r="145" spans="18:24" x14ac:dyDescent="0.2">
      <c r="R145">
        <v>-0.115087054685</v>
      </c>
      <c r="S145">
        <v>0.61508705468500002</v>
      </c>
      <c r="W145">
        <v>-0.115087054685</v>
      </c>
      <c r="X145">
        <v>0.61508705468500002</v>
      </c>
    </row>
    <row r="146" spans="18:24" x14ac:dyDescent="0.2">
      <c r="R146">
        <v>-0.115087054685</v>
      </c>
      <c r="S146">
        <v>0.61508705468500002</v>
      </c>
      <c r="W146">
        <v>-0.115087054685</v>
      </c>
      <c r="X146">
        <v>0.61508705468500002</v>
      </c>
    </row>
    <row r="147" spans="18:24" x14ac:dyDescent="0.2">
      <c r="R147">
        <v>-0.115087054685</v>
      </c>
      <c r="S147">
        <v>0.61508705468500002</v>
      </c>
      <c r="W147">
        <v>-0.115087054685</v>
      </c>
      <c r="X147">
        <v>0.61508705468500002</v>
      </c>
    </row>
    <row r="148" spans="18:24" x14ac:dyDescent="0.2">
      <c r="R148">
        <v>-0.115087054685</v>
      </c>
      <c r="S148">
        <v>0.61508705468500002</v>
      </c>
      <c r="W148">
        <v>-0.115087054685</v>
      </c>
      <c r="X148">
        <v>0.61508705468500002</v>
      </c>
    </row>
    <row r="149" spans="18:24" x14ac:dyDescent="0.2">
      <c r="R149">
        <v>-0.115087054685</v>
      </c>
      <c r="S149">
        <v>0.61508705468500002</v>
      </c>
      <c r="W149">
        <v>-0.115087054685</v>
      </c>
      <c r="X149">
        <v>0.61508705468500002</v>
      </c>
    </row>
    <row r="150" spans="18:24" x14ac:dyDescent="0.2">
      <c r="R150">
        <v>-0.115087054685</v>
      </c>
      <c r="S150">
        <v>0.61508705468500002</v>
      </c>
      <c r="W150">
        <v>-0.115087054685</v>
      </c>
      <c r="X150">
        <v>0.61508705468500002</v>
      </c>
    </row>
    <row r="151" spans="18:24" x14ac:dyDescent="0.2">
      <c r="R151">
        <v>-0.115087054685</v>
      </c>
      <c r="S151">
        <v>0.61508705468500002</v>
      </c>
      <c r="W151">
        <v>-0.115087054685</v>
      </c>
      <c r="X151">
        <v>0.61508705468500002</v>
      </c>
    </row>
    <row r="152" spans="18:24" x14ac:dyDescent="0.2">
      <c r="R152">
        <v>-0.115087054685</v>
      </c>
      <c r="S152">
        <v>0.61508705468500002</v>
      </c>
      <c r="W152">
        <v>-0.115087054685</v>
      </c>
      <c r="X152">
        <v>0.61508705468500002</v>
      </c>
    </row>
    <row r="153" spans="18:24" x14ac:dyDescent="0.2">
      <c r="R153">
        <v>-0.115087054685</v>
      </c>
      <c r="S153">
        <v>0.61508705468500002</v>
      </c>
      <c r="W153">
        <v>-0.115087054685</v>
      </c>
      <c r="X153">
        <v>0.61508705468500002</v>
      </c>
    </row>
    <row r="154" spans="18:24" x14ac:dyDescent="0.2">
      <c r="R154">
        <v>-0.115087054685</v>
      </c>
      <c r="S154">
        <v>0.61508705468500002</v>
      </c>
      <c r="W154">
        <v>-0.115087054685</v>
      </c>
      <c r="X154">
        <v>0.61508705468500002</v>
      </c>
    </row>
    <row r="155" spans="18:24" x14ac:dyDescent="0.2">
      <c r="R155">
        <v>-0.115087054685</v>
      </c>
      <c r="S155">
        <v>0.61508705468500002</v>
      </c>
      <c r="W155">
        <v>-0.115087054685</v>
      </c>
      <c r="X155">
        <v>0.61508705468500002</v>
      </c>
    </row>
    <row r="156" spans="18:24" x14ac:dyDescent="0.2">
      <c r="R156">
        <v>-0.115087054685</v>
      </c>
      <c r="S156">
        <v>0.61508705468500002</v>
      </c>
      <c r="W156">
        <v>-0.115087054685</v>
      </c>
      <c r="X156">
        <v>0.61508705468500002</v>
      </c>
    </row>
    <row r="157" spans="18:24" x14ac:dyDescent="0.2">
      <c r="R157">
        <v>-0.115087054685</v>
      </c>
      <c r="S157">
        <v>0.61508705468500002</v>
      </c>
      <c r="W157">
        <v>-0.115087054685</v>
      </c>
      <c r="X157">
        <v>0.61508705468500002</v>
      </c>
    </row>
    <row r="158" spans="18:24" x14ac:dyDescent="0.2">
      <c r="R158">
        <v>-0.162208603067</v>
      </c>
      <c r="S158">
        <v>0.66220860306700002</v>
      </c>
      <c r="W158">
        <v>-0.162208603067</v>
      </c>
      <c r="X158">
        <v>0.66220860306700002</v>
      </c>
    </row>
    <row r="159" spans="18:24" x14ac:dyDescent="0.2">
      <c r="R159">
        <v>-0.162208603067</v>
      </c>
      <c r="S159">
        <v>0.66220860306700002</v>
      </c>
      <c r="W159">
        <v>-0.162208603067</v>
      </c>
      <c r="X159">
        <v>0.66220860306700002</v>
      </c>
    </row>
    <row r="160" spans="18:24" x14ac:dyDescent="0.2">
      <c r="R160">
        <v>-0.162208603067</v>
      </c>
      <c r="S160">
        <v>0.66220860306700002</v>
      </c>
      <c r="W160">
        <v>-0.162208603067</v>
      </c>
      <c r="X160">
        <v>0.66220860306700002</v>
      </c>
    </row>
    <row r="161" spans="18:24" x14ac:dyDescent="0.2">
      <c r="R161">
        <v>-0.162208603067</v>
      </c>
      <c r="S161">
        <v>0.66220860306700002</v>
      </c>
      <c r="W161">
        <v>-0.162208603067</v>
      </c>
      <c r="X161">
        <v>0.66220860306700002</v>
      </c>
    </row>
    <row r="162" spans="18:24" x14ac:dyDescent="0.2">
      <c r="R162">
        <v>-0.162208603067</v>
      </c>
      <c r="S162">
        <v>0.66220860306700002</v>
      </c>
      <c r="W162">
        <v>-0.162208603067</v>
      </c>
      <c r="X162">
        <v>0.66220860306700002</v>
      </c>
    </row>
    <row r="163" spans="18:24" x14ac:dyDescent="0.2">
      <c r="R163">
        <v>-0.162208603067</v>
      </c>
      <c r="S163">
        <v>0.66220860306700002</v>
      </c>
      <c r="W163">
        <v>-0.162208603067</v>
      </c>
      <c r="X163">
        <v>0.66220860306700002</v>
      </c>
    </row>
    <row r="164" spans="18:24" x14ac:dyDescent="0.2">
      <c r="R164">
        <v>-0.162208603067</v>
      </c>
      <c r="S164">
        <v>0.66220860306700002</v>
      </c>
      <c r="W164">
        <v>-0.162208603067</v>
      </c>
      <c r="X164">
        <v>0.66220860306700002</v>
      </c>
    </row>
    <row r="165" spans="18:24" x14ac:dyDescent="0.2">
      <c r="R165">
        <v>-0.162208603067</v>
      </c>
      <c r="S165">
        <v>0.66220860306700002</v>
      </c>
      <c r="W165">
        <v>-0.162208603067</v>
      </c>
      <c r="X165">
        <v>0.66220860306700002</v>
      </c>
    </row>
    <row r="166" spans="18:24" x14ac:dyDescent="0.2">
      <c r="R166">
        <v>-0.162208603067</v>
      </c>
      <c r="S166">
        <v>0.66220860306700002</v>
      </c>
      <c r="W166">
        <v>-0.162208603067</v>
      </c>
      <c r="X166">
        <v>0.66220860306700002</v>
      </c>
    </row>
    <row r="167" spans="18:24" x14ac:dyDescent="0.2">
      <c r="R167">
        <v>-0.162208603067</v>
      </c>
      <c r="S167">
        <v>0.66220860306700002</v>
      </c>
      <c r="W167">
        <v>-0.162208603067</v>
      </c>
      <c r="X167">
        <v>0.66220860306700002</v>
      </c>
    </row>
    <row r="168" spans="18:24" x14ac:dyDescent="0.2">
      <c r="R168">
        <v>-0.162208603067</v>
      </c>
      <c r="S168">
        <v>0.66220860306700002</v>
      </c>
      <c r="W168">
        <v>-0.162208603067</v>
      </c>
      <c r="X168">
        <v>0.66220860306700002</v>
      </c>
    </row>
    <row r="169" spans="18:24" x14ac:dyDescent="0.2">
      <c r="R169">
        <v>-0.162208603067</v>
      </c>
      <c r="S169">
        <v>0.66220860306700002</v>
      </c>
      <c r="W169">
        <v>-0.162208603067</v>
      </c>
      <c r="X169">
        <v>0.66220860306700002</v>
      </c>
    </row>
    <row r="170" spans="18:24" x14ac:dyDescent="0.2">
      <c r="R170">
        <v>-0.162208603067</v>
      </c>
      <c r="S170">
        <v>0.66220860306700002</v>
      </c>
      <c r="W170">
        <v>-0.162208603067</v>
      </c>
      <c r="X170">
        <v>0.66220860306700002</v>
      </c>
    </row>
    <row r="171" spans="18:24" x14ac:dyDescent="0.2">
      <c r="R171">
        <v>-0.162208603067</v>
      </c>
      <c r="S171">
        <v>0.66220860306700002</v>
      </c>
      <c r="W171">
        <v>-0.162208603067</v>
      </c>
      <c r="X171">
        <v>0.66220860306700002</v>
      </c>
    </row>
    <row r="172" spans="18:24" x14ac:dyDescent="0.2">
      <c r="R172">
        <v>-0.162208603067</v>
      </c>
      <c r="S172">
        <v>0.66220860306700002</v>
      </c>
      <c r="W172">
        <v>-0.162208603067</v>
      </c>
      <c r="X172">
        <v>0.66220860306700002</v>
      </c>
    </row>
    <row r="173" spans="18:24" x14ac:dyDescent="0.2">
      <c r="R173">
        <v>-0.186635415651</v>
      </c>
      <c r="S173">
        <v>0.68663541565099995</v>
      </c>
      <c r="W173">
        <v>-0.186635415651</v>
      </c>
      <c r="X173">
        <v>0.68663541565099995</v>
      </c>
    </row>
    <row r="174" spans="18:24" x14ac:dyDescent="0.2">
      <c r="R174">
        <v>-0.186635415651</v>
      </c>
      <c r="S174">
        <v>0.68663541565099995</v>
      </c>
      <c r="W174">
        <v>-0.186635415651</v>
      </c>
      <c r="X174">
        <v>0.68663541565099995</v>
      </c>
    </row>
    <row r="175" spans="18:24" x14ac:dyDescent="0.2">
      <c r="R175">
        <v>-0.186635415651</v>
      </c>
      <c r="S175">
        <v>0.68663541565099995</v>
      </c>
      <c r="W175">
        <v>-0.186635415651</v>
      </c>
      <c r="X175">
        <v>0.68663541565099995</v>
      </c>
    </row>
    <row r="176" spans="18:24" x14ac:dyDescent="0.2">
      <c r="R176">
        <v>-0.186635415651</v>
      </c>
      <c r="S176">
        <v>0.68663541565099995</v>
      </c>
      <c r="W176">
        <v>-0.186635415651</v>
      </c>
      <c r="X176">
        <v>0.68663541565099995</v>
      </c>
    </row>
    <row r="177" spans="18:24" x14ac:dyDescent="0.2">
      <c r="R177">
        <v>-0.186635415651</v>
      </c>
      <c r="S177">
        <v>0.68663541565099995</v>
      </c>
      <c r="W177">
        <v>-0.186635415651</v>
      </c>
      <c r="X177">
        <v>0.68663541565099995</v>
      </c>
    </row>
    <row r="178" spans="18:24" x14ac:dyDescent="0.2">
      <c r="R178">
        <v>-0.186635415651</v>
      </c>
      <c r="S178">
        <v>0.68663541565099995</v>
      </c>
      <c r="W178">
        <v>-0.186635415651</v>
      </c>
      <c r="X178">
        <v>0.68663541565099995</v>
      </c>
    </row>
    <row r="179" spans="18:24" x14ac:dyDescent="0.2">
      <c r="R179">
        <v>-0.186635415651</v>
      </c>
      <c r="S179">
        <v>0.68663541565099995</v>
      </c>
      <c r="W179">
        <v>-0.186635415651</v>
      </c>
      <c r="X179">
        <v>0.68663541565099995</v>
      </c>
    </row>
    <row r="180" spans="18:24" x14ac:dyDescent="0.2">
      <c r="R180">
        <v>-0.186635415651</v>
      </c>
      <c r="S180">
        <v>0.68663541565099995</v>
      </c>
      <c r="W180">
        <v>-0.186635415651</v>
      </c>
      <c r="X180">
        <v>0.68663541565099995</v>
      </c>
    </row>
    <row r="181" spans="18:24" x14ac:dyDescent="0.2">
      <c r="R181">
        <v>-0.186635415651</v>
      </c>
      <c r="S181">
        <v>0.68663541565099995</v>
      </c>
      <c r="W181">
        <v>-0.186635415651</v>
      </c>
      <c r="X181">
        <v>0.68663541565099995</v>
      </c>
    </row>
    <row r="182" spans="18:24" x14ac:dyDescent="0.2">
      <c r="R182">
        <v>-0.186635415651</v>
      </c>
      <c r="S182">
        <v>0.68663541565099995</v>
      </c>
      <c r="W182">
        <v>-0.186635415651</v>
      </c>
      <c r="X182">
        <v>0.68663541565099995</v>
      </c>
    </row>
    <row r="183" spans="18:24" x14ac:dyDescent="0.2">
      <c r="R183">
        <v>-0.186635415651</v>
      </c>
      <c r="S183">
        <v>0.68663541565099995</v>
      </c>
      <c r="W183">
        <v>-0.186635415651</v>
      </c>
      <c r="X183">
        <v>0.68663541565099995</v>
      </c>
    </row>
    <row r="184" spans="18:24" x14ac:dyDescent="0.2">
      <c r="R184">
        <v>-0.186635415651</v>
      </c>
      <c r="S184">
        <v>0.68663541565099995</v>
      </c>
      <c r="W184">
        <v>-0.186635415651</v>
      </c>
      <c r="X184">
        <v>0.68663541565099995</v>
      </c>
    </row>
    <row r="185" spans="18:24" x14ac:dyDescent="0.2">
      <c r="R185">
        <v>-0.186635415651</v>
      </c>
      <c r="S185">
        <v>0.68663541565099995</v>
      </c>
      <c r="W185">
        <v>-0.186635415651</v>
      </c>
      <c r="X185">
        <v>0.68663541565099995</v>
      </c>
    </row>
    <row r="186" spans="18:24" x14ac:dyDescent="0.2">
      <c r="R186">
        <v>-0.186635415651</v>
      </c>
      <c r="S186">
        <v>0.68663541565099995</v>
      </c>
      <c r="W186">
        <v>-0.186635415651</v>
      </c>
      <c r="X186">
        <v>0.68663541565099995</v>
      </c>
    </row>
    <row r="187" spans="18:24" x14ac:dyDescent="0.2">
      <c r="R187">
        <v>-0.25990481291299999</v>
      </c>
      <c r="S187">
        <v>0.75990481291300005</v>
      </c>
      <c r="W187">
        <v>-0.25990481291299999</v>
      </c>
      <c r="X187">
        <v>0.75990481291300005</v>
      </c>
    </row>
    <row r="188" spans="18:24" x14ac:dyDescent="0.2">
      <c r="R188">
        <v>-0.25990481291299999</v>
      </c>
      <c r="S188">
        <v>0.75990481291300005</v>
      </c>
      <c r="W188">
        <v>-0.25990481291299999</v>
      </c>
      <c r="X188">
        <v>0.75990481291300005</v>
      </c>
    </row>
    <row r="189" spans="18:24" x14ac:dyDescent="0.2">
      <c r="R189">
        <v>-0.25990481291299999</v>
      </c>
      <c r="S189">
        <v>0.75990481291300005</v>
      </c>
      <c r="W189">
        <v>-0.25990481291299999</v>
      </c>
      <c r="X189">
        <v>0.75990481291300005</v>
      </c>
    </row>
    <row r="190" spans="18:24" x14ac:dyDescent="0.2">
      <c r="R190">
        <v>-0.25990481291299999</v>
      </c>
      <c r="S190">
        <v>0.75990481291300005</v>
      </c>
      <c r="W190">
        <v>-0.25990481291299999</v>
      </c>
      <c r="X190">
        <v>0.75990481291300005</v>
      </c>
    </row>
    <row r="191" spans="18:24" x14ac:dyDescent="0.2">
      <c r="R191">
        <v>-0.25990481291299999</v>
      </c>
      <c r="S191">
        <v>0.75990481291300005</v>
      </c>
      <c r="W191">
        <v>-0.25990481291299999</v>
      </c>
      <c r="X191">
        <v>0.75990481291300005</v>
      </c>
    </row>
    <row r="192" spans="18:24" x14ac:dyDescent="0.2">
      <c r="R192">
        <v>-0.25990481291299999</v>
      </c>
      <c r="S192">
        <v>0.75990481291300005</v>
      </c>
      <c r="W192">
        <v>-0.25990481291299999</v>
      </c>
      <c r="X192">
        <v>0.75990481291300005</v>
      </c>
    </row>
    <row r="193" spans="18:24" x14ac:dyDescent="0.2">
      <c r="R193">
        <v>-0.25990481291299999</v>
      </c>
      <c r="S193">
        <v>0.75990481291300005</v>
      </c>
      <c r="W193">
        <v>-0.25990481291299999</v>
      </c>
      <c r="X193">
        <v>0.75990481291300005</v>
      </c>
    </row>
    <row r="194" spans="18:24" x14ac:dyDescent="0.2">
      <c r="R194">
        <v>-0.25990481291299999</v>
      </c>
      <c r="S194">
        <v>0.75990481291300005</v>
      </c>
      <c r="W194">
        <v>-0.25990481291299999</v>
      </c>
      <c r="X194">
        <v>0.75990481291300005</v>
      </c>
    </row>
    <row r="195" spans="18:24" x14ac:dyDescent="0.2">
      <c r="R195">
        <v>-0.25990481291299999</v>
      </c>
      <c r="S195">
        <v>0.75990481291300005</v>
      </c>
      <c r="W195">
        <v>-0.25990481291299999</v>
      </c>
      <c r="X195">
        <v>0.75990481291300005</v>
      </c>
    </row>
    <row r="196" spans="18:24" x14ac:dyDescent="0.2">
      <c r="R196">
        <v>-0.25990481291299999</v>
      </c>
      <c r="S196">
        <v>0.75990481291300005</v>
      </c>
      <c r="W196">
        <v>-0.25990481291299999</v>
      </c>
      <c r="X196">
        <v>0.75990481291300005</v>
      </c>
    </row>
    <row r="197" spans="18:24" x14ac:dyDescent="0.2">
      <c r="R197">
        <v>-0.25990481291299999</v>
      </c>
      <c r="S197">
        <v>0.75990481291300005</v>
      </c>
      <c r="W197">
        <v>-0.25990481291299999</v>
      </c>
      <c r="X197">
        <v>0.75990481291300005</v>
      </c>
    </row>
    <row r="198" spans="18:24" x14ac:dyDescent="0.2">
      <c r="R198">
        <v>-0.25990481291299999</v>
      </c>
      <c r="S198">
        <v>0.75990481291300005</v>
      </c>
      <c r="W198">
        <v>-0.25990481291299999</v>
      </c>
      <c r="X198">
        <v>0.75990481291300005</v>
      </c>
    </row>
    <row r="199" spans="18:24" x14ac:dyDescent="0.2">
      <c r="R199">
        <v>-0.25990481291299999</v>
      </c>
      <c r="S199">
        <v>0.75990481291300005</v>
      </c>
      <c r="W199">
        <v>-0.25990481291299999</v>
      </c>
      <c r="X199">
        <v>0.75990481291300005</v>
      </c>
    </row>
    <row r="200" spans="18:24" x14ac:dyDescent="0.2">
      <c r="R200">
        <v>-0.25990481291299999</v>
      </c>
      <c r="S200">
        <v>0.75990481291300005</v>
      </c>
      <c r="W200">
        <v>-0.25990481291299999</v>
      </c>
      <c r="X200">
        <v>0.75990481291300005</v>
      </c>
    </row>
    <row r="201" spans="18:24" x14ac:dyDescent="0.2">
      <c r="R201">
        <v>-0.25990481291299999</v>
      </c>
      <c r="S201">
        <v>0.75990481291300005</v>
      </c>
      <c r="W201">
        <v>-0.25990481291299999</v>
      </c>
      <c r="X201">
        <v>0.75990481291300005</v>
      </c>
    </row>
    <row r="202" spans="18:24" x14ac:dyDescent="0.2">
      <c r="R202">
        <v>-0.191978387344</v>
      </c>
      <c r="S202">
        <v>0.69197838734399997</v>
      </c>
      <c r="W202">
        <v>-0.191978387344</v>
      </c>
      <c r="X202">
        <v>0.69197838734399997</v>
      </c>
    </row>
    <row r="203" spans="18:24" x14ac:dyDescent="0.2">
      <c r="R203">
        <v>-0.191978387344</v>
      </c>
      <c r="S203">
        <v>0.69197838734399997</v>
      </c>
      <c r="W203">
        <v>-0.191978387344</v>
      </c>
      <c r="X203">
        <v>0.69197838734399997</v>
      </c>
    </row>
    <row r="204" spans="18:24" x14ac:dyDescent="0.2">
      <c r="R204">
        <v>-0.191978387344</v>
      </c>
      <c r="S204">
        <v>0.69197838734399997</v>
      </c>
      <c r="W204">
        <v>-0.191978387344</v>
      </c>
      <c r="X204">
        <v>0.69197838734399997</v>
      </c>
    </row>
    <row r="205" spans="18:24" x14ac:dyDescent="0.2">
      <c r="R205">
        <v>-0.191978387344</v>
      </c>
      <c r="S205">
        <v>0.69197838734399997</v>
      </c>
      <c r="W205">
        <v>-0.191978387344</v>
      </c>
      <c r="X205">
        <v>0.69197838734399997</v>
      </c>
    </row>
    <row r="206" spans="18:24" x14ac:dyDescent="0.2">
      <c r="R206">
        <v>-0.191978387344</v>
      </c>
      <c r="S206">
        <v>0.69197838734399997</v>
      </c>
      <c r="W206">
        <v>-0.191978387344</v>
      </c>
      <c r="X206">
        <v>0.69197838734399997</v>
      </c>
    </row>
    <row r="207" spans="18:24" x14ac:dyDescent="0.2">
      <c r="R207">
        <v>-0.191978387344</v>
      </c>
      <c r="S207">
        <v>0.69197838734399997</v>
      </c>
      <c r="W207">
        <v>-0.191978387344</v>
      </c>
      <c r="X207">
        <v>0.69197838734399997</v>
      </c>
    </row>
    <row r="208" spans="18:24" x14ac:dyDescent="0.2">
      <c r="R208">
        <v>-0.191978387344</v>
      </c>
      <c r="S208">
        <v>0.69197838734399997</v>
      </c>
      <c r="W208">
        <v>-0.191978387344</v>
      </c>
      <c r="X208">
        <v>0.69197838734399997</v>
      </c>
    </row>
    <row r="209" spans="18:24" x14ac:dyDescent="0.2">
      <c r="R209">
        <v>-0.191978387344</v>
      </c>
      <c r="S209">
        <v>0.69197838734399997</v>
      </c>
      <c r="W209">
        <v>-0.191978387344</v>
      </c>
      <c r="X209">
        <v>0.69197838734399997</v>
      </c>
    </row>
    <row r="210" spans="18:24" x14ac:dyDescent="0.2">
      <c r="R210">
        <v>-0.191978387344</v>
      </c>
      <c r="S210">
        <v>0.69197838734399997</v>
      </c>
      <c r="W210">
        <v>-0.191978387344</v>
      </c>
      <c r="X210">
        <v>0.69197838734399997</v>
      </c>
    </row>
    <row r="211" spans="18:24" x14ac:dyDescent="0.2">
      <c r="R211">
        <v>-0.191978387344</v>
      </c>
      <c r="S211">
        <v>0.69197838734399997</v>
      </c>
      <c r="W211">
        <v>-0.191978387344</v>
      </c>
      <c r="X211">
        <v>0.69197838734399997</v>
      </c>
    </row>
    <row r="212" spans="18:24" x14ac:dyDescent="0.2">
      <c r="R212">
        <v>-0.191978387344</v>
      </c>
      <c r="S212">
        <v>0.69197838734399997</v>
      </c>
      <c r="W212">
        <v>-0.191978387344</v>
      </c>
      <c r="X212">
        <v>0.69197838734399997</v>
      </c>
    </row>
    <row r="213" spans="18:24" x14ac:dyDescent="0.2">
      <c r="R213">
        <v>-0.191978387344</v>
      </c>
      <c r="S213">
        <v>0.69197838734399997</v>
      </c>
      <c r="W213">
        <v>-0.191978387344</v>
      </c>
      <c r="X213">
        <v>0.69197838734399997</v>
      </c>
    </row>
    <row r="214" spans="18:24" x14ac:dyDescent="0.2">
      <c r="R214">
        <v>-0.191978387344</v>
      </c>
      <c r="S214">
        <v>0.69197838734399997</v>
      </c>
      <c r="W214">
        <v>-0.191978387344</v>
      </c>
      <c r="X214">
        <v>0.69197838734399997</v>
      </c>
    </row>
    <row r="215" spans="18:24" x14ac:dyDescent="0.2">
      <c r="R215">
        <v>-0.28643669368699998</v>
      </c>
      <c r="S215">
        <v>0.78643669368699998</v>
      </c>
      <c r="W215">
        <v>-0.28643669368699998</v>
      </c>
      <c r="X215">
        <v>0.78643669368699998</v>
      </c>
    </row>
    <row r="216" spans="18:24" x14ac:dyDescent="0.2">
      <c r="R216">
        <v>-0.28643669368699998</v>
      </c>
      <c r="S216">
        <v>0.78643669368699998</v>
      </c>
      <c r="W216">
        <v>-0.28643669368699998</v>
      </c>
      <c r="X216">
        <v>0.78643669368699998</v>
      </c>
    </row>
    <row r="217" spans="18:24" x14ac:dyDescent="0.2">
      <c r="R217">
        <v>-0.28643669368699998</v>
      </c>
      <c r="S217">
        <v>0.78643669368699998</v>
      </c>
      <c r="W217">
        <v>-0.28643669368699998</v>
      </c>
      <c r="X217">
        <v>0.78643669368699998</v>
      </c>
    </row>
    <row r="218" spans="18:24" x14ac:dyDescent="0.2">
      <c r="R218">
        <v>-0.28643669368699998</v>
      </c>
      <c r="S218">
        <v>0.78643669368699998</v>
      </c>
      <c r="W218">
        <v>-0.28643669368699998</v>
      </c>
      <c r="X218">
        <v>0.78643669368699998</v>
      </c>
    </row>
    <row r="219" spans="18:24" x14ac:dyDescent="0.2">
      <c r="R219">
        <v>-0.28643669368699998</v>
      </c>
      <c r="S219">
        <v>0.78643669368699998</v>
      </c>
      <c r="W219">
        <v>-0.28643669368699998</v>
      </c>
      <c r="X219">
        <v>0.78643669368699998</v>
      </c>
    </row>
    <row r="220" spans="18:24" x14ac:dyDescent="0.2">
      <c r="R220">
        <v>-0.28643669368699998</v>
      </c>
      <c r="S220">
        <v>0.78643669368699998</v>
      </c>
      <c r="W220">
        <v>-0.28643669368699998</v>
      </c>
      <c r="X220">
        <v>0.78643669368699998</v>
      </c>
    </row>
    <row r="221" spans="18:24" x14ac:dyDescent="0.2">
      <c r="R221">
        <v>-0.28643669368699998</v>
      </c>
      <c r="S221">
        <v>0.78643669368699998</v>
      </c>
      <c r="W221">
        <v>-0.28643669368699998</v>
      </c>
      <c r="X221">
        <v>0.78643669368699998</v>
      </c>
    </row>
    <row r="222" spans="18:24" x14ac:dyDescent="0.2">
      <c r="R222">
        <v>-0.28643669368699998</v>
      </c>
      <c r="S222">
        <v>0.78643669368699998</v>
      </c>
      <c r="W222">
        <v>-0.28643669368699998</v>
      </c>
      <c r="X222">
        <v>0.78643669368699998</v>
      </c>
    </row>
    <row r="223" spans="18:24" x14ac:dyDescent="0.2">
      <c r="R223">
        <v>-0.28643669368699998</v>
      </c>
      <c r="S223">
        <v>0.78643669368699998</v>
      </c>
      <c r="W223">
        <v>-0.28643669368699998</v>
      </c>
      <c r="X223">
        <v>0.78643669368699998</v>
      </c>
    </row>
    <row r="224" spans="18:24" x14ac:dyDescent="0.2">
      <c r="R224">
        <v>-0.28643669368699998</v>
      </c>
      <c r="S224">
        <v>0.78643669368699998</v>
      </c>
      <c r="W224">
        <v>-0.28643669368699998</v>
      </c>
      <c r="X224">
        <v>0.78643669368699998</v>
      </c>
    </row>
    <row r="225" spans="18:24" x14ac:dyDescent="0.2">
      <c r="R225">
        <v>-0.28643669368699998</v>
      </c>
      <c r="S225">
        <v>0.78643669368699998</v>
      </c>
      <c r="W225">
        <v>-0.28643669368699998</v>
      </c>
      <c r="X225">
        <v>0.78643669368699998</v>
      </c>
    </row>
    <row r="226" spans="18:24" x14ac:dyDescent="0.2">
      <c r="R226">
        <v>-0.28643669368699998</v>
      </c>
      <c r="S226">
        <v>0.78643669368699998</v>
      </c>
      <c r="W226">
        <v>-0.28643669368699998</v>
      </c>
      <c r="X226">
        <v>0.78643669368699998</v>
      </c>
    </row>
    <row r="227" spans="18:24" x14ac:dyDescent="0.2">
      <c r="R227">
        <v>-0.28643669368699998</v>
      </c>
      <c r="S227">
        <v>0.78643669368699998</v>
      </c>
      <c r="W227">
        <v>-0.28643669368699998</v>
      </c>
      <c r="X227">
        <v>0.78643669368699998</v>
      </c>
    </row>
    <row r="228" spans="18:24" x14ac:dyDescent="0.2">
      <c r="R228">
        <v>-0.29091640234799998</v>
      </c>
      <c r="S228">
        <v>0.79091640234799998</v>
      </c>
      <c r="W228">
        <v>-0.29091640234799998</v>
      </c>
      <c r="X228">
        <v>0.79091640234799998</v>
      </c>
    </row>
    <row r="229" spans="18:24" x14ac:dyDescent="0.2">
      <c r="R229">
        <v>-0.29091640234799998</v>
      </c>
      <c r="S229">
        <v>0.79091640234799998</v>
      </c>
      <c r="W229">
        <v>-0.29091640234799998</v>
      </c>
      <c r="X229">
        <v>0.79091640234799998</v>
      </c>
    </row>
    <row r="230" spans="18:24" x14ac:dyDescent="0.2">
      <c r="R230">
        <v>-0.29091640234799998</v>
      </c>
      <c r="S230">
        <v>0.79091640234799998</v>
      </c>
      <c r="W230">
        <v>-0.29091640234799998</v>
      </c>
      <c r="X230">
        <v>0.79091640234799998</v>
      </c>
    </row>
    <row r="231" spans="18:24" x14ac:dyDescent="0.2">
      <c r="R231">
        <v>-0.29091640234799998</v>
      </c>
      <c r="S231">
        <v>0.79091640234799998</v>
      </c>
      <c r="W231">
        <v>-0.29091640234799998</v>
      </c>
      <c r="X231">
        <v>0.79091640234799998</v>
      </c>
    </row>
    <row r="232" spans="18:24" x14ac:dyDescent="0.2">
      <c r="R232">
        <v>-0.29091640234799998</v>
      </c>
      <c r="S232">
        <v>0.79091640234799998</v>
      </c>
      <c r="W232">
        <v>-0.29091640234799998</v>
      </c>
      <c r="X232">
        <v>0.79091640234799998</v>
      </c>
    </row>
    <row r="233" spans="18:24" x14ac:dyDescent="0.2">
      <c r="R233">
        <v>-0.29091640234799998</v>
      </c>
      <c r="S233">
        <v>0.79091640234799998</v>
      </c>
      <c r="W233">
        <v>-0.29091640234799998</v>
      </c>
      <c r="X233">
        <v>0.79091640234799998</v>
      </c>
    </row>
    <row r="234" spans="18:24" x14ac:dyDescent="0.2">
      <c r="R234">
        <v>-0.29091640234799998</v>
      </c>
      <c r="S234">
        <v>0.79091640234799998</v>
      </c>
      <c r="W234">
        <v>-0.29091640234799998</v>
      </c>
      <c r="X234">
        <v>0.79091640234799998</v>
      </c>
    </row>
    <row r="235" spans="18:24" x14ac:dyDescent="0.2">
      <c r="R235">
        <v>-0.29091640234799998</v>
      </c>
      <c r="S235">
        <v>0.79091640234799998</v>
      </c>
      <c r="W235">
        <v>-0.29091640234799998</v>
      </c>
      <c r="X235">
        <v>0.79091640234799998</v>
      </c>
    </row>
    <row r="236" spans="18:24" x14ac:dyDescent="0.2">
      <c r="R236">
        <v>-0.29091640234799998</v>
      </c>
      <c r="S236">
        <v>0.79091640234799998</v>
      </c>
      <c r="W236">
        <v>-0.29091640234799998</v>
      </c>
      <c r="X236">
        <v>0.79091640234799998</v>
      </c>
    </row>
    <row r="237" spans="18:24" x14ac:dyDescent="0.2">
      <c r="R237">
        <v>-0.29091640234799998</v>
      </c>
      <c r="S237">
        <v>0.79091640234799998</v>
      </c>
      <c r="W237">
        <v>-0.29091640234799998</v>
      </c>
      <c r="X237">
        <v>0.79091640234799998</v>
      </c>
    </row>
    <row r="238" spans="18:24" x14ac:dyDescent="0.2">
      <c r="R238">
        <v>-0.29091640234799998</v>
      </c>
      <c r="S238">
        <v>0.79091640234799998</v>
      </c>
      <c r="W238">
        <v>-0.29091640234799998</v>
      </c>
      <c r="X238">
        <v>0.79091640234799998</v>
      </c>
    </row>
    <row r="239" spans="18:24" x14ac:dyDescent="0.2">
      <c r="R239">
        <v>-0.29091640234799998</v>
      </c>
      <c r="S239">
        <v>0.79091640234799998</v>
      </c>
      <c r="W239">
        <v>-0.29091640234799998</v>
      </c>
      <c r="X239">
        <v>0.79091640234799998</v>
      </c>
    </row>
    <row r="240" spans="18:24" x14ac:dyDescent="0.2">
      <c r="R240">
        <v>-0.362130587093</v>
      </c>
      <c r="S240">
        <v>0.86213058709299994</v>
      </c>
      <c r="W240">
        <v>-0.362130587093</v>
      </c>
      <c r="X240">
        <v>0.86213058709299994</v>
      </c>
    </row>
    <row r="241" spans="18:24" x14ac:dyDescent="0.2">
      <c r="R241">
        <v>-0.362130587093</v>
      </c>
      <c r="S241">
        <v>0.86213058709299994</v>
      </c>
      <c r="W241">
        <v>-0.362130587093</v>
      </c>
      <c r="X241">
        <v>0.86213058709299994</v>
      </c>
    </row>
    <row r="242" spans="18:24" x14ac:dyDescent="0.2">
      <c r="R242">
        <v>-0.362130587093</v>
      </c>
      <c r="S242">
        <v>0.86213058709299994</v>
      </c>
      <c r="W242">
        <v>-0.362130587093</v>
      </c>
      <c r="X242">
        <v>0.86213058709299994</v>
      </c>
    </row>
    <row r="243" spans="18:24" x14ac:dyDescent="0.2">
      <c r="R243">
        <v>-0.362130587093</v>
      </c>
      <c r="S243">
        <v>0.86213058709299994</v>
      </c>
      <c r="W243">
        <v>-0.362130587093</v>
      </c>
      <c r="X243">
        <v>0.86213058709299994</v>
      </c>
    </row>
    <row r="244" spans="18:24" x14ac:dyDescent="0.2">
      <c r="R244">
        <v>-0.362130587093</v>
      </c>
      <c r="S244">
        <v>0.86213058709299994</v>
      </c>
      <c r="W244">
        <v>-0.362130587093</v>
      </c>
      <c r="X244">
        <v>0.86213058709299994</v>
      </c>
    </row>
    <row r="245" spans="18:24" x14ac:dyDescent="0.2">
      <c r="R245">
        <v>-0.362130587093</v>
      </c>
      <c r="S245">
        <v>0.86213058709299994</v>
      </c>
      <c r="W245">
        <v>-0.362130587093</v>
      </c>
      <c r="X245">
        <v>0.86213058709299994</v>
      </c>
    </row>
    <row r="246" spans="18:24" x14ac:dyDescent="0.2">
      <c r="R246">
        <v>-0.362130587093</v>
      </c>
      <c r="S246">
        <v>0.86213058709299994</v>
      </c>
      <c r="W246">
        <v>-0.362130587093</v>
      </c>
      <c r="X246">
        <v>0.86213058709299994</v>
      </c>
    </row>
    <row r="247" spans="18:24" x14ac:dyDescent="0.2">
      <c r="R247">
        <v>-0.362130587093</v>
      </c>
      <c r="S247">
        <v>0.86213058709299994</v>
      </c>
      <c r="W247">
        <v>-0.362130587093</v>
      </c>
      <c r="X247">
        <v>0.86213058709299994</v>
      </c>
    </row>
    <row r="248" spans="18:24" x14ac:dyDescent="0.2">
      <c r="R248">
        <v>-0.362130587093</v>
      </c>
      <c r="S248">
        <v>0.86213058709299994</v>
      </c>
      <c r="W248">
        <v>-0.362130587093</v>
      </c>
      <c r="X248">
        <v>0.86213058709299994</v>
      </c>
    </row>
    <row r="249" spans="18:24" x14ac:dyDescent="0.2">
      <c r="R249">
        <v>-0.362130587093</v>
      </c>
      <c r="S249">
        <v>0.86213058709299994</v>
      </c>
      <c r="W249">
        <v>-0.362130587093</v>
      </c>
      <c r="X249">
        <v>0.86213058709299994</v>
      </c>
    </row>
    <row r="250" spans="18:24" x14ac:dyDescent="0.2">
      <c r="R250">
        <v>-0.362130587093</v>
      </c>
      <c r="S250">
        <v>0.86213058709299994</v>
      </c>
      <c r="W250">
        <v>-0.362130587093</v>
      </c>
      <c r="X250">
        <v>0.86213058709299994</v>
      </c>
    </row>
    <row r="251" spans="18:24" x14ac:dyDescent="0.2">
      <c r="R251">
        <v>-0.362130587093</v>
      </c>
      <c r="S251">
        <v>0.86213058709299994</v>
      </c>
      <c r="W251">
        <v>-0.362130587093</v>
      </c>
      <c r="X251">
        <v>0.86213058709299994</v>
      </c>
    </row>
    <row r="252" spans="18:24" x14ac:dyDescent="0.2">
      <c r="R252">
        <v>-0.362130587093</v>
      </c>
      <c r="S252">
        <v>0.86213058709299994</v>
      </c>
      <c r="W252">
        <v>-0.362130587093</v>
      </c>
      <c r="X252">
        <v>0.86213058709299994</v>
      </c>
    </row>
    <row r="253" spans="18:24" x14ac:dyDescent="0.2">
      <c r="R253">
        <v>-0.29222288869700003</v>
      </c>
      <c r="S253">
        <v>0.79222288869699997</v>
      </c>
      <c r="W253">
        <v>-0.29222288869700003</v>
      </c>
      <c r="X253">
        <v>0.79222288869699997</v>
      </c>
    </row>
    <row r="254" spans="18:24" x14ac:dyDescent="0.2">
      <c r="R254">
        <v>-0.29222288869700003</v>
      </c>
      <c r="S254">
        <v>0.79222288869699997</v>
      </c>
      <c r="W254">
        <v>-0.29222288869700003</v>
      </c>
      <c r="X254">
        <v>0.79222288869699997</v>
      </c>
    </row>
    <row r="255" spans="18:24" x14ac:dyDescent="0.2">
      <c r="R255">
        <v>-0.29222288869700003</v>
      </c>
      <c r="S255">
        <v>0.79222288869699997</v>
      </c>
      <c r="W255">
        <v>-0.29222288869700003</v>
      </c>
      <c r="X255">
        <v>0.79222288869699997</v>
      </c>
    </row>
    <row r="256" spans="18:24" x14ac:dyDescent="0.2">
      <c r="R256">
        <v>-0.29222288869700003</v>
      </c>
      <c r="S256">
        <v>0.79222288869699997</v>
      </c>
      <c r="W256">
        <v>-0.29222288869700003</v>
      </c>
      <c r="X256">
        <v>0.79222288869699997</v>
      </c>
    </row>
    <row r="257" spans="18:24" x14ac:dyDescent="0.2">
      <c r="R257">
        <v>-0.29222288869700003</v>
      </c>
      <c r="S257">
        <v>0.79222288869699997</v>
      </c>
      <c r="W257">
        <v>-0.29222288869700003</v>
      </c>
      <c r="X257">
        <v>0.79222288869699997</v>
      </c>
    </row>
    <row r="258" spans="18:24" x14ac:dyDescent="0.2">
      <c r="R258">
        <v>-0.29222288869700003</v>
      </c>
      <c r="S258">
        <v>0.79222288869699997</v>
      </c>
      <c r="W258">
        <v>-0.29222288869700003</v>
      </c>
      <c r="X258">
        <v>0.79222288869699997</v>
      </c>
    </row>
    <row r="259" spans="18:24" x14ac:dyDescent="0.2">
      <c r="R259">
        <v>-0.29222288869700003</v>
      </c>
      <c r="S259">
        <v>0.79222288869699997</v>
      </c>
      <c r="W259">
        <v>-0.29222288869700003</v>
      </c>
      <c r="X259">
        <v>0.79222288869699997</v>
      </c>
    </row>
    <row r="260" spans="18:24" x14ac:dyDescent="0.2">
      <c r="R260">
        <v>-0.29222288869700003</v>
      </c>
      <c r="S260">
        <v>0.79222288869699997</v>
      </c>
      <c r="W260">
        <v>-0.29222288869700003</v>
      </c>
      <c r="X260">
        <v>0.79222288869699997</v>
      </c>
    </row>
    <row r="261" spans="18:24" x14ac:dyDescent="0.2">
      <c r="R261">
        <v>-0.29222288869700003</v>
      </c>
      <c r="S261">
        <v>0.79222288869699997</v>
      </c>
      <c r="W261">
        <v>-0.29222288869700003</v>
      </c>
      <c r="X261">
        <v>0.79222288869699997</v>
      </c>
    </row>
    <row r="262" spans="18:24" x14ac:dyDescent="0.2">
      <c r="R262">
        <v>-0.29222288869700003</v>
      </c>
      <c r="S262">
        <v>0.79222288869699997</v>
      </c>
      <c r="W262">
        <v>-0.29222288869700003</v>
      </c>
      <c r="X262">
        <v>0.79222288869699997</v>
      </c>
    </row>
    <row r="263" spans="18:24" x14ac:dyDescent="0.2">
      <c r="R263">
        <v>-0.29222288869700003</v>
      </c>
      <c r="S263">
        <v>0.79222288869699997</v>
      </c>
      <c r="W263">
        <v>-0.29222288869700003</v>
      </c>
      <c r="X263">
        <v>0.79222288869699997</v>
      </c>
    </row>
    <row r="264" spans="18:24" x14ac:dyDescent="0.2">
      <c r="R264">
        <v>-0.29222288869700003</v>
      </c>
      <c r="S264">
        <v>0.79222288869699997</v>
      </c>
      <c r="W264">
        <v>-0.29222288869700003</v>
      </c>
      <c r="X264">
        <v>0.79222288869699997</v>
      </c>
    </row>
    <row r="265" spans="18:24" x14ac:dyDescent="0.2">
      <c r="R265">
        <v>-0.36080705054500001</v>
      </c>
      <c r="S265">
        <v>0.86080705054499995</v>
      </c>
      <c r="W265">
        <v>-0.36080705054500001</v>
      </c>
      <c r="X265">
        <v>0.86080705054499995</v>
      </c>
    </row>
    <row r="266" spans="18:24" x14ac:dyDescent="0.2">
      <c r="R266">
        <v>-0.36080705054500001</v>
      </c>
      <c r="S266">
        <v>0.86080705054499995</v>
      </c>
      <c r="W266">
        <v>-0.36080705054500001</v>
      </c>
      <c r="X266">
        <v>0.86080705054499995</v>
      </c>
    </row>
    <row r="267" spans="18:24" x14ac:dyDescent="0.2">
      <c r="R267">
        <v>-0.36080705054500001</v>
      </c>
      <c r="S267">
        <v>0.86080705054499995</v>
      </c>
      <c r="W267">
        <v>-0.36080705054500001</v>
      </c>
      <c r="X267">
        <v>0.86080705054499995</v>
      </c>
    </row>
    <row r="268" spans="18:24" x14ac:dyDescent="0.2">
      <c r="R268">
        <v>-0.36080705054500001</v>
      </c>
      <c r="S268">
        <v>0.86080705054499995</v>
      </c>
      <c r="W268">
        <v>-0.36080705054500001</v>
      </c>
      <c r="X268">
        <v>0.86080705054499995</v>
      </c>
    </row>
    <row r="269" spans="18:24" x14ac:dyDescent="0.2">
      <c r="R269">
        <v>-0.36080705054500001</v>
      </c>
      <c r="S269">
        <v>0.86080705054499995</v>
      </c>
      <c r="W269">
        <v>-0.36080705054500001</v>
      </c>
      <c r="X269">
        <v>0.86080705054499995</v>
      </c>
    </row>
    <row r="270" spans="18:24" x14ac:dyDescent="0.2">
      <c r="R270">
        <v>-0.36080705054500001</v>
      </c>
      <c r="S270">
        <v>0.86080705054499995</v>
      </c>
      <c r="W270">
        <v>-0.36080705054500001</v>
      </c>
      <c r="X270">
        <v>0.86080705054499995</v>
      </c>
    </row>
    <row r="271" spans="18:24" x14ac:dyDescent="0.2">
      <c r="R271">
        <v>-0.36080705054500001</v>
      </c>
      <c r="S271">
        <v>0.86080705054499995</v>
      </c>
      <c r="W271">
        <v>-0.36080705054500001</v>
      </c>
      <c r="X271">
        <v>0.86080705054499995</v>
      </c>
    </row>
    <row r="272" spans="18:24" x14ac:dyDescent="0.2">
      <c r="R272">
        <v>-0.36080705054500001</v>
      </c>
      <c r="S272">
        <v>0.86080705054499995</v>
      </c>
      <c r="W272">
        <v>-0.36080705054500001</v>
      </c>
      <c r="X272">
        <v>0.86080705054499995</v>
      </c>
    </row>
    <row r="273" spans="18:24" x14ac:dyDescent="0.2">
      <c r="R273">
        <v>-0.36080705054500001</v>
      </c>
      <c r="S273">
        <v>0.86080705054499995</v>
      </c>
      <c r="W273">
        <v>-0.36080705054500001</v>
      </c>
      <c r="X273">
        <v>0.86080705054499995</v>
      </c>
    </row>
    <row r="274" spans="18:24" x14ac:dyDescent="0.2">
      <c r="R274">
        <v>-0.36080705054500001</v>
      </c>
      <c r="S274">
        <v>0.86080705054499995</v>
      </c>
      <c r="W274">
        <v>-0.36080705054500001</v>
      </c>
      <c r="X274">
        <v>0.86080705054499995</v>
      </c>
    </row>
    <row r="275" spans="18:24" x14ac:dyDescent="0.2">
      <c r="R275">
        <v>-0.36080705054500001</v>
      </c>
      <c r="S275">
        <v>0.86080705054499995</v>
      </c>
      <c r="W275">
        <v>-0.36080705054500001</v>
      </c>
      <c r="X275">
        <v>0.86080705054499995</v>
      </c>
    </row>
    <row r="276" spans="18:24" x14ac:dyDescent="0.2">
      <c r="R276">
        <v>-0.36080705054500001</v>
      </c>
      <c r="S276">
        <v>0.86080705054499995</v>
      </c>
      <c r="W276">
        <v>-0.36080705054500001</v>
      </c>
      <c r="X276">
        <v>0.86080705054499995</v>
      </c>
    </row>
    <row r="277" spans="18:24" x14ac:dyDescent="0.2">
      <c r="R277">
        <v>-0.36080705054500001</v>
      </c>
      <c r="S277">
        <v>0.86080705054499995</v>
      </c>
      <c r="W277">
        <v>-0.36080705054500001</v>
      </c>
      <c r="X277">
        <v>0.86080705054499995</v>
      </c>
    </row>
    <row r="278" spans="18:24" x14ac:dyDescent="0.2">
      <c r="R278">
        <v>-0.36080705054500001</v>
      </c>
      <c r="S278">
        <v>0.86080705054499995</v>
      </c>
      <c r="W278">
        <v>-0.36080705054500001</v>
      </c>
      <c r="X278">
        <v>0.86080705054499995</v>
      </c>
    </row>
    <row r="279" spans="18:24" x14ac:dyDescent="0.2">
      <c r="R279">
        <v>-0.27524418699800002</v>
      </c>
      <c r="S279">
        <v>0.77524418699800002</v>
      </c>
      <c r="W279">
        <v>-0.27524418699800002</v>
      </c>
      <c r="X279">
        <v>0.77524418699800002</v>
      </c>
    </row>
    <row r="280" spans="18:24" x14ac:dyDescent="0.2">
      <c r="R280">
        <v>-0.27524418699800002</v>
      </c>
      <c r="S280">
        <v>0.77524418699800002</v>
      </c>
      <c r="W280">
        <v>-0.27524418699800002</v>
      </c>
      <c r="X280">
        <v>0.77524418699800002</v>
      </c>
    </row>
    <row r="281" spans="18:24" x14ac:dyDescent="0.2">
      <c r="R281">
        <v>-0.27524418699800002</v>
      </c>
      <c r="S281">
        <v>0.77524418699800002</v>
      </c>
      <c r="W281">
        <v>-0.27524418699800002</v>
      </c>
      <c r="X281">
        <v>0.77524418699800002</v>
      </c>
    </row>
    <row r="282" spans="18:24" x14ac:dyDescent="0.2">
      <c r="R282">
        <v>-0.27524418699800002</v>
      </c>
      <c r="S282">
        <v>0.77524418699800002</v>
      </c>
      <c r="W282">
        <v>-0.27524418699800002</v>
      </c>
      <c r="X282">
        <v>0.77524418699800002</v>
      </c>
    </row>
    <row r="283" spans="18:24" x14ac:dyDescent="0.2">
      <c r="R283">
        <v>-0.27524418699800002</v>
      </c>
      <c r="S283">
        <v>0.77524418699800002</v>
      </c>
      <c r="W283">
        <v>-0.27524418699800002</v>
      </c>
      <c r="X283">
        <v>0.77524418699800002</v>
      </c>
    </row>
    <row r="284" spans="18:24" x14ac:dyDescent="0.2">
      <c r="R284">
        <v>-0.27524418699800002</v>
      </c>
      <c r="S284">
        <v>0.77524418699800002</v>
      </c>
      <c r="W284">
        <v>-0.27524418699800002</v>
      </c>
      <c r="X284">
        <v>0.77524418699800002</v>
      </c>
    </row>
    <row r="285" spans="18:24" x14ac:dyDescent="0.2">
      <c r="R285">
        <v>-0.27524418699800002</v>
      </c>
      <c r="S285">
        <v>0.77524418699800002</v>
      </c>
      <c r="W285">
        <v>-0.27524418699800002</v>
      </c>
      <c r="X285">
        <v>0.77524418699800002</v>
      </c>
    </row>
    <row r="286" spans="18:24" x14ac:dyDescent="0.2">
      <c r="R286">
        <v>-0.27524418699800002</v>
      </c>
      <c r="S286">
        <v>0.77524418699800002</v>
      </c>
      <c r="W286">
        <v>-0.27524418699800002</v>
      </c>
      <c r="X286">
        <v>0.77524418699800002</v>
      </c>
    </row>
    <row r="287" spans="18:24" x14ac:dyDescent="0.2">
      <c r="R287">
        <v>-0.27524418699800002</v>
      </c>
      <c r="S287">
        <v>0.77524418699800002</v>
      </c>
      <c r="W287">
        <v>-0.27524418699800002</v>
      </c>
      <c r="X287">
        <v>0.77524418699800002</v>
      </c>
    </row>
    <row r="288" spans="18:24" x14ac:dyDescent="0.2">
      <c r="R288">
        <v>-0.27524418699800002</v>
      </c>
      <c r="S288">
        <v>0.77524418699800002</v>
      </c>
      <c r="W288">
        <v>-0.27524418699800002</v>
      </c>
      <c r="X288">
        <v>0.77524418699800002</v>
      </c>
    </row>
    <row r="289" spans="18:24" x14ac:dyDescent="0.2">
      <c r="R289">
        <v>-0.27524418699800002</v>
      </c>
      <c r="S289">
        <v>0.77524418699800002</v>
      </c>
      <c r="W289">
        <v>-0.27524418699800002</v>
      </c>
      <c r="X289">
        <v>0.77524418699800002</v>
      </c>
    </row>
    <row r="290" spans="18:24" x14ac:dyDescent="0.2">
      <c r="R290">
        <v>-0.27524418699800002</v>
      </c>
      <c r="S290">
        <v>0.77524418699800002</v>
      </c>
      <c r="W290">
        <v>-0.27524418699800002</v>
      </c>
      <c r="X290">
        <v>0.77524418699800002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Posiciones</vt:lpstr>
      <vt:lpstr>Sheet1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erick castillo</cp:lastModifiedBy>
  <dcterms:created xsi:type="dcterms:W3CDTF">2002-05-18T23:45:23Z</dcterms:created>
  <dcterms:modified xsi:type="dcterms:W3CDTF">2015-05-12T04:19:28Z</dcterms:modified>
</cp:coreProperties>
</file>