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healy - admin\Documents\PhD\Research Materials\Data Sets\Budget\"/>
    </mc:Choice>
  </mc:AlternateContent>
  <xr:revisionPtr revIDLastSave="0" documentId="8_{72CD31E5-6A06-4340-92D8-30CB8DCE27AA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04" i="1" l="1"/>
  <c r="B704" i="1"/>
  <c r="F704" i="1"/>
  <c r="E704" i="1"/>
  <c r="C704" i="1"/>
  <c r="D690" i="1"/>
  <c r="F690" i="1" s="1"/>
  <c r="B690" i="1"/>
  <c r="E690" i="1"/>
  <c r="C690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E676" i="1"/>
  <c r="B676" i="1"/>
  <c r="I677" i="1" s="1"/>
  <c r="D676" i="1"/>
  <c r="H677" i="1"/>
  <c r="G677" i="1"/>
  <c r="F676" i="1"/>
  <c r="J676" i="1"/>
  <c r="I676" i="1"/>
  <c r="H676" i="1"/>
  <c r="C676" i="1"/>
  <c r="J675" i="1"/>
  <c r="I673" i="1"/>
  <c r="H673" i="1"/>
  <c r="J672" i="1"/>
  <c r="I672" i="1"/>
  <c r="H672" i="1"/>
  <c r="J671" i="1"/>
  <c r="I671" i="1"/>
  <c r="H671" i="1"/>
  <c r="J670" i="1"/>
  <c r="D662" i="1"/>
  <c r="B662" i="1"/>
  <c r="F662" i="1"/>
  <c r="E662" i="1"/>
  <c r="C662" i="1"/>
  <c r="D648" i="1"/>
  <c r="B648" i="1"/>
  <c r="F648" i="1"/>
  <c r="E648" i="1"/>
  <c r="C648" i="1"/>
  <c r="D634" i="1"/>
  <c r="F634" i="1" s="1"/>
  <c r="B634" i="1"/>
  <c r="E634" i="1"/>
  <c r="C634" i="1"/>
  <c r="H625" i="1"/>
  <c r="G625" i="1"/>
  <c r="H624" i="1"/>
  <c r="G624" i="1"/>
  <c r="F624" i="1"/>
  <c r="H623" i="1"/>
  <c r="G623" i="1"/>
  <c r="F623" i="1"/>
  <c r="H622" i="1"/>
  <c r="G622" i="1"/>
  <c r="F622" i="1"/>
  <c r="E620" i="1"/>
  <c r="I621" i="1" s="1"/>
  <c r="B620" i="1"/>
  <c r="D620" i="1"/>
  <c r="H621" i="1" s="1"/>
  <c r="G618" i="1"/>
  <c r="G621" i="1" s="1"/>
  <c r="G619" i="1"/>
  <c r="G620" i="1"/>
  <c r="F621" i="1"/>
  <c r="H620" i="1"/>
  <c r="F617" i="1"/>
  <c r="F620" i="1" s="1"/>
  <c r="F618" i="1"/>
  <c r="F619" i="1"/>
  <c r="C620" i="1"/>
  <c r="H619" i="1"/>
  <c r="H618" i="1"/>
  <c r="H617" i="1"/>
  <c r="G617" i="1"/>
  <c r="H616" i="1"/>
  <c r="G616" i="1"/>
  <c r="F616" i="1"/>
  <c r="I615" i="1"/>
  <c r="H615" i="1"/>
  <c r="G615" i="1"/>
  <c r="F615" i="1"/>
  <c r="F614" i="1"/>
  <c r="D606" i="1"/>
  <c r="F606" i="1" s="1"/>
  <c r="B606" i="1"/>
  <c r="E606" i="1"/>
  <c r="C606" i="1"/>
  <c r="D592" i="1"/>
  <c r="B592" i="1"/>
  <c r="F592" i="1"/>
  <c r="E592" i="1"/>
  <c r="C592" i="1"/>
  <c r="D578" i="1"/>
  <c r="B578" i="1"/>
  <c r="F578" i="1"/>
  <c r="E578" i="1"/>
  <c r="C578" i="1"/>
  <c r="D564" i="1"/>
  <c r="B564" i="1"/>
  <c r="F564" i="1"/>
  <c r="E564" i="1"/>
  <c r="C564" i="1"/>
  <c r="D550" i="1"/>
  <c r="F550" i="1" s="1"/>
  <c r="B550" i="1"/>
  <c r="E550" i="1"/>
  <c r="C550" i="1"/>
  <c r="D536" i="1"/>
  <c r="F536" i="1" s="1"/>
  <c r="B536" i="1"/>
  <c r="E536" i="1"/>
  <c r="C536" i="1"/>
  <c r="D522" i="1"/>
  <c r="B522" i="1"/>
  <c r="F522" i="1"/>
  <c r="E522" i="1"/>
  <c r="C522" i="1"/>
  <c r="D508" i="1"/>
  <c r="F508" i="1" s="1"/>
  <c r="B508" i="1"/>
  <c r="E508" i="1"/>
  <c r="C508" i="1"/>
  <c r="D494" i="1"/>
  <c r="F494" i="1" s="1"/>
  <c r="B494" i="1"/>
  <c r="E494" i="1"/>
  <c r="C494" i="1"/>
  <c r="D480" i="1"/>
  <c r="B480" i="1"/>
  <c r="F480" i="1"/>
  <c r="E480" i="1"/>
  <c r="C480" i="1"/>
  <c r="D466" i="1"/>
  <c r="B466" i="1"/>
  <c r="F466" i="1" s="1"/>
  <c r="E466" i="1"/>
  <c r="C466" i="1"/>
  <c r="D452" i="1"/>
  <c r="B452" i="1"/>
  <c r="F452" i="1"/>
  <c r="E452" i="1"/>
  <c r="C452" i="1"/>
  <c r="F442" i="1"/>
  <c r="E442" i="1"/>
  <c r="C442" i="1"/>
  <c r="D441" i="1"/>
  <c r="B441" i="1"/>
  <c r="F441" i="1"/>
  <c r="E441" i="1"/>
  <c r="C441" i="1"/>
  <c r="F440" i="1"/>
  <c r="E440" i="1"/>
  <c r="C440" i="1"/>
  <c r="F439" i="1"/>
  <c r="E439" i="1"/>
  <c r="C439" i="1"/>
  <c r="D438" i="1"/>
  <c r="B438" i="1"/>
  <c r="F438" i="1" s="1"/>
  <c r="E435" i="1"/>
  <c r="E436" i="1"/>
  <c r="E437" i="1"/>
  <c r="E438" i="1"/>
  <c r="C435" i="1"/>
  <c r="C438" i="1" s="1"/>
  <c r="C436" i="1"/>
  <c r="C437" i="1"/>
  <c r="F437" i="1"/>
  <c r="F436" i="1"/>
  <c r="F435" i="1"/>
  <c r="F434" i="1"/>
  <c r="E434" i="1"/>
  <c r="C434" i="1"/>
  <c r="F433" i="1"/>
  <c r="E433" i="1"/>
  <c r="C433" i="1"/>
  <c r="F432" i="1"/>
  <c r="E432" i="1"/>
  <c r="C432" i="1"/>
  <c r="D424" i="1"/>
  <c r="F424" i="1" s="1"/>
  <c r="B424" i="1"/>
  <c r="E424" i="1"/>
  <c r="C424" i="1"/>
  <c r="D410" i="1"/>
  <c r="B410" i="1"/>
  <c r="F410" i="1"/>
  <c r="E410" i="1"/>
  <c r="C410" i="1"/>
  <c r="D396" i="1"/>
  <c r="F396" i="1" s="1"/>
  <c r="B396" i="1"/>
  <c r="E396" i="1"/>
  <c r="C396" i="1"/>
  <c r="F386" i="1"/>
  <c r="E386" i="1"/>
  <c r="C386" i="1"/>
  <c r="B385" i="1"/>
  <c r="F385" i="1" s="1"/>
  <c r="E385" i="1"/>
  <c r="F384" i="1"/>
  <c r="E384" i="1"/>
  <c r="C384" i="1"/>
  <c r="F383" i="1"/>
  <c r="E383" i="1"/>
  <c r="C383" i="1"/>
  <c r="D382" i="1"/>
  <c r="B382" i="1"/>
  <c r="F382" i="1"/>
  <c r="E379" i="1"/>
  <c r="E380" i="1"/>
  <c r="E382" i="1" s="1"/>
  <c r="E381" i="1"/>
  <c r="C379" i="1"/>
  <c r="C382" i="1" s="1"/>
  <c r="C380" i="1"/>
  <c r="C381" i="1"/>
  <c r="F381" i="1"/>
  <c r="F380" i="1"/>
  <c r="F379" i="1"/>
  <c r="F378" i="1"/>
  <c r="E378" i="1"/>
  <c r="C378" i="1"/>
  <c r="F377" i="1"/>
  <c r="E377" i="1"/>
  <c r="C377" i="1"/>
  <c r="D368" i="1"/>
  <c r="B368" i="1"/>
  <c r="F368" i="1"/>
  <c r="E368" i="1"/>
  <c r="C368" i="1"/>
  <c r="D354" i="1"/>
  <c r="B354" i="1"/>
  <c r="F354" i="1"/>
  <c r="E354" i="1"/>
  <c r="C354" i="1"/>
  <c r="D340" i="1"/>
  <c r="F340" i="1" s="1"/>
  <c r="B340" i="1"/>
  <c r="E340" i="1"/>
  <c r="C340" i="1"/>
  <c r="D326" i="1"/>
  <c r="F326" i="1" s="1"/>
  <c r="B326" i="1"/>
  <c r="E326" i="1"/>
  <c r="C326" i="1"/>
  <c r="D312" i="1"/>
  <c r="F312" i="1" s="1"/>
  <c r="B312" i="1"/>
  <c r="E312" i="1"/>
  <c r="C312" i="1"/>
  <c r="D298" i="1"/>
  <c r="B298" i="1"/>
  <c r="F298" i="1" s="1"/>
  <c r="E298" i="1"/>
  <c r="C298" i="1"/>
  <c r="D284" i="1"/>
  <c r="B284" i="1"/>
  <c r="F284" i="1"/>
  <c r="E284" i="1"/>
  <c r="C284" i="1"/>
  <c r="D270" i="1"/>
  <c r="F270" i="1" s="1"/>
  <c r="B270" i="1"/>
  <c r="E270" i="1"/>
  <c r="C270" i="1"/>
  <c r="D256" i="1"/>
  <c r="B256" i="1"/>
  <c r="F256" i="1"/>
  <c r="E256" i="1"/>
  <c r="C256" i="1"/>
  <c r="D242" i="1"/>
  <c r="B242" i="1"/>
  <c r="F242" i="1"/>
  <c r="E242" i="1"/>
  <c r="C242" i="1"/>
  <c r="D228" i="1"/>
  <c r="F228" i="1" s="1"/>
  <c r="B228" i="1"/>
  <c r="E228" i="1"/>
  <c r="C228" i="1"/>
  <c r="D214" i="1"/>
  <c r="F214" i="1" s="1"/>
  <c r="B214" i="1"/>
  <c r="E214" i="1"/>
  <c r="C214" i="1"/>
  <c r="D200" i="1"/>
  <c r="F200" i="1" s="1"/>
  <c r="B200" i="1"/>
  <c r="E200" i="1"/>
  <c r="C200" i="1"/>
  <c r="D186" i="1"/>
  <c r="B186" i="1"/>
  <c r="F186" i="1" s="1"/>
  <c r="E186" i="1"/>
  <c r="C186" i="1"/>
  <c r="D172" i="1"/>
  <c r="B172" i="1"/>
  <c r="F172" i="1"/>
  <c r="E172" i="1"/>
  <c r="C172" i="1"/>
  <c r="D158" i="1"/>
  <c r="F158" i="1" s="1"/>
  <c r="B158" i="1"/>
  <c r="E158" i="1"/>
  <c r="C158" i="1"/>
  <c r="F148" i="1"/>
  <c r="E148" i="1"/>
  <c r="C148" i="1"/>
  <c r="D144" i="1"/>
  <c r="D146" i="1" s="1"/>
  <c r="B144" i="1"/>
  <c r="C144" i="1" s="1"/>
  <c r="B146" i="1"/>
  <c r="C146" i="1" s="1"/>
  <c r="B147" i="1"/>
  <c r="C147" i="1" s="1"/>
  <c r="D145" i="1"/>
  <c r="E145" i="1" s="1"/>
  <c r="F145" i="1"/>
  <c r="C145" i="1"/>
  <c r="F144" i="1"/>
  <c r="F143" i="1"/>
  <c r="E143" i="1"/>
  <c r="C143" i="1"/>
  <c r="F142" i="1"/>
  <c r="E142" i="1"/>
  <c r="C142" i="1"/>
  <c r="F141" i="1"/>
  <c r="E141" i="1"/>
  <c r="C141" i="1"/>
  <c r="F140" i="1"/>
  <c r="E140" i="1"/>
  <c r="C140" i="1"/>
  <c r="D130" i="1"/>
  <c r="F130" i="1" s="1"/>
  <c r="B130" i="1"/>
  <c r="E130" i="1"/>
  <c r="C130" i="1"/>
  <c r="D115" i="1"/>
  <c r="F115" i="1" s="1"/>
  <c r="B115" i="1"/>
  <c r="E115" i="1"/>
  <c r="C115" i="1"/>
  <c r="D100" i="1"/>
  <c r="F100" i="1" s="1"/>
  <c r="B100" i="1"/>
  <c r="E100" i="1"/>
  <c r="C100" i="1"/>
  <c r="D85" i="1"/>
  <c r="B85" i="1"/>
  <c r="F85" i="1" s="1"/>
  <c r="E85" i="1"/>
  <c r="C85" i="1"/>
  <c r="D70" i="1"/>
  <c r="B70" i="1"/>
  <c r="F70" i="1"/>
  <c r="E70" i="1"/>
  <c r="C70" i="1"/>
  <c r="F59" i="1"/>
  <c r="E59" i="1"/>
  <c r="C59" i="1"/>
  <c r="D58" i="1"/>
  <c r="B58" i="1"/>
  <c r="F58" i="1"/>
  <c r="E58" i="1"/>
  <c r="C58" i="1"/>
  <c r="F57" i="1"/>
  <c r="E57" i="1"/>
  <c r="C57" i="1"/>
  <c r="F56" i="1"/>
  <c r="E56" i="1"/>
  <c r="C56" i="1"/>
  <c r="D55" i="1"/>
  <c r="B55" i="1"/>
  <c r="F55" i="1" s="1"/>
  <c r="E52" i="1"/>
  <c r="E53" i="1"/>
  <c r="E54" i="1"/>
  <c r="E55" i="1"/>
  <c r="C52" i="1"/>
  <c r="C55" i="1" s="1"/>
  <c r="C53" i="1"/>
  <c r="C54" i="1"/>
  <c r="F54" i="1"/>
  <c r="F53" i="1"/>
  <c r="F52" i="1"/>
  <c r="F51" i="1"/>
  <c r="E51" i="1"/>
  <c r="C51" i="1"/>
  <c r="F50" i="1"/>
  <c r="E50" i="1"/>
  <c r="C50" i="1"/>
  <c r="F49" i="1"/>
  <c r="E49" i="1"/>
  <c r="C49" i="1"/>
  <c r="D40" i="1"/>
  <c r="B40" i="1"/>
  <c r="F40" i="1"/>
  <c r="E40" i="1"/>
  <c r="C40" i="1"/>
  <c r="D25" i="1"/>
  <c r="B25" i="1"/>
  <c r="F25" i="1"/>
  <c r="E25" i="1"/>
  <c r="C25" i="1"/>
  <c r="D10" i="1"/>
  <c r="F10" i="1" s="1"/>
  <c r="B10" i="1"/>
  <c r="E10" i="1"/>
  <c r="C10" i="1"/>
  <c r="F146" i="1" l="1"/>
  <c r="D147" i="1"/>
  <c r="E146" i="1"/>
  <c r="C385" i="1"/>
  <c r="E144" i="1"/>
  <c r="F147" i="1" l="1"/>
  <c r="E147" i="1"/>
</calcChain>
</file>

<file path=xl/sharedStrings.xml><?xml version="1.0" encoding="utf-8"?>
<sst xmlns="http://schemas.openxmlformats.org/spreadsheetml/2006/main" count="858" uniqueCount="103">
  <si>
    <t>North Carolina</t>
  </si>
  <si>
    <t>Number of Projects</t>
  </si>
  <si>
    <t>Percentage of Projects</t>
  </si>
  <si>
    <t>Total Cost of Projects</t>
  </si>
  <si>
    <t>Percentage of Total Cost</t>
  </si>
  <si>
    <t>Average Project Cost</t>
  </si>
  <si>
    <t>Bicycle Project Only</t>
  </si>
  <si>
    <t>Pedestrian Project Only</t>
  </si>
  <si>
    <t>Bike and Ped Only (non-road)</t>
  </si>
  <si>
    <t>Road project with bike component</t>
  </si>
  <si>
    <t>Road project with pedestrian component</t>
  </si>
  <si>
    <t>Road project with bicycle and pedestrian components</t>
  </si>
  <si>
    <t>Total of all road projects with bike/ped components</t>
  </si>
  <si>
    <t>Total of all bicycling and/or pedestrian only projects</t>
  </si>
  <si>
    <t>Total of all projects mentioning bicycling and walking facilities</t>
  </si>
  <si>
    <t>Total of all projects that do not mention bicycling and walking facilities</t>
  </si>
  <si>
    <t>Total in STIP</t>
  </si>
  <si>
    <t>New York</t>
  </si>
  <si>
    <t xml:space="preserve">Total Cost of Projects </t>
  </si>
  <si>
    <t xml:space="preserve">Average Project Cost </t>
  </si>
  <si>
    <t>Florida</t>
  </si>
  <si>
    <t>Ohio</t>
  </si>
  <si>
    <t>Georgia</t>
  </si>
  <si>
    <t xml:space="preserve"> Total Cost of Projects (in millions) </t>
  </si>
  <si>
    <t>California</t>
  </si>
  <si>
    <t>Pennsylvania</t>
  </si>
  <si>
    <t>Number of projects (#)</t>
  </si>
  <si>
    <t>Percentage of projects (%)</t>
  </si>
  <si>
    <t>Total cost of projects ($)</t>
  </si>
  <si>
    <t>Percent of total costs (%)</t>
  </si>
  <si>
    <t>Average project cost</t>
  </si>
  <si>
    <t>Bicycle project only</t>
  </si>
  <si>
    <t>Pedestrian project only</t>
  </si>
  <si>
    <t>Bike and Ped only (non-road)</t>
  </si>
  <si>
    <t>Total of all bicycling and/or pedestrian projects</t>
  </si>
  <si>
    <t>Total of all projects that do not mention bicyling and walking facilities</t>
  </si>
  <si>
    <t>Michigan</t>
  </si>
  <si>
    <t>Washington</t>
  </si>
  <si>
    <t>Alabama</t>
  </si>
  <si>
    <t>Utah</t>
  </si>
  <si>
    <t>Number of Projects (#)</t>
  </si>
  <si>
    <t>Percentage of Projects (%)</t>
  </si>
  <si>
    <t>Total Cost of Projects ($)</t>
  </si>
  <si>
    <t>Percentage of Total Cost (%)</t>
  </si>
  <si>
    <t>Rhode Island</t>
  </si>
  <si>
    <t>Minnesota</t>
  </si>
  <si>
    <t xml:space="preserve">  Total Cost of Projects   </t>
  </si>
  <si>
    <t>New Mexico</t>
  </si>
  <si>
    <t xml:space="preserve"> Total Cost of Projects ($) </t>
  </si>
  <si>
    <t>West Virginia</t>
  </si>
  <si>
    <t>South Dakota</t>
  </si>
  <si>
    <t>Virginia</t>
  </si>
  <si>
    <t>Connecticut</t>
  </si>
  <si>
    <t>% of Projects</t>
  </si>
  <si>
    <t xml:space="preserve"> Total Cost of Projects</t>
  </si>
  <si>
    <t>% of Total Cost</t>
  </si>
  <si>
    <t>Maine</t>
  </si>
  <si>
    <t>Iowa</t>
  </si>
  <si>
    <t>New Hampshire</t>
  </si>
  <si>
    <t>North Dakota</t>
  </si>
  <si>
    <t>Oregon</t>
  </si>
  <si>
    <t>Alaska</t>
  </si>
  <si>
    <t>Arizona</t>
  </si>
  <si>
    <t>Arkansas</t>
  </si>
  <si>
    <t>Delaware</t>
  </si>
  <si>
    <t>Hawaii</t>
  </si>
  <si>
    <t>Total of all bicycling and/or pedestrian  only projects</t>
  </si>
  <si>
    <t>Idaho</t>
  </si>
  <si>
    <t>Illinois</t>
  </si>
  <si>
    <t>Indiana</t>
  </si>
  <si>
    <t>Kentucky</t>
  </si>
  <si>
    <t>Missouri</t>
  </si>
  <si>
    <t>Oklahoma</t>
  </si>
  <si>
    <t>Tennessee</t>
  </si>
  <si>
    <t>Vermont</t>
  </si>
  <si>
    <t>Texas</t>
  </si>
  <si>
    <t>Mississippi</t>
  </si>
  <si>
    <t>Wyoming</t>
  </si>
  <si>
    <t>High Estimate</t>
  </si>
  <si>
    <t>Nebraska</t>
  </si>
  <si>
    <t>Louisiana</t>
  </si>
  <si>
    <t>Colorado</t>
  </si>
  <si>
    <t>South Carolina</t>
  </si>
  <si>
    <t>Wisconsin</t>
  </si>
  <si>
    <t xml:space="preserve">Total Cost of Projects (low estimate) </t>
  </si>
  <si>
    <t xml:space="preserve">Total Cost of Projects (High estimate) </t>
  </si>
  <si>
    <t>Percentage of Total Cost (low)</t>
  </si>
  <si>
    <t>Percentage of Total Cost (high)</t>
  </si>
  <si>
    <t xml:space="preserve">Average Project Cost (Low) </t>
  </si>
  <si>
    <t xml:space="preserve">Average Project Cost (High) </t>
  </si>
  <si>
    <t>Kansas</t>
  </si>
  <si>
    <t>Massachusetts</t>
  </si>
  <si>
    <t>Maryland</t>
  </si>
  <si>
    <t>Low Estimate</t>
  </si>
  <si>
    <t>Montana</t>
  </si>
  <si>
    <t xml:space="preserve">Total Cost of Projects (Low Estimate) </t>
  </si>
  <si>
    <t xml:space="preserve">Total Cost of Projects (Mid Estimate) </t>
  </si>
  <si>
    <t xml:space="preserve">Total Cost of Projects (High Estimate) </t>
  </si>
  <si>
    <t>Average Cost of Projects (High Estimate)</t>
  </si>
  <si>
    <t>Average Cost of Projects (Low Estimate)</t>
  </si>
  <si>
    <t>Average Cost of Projects (Mid Estimate)</t>
  </si>
  <si>
    <t>New Jersey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</si>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</sst>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&quot;$&quot;#,##0"/>
    <numFmt numFmtId="167" formatCode="_(* #,##0_);_(* \(#,##0\);_(* &quot;-&quot;??_);_(@_)"/>
    <numFmt numFmtId="168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95B3D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10" fontId="1" fillId="0" borderId="2" xfId="3" applyNumberFormat="1" applyFont="1" applyBorder="1" applyAlignment="1">
      <alignment wrapText="1"/>
    </xf>
    <xf numFmtId="44" fontId="1" fillId="0" borderId="2" xfId="2" applyFont="1" applyBorder="1" applyAlignment="1">
      <alignment wrapText="1"/>
    </xf>
    <xf numFmtId="44" fontId="0" fillId="0" borderId="2" xfId="0" applyNumberFormat="1" applyFon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3" applyNumberFormat="1" applyFont="1" applyBorder="1" applyAlignment="1">
      <alignment wrapText="1"/>
    </xf>
    <xf numFmtId="44" fontId="0" fillId="0" borderId="2" xfId="2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165" fontId="1" fillId="0" borderId="2" xfId="3" applyNumberFormat="1" applyFont="1" applyBorder="1" applyAlignment="1">
      <alignment wrapText="1"/>
    </xf>
    <xf numFmtId="44" fontId="0" fillId="0" borderId="3" xfId="0" applyNumberFormat="1" applyFont="1" applyFill="1" applyBorder="1"/>
    <xf numFmtId="10" fontId="0" fillId="0" borderId="2" xfId="0" applyNumberFormat="1" applyFont="1" applyBorder="1" applyAlignment="1">
      <alignment wrapText="1"/>
    </xf>
    <xf numFmtId="8" fontId="0" fillId="0" borderId="2" xfId="0" applyNumberFormat="1" applyFont="1" applyBorder="1" applyAlignment="1">
      <alignment wrapText="1"/>
    </xf>
    <xf numFmtId="3" fontId="0" fillId="0" borderId="2" xfId="0" applyNumberFormat="1" applyFont="1" applyBorder="1" applyAlignment="1">
      <alignment wrapText="1"/>
    </xf>
    <xf numFmtId="44" fontId="0" fillId="0" borderId="2" xfId="2" applyFont="1" applyBorder="1"/>
    <xf numFmtId="0" fontId="0" fillId="2" borderId="0" xfId="0" applyFont="1" applyFill="1" applyBorder="1" applyAlignment="1">
      <alignment horizontal="left" wrapText="1" inden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44" fontId="3" fillId="3" borderId="4" xfId="0" applyNumberFormat="1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164" fontId="4" fillId="0" borderId="5" xfId="0" applyNumberFormat="1" applyFont="1" applyBorder="1" applyAlignment="1">
      <alignment horizontal="left" vertical="top" wrapText="1"/>
    </xf>
    <xf numFmtId="44" fontId="3" fillId="0" borderId="1" xfId="2" applyFont="1" applyBorder="1" applyAlignment="1">
      <alignment horizontal="left" vertical="top" wrapText="1"/>
    </xf>
    <xf numFmtId="6" fontId="3" fillId="0" borderId="1" xfId="0" applyNumberFormat="1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44" fontId="4" fillId="0" borderId="1" xfId="2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44" fontId="4" fillId="0" borderId="1" xfId="2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44" fontId="3" fillId="0" borderId="4" xfId="2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44" fontId="1" fillId="0" borderId="2" xfId="2" applyFont="1" applyBorder="1"/>
    <xf numFmtId="44" fontId="1" fillId="0" borderId="2" xfId="2" applyFont="1" applyFill="1" applyBorder="1"/>
    <xf numFmtId="0" fontId="0" fillId="0" borderId="2" xfId="0" applyFont="1" applyBorder="1"/>
    <xf numFmtId="0" fontId="0" fillId="0" borderId="2" xfId="0" applyFont="1" applyFill="1" applyBorder="1" applyAlignment="1">
      <alignment wrapText="1"/>
    </xf>
    <xf numFmtId="0" fontId="0" fillId="0" borderId="2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right" wrapText="1"/>
    </xf>
    <xf numFmtId="164" fontId="1" fillId="0" borderId="2" xfId="3" applyNumberFormat="1" applyFont="1" applyFill="1" applyBorder="1" applyAlignment="1">
      <alignment horizontal="right" wrapText="1"/>
    </xf>
    <xf numFmtId="44" fontId="0" fillId="0" borderId="8" xfId="0" applyNumberFormat="1" applyFont="1" applyFill="1" applyBorder="1"/>
    <xf numFmtId="10" fontId="1" fillId="0" borderId="2" xfId="3" applyNumberFormat="1" applyFont="1" applyFill="1" applyBorder="1" applyAlignment="1">
      <alignment horizontal="right" wrapText="1"/>
    </xf>
    <xf numFmtId="6" fontId="1" fillId="0" borderId="2" xfId="1" applyNumberFormat="1" applyFont="1" applyFill="1" applyBorder="1" applyAlignment="1">
      <alignment horizontal="right" wrapText="1"/>
    </xf>
    <xf numFmtId="44" fontId="0" fillId="0" borderId="2" xfId="0" applyNumberFormat="1" applyFont="1" applyFill="1" applyBorder="1"/>
    <xf numFmtId="9" fontId="1" fillId="0" borderId="2" xfId="3" applyNumberFormat="1" applyFont="1" applyFill="1" applyBorder="1" applyAlignment="1">
      <alignment horizontal="right" wrapText="1"/>
    </xf>
    <xf numFmtId="44" fontId="1" fillId="0" borderId="2" xfId="1" applyNumberFormat="1" applyFont="1" applyFill="1" applyBorder="1" applyAlignment="1">
      <alignment horizontal="right" wrapText="1"/>
    </xf>
    <xf numFmtId="166" fontId="0" fillId="0" borderId="2" xfId="0" applyNumberFormat="1" applyFont="1" applyFill="1" applyBorder="1" applyAlignment="1">
      <alignment horizontal="right" wrapText="1"/>
    </xf>
    <xf numFmtId="0" fontId="0" fillId="0" borderId="2" xfId="0" applyFont="1" applyFill="1" applyBorder="1" applyAlignment="1">
      <alignment horizontal="left" wrapText="1"/>
    </xf>
    <xf numFmtId="9" fontId="1" fillId="0" borderId="2" xfId="3" applyFont="1" applyFill="1" applyBorder="1" applyAlignment="1">
      <alignment horizontal="right" wrapText="1"/>
    </xf>
    <xf numFmtId="0" fontId="0" fillId="0" borderId="9" xfId="0" applyFont="1" applyFill="1" applyBorder="1" applyAlignment="1">
      <alignment horizontal="right" wrapText="1"/>
    </xf>
    <xf numFmtId="167" fontId="1" fillId="0" borderId="2" xfId="1" applyNumberFormat="1" applyFont="1" applyFill="1" applyBorder="1" applyAlignment="1">
      <alignment horizontal="right" wrapText="1"/>
    </xf>
    <xf numFmtId="166" fontId="4" fillId="0" borderId="2" xfId="0" applyNumberFormat="1" applyFont="1" applyFill="1" applyBorder="1" applyAlignment="1">
      <alignment horizontal="right" wrapText="1"/>
    </xf>
    <xf numFmtId="44" fontId="0" fillId="0" borderId="2" xfId="0" applyNumberFormat="1" applyFont="1" applyBorder="1"/>
    <xf numFmtId="0" fontId="0" fillId="0" borderId="10" xfId="0" applyNumberFormat="1" applyFont="1" applyBorder="1"/>
    <xf numFmtId="44" fontId="0" fillId="0" borderId="10" xfId="0" applyNumberFormat="1" applyFont="1" applyBorder="1"/>
    <xf numFmtId="6" fontId="0" fillId="0" borderId="2" xfId="0" applyNumberFormat="1" applyFont="1" applyBorder="1" applyAlignment="1">
      <alignment wrapText="1"/>
    </xf>
    <xf numFmtId="44" fontId="1" fillId="0" borderId="2" xfId="2" applyFont="1" applyFill="1" applyBorder="1" applyAlignment="1">
      <alignment wrapText="1"/>
    </xf>
    <xf numFmtId="0" fontId="0" fillId="0" borderId="2" xfId="0" applyNumberFormat="1" applyFont="1" applyBorder="1"/>
    <xf numFmtId="0" fontId="0" fillId="0" borderId="1" xfId="0" applyBorder="1" applyAlignment="1">
      <alignment wrapText="1"/>
    </xf>
    <xf numFmtId="10" fontId="0" fillId="0" borderId="2" xfId="0" applyNumberFormat="1" applyBorder="1" applyAlignment="1">
      <alignment wrapText="1"/>
    </xf>
    <xf numFmtId="8" fontId="0" fillId="0" borderId="2" xfId="0" applyNumberFormat="1" applyBorder="1" applyAlignment="1">
      <alignment wrapText="1"/>
    </xf>
    <xf numFmtId="0" fontId="0" fillId="0" borderId="0" xfId="0" applyFont="1" applyBorder="1" applyAlignment="1">
      <alignment wrapText="1"/>
    </xf>
    <xf numFmtId="10" fontId="0" fillId="0" borderId="0" xfId="0" applyNumberFormat="1" applyFont="1" applyBorder="1" applyAlignment="1">
      <alignment wrapText="1"/>
    </xf>
    <xf numFmtId="44" fontId="1" fillId="0" borderId="0" xfId="2" applyFont="1" applyBorder="1"/>
    <xf numFmtId="8" fontId="0" fillId="0" borderId="0" xfId="0" applyNumberFormat="1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4" borderId="2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10" fontId="0" fillId="0" borderId="2" xfId="3" applyNumberFormat="1" applyFont="1" applyFill="1" applyBorder="1" applyAlignment="1">
      <alignment wrapText="1"/>
    </xf>
    <xf numFmtId="44" fontId="0" fillId="0" borderId="2" xfId="2" applyFont="1" applyFill="1" applyBorder="1"/>
    <xf numFmtId="44" fontId="0" fillId="0" borderId="2" xfId="0" applyNumberFormat="1" applyFill="1" applyBorder="1" applyAlignment="1">
      <alignment wrapText="1"/>
    </xf>
    <xf numFmtId="44" fontId="0" fillId="0" borderId="2" xfId="2" applyFont="1" applyFill="1" applyBorder="1" applyAlignment="1">
      <alignment wrapText="1"/>
    </xf>
    <xf numFmtId="0" fontId="0" fillId="4" borderId="0" xfId="0" applyFont="1" applyFill="1" applyBorder="1" applyAlignment="1">
      <alignment wrapText="1"/>
    </xf>
    <xf numFmtId="168" fontId="0" fillId="0" borderId="2" xfId="0" applyNumberFormat="1" applyBorder="1" applyAlignment="1">
      <alignment wrapText="1"/>
    </xf>
    <xf numFmtId="44" fontId="0" fillId="0" borderId="2" xfId="2" applyNumberFormat="1" applyFont="1" applyBorder="1" applyAlignment="1">
      <alignment wrapText="1"/>
    </xf>
    <xf numFmtId="0" fontId="0" fillId="0" borderId="0" xfId="0" applyBorder="1" applyAlignment="1">
      <alignment wrapText="1"/>
    </xf>
    <xf numFmtId="10" fontId="0" fillId="0" borderId="0" xfId="0" applyNumberFormat="1" applyBorder="1" applyAlignment="1">
      <alignment wrapText="1"/>
    </xf>
    <xf numFmtId="168" fontId="0" fillId="0" borderId="0" xfId="0" applyNumberFormat="1" applyBorder="1" applyAlignment="1">
      <alignment wrapText="1"/>
    </xf>
    <xf numFmtId="44" fontId="0" fillId="0" borderId="0" xfId="2" applyNumberFormat="1" applyFont="1" applyBorder="1" applyAlignment="1">
      <alignment wrapText="1"/>
    </xf>
    <xf numFmtId="0" fontId="3" fillId="3" borderId="0" xfId="0" applyFont="1" applyFill="1" applyBorder="1" applyAlignment="1">
      <alignment wrapText="1"/>
    </xf>
    <xf numFmtId="0" fontId="0" fillId="0" borderId="2" xfId="0" applyNumberFormat="1" applyFont="1" applyFill="1" applyBorder="1"/>
    <xf numFmtId="10" fontId="1" fillId="0" borderId="2" xfId="3" applyNumberFormat="1" applyFont="1" applyFill="1" applyBorder="1" applyAlignment="1">
      <alignment wrapText="1"/>
    </xf>
    <xf numFmtId="44" fontId="0" fillId="0" borderId="2" xfId="0" applyNumberFormat="1" applyBorder="1" applyAlignment="1">
      <alignment wrapText="1"/>
    </xf>
    <xf numFmtId="0" fontId="0" fillId="0" borderId="2" xfId="0" applyFont="1" applyFill="1" applyBorder="1"/>
    <xf numFmtId="44" fontId="0" fillId="0" borderId="2" xfId="2" applyFont="1" applyFill="1" applyBorder="1" applyAlignment="1">
      <alignment vertical="top"/>
    </xf>
    <xf numFmtId="168" fontId="0" fillId="0" borderId="2" xfId="2" applyNumberFormat="1" applyFont="1" applyBorder="1" applyAlignment="1">
      <alignment wrapText="1"/>
    </xf>
    <xf numFmtId="0" fontId="0" fillId="0" borderId="2" xfId="0" applyBorder="1"/>
    <xf numFmtId="44" fontId="0" fillId="0" borderId="2" xfId="2" applyNumberFormat="1" applyFont="1" applyBorder="1"/>
    <xf numFmtId="0" fontId="3" fillId="0" borderId="1" xfId="0" applyFont="1" applyBorder="1" applyAlignment="1">
      <alignment wrapText="1"/>
    </xf>
    <xf numFmtId="9" fontId="3" fillId="0" borderId="1" xfId="0" applyNumberFormat="1" applyFont="1" applyBorder="1" applyAlignment="1">
      <alignment wrapText="1"/>
    </xf>
    <xf numFmtId="168" fontId="3" fillId="0" borderId="1" xfId="0" applyNumberFormat="1" applyFont="1" applyBorder="1"/>
    <xf numFmtId="10" fontId="3" fillId="0" borderId="1" xfId="0" applyNumberFormat="1" applyFont="1" applyBorder="1" applyAlignment="1">
      <alignment wrapText="1"/>
    </xf>
    <xf numFmtId="8" fontId="3" fillId="0" borderId="1" xfId="0" applyNumberFormat="1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168" fontId="3" fillId="0" borderId="1" xfId="0" applyNumberFormat="1" applyFont="1" applyBorder="1" applyAlignment="1">
      <alignment wrapText="1"/>
    </xf>
    <xf numFmtId="0" fontId="3" fillId="0" borderId="1" xfId="0" applyFont="1" applyBorder="1"/>
    <xf numFmtId="0" fontId="4" fillId="0" borderId="2" xfId="0" applyFont="1" applyBorder="1" applyAlignment="1">
      <alignment wrapText="1"/>
    </xf>
    <xf numFmtId="164" fontId="4" fillId="0" borderId="2" xfId="0" applyNumberFormat="1" applyFont="1" applyBorder="1" applyAlignment="1">
      <alignment wrapText="1"/>
    </xf>
    <xf numFmtId="44" fontId="4" fillId="0" borderId="2" xfId="2" applyFont="1" applyBorder="1" applyAlignment="1">
      <alignment wrapText="1"/>
    </xf>
    <xf numFmtId="10" fontId="4" fillId="0" borderId="2" xfId="0" applyNumberFormat="1" applyFont="1" applyBorder="1" applyAlignment="1">
      <alignment wrapText="1"/>
    </xf>
    <xf numFmtId="0" fontId="4" fillId="5" borderId="0" xfId="0" applyFont="1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0" borderId="2" xfId="0" applyBorder="1" applyAlignment="1">
      <alignment vertical="top" wrapText="1"/>
    </xf>
    <xf numFmtId="10" fontId="0" fillId="0" borderId="2" xfId="0" applyNumberFormat="1" applyBorder="1" applyAlignment="1">
      <alignment vertical="top" wrapText="1"/>
    </xf>
    <xf numFmtId="44" fontId="0" fillId="0" borderId="2" xfId="2" applyFont="1" applyBorder="1" applyAlignment="1">
      <alignment vertical="top" wrapText="1"/>
    </xf>
    <xf numFmtId="3" fontId="0" fillId="0" borderId="2" xfId="0" applyNumberFormat="1" applyBorder="1" applyAlignment="1">
      <alignment vertical="top" wrapText="1"/>
    </xf>
    <xf numFmtId="0" fontId="0" fillId="5" borderId="0" xfId="0" applyFill="1" applyBorder="1" applyAlignment="1">
      <alignment vertical="top" wrapText="1"/>
    </xf>
    <xf numFmtId="6" fontId="0" fillId="0" borderId="2" xfId="0" applyNumberFormat="1" applyBorder="1" applyAlignment="1">
      <alignment wrapText="1"/>
    </xf>
    <xf numFmtId="3" fontId="0" fillId="0" borderId="2" xfId="0" applyNumberFormat="1" applyBorder="1" applyAlignment="1">
      <alignment wrapText="1"/>
    </xf>
    <xf numFmtId="0" fontId="0" fillId="4" borderId="0" xfId="0" applyFill="1" applyBorder="1" applyAlignment="1">
      <alignment wrapText="1"/>
    </xf>
    <xf numFmtId="168" fontId="0" fillId="0" borderId="2" xfId="2" applyNumberFormat="1" applyFont="1" applyBorder="1" applyAlignment="1">
      <alignment vertical="top" wrapText="1"/>
    </xf>
    <xf numFmtId="168" fontId="0" fillId="0" borderId="2" xfId="2" applyNumberFormat="1" applyFont="1" applyBorder="1"/>
    <xf numFmtId="0" fontId="0" fillId="5" borderId="0" xfId="0" applyFont="1" applyFill="1" applyBorder="1" applyAlignment="1">
      <alignment wrapText="1"/>
    </xf>
    <xf numFmtId="164" fontId="0" fillId="0" borderId="2" xfId="0" applyNumberFormat="1" applyFont="1" applyBorder="1" applyAlignment="1">
      <alignment wrapText="1"/>
    </xf>
    <xf numFmtId="167" fontId="0" fillId="0" borderId="2" xfId="0" applyNumberFormat="1" applyFont="1" applyBorder="1" applyAlignment="1">
      <alignment wrapText="1"/>
    </xf>
    <xf numFmtId="0" fontId="0" fillId="4" borderId="2" xfId="0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wrapText="1"/>
    </xf>
    <xf numFmtId="0" fontId="0" fillId="0" borderId="2" xfId="0" applyBorder="1" applyAlignment="1">
      <alignment horizontal="right" wrapText="1"/>
    </xf>
    <xf numFmtId="164" fontId="0" fillId="0" borderId="2" xfId="3" applyNumberFormat="1" applyFont="1" applyBorder="1" applyAlignment="1">
      <alignment horizontal="right" wrapText="1"/>
    </xf>
    <xf numFmtId="44" fontId="0" fillId="0" borderId="8" xfId="2" applyFont="1" applyBorder="1" applyAlignment="1">
      <alignment wrapText="1"/>
    </xf>
    <xf numFmtId="164" fontId="0" fillId="0" borderId="11" xfId="3" applyNumberFormat="1" applyFont="1" applyBorder="1" applyAlignment="1">
      <alignment horizontal="right" wrapText="1"/>
    </xf>
    <xf numFmtId="44" fontId="0" fillId="0" borderId="11" xfId="2" applyFont="1" applyBorder="1" applyAlignment="1">
      <alignment horizontal="right" wrapText="1"/>
    </xf>
    <xf numFmtId="0" fontId="2" fillId="4" borderId="11" xfId="0" applyFont="1" applyFill="1" applyBorder="1" applyAlignment="1">
      <alignment wrapText="1"/>
    </xf>
    <xf numFmtId="0" fontId="0" fillId="0" borderId="11" xfId="0" applyBorder="1" applyAlignment="1">
      <alignment horizontal="right" wrapText="1"/>
    </xf>
    <xf numFmtId="44" fontId="0" fillId="0" borderId="11" xfId="2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applyFont="1" applyBorder="1" applyAlignment="1">
      <alignment wrapText="1"/>
    </xf>
    <xf numFmtId="164" fontId="0" fillId="0" borderId="11" xfId="3" applyNumberFormat="1" applyFont="1" applyBorder="1" applyAlignment="1">
      <alignment wrapText="1"/>
    </xf>
    <xf numFmtId="44" fontId="0" fillId="0" borderId="11" xfId="0" applyNumberFormat="1" applyFont="1" applyBorder="1" applyAlignment="1">
      <alignment wrapText="1"/>
    </xf>
    <xf numFmtId="0" fontId="2" fillId="4" borderId="11" xfId="0" applyFont="1" applyFill="1" applyBorder="1" applyAlignment="1">
      <alignment horizontal="left" wrapText="1"/>
    </xf>
    <xf numFmtId="0" fontId="0" fillId="0" borderId="9" xfId="0" applyFill="1" applyBorder="1" applyAlignment="1">
      <alignment horizontal="right" wrapText="1"/>
    </xf>
    <xf numFmtId="0" fontId="0" fillId="0" borderId="11" xfId="2" applyNumberFormat="1" applyFont="1" applyBorder="1" applyAlignment="1">
      <alignment horizontal="right" wrapText="1"/>
    </xf>
    <xf numFmtId="0" fontId="0" fillId="0" borderId="11" xfId="0" applyBorder="1"/>
    <xf numFmtId="44" fontId="4" fillId="0" borderId="11" xfId="2" applyFont="1" applyBorder="1" applyAlignment="1">
      <alignment horizontal="right" wrapText="1"/>
    </xf>
    <xf numFmtId="164" fontId="0" fillId="0" borderId="11" xfId="0" applyNumberFormat="1" applyFont="1" applyBorder="1" applyAlignment="1">
      <alignment wrapText="1"/>
    </xf>
    <xf numFmtId="167" fontId="0" fillId="0" borderId="11" xfId="0" applyNumberFormat="1" applyFont="1" applyBorder="1" applyAlignment="1">
      <alignment wrapText="1"/>
    </xf>
    <xf numFmtId="10" fontId="0" fillId="0" borderId="11" xfId="0" applyNumberFormat="1" applyFont="1" applyBorder="1" applyAlignment="1">
      <alignment wrapText="1"/>
    </xf>
    <xf numFmtId="3" fontId="0" fillId="0" borderId="11" xfId="0" applyNumberFormat="1" applyFont="1" applyBorder="1" applyAlignment="1">
      <alignment wrapText="1"/>
    </xf>
    <xf numFmtId="10" fontId="0" fillId="0" borderId="11" xfId="3" applyNumberFormat="1" applyFont="1" applyBorder="1" applyAlignment="1">
      <alignment wrapText="1"/>
    </xf>
    <xf numFmtId="10" fontId="0" fillId="0" borderId="11" xfId="0" applyNumberFormat="1" applyBorder="1" applyAlignment="1">
      <alignment wrapText="1"/>
    </xf>
    <xf numFmtId="8" fontId="0" fillId="0" borderId="11" xfId="0" applyNumberFormat="1" applyFont="1" applyBorder="1" applyAlignment="1">
      <alignment wrapText="1"/>
    </xf>
    <xf numFmtId="165" fontId="0" fillId="0" borderId="11" xfId="0" applyNumberFormat="1" applyFont="1" applyBorder="1" applyAlignment="1">
      <alignment wrapText="1"/>
    </xf>
    <xf numFmtId="0" fontId="5" fillId="0" borderId="11" xfId="0" applyFont="1" applyFill="1" applyBorder="1" applyAlignment="1">
      <alignment wrapText="1"/>
    </xf>
    <xf numFmtId="8" fontId="5" fillId="0" borderId="11" xfId="0" applyNumberFormat="1" applyFont="1" applyFill="1" applyBorder="1" applyAlignment="1">
      <alignment wrapText="1"/>
    </xf>
    <xf numFmtId="44" fontId="6" fillId="0" borderId="11" xfId="2" applyFont="1" applyFill="1" applyBorder="1" applyAlignment="1">
      <alignment wrapText="1"/>
    </xf>
    <xf numFmtId="6" fontId="0" fillId="0" borderId="11" xfId="0" applyNumberFormat="1" applyFont="1" applyBorder="1" applyAlignment="1">
      <alignment wrapText="1"/>
    </xf>
    <xf numFmtId="10" fontId="5" fillId="0" borderId="11" xfId="0" applyNumberFormat="1" applyFont="1" applyFill="1" applyBorder="1" applyAlignment="1">
      <alignment wrapText="1"/>
    </xf>
    <xf numFmtId="44" fontId="5" fillId="0" borderId="11" xfId="0" applyNumberFormat="1" applyFont="1" applyFill="1" applyBorder="1" applyAlignment="1">
      <alignment wrapText="1"/>
    </xf>
    <xf numFmtId="3" fontId="5" fillId="0" borderId="11" xfId="0" applyNumberFormat="1" applyFont="1" applyFill="1" applyBorder="1" applyAlignment="1">
      <alignment wrapText="1"/>
    </xf>
    <xf numFmtId="44" fontId="5" fillId="0" borderId="11" xfId="2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5" fillId="0" borderId="11" xfId="0" applyFont="1" applyFill="1" applyBorder="1" applyAlignment="1">
      <alignment horizontal="center" vertical="center" wrapText="1"/>
    </xf>
    <xf numFmtId="1" fontId="5" fillId="0" borderId="11" xfId="0" applyNumberFormat="1" applyFont="1" applyFill="1" applyBorder="1" applyAlignment="1">
      <alignment wrapText="1"/>
    </xf>
    <xf numFmtId="44" fontId="5" fillId="0" borderId="12" xfId="2" applyFont="1" applyFill="1" applyBorder="1" applyAlignment="1">
      <alignment wrapText="1"/>
    </xf>
    <xf numFmtId="44" fontId="6" fillId="0" borderId="2" xfId="2" applyFont="1" applyFill="1" applyBorder="1"/>
    <xf numFmtId="0" fontId="5" fillId="0" borderId="2" xfId="0" applyFont="1" applyFill="1" applyBorder="1" applyAlignment="1">
      <alignment wrapText="1"/>
    </xf>
    <xf numFmtId="10" fontId="5" fillId="0" borderId="2" xfId="0" applyNumberFormat="1" applyFont="1" applyFill="1" applyBorder="1" applyAlignment="1">
      <alignment wrapText="1"/>
    </xf>
    <xf numFmtId="44" fontId="6" fillId="0" borderId="2" xfId="2" applyFont="1" applyFill="1" applyBorder="1" applyAlignment="1">
      <alignment wrapText="1"/>
    </xf>
    <xf numFmtId="3" fontId="5" fillId="0" borderId="2" xfId="0" applyNumberFormat="1" applyFont="1" applyFill="1" applyBorder="1" applyAlignment="1">
      <alignment wrapText="1"/>
    </xf>
    <xf numFmtId="44" fontId="5" fillId="0" borderId="2" xfId="2" applyFont="1" applyFill="1" applyBorder="1"/>
    <xf numFmtId="44" fontId="5" fillId="0" borderId="2" xfId="0" applyNumberFormat="1" applyFont="1" applyFill="1" applyBorder="1" applyAlignment="1">
      <alignment wrapText="1"/>
    </xf>
    <xf numFmtId="8" fontId="5" fillId="0" borderId="2" xfId="0" applyNumberFormat="1" applyFont="1" applyFill="1" applyBorder="1" applyAlignment="1">
      <alignment wrapText="1"/>
    </xf>
    <xf numFmtId="44" fontId="5" fillId="0" borderId="2" xfId="0" applyNumberFormat="1" applyFont="1" applyFill="1" applyBorder="1"/>
    <xf numFmtId="0" fontId="5" fillId="0" borderId="2" xfId="0" applyFont="1" applyFill="1" applyBorder="1"/>
    <xf numFmtId="44" fontId="5" fillId="0" borderId="2" xfId="2" applyFont="1" applyFill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8"/>
  <sheetViews>
    <sheetView tabSelected="1" topLeftCell="A229" workbookViewId="0">
      <selection activeCell="G6" sqref="G6"/>
    </sheetView>
  </sheetViews>
  <sheetFormatPr defaultColWidth="8.81640625" defaultRowHeight="14.5" x14ac:dyDescent="0.35"/>
  <cols>
    <col min="1" max="1" width="20.7265625" style="2" customWidth="1"/>
    <col min="2" max="3" width="17.7265625" style="2" customWidth="1"/>
    <col min="4" max="4" width="24" style="2" customWidth="1"/>
    <col min="5" max="6" width="17.7265625" style="2" customWidth="1"/>
    <col min="7" max="8" width="16" style="2" customWidth="1"/>
    <col min="9" max="9" width="22.81640625" style="2" customWidth="1"/>
    <col min="10" max="10" width="15.81640625" style="2" customWidth="1"/>
    <col min="11" max="16384" width="8.81640625" style="2"/>
  </cols>
  <sheetData>
    <row r="1" spans="1:6" x14ac:dyDescent="0.35">
      <c r="A1" s="1" t="s">
        <v>0</v>
      </c>
    </row>
    <row r="3" spans="1:6" ht="29" x14ac:dyDescent="0.35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x14ac:dyDescent="0.35">
      <c r="A4" s="4" t="s">
        <v>6</v>
      </c>
      <c r="B4" s="4">
        <v>8</v>
      </c>
      <c r="C4" s="5">
        <v>3.4888791975577847E-3</v>
      </c>
      <c r="D4" s="6">
        <v>11465000</v>
      </c>
      <c r="E4" s="5">
        <v>3.3358285854876417E-4</v>
      </c>
      <c r="F4" s="7">
        <v>1433125</v>
      </c>
    </row>
    <row r="5" spans="1:6" x14ac:dyDescent="0.35">
      <c r="A5" s="4" t="s">
        <v>7</v>
      </c>
      <c r="B5" s="4">
        <v>2</v>
      </c>
      <c r="C5" s="5">
        <v>8.7221979938944616E-4</v>
      </c>
      <c r="D5" s="6">
        <v>4500000</v>
      </c>
      <c r="E5" s="5">
        <v>1.3093090828342248E-4</v>
      </c>
      <c r="F5" s="7">
        <v>2250000</v>
      </c>
    </row>
    <row r="6" spans="1:6" ht="29" x14ac:dyDescent="0.35">
      <c r="A6" s="4" t="s">
        <v>8</v>
      </c>
      <c r="B6" s="4">
        <v>56</v>
      </c>
      <c r="C6" s="5">
        <v>2.4422154382904491E-2</v>
      </c>
      <c r="D6" s="6">
        <v>88613000</v>
      </c>
      <c r="E6" s="5">
        <v>2.5782623501597588E-3</v>
      </c>
      <c r="F6" s="7">
        <v>1582375</v>
      </c>
    </row>
    <row r="7" spans="1:6" ht="29" x14ac:dyDescent="0.35">
      <c r="A7" s="4" t="s">
        <v>9</v>
      </c>
      <c r="B7" s="4">
        <v>14</v>
      </c>
      <c r="C7" s="5">
        <v>6.1055385957261227E-3</v>
      </c>
      <c r="D7" s="6">
        <v>17302000</v>
      </c>
      <c r="E7" s="5">
        <v>5.0341479447106119E-4</v>
      </c>
      <c r="F7" s="7">
        <v>1235857.142857143</v>
      </c>
    </row>
    <row r="8" spans="1:6" ht="29" x14ac:dyDescent="0.35">
      <c r="A8" s="4" t="s">
        <v>10</v>
      </c>
      <c r="B8" s="4">
        <v>101</v>
      </c>
      <c r="C8" s="5">
        <v>4.4047099869167029E-2</v>
      </c>
      <c r="D8" s="6">
        <v>82748000</v>
      </c>
      <c r="E8" s="5">
        <v>2.4076157330303652E-3</v>
      </c>
      <c r="F8" s="7">
        <v>819287.12871287134</v>
      </c>
    </row>
    <row r="9" spans="1:6" ht="43.5" x14ac:dyDescent="0.35">
      <c r="A9" s="4" t="s">
        <v>11</v>
      </c>
      <c r="B9" s="4">
        <v>28</v>
      </c>
      <c r="C9" s="5">
        <v>1.2211077191452245E-2</v>
      </c>
      <c r="D9" s="6">
        <v>135177000</v>
      </c>
      <c r="E9" s="5">
        <v>3.933077197561822E-3</v>
      </c>
      <c r="F9" s="7">
        <v>4827750</v>
      </c>
    </row>
    <row r="10" spans="1:6" ht="43.5" x14ac:dyDescent="0.35">
      <c r="A10" s="8" t="s">
        <v>12</v>
      </c>
      <c r="B10" s="4">
        <f>SUM(B7:B9)</f>
        <v>143</v>
      </c>
      <c r="C10" s="9">
        <f>SUM(C7:C9)</f>
        <v>6.2363715656345395E-2</v>
      </c>
      <c r="D10" s="10">
        <f>SUM(D7:D9)</f>
        <v>235227000</v>
      </c>
      <c r="E10" s="9">
        <f>SUM(E7:E9)</f>
        <v>6.8441077250632485E-3</v>
      </c>
      <c r="F10" s="7">
        <f>D10/B10</f>
        <v>1644944.055944056</v>
      </c>
    </row>
    <row r="11" spans="1:6" ht="43.5" x14ac:dyDescent="0.35">
      <c r="A11" s="4" t="s">
        <v>13</v>
      </c>
      <c r="B11" s="4">
        <v>66</v>
      </c>
      <c r="C11" s="5">
        <v>2.8783253379851721E-2</v>
      </c>
      <c r="D11" s="6">
        <v>104578000</v>
      </c>
      <c r="E11" s="5">
        <v>3.0427761169919457E-3</v>
      </c>
      <c r="F11" s="7">
        <v>1584515.1515151516</v>
      </c>
    </row>
    <row r="12" spans="1:6" ht="43.5" x14ac:dyDescent="0.35">
      <c r="A12" s="4" t="s">
        <v>14</v>
      </c>
      <c r="B12" s="4">
        <v>209</v>
      </c>
      <c r="C12" s="5">
        <v>9.1146969036197123E-2</v>
      </c>
      <c r="D12" s="6">
        <v>339805000</v>
      </c>
      <c r="E12" s="5">
        <v>9.8868838420551938E-3</v>
      </c>
      <c r="F12" s="7">
        <v>1625861.2440191389</v>
      </c>
    </row>
    <row r="13" spans="1:6" ht="58" x14ac:dyDescent="0.35">
      <c r="A13" s="4" t="s">
        <v>15</v>
      </c>
      <c r="B13" s="4">
        <v>2084</v>
      </c>
      <c r="C13" s="5">
        <v>0.90885303096380288</v>
      </c>
      <c r="D13" s="6">
        <v>34029467000</v>
      </c>
      <c r="E13" s="5">
        <v>0.99011311615794484</v>
      </c>
      <c r="F13" s="7">
        <v>16328918.905950096</v>
      </c>
    </row>
    <row r="14" spans="1:6" x14ac:dyDescent="0.35">
      <c r="A14" s="4" t="s">
        <v>16</v>
      </c>
      <c r="B14" s="4">
        <v>2293</v>
      </c>
      <c r="C14" s="5">
        <v>1</v>
      </c>
      <c r="D14" s="6">
        <v>34369272000</v>
      </c>
      <c r="E14" s="5">
        <v>1</v>
      </c>
      <c r="F14" s="7">
        <v>14988779.764500653</v>
      </c>
    </row>
    <row r="16" spans="1:6" x14ac:dyDescent="0.35">
      <c r="A16" s="11" t="s">
        <v>17</v>
      </c>
    </row>
    <row r="18" spans="1:6" ht="29" x14ac:dyDescent="0.35">
      <c r="A18" s="3"/>
      <c r="B18" s="4" t="s">
        <v>1</v>
      </c>
      <c r="C18" s="4" t="s">
        <v>2</v>
      </c>
      <c r="D18" s="4" t="s">
        <v>18</v>
      </c>
      <c r="E18" s="4" t="s">
        <v>4</v>
      </c>
      <c r="F18" s="4" t="s">
        <v>19</v>
      </c>
    </row>
    <row r="19" spans="1:6" x14ac:dyDescent="0.35">
      <c r="A19" s="4" t="s">
        <v>6</v>
      </c>
      <c r="B19" s="4">
        <v>12</v>
      </c>
      <c r="C19" s="5">
        <v>3.8119440914866584E-3</v>
      </c>
      <c r="D19" s="6">
        <v>59037000</v>
      </c>
      <c r="E19" s="5">
        <v>2.0237848626569032E-3</v>
      </c>
      <c r="F19" s="6">
        <v>4919750</v>
      </c>
    </row>
    <row r="20" spans="1:6" x14ac:dyDescent="0.35">
      <c r="A20" s="4" t="s">
        <v>7</v>
      </c>
      <c r="B20" s="4">
        <v>46</v>
      </c>
      <c r="C20" s="5">
        <v>1.4612452350698857E-2</v>
      </c>
      <c r="D20" s="6">
        <v>71277000</v>
      </c>
      <c r="E20" s="5">
        <v>2.4433713375611242E-3</v>
      </c>
      <c r="F20" s="6">
        <v>1549500</v>
      </c>
    </row>
    <row r="21" spans="1:6" ht="29" x14ac:dyDescent="0.35">
      <c r="A21" s="4" t="s">
        <v>8</v>
      </c>
      <c r="B21" s="4">
        <v>100</v>
      </c>
      <c r="C21" s="5">
        <v>3.176620076238882E-2</v>
      </c>
      <c r="D21" s="6">
        <v>149651900</v>
      </c>
      <c r="E21" s="5">
        <v>5.1300582666437078E-3</v>
      </c>
      <c r="F21" s="6">
        <v>1496519</v>
      </c>
    </row>
    <row r="22" spans="1:6" ht="29" x14ac:dyDescent="0.35">
      <c r="A22" s="4" t="s">
        <v>9</v>
      </c>
      <c r="B22" s="4">
        <v>6</v>
      </c>
      <c r="C22" s="5">
        <v>1.9059720457433292E-3</v>
      </c>
      <c r="D22" s="6">
        <v>8866000</v>
      </c>
      <c r="E22" s="5">
        <v>3.0392595477947903E-4</v>
      </c>
      <c r="F22" s="6">
        <v>1477666.6666666667</v>
      </c>
    </row>
    <row r="23" spans="1:6" ht="29" x14ac:dyDescent="0.35">
      <c r="A23" s="4" t="s">
        <v>10</v>
      </c>
      <c r="B23" s="4">
        <v>122</v>
      </c>
      <c r="C23" s="5">
        <v>3.8754764930114358E-2</v>
      </c>
      <c r="D23" s="6">
        <v>451480100</v>
      </c>
      <c r="E23" s="5">
        <v>1.5476711082386045E-2</v>
      </c>
      <c r="F23" s="6">
        <v>3700656.5573770492</v>
      </c>
    </row>
    <row r="24" spans="1:6" ht="43.5" x14ac:dyDescent="0.35">
      <c r="A24" s="4" t="s">
        <v>11</v>
      </c>
      <c r="B24" s="4">
        <v>46</v>
      </c>
      <c r="C24" s="5">
        <v>1.4612452350698857E-2</v>
      </c>
      <c r="D24" s="6">
        <v>202473000</v>
      </c>
      <c r="E24" s="5">
        <v>6.9407624455296024E-3</v>
      </c>
      <c r="F24" s="6">
        <v>4401586.9565217393</v>
      </c>
    </row>
    <row r="25" spans="1:6" ht="43.5" x14ac:dyDescent="0.35">
      <c r="A25" s="8" t="s">
        <v>12</v>
      </c>
      <c r="B25" s="4">
        <f>SUM(B22:B24)</f>
        <v>174</v>
      </c>
      <c r="C25" s="9">
        <f>SUM(C22:C24)</f>
        <v>5.5273189326556546E-2</v>
      </c>
      <c r="D25" s="10">
        <f>SUM(D22:D24)</f>
        <v>662819100</v>
      </c>
      <c r="E25" s="9">
        <f>SUM(E22:E24)</f>
        <v>2.2721399482695127E-2</v>
      </c>
      <c r="F25" s="7">
        <f>D25/B25</f>
        <v>3809305.1724137929</v>
      </c>
    </row>
    <row r="26" spans="1:6" ht="43.5" x14ac:dyDescent="0.35">
      <c r="A26" s="4" t="s">
        <v>13</v>
      </c>
      <c r="B26" s="4">
        <v>158</v>
      </c>
      <c r="C26" s="5">
        <v>5.0190597204574333E-2</v>
      </c>
      <c r="D26" s="6">
        <v>279965900</v>
      </c>
      <c r="E26" s="5">
        <v>9.5972144668617348E-3</v>
      </c>
      <c r="F26" s="6">
        <v>1771936.0759493671</v>
      </c>
    </row>
    <row r="27" spans="1:6" ht="43.5" x14ac:dyDescent="0.35">
      <c r="A27" s="4" t="s">
        <v>14</v>
      </c>
      <c r="B27" s="4">
        <v>332</v>
      </c>
      <c r="C27" s="5">
        <v>0.10546378653113088</v>
      </c>
      <c r="D27" s="6">
        <v>924785000</v>
      </c>
      <c r="E27" s="5">
        <v>3.1701575015874187E-2</v>
      </c>
      <c r="F27" s="6">
        <v>2785496.9879518072</v>
      </c>
    </row>
    <row r="28" spans="1:6" ht="58" x14ac:dyDescent="0.35">
      <c r="A28" s="4" t="s">
        <v>15</v>
      </c>
      <c r="B28" s="4">
        <v>2816</v>
      </c>
      <c r="C28" s="5">
        <v>0.89453621346886913</v>
      </c>
      <c r="D28" s="6">
        <v>28228794000</v>
      </c>
      <c r="E28" s="5">
        <v>0.96768138605044318</v>
      </c>
      <c r="F28" s="6">
        <v>10024429.6875</v>
      </c>
    </row>
    <row r="29" spans="1:6" x14ac:dyDescent="0.35">
      <c r="A29" s="4" t="s">
        <v>16</v>
      </c>
      <c r="B29" s="4">
        <v>3148</v>
      </c>
      <c r="C29" s="5">
        <v>1</v>
      </c>
      <c r="D29" s="6">
        <v>29171579000</v>
      </c>
      <c r="E29" s="5">
        <v>1</v>
      </c>
      <c r="F29" s="6">
        <v>9266702.3506988566</v>
      </c>
    </row>
    <row r="31" spans="1:6" x14ac:dyDescent="0.35">
      <c r="A31" s="11" t="s">
        <v>20</v>
      </c>
    </row>
    <row r="33" spans="1:6" ht="29" x14ac:dyDescent="0.35">
      <c r="A33" s="3"/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</row>
    <row r="34" spans="1:6" x14ac:dyDescent="0.35">
      <c r="A34" s="4" t="s">
        <v>6</v>
      </c>
      <c r="B34" s="4">
        <v>6</v>
      </c>
      <c r="C34" s="12">
        <v>7.2930594384344228E-4</v>
      </c>
      <c r="D34" s="7">
        <v>10095574</v>
      </c>
      <c r="E34" s="12">
        <v>1.1109950157433289E-4</v>
      </c>
      <c r="F34" s="7">
        <v>1682595.6666666667</v>
      </c>
    </row>
    <row r="35" spans="1:6" x14ac:dyDescent="0.35">
      <c r="A35" s="4" t="s">
        <v>7</v>
      </c>
      <c r="B35" s="4">
        <v>110</v>
      </c>
      <c r="C35" s="12">
        <v>1.337060897046311E-2</v>
      </c>
      <c r="D35" s="7">
        <v>86042055</v>
      </c>
      <c r="E35" s="12">
        <v>9.468732956572195E-4</v>
      </c>
      <c r="F35" s="7">
        <v>782200.5</v>
      </c>
    </row>
    <row r="36" spans="1:6" ht="29" x14ac:dyDescent="0.35">
      <c r="A36" s="4" t="s">
        <v>8</v>
      </c>
      <c r="B36" s="4">
        <v>123</v>
      </c>
      <c r="C36" s="12">
        <v>1.4950771848790567E-2</v>
      </c>
      <c r="D36" s="7">
        <v>179953963</v>
      </c>
      <c r="E36" s="12">
        <v>1.9803525382138692E-3</v>
      </c>
      <c r="F36" s="7">
        <v>1463040.349593496</v>
      </c>
    </row>
    <row r="37" spans="1:6" ht="29" x14ac:dyDescent="0.35">
      <c r="A37" s="4" t="s">
        <v>9</v>
      </c>
      <c r="B37" s="4">
        <v>2</v>
      </c>
      <c r="C37" s="12">
        <v>2.4310198128114745E-4</v>
      </c>
      <c r="D37" s="7">
        <v>1207228</v>
      </c>
      <c r="E37" s="12">
        <v>1.3285270266611759E-5</v>
      </c>
      <c r="F37" s="7">
        <v>603614</v>
      </c>
    </row>
    <row r="38" spans="1:6" ht="29" x14ac:dyDescent="0.35">
      <c r="A38" s="4" t="s">
        <v>10</v>
      </c>
      <c r="B38" s="4">
        <v>279</v>
      </c>
      <c r="C38" s="12">
        <v>3.3912726388720067E-2</v>
      </c>
      <c r="D38" s="7">
        <v>195563105</v>
      </c>
      <c r="E38" s="12">
        <v>2.1521276048126563E-3</v>
      </c>
      <c r="F38" s="7">
        <v>700943.0286738351</v>
      </c>
    </row>
    <row r="39" spans="1:6" ht="43.5" x14ac:dyDescent="0.35">
      <c r="A39" s="4" t="s">
        <v>11</v>
      </c>
      <c r="B39" s="4">
        <v>132</v>
      </c>
      <c r="C39" s="12">
        <v>1.6044730764555731E-2</v>
      </c>
      <c r="D39" s="7">
        <v>186517014</v>
      </c>
      <c r="E39" s="12">
        <v>2.0525774255661807E-3</v>
      </c>
      <c r="F39" s="7">
        <v>1413007.6818181819</v>
      </c>
    </row>
    <row r="40" spans="1:6" ht="43.5" x14ac:dyDescent="0.35">
      <c r="A40" s="8" t="s">
        <v>12</v>
      </c>
      <c r="B40" s="4">
        <f>SUM(B37:B39)</f>
        <v>413</v>
      </c>
      <c r="C40" s="9">
        <f>SUM(C37:C39)</f>
        <v>5.0200559134556948E-2</v>
      </c>
      <c r="D40" s="10">
        <f>SUM(D37:D39)</f>
        <v>383287347</v>
      </c>
      <c r="E40" s="9">
        <f>SUM(E37:E39)</f>
        <v>4.2179903006454491E-3</v>
      </c>
      <c r="F40" s="7">
        <f>D40/B40</f>
        <v>928056.53026634385</v>
      </c>
    </row>
    <row r="41" spans="1:6" ht="43.5" x14ac:dyDescent="0.35">
      <c r="A41" s="4" t="s">
        <v>13</v>
      </c>
      <c r="B41" s="4">
        <v>239</v>
      </c>
      <c r="C41" s="12">
        <v>2.9050686763097119E-2</v>
      </c>
      <c r="D41" s="7">
        <v>276091592</v>
      </c>
      <c r="E41" s="12">
        <v>3.0383253354454216E-3</v>
      </c>
      <c r="F41" s="7">
        <v>1155194.9456066946</v>
      </c>
    </row>
    <row r="42" spans="1:6" ht="43.5" x14ac:dyDescent="0.35">
      <c r="A42" s="4" t="s">
        <v>14</v>
      </c>
      <c r="B42" s="4">
        <v>652</v>
      </c>
      <c r="C42" s="12">
        <v>7.925124589765406E-2</v>
      </c>
      <c r="D42" s="13">
        <v>1318757878</v>
      </c>
      <c r="E42" s="12">
        <v>1.451263127218174E-2</v>
      </c>
      <c r="F42" s="7">
        <v>2022634.7822085889</v>
      </c>
    </row>
    <row r="43" spans="1:6" ht="58" x14ac:dyDescent="0.35">
      <c r="A43" s="4" t="s">
        <v>15</v>
      </c>
      <c r="B43" s="4">
        <v>7575</v>
      </c>
      <c r="C43" s="12">
        <v>0.92074875410234591</v>
      </c>
      <c r="D43" s="7">
        <v>89550902714</v>
      </c>
      <c r="E43" s="12">
        <v>0.98548736872781828</v>
      </c>
      <c r="F43" s="7">
        <v>11821901.348382838</v>
      </c>
    </row>
    <row r="44" spans="1:6" x14ac:dyDescent="0.35">
      <c r="A44" s="4" t="s">
        <v>16</v>
      </c>
      <c r="B44" s="4">
        <v>8227</v>
      </c>
      <c r="C44" s="12">
        <v>1</v>
      </c>
      <c r="D44" s="7">
        <v>90869660592</v>
      </c>
      <c r="E44" s="12">
        <v>1</v>
      </c>
      <c r="F44" s="7">
        <v>11045297.264130302</v>
      </c>
    </row>
    <row r="46" spans="1:6" x14ac:dyDescent="0.35">
      <c r="A46" s="11" t="s">
        <v>21</v>
      </c>
    </row>
    <row r="48" spans="1:6" ht="29" x14ac:dyDescent="0.35">
      <c r="A48" s="4"/>
      <c r="B48" s="4" t="s">
        <v>1</v>
      </c>
      <c r="C48" s="4" t="s">
        <v>2</v>
      </c>
      <c r="D48" s="4" t="s">
        <v>18</v>
      </c>
      <c r="E48" s="4" t="s">
        <v>4</v>
      </c>
      <c r="F48" s="4" t="s">
        <v>19</v>
      </c>
    </row>
    <row r="49" spans="1:6" x14ac:dyDescent="0.35">
      <c r="A49" s="4" t="s">
        <v>6</v>
      </c>
      <c r="B49" s="4">
        <v>14</v>
      </c>
      <c r="C49" s="14">
        <f>B49/B59</f>
        <v>3.6231884057971015E-3</v>
      </c>
      <c r="D49" s="7">
        <v>5358738</v>
      </c>
      <c r="E49" s="14">
        <f>D49/D59</f>
        <v>4.906008533581141E-4</v>
      </c>
      <c r="F49" s="15">
        <f>D49/B49</f>
        <v>382767</v>
      </c>
    </row>
    <row r="50" spans="1:6" x14ac:dyDescent="0.35">
      <c r="A50" s="4" t="s">
        <v>7</v>
      </c>
      <c r="B50" s="4">
        <v>78</v>
      </c>
      <c r="C50" s="14">
        <f>B50/B59</f>
        <v>2.0186335403726708E-2</v>
      </c>
      <c r="D50" s="7">
        <v>42777901.909999996</v>
      </c>
      <c r="E50" s="14">
        <f>D50/D59</f>
        <v>3.9163838914900674E-3</v>
      </c>
      <c r="F50" s="15">
        <f t="shared" ref="F50:F59" si="0">D50/B50</f>
        <v>548434.63987179485</v>
      </c>
    </row>
    <row r="51" spans="1:6" ht="29" x14ac:dyDescent="0.35">
      <c r="A51" s="4" t="s">
        <v>8</v>
      </c>
      <c r="B51" s="4">
        <v>106</v>
      </c>
      <c r="C51" s="14">
        <f>B51/B59</f>
        <v>2.7432712215320912E-2</v>
      </c>
      <c r="D51" s="7">
        <v>182726338</v>
      </c>
      <c r="E51" s="14">
        <f>D51/D59</f>
        <v>1.6728882314045432E-2</v>
      </c>
      <c r="F51" s="15">
        <f t="shared" si="0"/>
        <v>1723833.3773584906</v>
      </c>
    </row>
    <row r="52" spans="1:6" ht="29" x14ac:dyDescent="0.35">
      <c r="A52" s="4" t="s">
        <v>9</v>
      </c>
      <c r="B52" s="4">
        <v>10</v>
      </c>
      <c r="C52" s="14">
        <f>B52/B59</f>
        <v>2.587991718426501E-3</v>
      </c>
      <c r="D52" s="7">
        <v>28380047.399999999</v>
      </c>
      <c r="E52" s="14">
        <f>D52/D59</f>
        <v>2.5982377703078091E-3</v>
      </c>
      <c r="F52" s="15">
        <f t="shared" si="0"/>
        <v>2838004.7399999998</v>
      </c>
    </row>
    <row r="53" spans="1:6" ht="29" x14ac:dyDescent="0.35">
      <c r="A53" s="4" t="s">
        <v>10</v>
      </c>
      <c r="B53" s="4">
        <v>113</v>
      </c>
      <c r="C53" s="14">
        <f>B53/B59</f>
        <v>2.924430641821946E-2</v>
      </c>
      <c r="D53" s="7">
        <v>295953768.89999998</v>
      </c>
      <c r="E53" s="14">
        <f>D53/D59</f>
        <v>2.7095030877958597E-2</v>
      </c>
      <c r="F53" s="15">
        <f t="shared" si="0"/>
        <v>2619059.9017699114</v>
      </c>
    </row>
    <row r="54" spans="1:6" ht="43.5" x14ac:dyDescent="0.35">
      <c r="A54" s="4" t="s">
        <v>11</v>
      </c>
      <c r="B54" s="4">
        <v>57</v>
      </c>
      <c r="C54" s="14">
        <f>B54/B59</f>
        <v>1.4751552795031056E-2</v>
      </c>
      <c r="D54" s="7">
        <v>360742574.80000001</v>
      </c>
      <c r="E54" s="14">
        <f>D54/D59</f>
        <v>3.3026547489256486E-2</v>
      </c>
      <c r="F54" s="15">
        <f t="shared" si="0"/>
        <v>6328817.101754386</v>
      </c>
    </row>
    <row r="55" spans="1:6" ht="43.5" x14ac:dyDescent="0.35">
      <c r="A55" s="8" t="s">
        <v>12</v>
      </c>
      <c r="B55" s="4">
        <f>SUM(B52:B54)</f>
        <v>180</v>
      </c>
      <c r="C55" s="9">
        <f>SUM(C52:C54)</f>
        <v>4.6583850931677016E-2</v>
      </c>
      <c r="D55" s="10">
        <f>SUM(D52:D54)</f>
        <v>685076391.0999999</v>
      </c>
      <c r="E55" s="9">
        <f>SUM(E52:E54)</f>
        <v>6.2719816137522894E-2</v>
      </c>
      <c r="F55" s="7">
        <f>D55/B55</f>
        <v>3805979.9505555551</v>
      </c>
    </row>
    <row r="56" spans="1:6" ht="43.5" x14ac:dyDescent="0.35">
      <c r="A56" s="4" t="s">
        <v>13</v>
      </c>
      <c r="B56" s="4">
        <v>198</v>
      </c>
      <c r="C56" s="14">
        <f>B56/B59</f>
        <v>5.124223602484472E-2</v>
      </c>
      <c r="D56" s="7">
        <v>230862977.90000001</v>
      </c>
      <c r="E56" s="14">
        <f>D56/D59</f>
        <v>2.1135867057978101E-2</v>
      </c>
      <c r="F56" s="15">
        <f t="shared" si="0"/>
        <v>1165974.6358585858</v>
      </c>
    </row>
    <row r="57" spans="1:6" ht="43.5" x14ac:dyDescent="0.35">
      <c r="A57" s="4" t="s">
        <v>14</v>
      </c>
      <c r="B57" s="4">
        <v>378</v>
      </c>
      <c r="C57" s="14">
        <f>B57/B59</f>
        <v>9.7826086956521743E-2</v>
      </c>
      <c r="D57" s="7">
        <v>915939369</v>
      </c>
      <c r="E57" s="14">
        <f>D57/D59</f>
        <v>8.3855683195500991E-2</v>
      </c>
      <c r="F57" s="15">
        <f t="shared" si="0"/>
        <v>2423120.0238095238</v>
      </c>
    </row>
    <row r="58" spans="1:6" ht="58" x14ac:dyDescent="0.35">
      <c r="A58" s="4" t="s">
        <v>15</v>
      </c>
      <c r="B58" s="16">
        <f>B59-B57</f>
        <v>3486</v>
      </c>
      <c r="C58" s="14">
        <f>B58/B59</f>
        <v>0.90217391304347827</v>
      </c>
      <c r="D58" s="10">
        <f>D59-D57</f>
        <v>10006866743.790001</v>
      </c>
      <c r="E58" s="14">
        <f>D58/D59</f>
        <v>0.91614431680449904</v>
      </c>
      <c r="F58" s="15">
        <f t="shared" si="0"/>
        <v>2870587.1324698799</v>
      </c>
    </row>
    <row r="59" spans="1:6" x14ac:dyDescent="0.35">
      <c r="A59" s="4" t="s">
        <v>16</v>
      </c>
      <c r="B59" s="4">
        <v>3864</v>
      </c>
      <c r="C59" s="14">
        <f>B59/B59</f>
        <v>1</v>
      </c>
      <c r="D59" s="17">
        <v>10922806112.790001</v>
      </c>
      <c r="E59" s="14">
        <f>D59/D59</f>
        <v>1</v>
      </c>
      <c r="F59" s="15">
        <f t="shared" si="0"/>
        <v>2826813.1761878883</v>
      </c>
    </row>
    <row r="61" spans="1:6" x14ac:dyDescent="0.35">
      <c r="A61" s="18" t="s">
        <v>22</v>
      </c>
    </row>
    <row r="63" spans="1:6" ht="29" x14ac:dyDescent="0.35">
      <c r="A63" s="19"/>
      <c r="B63" s="20" t="s">
        <v>1</v>
      </c>
      <c r="C63" s="20" t="s">
        <v>2</v>
      </c>
      <c r="D63" s="21" t="s">
        <v>23</v>
      </c>
      <c r="E63" s="20" t="s">
        <v>4</v>
      </c>
      <c r="F63" s="20" t="s">
        <v>5</v>
      </c>
    </row>
    <row r="64" spans="1:6" x14ac:dyDescent="0.35">
      <c r="A64" s="22" t="s">
        <v>6</v>
      </c>
      <c r="B64" s="23">
        <v>7</v>
      </c>
      <c r="C64" s="24">
        <v>2E-3</v>
      </c>
      <c r="D64" s="25">
        <v>10439717</v>
      </c>
      <c r="E64" s="24">
        <v>5.9163542701746313E-4</v>
      </c>
      <c r="F64" s="26">
        <v>1491388.142857143</v>
      </c>
    </row>
    <row r="65" spans="1:6" x14ac:dyDescent="0.35">
      <c r="A65" s="22" t="s">
        <v>7</v>
      </c>
      <c r="B65" s="27">
        <v>62</v>
      </c>
      <c r="C65" s="24">
        <v>1.7714285714285714E-2</v>
      </c>
      <c r="D65" s="28">
        <v>114161764</v>
      </c>
      <c r="E65" s="24">
        <v>6.469729399102184E-3</v>
      </c>
      <c r="F65" s="26">
        <v>1841318.7741935484</v>
      </c>
    </row>
    <row r="66" spans="1:6" ht="29" x14ac:dyDescent="0.35">
      <c r="A66" s="22" t="s">
        <v>8</v>
      </c>
      <c r="B66" s="29">
        <v>181</v>
      </c>
      <c r="C66" s="24">
        <v>5.1714285714285713E-2</v>
      </c>
      <c r="D66" s="30">
        <v>256322005</v>
      </c>
      <c r="E66" s="24">
        <v>1.4526177182977979E-2</v>
      </c>
      <c r="F66" s="26">
        <v>1416143.6740331491</v>
      </c>
    </row>
    <row r="67" spans="1:6" ht="29" x14ac:dyDescent="0.35">
      <c r="A67" s="22" t="s">
        <v>9</v>
      </c>
      <c r="B67" s="29">
        <v>7</v>
      </c>
      <c r="C67" s="24">
        <v>2E-3</v>
      </c>
      <c r="D67" s="30">
        <v>92959795</v>
      </c>
      <c r="E67" s="24">
        <v>5.268179971763683E-3</v>
      </c>
      <c r="F67" s="26">
        <v>13279970.714285715</v>
      </c>
    </row>
    <row r="68" spans="1:6" ht="29" x14ac:dyDescent="0.35">
      <c r="A68" s="22" t="s">
        <v>10</v>
      </c>
      <c r="B68" s="29">
        <v>35</v>
      </c>
      <c r="C68" s="24">
        <v>0.01</v>
      </c>
      <c r="D68" s="30">
        <v>196225837</v>
      </c>
      <c r="E68" s="24">
        <v>1.112043141259041E-2</v>
      </c>
      <c r="F68" s="26">
        <v>5606452.4857142856</v>
      </c>
    </row>
    <row r="69" spans="1:6" ht="43.5" x14ac:dyDescent="0.35">
      <c r="A69" s="22" t="s">
        <v>11</v>
      </c>
      <c r="B69" s="29">
        <v>75</v>
      </c>
      <c r="C69" s="24">
        <v>2.1428571428571429E-2</v>
      </c>
      <c r="D69" s="30">
        <v>334422476</v>
      </c>
      <c r="E69" s="24">
        <v>1.8952255544139495E-2</v>
      </c>
      <c r="F69" s="26">
        <v>4458966.3466666667</v>
      </c>
    </row>
    <row r="70" spans="1:6" ht="43.5" x14ac:dyDescent="0.35">
      <c r="A70" s="8" t="s">
        <v>12</v>
      </c>
      <c r="B70" s="4">
        <f>SUM(B67:B69)</f>
        <v>117</v>
      </c>
      <c r="C70" s="9">
        <f>SUM(C67:C69)</f>
        <v>3.3428571428571432E-2</v>
      </c>
      <c r="D70" s="10">
        <f>SUM(D67:D69)</f>
        <v>623608108</v>
      </c>
      <c r="E70" s="9">
        <f>SUM(E67:E69)</f>
        <v>3.5340866928493586E-2</v>
      </c>
      <c r="F70" s="7">
        <f>D70/B70</f>
        <v>5329983.829059829</v>
      </c>
    </row>
    <row r="71" spans="1:6" ht="43.5" x14ac:dyDescent="0.35">
      <c r="A71" s="22" t="s">
        <v>13</v>
      </c>
      <c r="B71" s="31">
        <v>250</v>
      </c>
      <c r="C71" s="24">
        <v>7.1428571428571425E-2</v>
      </c>
      <c r="D71" s="30">
        <v>380923486</v>
      </c>
      <c r="E71" s="24">
        <v>2.1587542009097627E-2</v>
      </c>
      <c r="F71" s="26">
        <v>1523693.9439999999</v>
      </c>
    </row>
    <row r="72" spans="1:6" ht="43.5" x14ac:dyDescent="0.35">
      <c r="A72" s="22" t="s">
        <v>14</v>
      </c>
      <c r="B72" s="32">
        <v>367</v>
      </c>
      <c r="C72" s="24">
        <v>0.10485714285714286</v>
      </c>
      <c r="D72" s="30">
        <v>1004531594</v>
      </c>
      <c r="E72" s="24">
        <v>5.6928408937591213E-2</v>
      </c>
      <c r="F72" s="26">
        <v>2737143.3079019072</v>
      </c>
    </row>
    <row r="73" spans="1:6" ht="58" x14ac:dyDescent="0.35">
      <c r="A73" s="22" t="s">
        <v>15</v>
      </c>
      <c r="B73" s="33">
        <v>3133</v>
      </c>
      <c r="C73" s="24">
        <v>0.89514285714285713</v>
      </c>
      <c r="D73" s="34">
        <v>16640992191.869999</v>
      </c>
      <c r="E73" s="24">
        <v>0.94307159106240879</v>
      </c>
      <c r="F73" s="26">
        <v>5311520.0101723587</v>
      </c>
    </row>
    <row r="74" spans="1:6" x14ac:dyDescent="0.35">
      <c r="A74" s="22" t="s">
        <v>16</v>
      </c>
      <c r="B74" s="35">
        <v>3500</v>
      </c>
      <c r="C74" s="24">
        <v>1</v>
      </c>
      <c r="D74" s="25">
        <v>17645523785.869999</v>
      </c>
      <c r="E74" s="24">
        <v>1</v>
      </c>
      <c r="F74" s="26">
        <v>5041578.2245342853</v>
      </c>
    </row>
    <row r="76" spans="1:6" x14ac:dyDescent="0.35">
      <c r="A76" s="18" t="s">
        <v>24</v>
      </c>
    </row>
    <row r="78" spans="1:6" ht="29" x14ac:dyDescent="0.35">
      <c r="A78" s="3"/>
      <c r="B78" s="4" t="s">
        <v>1</v>
      </c>
      <c r="C78" s="4" t="s">
        <v>2</v>
      </c>
      <c r="D78" s="4" t="s">
        <v>3</v>
      </c>
      <c r="E78" s="4" t="s">
        <v>4</v>
      </c>
      <c r="F78" s="4" t="s">
        <v>5</v>
      </c>
    </row>
    <row r="79" spans="1:6" x14ac:dyDescent="0.35">
      <c r="A79" s="4" t="s">
        <v>6</v>
      </c>
      <c r="B79" s="4">
        <v>24</v>
      </c>
      <c r="C79" s="12">
        <v>4.076779344317989E-3</v>
      </c>
      <c r="D79" s="36">
        <v>46478000</v>
      </c>
      <c r="E79" s="12">
        <v>2.965336468456656E-4</v>
      </c>
      <c r="F79" s="7">
        <v>1936583.3333333333</v>
      </c>
    </row>
    <row r="80" spans="1:6" x14ac:dyDescent="0.35">
      <c r="A80" s="4" t="s">
        <v>7</v>
      </c>
      <c r="B80" s="4">
        <v>23</v>
      </c>
      <c r="C80" s="12">
        <v>3.906913538304739E-3</v>
      </c>
      <c r="D80" s="36">
        <v>37603000</v>
      </c>
      <c r="E80" s="12">
        <v>2.3991038173625293E-4</v>
      </c>
      <c r="F80" s="7">
        <v>1634913.043478261</v>
      </c>
    </row>
    <row r="81" spans="1:6" ht="29" x14ac:dyDescent="0.35">
      <c r="A81" s="4" t="s">
        <v>8</v>
      </c>
      <c r="B81" s="4">
        <v>136</v>
      </c>
      <c r="C81" s="12">
        <v>2.3101749617801936E-2</v>
      </c>
      <c r="D81" s="36">
        <v>218989000</v>
      </c>
      <c r="E81" s="12">
        <v>1.3971686989346672E-3</v>
      </c>
      <c r="F81" s="7">
        <v>1610213.2352941176</v>
      </c>
    </row>
    <row r="82" spans="1:6" ht="29" x14ac:dyDescent="0.35">
      <c r="A82" s="4" t="s">
        <v>9</v>
      </c>
      <c r="B82" s="4">
        <v>101</v>
      </c>
      <c r="C82" s="12">
        <v>1.7156446407338204E-2</v>
      </c>
      <c r="D82" s="36">
        <v>891138000</v>
      </c>
      <c r="E82" s="12">
        <v>5.685537264571469E-3</v>
      </c>
      <c r="F82" s="7">
        <v>8823148.5148514844</v>
      </c>
    </row>
    <row r="83" spans="1:6" ht="29" x14ac:dyDescent="0.35">
      <c r="A83" s="4" t="s">
        <v>10</v>
      </c>
      <c r="B83" s="4">
        <v>292</v>
      </c>
      <c r="C83" s="12">
        <v>4.9600815355868862E-2</v>
      </c>
      <c r="D83" s="36">
        <v>925368000</v>
      </c>
      <c r="E83" s="12">
        <v>5.9039276155230403E-3</v>
      </c>
      <c r="F83" s="7">
        <v>3169068.493150685</v>
      </c>
    </row>
    <row r="84" spans="1:6" ht="43.5" x14ac:dyDescent="0.35">
      <c r="A84" s="4" t="s">
        <v>11</v>
      </c>
      <c r="B84" s="4">
        <v>181</v>
      </c>
      <c r="C84" s="12">
        <v>3.0745710888398167E-2</v>
      </c>
      <c r="D84" s="36">
        <v>1451790000</v>
      </c>
      <c r="E84" s="12">
        <v>9.2625453581063923E-3</v>
      </c>
      <c r="F84" s="7">
        <v>8020939.2265193369</v>
      </c>
    </row>
    <row r="85" spans="1:6" ht="43.5" x14ac:dyDescent="0.35">
      <c r="A85" s="8" t="s">
        <v>12</v>
      </c>
      <c r="B85" s="4">
        <f>SUM(B82:B84)</f>
        <v>574</v>
      </c>
      <c r="C85" s="9">
        <f>SUM(C82:C84)</f>
        <v>9.7502972651605235E-2</v>
      </c>
      <c r="D85" s="10">
        <f>SUM(D82:D84)</f>
        <v>3268296000</v>
      </c>
      <c r="E85" s="9">
        <f>SUM(E82:E84)</f>
        <v>2.0852010238200901E-2</v>
      </c>
      <c r="F85" s="7">
        <f>D85/B85</f>
        <v>5693895.4703832753</v>
      </c>
    </row>
    <row r="86" spans="1:6" ht="43.5" x14ac:dyDescent="0.35">
      <c r="A86" s="4" t="s">
        <v>13</v>
      </c>
      <c r="B86" s="4">
        <v>183</v>
      </c>
      <c r="C86" s="12">
        <v>3.1085442500424665E-2</v>
      </c>
      <c r="D86" s="37">
        <v>303070000</v>
      </c>
      <c r="E86" s="12">
        <v>1.9336127275165857E-3</v>
      </c>
      <c r="F86" s="7">
        <v>1656120.218579235</v>
      </c>
    </row>
    <row r="87" spans="1:6" ht="43.5" x14ac:dyDescent="0.35">
      <c r="A87" s="4" t="s">
        <v>14</v>
      </c>
      <c r="B87" s="4">
        <v>757</v>
      </c>
      <c r="C87" s="12">
        <v>0.1285884151520299</v>
      </c>
      <c r="D87" s="37">
        <v>3571366000</v>
      </c>
      <c r="E87" s="12">
        <v>2.2785622965717487E-2</v>
      </c>
      <c r="F87" s="7">
        <v>4717788.639365918</v>
      </c>
    </row>
    <row r="88" spans="1:6" ht="58" x14ac:dyDescent="0.35">
      <c r="A88" s="4" t="s">
        <v>15</v>
      </c>
      <c r="B88" s="4">
        <v>5130</v>
      </c>
      <c r="C88" s="12">
        <v>0.8714115848479701</v>
      </c>
      <c r="D88" s="37">
        <v>153166328000</v>
      </c>
      <c r="E88" s="12">
        <v>0.97721437703428249</v>
      </c>
      <c r="F88" s="7">
        <v>29856984.015594542</v>
      </c>
    </row>
    <row r="89" spans="1:6" x14ac:dyDescent="0.35">
      <c r="A89" s="4" t="s">
        <v>16</v>
      </c>
      <c r="B89" s="38">
        <v>5887</v>
      </c>
      <c r="C89" s="12">
        <v>1</v>
      </c>
      <c r="D89" s="36">
        <v>156737694000</v>
      </c>
      <c r="E89" s="12">
        <v>1</v>
      </c>
      <c r="F89" s="7">
        <v>26624374.723968066</v>
      </c>
    </row>
    <row r="91" spans="1:6" x14ac:dyDescent="0.35">
      <c r="A91" s="18" t="s">
        <v>25</v>
      </c>
    </row>
    <row r="93" spans="1:6" ht="29" x14ac:dyDescent="0.35">
      <c r="A93" s="39"/>
      <c r="B93" s="40" t="s">
        <v>26</v>
      </c>
      <c r="C93" s="40" t="s">
        <v>27</v>
      </c>
      <c r="D93" s="40" t="s">
        <v>28</v>
      </c>
      <c r="E93" s="40" t="s">
        <v>29</v>
      </c>
      <c r="F93" s="40" t="s">
        <v>30</v>
      </c>
    </row>
    <row r="94" spans="1:6" x14ac:dyDescent="0.35">
      <c r="A94" s="39" t="s">
        <v>31</v>
      </c>
      <c r="B94" s="41">
        <v>2</v>
      </c>
      <c r="C94" s="42">
        <v>6.6334991708126036E-4</v>
      </c>
      <c r="D94" s="43">
        <v>3029990</v>
      </c>
      <c r="E94" s="44">
        <v>1.8136091756773646E-4</v>
      </c>
      <c r="F94" s="45">
        <v>769279.34</v>
      </c>
    </row>
    <row r="95" spans="1:6" x14ac:dyDescent="0.35">
      <c r="A95" s="39" t="s">
        <v>32</v>
      </c>
      <c r="B95" s="41">
        <v>49</v>
      </c>
      <c r="C95" s="42">
        <v>1.6252072968490881E-2</v>
      </c>
      <c r="D95" s="46">
        <v>20137841</v>
      </c>
      <c r="E95" s="42">
        <v>1.2053562294242501E-3</v>
      </c>
      <c r="F95" s="45">
        <v>1076660.1100000001</v>
      </c>
    </row>
    <row r="96" spans="1:6" ht="29" x14ac:dyDescent="0.35">
      <c r="A96" s="39" t="s">
        <v>33</v>
      </c>
      <c r="B96" s="41">
        <v>66</v>
      </c>
      <c r="C96" s="47">
        <v>2.1890547263681594E-2</v>
      </c>
      <c r="D96" s="46">
        <v>138934730</v>
      </c>
      <c r="E96" s="42">
        <v>8.3159779784176581E-3</v>
      </c>
      <c r="F96" s="45">
        <v>1755634.29</v>
      </c>
    </row>
    <row r="97" spans="1:6" ht="29" x14ac:dyDescent="0.35">
      <c r="A97" s="39" t="s">
        <v>9</v>
      </c>
      <c r="B97" s="41">
        <v>0</v>
      </c>
      <c r="C97" s="42">
        <v>0</v>
      </c>
      <c r="D97" s="48">
        <v>0</v>
      </c>
      <c r="E97" s="42">
        <v>0</v>
      </c>
      <c r="F97" s="49">
        <v>0</v>
      </c>
    </row>
    <row r="98" spans="1:6" ht="29" x14ac:dyDescent="0.35">
      <c r="A98" s="39" t="s">
        <v>10</v>
      </c>
      <c r="B98" s="41">
        <v>45</v>
      </c>
      <c r="C98" s="47">
        <v>1.4925373134328358E-2</v>
      </c>
      <c r="D98" s="46">
        <v>266926988</v>
      </c>
      <c r="E98" s="42">
        <v>1.5976991167387409E-2</v>
      </c>
      <c r="F98" s="49">
        <v>5931710.8444444444</v>
      </c>
    </row>
    <row r="99" spans="1:6" ht="43.5" x14ac:dyDescent="0.35">
      <c r="A99" s="39" t="s">
        <v>11</v>
      </c>
      <c r="B99" s="41">
        <v>18</v>
      </c>
      <c r="C99" s="47">
        <v>5.9701492537313433E-3</v>
      </c>
      <c r="D99" s="46">
        <v>287569808</v>
      </c>
      <c r="E99" s="42">
        <v>1.7212573059204091E-2</v>
      </c>
      <c r="F99" s="49">
        <v>15976100.444444444</v>
      </c>
    </row>
    <row r="100" spans="1:6" ht="43.5" x14ac:dyDescent="0.35">
      <c r="A100" s="8" t="s">
        <v>12</v>
      </c>
      <c r="B100" s="4">
        <f>SUM(B97:B99)</f>
        <v>63</v>
      </c>
      <c r="C100" s="9">
        <f>SUM(C97:C99)</f>
        <v>2.0895522388059702E-2</v>
      </c>
      <c r="D100" s="10">
        <f>SUM(D97:D99)</f>
        <v>554496796</v>
      </c>
      <c r="E100" s="9">
        <f>SUM(E97:E99)</f>
        <v>3.31895642265915E-2</v>
      </c>
      <c r="F100" s="7">
        <f>D100/B100</f>
        <v>8801536.444444444</v>
      </c>
    </row>
    <row r="101" spans="1:6" ht="43.5" x14ac:dyDescent="0.35">
      <c r="A101" s="50" t="s">
        <v>34</v>
      </c>
      <c r="B101" s="41">
        <v>117</v>
      </c>
      <c r="C101" s="51">
        <v>3.880597014925373E-2</v>
      </c>
      <c r="D101" s="46">
        <v>166026233</v>
      </c>
      <c r="E101" s="42">
        <v>9.9375476345449354E-3</v>
      </c>
      <c r="F101" s="49">
        <v>1419027.6324786325</v>
      </c>
    </row>
    <row r="102" spans="1:6" ht="43.5" x14ac:dyDescent="0.35">
      <c r="A102" s="50" t="s">
        <v>14</v>
      </c>
      <c r="B102" s="52">
        <v>180</v>
      </c>
      <c r="C102" s="44">
        <v>5.9701492537313432E-2</v>
      </c>
      <c r="D102" s="46">
        <v>716599357</v>
      </c>
      <c r="E102" s="44">
        <v>4.2892259352001146E-2</v>
      </c>
      <c r="F102" s="49">
        <v>3981107.5388888889</v>
      </c>
    </row>
    <row r="103" spans="1:6" ht="58" x14ac:dyDescent="0.35">
      <c r="A103" s="50" t="s">
        <v>35</v>
      </c>
      <c r="B103" s="53">
        <v>2835</v>
      </c>
      <c r="C103" s="47">
        <v>0.94029850746268662</v>
      </c>
      <c r="D103" s="45">
        <v>15990362874.09</v>
      </c>
      <c r="E103" s="47">
        <v>0.95710774064799886</v>
      </c>
      <c r="F103" s="49">
        <v>5640339.6381269842</v>
      </c>
    </row>
    <row r="104" spans="1:6" x14ac:dyDescent="0.35">
      <c r="A104" s="39" t="s">
        <v>16</v>
      </c>
      <c r="B104" s="53">
        <v>3015</v>
      </c>
      <c r="C104" s="47">
        <v>1</v>
      </c>
      <c r="D104" s="54">
        <v>16706962231.09</v>
      </c>
      <c r="E104" s="47">
        <v>1</v>
      </c>
      <c r="F104" s="49">
        <v>2953509.51</v>
      </c>
    </row>
    <row r="106" spans="1:6" x14ac:dyDescent="0.35">
      <c r="A106" s="18" t="s">
        <v>36</v>
      </c>
    </row>
    <row r="108" spans="1:6" ht="29" x14ac:dyDescent="0.35">
      <c r="A108" s="3"/>
      <c r="B108" s="4" t="s">
        <v>1</v>
      </c>
      <c r="C108" s="4" t="s">
        <v>2</v>
      </c>
      <c r="D108" s="4" t="s">
        <v>3</v>
      </c>
      <c r="E108" s="4" t="s">
        <v>4</v>
      </c>
      <c r="F108" s="4" t="s">
        <v>5</v>
      </c>
    </row>
    <row r="109" spans="1:6" x14ac:dyDescent="0.35">
      <c r="A109" s="4" t="s">
        <v>6</v>
      </c>
      <c r="B109" s="4">
        <v>5</v>
      </c>
      <c r="C109" s="12">
        <v>1.2946659761781461E-3</v>
      </c>
      <c r="D109" s="55">
        <v>165625</v>
      </c>
      <c r="E109" s="12">
        <v>9.7607138211826386E-6</v>
      </c>
      <c r="F109" s="7">
        <v>33125</v>
      </c>
    </row>
    <row r="110" spans="1:6" x14ac:dyDescent="0.35">
      <c r="A110" s="4" t="s">
        <v>7</v>
      </c>
      <c r="B110" s="4">
        <v>37</v>
      </c>
      <c r="C110" s="12">
        <v>9.5805282237182814E-3</v>
      </c>
      <c r="D110" s="55">
        <v>13058974</v>
      </c>
      <c r="E110" s="12">
        <v>7.6959944460235302E-4</v>
      </c>
      <c r="F110" s="7">
        <v>352945.24324324325</v>
      </c>
    </row>
    <row r="111" spans="1:6" ht="29" x14ac:dyDescent="0.35">
      <c r="A111" s="4" t="s">
        <v>8</v>
      </c>
      <c r="B111" s="4">
        <v>113</v>
      </c>
      <c r="C111" s="12">
        <v>2.9259451061626099E-2</v>
      </c>
      <c r="D111" s="55">
        <v>118407576.85000001</v>
      </c>
      <c r="E111" s="12">
        <v>6.9780677548228857E-3</v>
      </c>
      <c r="F111" s="7">
        <v>1047854.6623893806</v>
      </c>
    </row>
    <row r="112" spans="1:6" ht="29" x14ac:dyDescent="0.35">
      <c r="A112" s="4" t="s">
        <v>9</v>
      </c>
      <c r="B112" s="4">
        <v>7</v>
      </c>
      <c r="C112" s="12">
        <v>1.8125323666494044E-3</v>
      </c>
      <c r="D112" s="55">
        <v>5614243</v>
      </c>
      <c r="E112" s="12">
        <v>3.3086200299216833E-4</v>
      </c>
      <c r="F112" s="7">
        <v>802034.71428571432</v>
      </c>
    </row>
    <row r="113" spans="1:6" ht="29" x14ac:dyDescent="0.35">
      <c r="A113" s="4" t="s">
        <v>10</v>
      </c>
      <c r="B113" s="4">
        <v>43</v>
      </c>
      <c r="C113" s="12">
        <v>1.1134127395132056E-2</v>
      </c>
      <c r="D113" s="55">
        <v>27054042</v>
      </c>
      <c r="E113" s="12">
        <v>1.594365353468713E-3</v>
      </c>
      <c r="F113" s="7">
        <v>629163.76744186052</v>
      </c>
    </row>
    <row r="114" spans="1:6" ht="43.5" x14ac:dyDescent="0.35">
      <c r="A114" s="4" t="s">
        <v>11</v>
      </c>
      <c r="B114" s="4">
        <v>11</v>
      </c>
      <c r="C114" s="12">
        <v>2.8482651475919213E-3</v>
      </c>
      <c r="D114" s="55">
        <v>37455262</v>
      </c>
      <c r="E114" s="12">
        <v>2.2073364134606302E-3</v>
      </c>
      <c r="F114" s="7">
        <v>3405023.8181818184</v>
      </c>
    </row>
    <row r="115" spans="1:6" ht="43.5" x14ac:dyDescent="0.35">
      <c r="A115" s="8" t="s">
        <v>12</v>
      </c>
      <c r="B115" s="4">
        <f>SUM(B112:B114)</f>
        <v>61</v>
      </c>
      <c r="C115" s="9">
        <f>SUM(C112:C114)</f>
        <v>1.5794924909373381E-2</v>
      </c>
      <c r="D115" s="10">
        <f>SUM(D112:D114)</f>
        <v>70123547</v>
      </c>
      <c r="E115" s="9">
        <f>SUM(E112:E114)</f>
        <v>4.1325637699215116E-3</v>
      </c>
      <c r="F115" s="7">
        <f>D115/B115</f>
        <v>1149566.3442622952</v>
      </c>
    </row>
    <row r="116" spans="1:6" ht="43.5" x14ac:dyDescent="0.35">
      <c r="A116" s="4" t="s">
        <v>13</v>
      </c>
      <c r="B116" s="4">
        <v>155</v>
      </c>
      <c r="C116" s="12">
        <v>4.0134645261522529E-2</v>
      </c>
      <c r="D116" s="55">
        <v>131632175.85000001</v>
      </c>
      <c r="E116" s="12">
        <v>7.7574279132464211E-3</v>
      </c>
      <c r="F116" s="7">
        <v>849239.84419354843</v>
      </c>
    </row>
    <row r="117" spans="1:6" ht="43.5" x14ac:dyDescent="0.35">
      <c r="A117" s="4" t="s">
        <v>14</v>
      </c>
      <c r="B117" s="4">
        <v>216</v>
      </c>
      <c r="C117" s="12">
        <v>5.5929570170895906E-2</v>
      </c>
      <c r="D117" s="55">
        <v>201755722.84999999</v>
      </c>
      <c r="E117" s="12">
        <v>1.1889991683167931E-2</v>
      </c>
      <c r="F117" s="7">
        <v>934054.27245370368</v>
      </c>
    </row>
    <row r="118" spans="1:6" ht="58" x14ac:dyDescent="0.35">
      <c r="A118" s="4" t="s">
        <v>15</v>
      </c>
      <c r="B118" s="4">
        <v>3646</v>
      </c>
      <c r="C118" s="12">
        <v>0.94407042982910405</v>
      </c>
      <c r="D118" s="7">
        <v>16766777832.61207</v>
      </c>
      <c r="E118" s="12">
        <v>0.98811000831683204</v>
      </c>
      <c r="F118" s="7">
        <v>4598677.4088349072</v>
      </c>
    </row>
    <row r="119" spans="1:6" x14ac:dyDescent="0.35">
      <c r="A119" s="4" t="s">
        <v>16</v>
      </c>
      <c r="B119" s="56">
        <v>3862</v>
      </c>
      <c r="C119" s="12">
        <v>1</v>
      </c>
      <c r="D119" s="57">
        <v>16968533555.46207</v>
      </c>
      <c r="E119" s="12">
        <v>1</v>
      </c>
      <c r="F119" s="7">
        <v>4393716.6119787861</v>
      </c>
    </row>
    <row r="121" spans="1:6" x14ac:dyDescent="0.35">
      <c r="A121" s="18" t="s">
        <v>37</v>
      </c>
    </row>
    <row r="123" spans="1:6" ht="29" x14ac:dyDescent="0.35">
      <c r="A123" s="3"/>
      <c r="B123" s="4" t="s">
        <v>26</v>
      </c>
      <c r="C123" s="4" t="s">
        <v>27</v>
      </c>
      <c r="D123" s="4" t="s">
        <v>28</v>
      </c>
      <c r="E123" s="4" t="s">
        <v>29</v>
      </c>
      <c r="F123" s="4" t="s">
        <v>30</v>
      </c>
    </row>
    <row r="124" spans="1:6" x14ac:dyDescent="0.35">
      <c r="A124" s="4" t="s">
        <v>31</v>
      </c>
      <c r="B124" s="4">
        <v>10</v>
      </c>
      <c r="C124" s="14">
        <v>7.9808459696727851E-3</v>
      </c>
      <c r="D124" s="37">
        <v>8575051</v>
      </c>
      <c r="E124" s="14">
        <v>3.3751757683767101E-4</v>
      </c>
      <c r="F124" s="58">
        <v>857505.1</v>
      </c>
    </row>
    <row r="125" spans="1:6" x14ac:dyDescent="0.35">
      <c r="A125" s="4" t="s">
        <v>32</v>
      </c>
      <c r="B125" s="4">
        <v>37</v>
      </c>
      <c r="C125" s="14">
        <v>2.9529130087789304E-2</v>
      </c>
      <c r="D125" s="37">
        <v>28450557</v>
      </c>
      <c r="E125" s="14">
        <v>1.119825766438245E-3</v>
      </c>
      <c r="F125" s="58">
        <v>768933.97297297302</v>
      </c>
    </row>
    <row r="126" spans="1:6" ht="29" x14ac:dyDescent="0.35">
      <c r="A126" s="4" t="s">
        <v>33</v>
      </c>
      <c r="B126" s="4">
        <v>66</v>
      </c>
      <c r="C126" s="14">
        <v>5.2673583399840386E-2</v>
      </c>
      <c r="D126" s="37">
        <v>188702443</v>
      </c>
      <c r="E126" s="14">
        <v>7.4274067063518027E-3</v>
      </c>
      <c r="F126" s="58">
        <v>2859127.9242424243</v>
      </c>
    </row>
    <row r="127" spans="1:6" ht="29" x14ac:dyDescent="0.35">
      <c r="A127" s="4" t="s">
        <v>9</v>
      </c>
      <c r="B127" s="4">
        <v>11</v>
      </c>
      <c r="C127" s="14">
        <v>8.7789305666400638E-3</v>
      </c>
      <c r="D127" s="37">
        <v>868807805</v>
      </c>
      <c r="E127" s="14">
        <v>3.4196636857466593E-2</v>
      </c>
      <c r="F127" s="58">
        <v>78982527.727272734</v>
      </c>
    </row>
    <row r="128" spans="1:6" ht="29" x14ac:dyDescent="0.35">
      <c r="A128" s="4" t="s">
        <v>10</v>
      </c>
      <c r="B128" s="4">
        <v>135</v>
      </c>
      <c r="C128" s="14">
        <v>0.1077414205905826</v>
      </c>
      <c r="D128" s="37">
        <v>421436386</v>
      </c>
      <c r="E128" s="14">
        <v>1.6587911581394138E-2</v>
      </c>
      <c r="F128" s="58">
        <v>3121751.0074074073</v>
      </c>
    </row>
    <row r="129" spans="1:6" ht="43.5" x14ac:dyDescent="0.35">
      <c r="A129" s="4" t="s">
        <v>11</v>
      </c>
      <c r="B129" s="4">
        <v>81</v>
      </c>
      <c r="C129" s="14">
        <v>6.4644852354349566E-2</v>
      </c>
      <c r="D129" s="37">
        <v>3581471096</v>
      </c>
      <c r="E129" s="14">
        <v>0.14096819317297096</v>
      </c>
      <c r="F129" s="58">
        <v>44215692.543209873</v>
      </c>
    </row>
    <row r="130" spans="1:6" ht="43.5" x14ac:dyDescent="0.35">
      <c r="A130" s="8" t="s">
        <v>12</v>
      </c>
      <c r="B130" s="4">
        <f>SUM(B127:B129)</f>
        <v>227</v>
      </c>
      <c r="C130" s="9">
        <f>SUM(C127:C129)</f>
        <v>0.18116520351157223</v>
      </c>
      <c r="D130" s="10">
        <f>SUM(D127:D129)</f>
        <v>4871715287</v>
      </c>
      <c r="E130" s="9">
        <f>SUM(E127:E129)</f>
        <v>0.1917527416118317</v>
      </c>
      <c r="F130" s="7">
        <f>D130/B130</f>
        <v>21461300.823788546</v>
      </c>
    </row>
    <row r="131" spans="1:6" ht="43.5" x14ac:dyDescent="0.35">
      <c r="A131" s="4" t="s">
        <v>13</v>
      </c>
      <c r="B131" s="4">
        <v>113</v>
      </c>
      <c r="C131" s="14">
        <v>9.018355945730247E-2</v>
      </c>
      <c r="D131" s="37">
        <v>225728051</v>
      </c>
      <c r="E131" s="14">
        <v>8.8847500496277189E-3</v>
      </c>
      <c r="F131" s="58">
        <v>1997593.3716814159</v>
      </c>
    </row>
    <row r="132" spans="1:6" ht="43.5" x14ac:dyDescent="0.35">
      <c r="A132" s="4" t="s">
        <v>14</v>
      </c>
      <c r="B132" s="4">
        <v>340</v>
      </c>
      <c r="C132" s="14">
        <v>0.27134876296887472</v>
      </c>
      <c r="D132" s="37">
        <v>5097443338</v>
      </c>
      <c r="E132" s="14">
        <v>0.20063749166145942</v>
      </c>
      <c r="F132" s="58">
        <v>14992480.405882353</v>
      </c>
    </row>
    <row r="133" spans="1:6" ht="58" x14ac:dyDescent="0.35">
      <c r="A133" s="4" t="s">
        <v>35</v>
      </c>
      <c r="B133" s="16">
        <v>913</v>
      </c>
      <c r="C133" s="14">
        <v>0.72865123703112533</v>
      </c>
      <c r="D133" s="59">
        <v>20308792036</v>
      </c>
      <c r="E133" s="14">
        <v>0.79936250833854061</v>
      </c>
      <c r="F133" s="58">
        <v>22244021.945235487</v>
      </c>
    </row>
    <row r="134" spans="1:6" x14ac:dyDescent="0.35">
      <c r="A134" s="4" t="s">
        <v>16</v>
      </c>
      <c r="B134" s="60">
        <v>1253</v>
      </c>
      <c r="C134" s="14">
        <v>1</v>
      </c>
      <c r="D134" s="36">
        <v>25406235374</v>
      </c>
      <c r="E134" s="14">
        <v>1</v>
      </c>
      <c r="F134" s="58">
        <v>20276325.118914604</v>
      </c>
    </row>
    <row r="136" spans="1:6" x14ac:dyDescent="0.35">
      <c r="A136" s="18" t="s">
        <v>38</v>
      </c>
    </row>
    <row r="138" spans="1:6" ht="29" x14ac:dyDescent="0.35">
      <c r="A138" s="61"/>
      <c r="B138" s="8" t="s">
        <v>1</v>
      </c>
      <c r="C138" s="8" t="s">
        <v>2</v>
      </c>
      <c r="D138" s="8" t="s">
        <v>18</v>
      </c>
      <c r="E138" s="8" t="s">
        <v>4</v>
      </c>
      <c r="F138" s="8" t="s">
        <v>19</v>
      </c>
    </row>
    <row r="139" spans="1:6" x14ac:dyDescent="0.35">
      <c r="A139" s="8" t="s">
        <v>6</v>
      </c>
      <c r="B139" s="8">
        <v>0</v>
      </c>
      <c r="C139" s="62">
        <v>0</v>
      </c>
      <c r="D139" s="10">
        <v>0</v>
      </c>
      <c r="E139" s="62">
        <v>0</v>
      </c>
      <c r="F139" s="63">
        <v>0</v>
      </c>
    </row>
    <row r="140" spans="1:6" x14ac:dyDescent="0.35">
      <c r="A140" s="8" t="s">
        <v>7</v>
      </c>
      <c r="B140" s="8">
        <v>96</v>
      </c>
      <c r="C140" s="62">
        <f>B140/B148</f>
        <v>8.1287044877222686E-2</v>
      </c>
      <c r="D140" s="10">
        <v>35755000</v>
      </c>
      <c r="E140" s="62">
        <f>D140/D148</f>
        <v>1.2116437079584541E-2</v>
      </c>
      <c r="F140" s="63">
        <f>D140/B140</f>
        <v>372447.91666666669</v>
      </c>
    </row>
    <row r="141" spans="1:6" ht="29" x14ac:dyDescent="0.35">
      <c r="A141" s="8" t="s">
        <v>8</v>
      </c>
      <c r="B141" s="8">
        <v>27</v>
      </c>
      <c r="C141" s="62">
        <f>B141/B148</f>
        <v>2.2861981371718881E-2</v>
      </c>
      <c r="D141" s="10">
        <v>20611000</v>
      </c>
      <c r="E141" s="62">
        <f>D141/D148</f>
        <v>6.9845304054626479E-3</v>
      </c>
      <c r="F141" s="63">
        <f t="shared" ref="F141:F148" si="1">D141/B141</f>
        <v>763370.37037037034</v>
      </c>
    </row>
    <row r="142" spans="1:6" ht="29" x14ac:dyDescent="0.35">
      <c r="A142" s="8" t="s">
        <v>9</v>
      </c>
      <c r="B142" s="8">
        <v>3</v>
      </c>
      <c r="C142" s="62">
        <f>B142/B148</f>
        <v>2.5402201524132089E-3</v>
      </c>
      <c r="D142" s="10">
        <v>4442000</v>
      </c>
      <c r="E142" s="62">
        <f>D142/D148</f>
        <v>1.5052779613344855E-3</v>
      </c>
      <c r="F142" s="63">
        <f t="shared" si="1"/>
        <v>1480666.6666666667</v>
      </c>
    </row>
    <row r="143" spans="1:6" ht="29" x14ac:dyDescent="0.35">
      <c r="A143" s="8" t="s">
        <v>10</v>
      </c>
      <c r="B143" s="8">
        <v>15</v>
      </c>
      <c r="C143" s="62">
        <f>B143/B148</f>
        <v>1.2701100762066046E-2</v>
      </c>
      <c r="D143" s="10">
        <v>10547000</v>
      </c>
      <c r="E143" s="62">
        <f>D143/D148</f>
        <v>3.5741032548840205E-3</v>
      </c>
      <c r="F143" s="63">
        <f t="shared" si="1"/>
        <v>703133.33333333337</v>
      </c>
    </row>
    <row r="144" spans="1:6" ht="43.5" x14ac:dyDescent="0.35">
      <c r="A144" s="8" t="s">
        <v>11</v>
      </c>
      <c r="B144" s="8">
        <f>15+11</f>
        <v>26</v>
      </c>
      <c r="C144" s="62">
        <f>B144/B148</f>
        <v>2.201524132091448E-2</v>
      </c>
      <c r="D144" s="10">
        <f>25611000+83728000</f>
        <v>109339000</v>
      </c>
      <c r="E144" s="62">
        <f>D144/D148</f>
        <v>3.7052135752893137E-2</v>
      </c>
      <c r="F144" s="63">
        <f t="shared" si="1"/>
        <v>4205346.153846154</v>
      </c>
    </row>
    <row r="145" spans="1:6" ht="43.5" x14ac:dyDescent="0.35">
      <c r="A145" s="8" t="s">
        <v>13</v>
      </c>
      <c r="B145" s="8">
        <v>125</v>
      </c>
      <c r="C145" s="62">
        <f>B145/B148</f>
        <v>0.10584250635055038</v>
      </c>
      <c r="D145" s="10">
        <f>SUM(D140:D141)</f>
        <v>56366000</v>
      </c>
      <c r="E145" s="62">
        <f>D145/D148</f>
        <v>1.910096748504719E-2</v>
      </c>
      <c r="F145" s="63">
        <f t="shared" si="1"/>
        <v>450928</v>
      </c>
    </row>
    <row r="146" spans="1:6" ht="43.5" x14ac:dyDescent="0.35">
      <c r="A146" s="8" t="s">
        <v>14</v>
      </c>
      <c r="B146" s="8">
        <f>SUM(B140:B144)</f>
        <v>167</v>
      </c>
      <c r="C146" s="62">
        <f>B146/B148</f>
        <v>0.14140558848433532</v>
      </c>
      <c r="D146" s="10">
        <f>SUM(D140:D144)</f>
        <v>180694000</v>
      </c>
      <c r="E146" s="62">
        <f>D146/D148</f>
        <v>6.1232484454158832E-2</v>
      </c>
      <c r="F146" s="63">
        <f t="shared" si="1"/>
        <v>1082000</v>
      </c>
    </row>
    <row r="147" spans="1:6" ht="58" x14ac:dyDescent="0.35">
      <c r="A147" s="8" t="s">
        <v>15</v>
      </c>
      <c r="B147" s="8">
        <f>B148-B146</f>
        <v>1014</v>
      </c>
      <c r="C147" s="62">
        <f>B147/B148</f>
        <v>0.85859441151566473</v>
      </c>
      <c r="D147" s="10">
        <f>D148-D146</f>
        <v>2770256000</v>
      </c>
      <c r="E147" s="62">
        <f>D147/D148</f>
        <v>0.93876751554584115</v>
      </c>
      <c r="F147" s="63">
        <f t="shared" si="1"/>
        <v>2732007.889546351</v>
      </c>
    </row>
    <row r="148" spans="1:6" x14ac:dyDescent="0.35">
      <c r="A148" s="8" t="s">
        <v>16</v>
      </c>
      <c r="B148" s="8">
        <v>1181</v>
      </c>
      <c r="C148" s="62">
        <f>B148/B148</f>
        <v>1</v>
      </c>
      <c r="D148" s="17">
        <v>2950950000</v>
      </c>
      <c r="E148" s="62">
        <f>D148/D148</f>
        <v>1</v>
      </c>
      <c r="F148" s="63">
        <f t="shared" si="1"/>
        <v>2498687.5529212533</v>
      </c>
    </row>
    <row r="149" spans="1:6" x14ac:dyDescent="0.35">
      <c r="A149" s="64"/>
      <c r="B149" s="64"/>
      <c r="C149" s="65"/>
      <c r="D149" s="66"/>
      <c r="E149" s="65"/>
      <c r="F149" s="67"/>
    </row>
    <row r="150" spans="1:6" x14ac:dyDescent="0.35">
      <c r="A150" s="68" t="s">
        <v>39</v>
      </c>
    </row>
    <row r="151" spans="1:6" ht="29" x14ac:dyDescent="0.35">
      <c r="A151" s="69"/>
      <c r="B151" s="69" t="s">
        <v>40</v>
      </c>
      <c r="C151" s="69" t="s">
        <v>41</v>
      </c>
      <c r="D151" s="69" t="s">
        <v>42</v>
      </c>
      <c r="E151" s="69" t="s">
        <v>43</v>
      </c>
      <c r="F151" s="69" t="s">
        <v>19</v>
      </c>
    </row>
    <row r="152" spans="1:6" x14ac:dyDescent="0.35">
      <c r="A152" s="69" t="s">
        <v>6</v>
      </c>
      <c r="B152" s="70">
        <v>1</v>
      </c>
      <c r="C152" s="71">
        <v>1.3698630136986301E-3</v>
      </c>
      <c r="D152" s="72">
        <v>36468.949999999997</v>
      </c>
      <c r="E152" s="71">
        <v>7.4928436132887376E-6</v>
      </c>
      <c r="F152" s="73">
        <v>36468.949999999997</v>
      </c>
    </row>
    <row r="153" spans="1:6" x14ac:dyDescent="0.35">
      <c r="A153" s="69" t="s">
        <v>7</v>
      </c>
      <c r="B153" s="70">
        <v>1</v>
      </c>
      <c r="C153" s="71">
        <v>1.3698630136986301E-3</v>
      </c>
      <c r="D153" s="72">
        <v>1732065.38</v>
      </c>
      <c r="E153" s="71">
        <v>3.5586697780801287E-4</v>
      </c>
      <c r="F153" s="73">
        <v>1732065.38</v>
      </c>
    </row>
    <row r="154" spans="1:6" ht="29" x14ac:dyDescent="0.35">
      <c r="A154" s="69" t="s">
        <v>8</v>
      </c>
      <c r="B154" s="70">
        <v>22</v>
      </c>
      <c r="C154" s="71">
        <v>3.0136986301369864E-2</v>
      </c>
      <c r="D154" s="72">
        <v>16225918.350000001</v>
      </c>
      <c r="E154" s="71">
        <v>3.3337474393570982E-3</v>
      </c>
      <c r="F154" s="73">
        <v>737541.74318181828</v>
      </c>
    </row>
    <row r="155" spans="1:6" ht="29" x14ac:dyDescent="0.35">
      <c r="A155" s="69" t="s">
        <v>9</v>
      </c>
      <c r="B155" s="70">
        <v>2</v>
      </c>
      <c r="C155" s="71">
        <v>2.7397260273972603E-3</v>
      </c>
      <c r="D155" s="72">
        <v>2335000</v>
      </c>
      <c r="E155" s="71">
        <v>4.7974481955277584E-4</v>
      </c>
      <c r="F155" s="73">
        <v>1167500</v>
      </c>
    </row>
    <row r="156" spans="1:6" ht="29" x14ac:dyDescent="0.35">
      <c r="A156" s="69" t="s">
        <v>10</v>
      </c>
      <c r="B156" s="70">
        <v>0</v>
      </c>
      <c r="C156" s="71">
        <v>0</v>
      </c>
      <c r="D156" s="72">
        <v>0</v>
      </c>
      <c r="E156" s="71">
        <v>0</v>
      </c>
      <c r="F156" s="73">
        <v>0</v>
      </c>
    </row>
    <row r="157" spans="1:6" ht="43.5" x14ac:dyDescent="0.35">
      <c r="A157" s="69" t="s">
        <v>11</v>
      </c>
      <c r="B157" s="70">
        <v>10</v>
      </c>
      <c r="C157" s="71">
        <v>1.3698630136986301E-2</v>
      </c>
      <c r="D157" s="72">
        <v>28200479.080000002</v>
      </c>
      <c r="E157" s="71">
        <v>5.7940187355616408E-3</v>
      </c>
      <c r="F157" s="73">
        <v>2820047.9080000003</v>
      </c>
    </row>
    <row r="158" spans="1:6" ht="43.5" x14ac:dyDescent="0.35">
      <c r="A158" s="8" t="s">
        <v>12</v>
      </c>
      <c r="B158" s="4">
        <f>SUM(B155:B157)</f>
        <v>12</v>
      </c>
      <c r="C158" s="9">
        <f>SUM(C155:C157)</f>
        <v>1.643835616438356E-2</v>
      </c>
      <c r="D158" s="10">
        <f>SUM(D155:D157)</f>
        <v>30535479.080000002</v>
      </c>
      <c r="E158" s="9">
        <f>SUM(E155:E157)</f>
        <v>6.273763555114417E-3</v>
      </c>
      <c r="F158" s="7">
        <f>D158/B158</f>
        <v>2544623.2566666668</v>
      </c>
    </row>
    <row r="159" spans="1:6" ht="43.5" x14ac:dyDescent="0.35">
      <c r="A159" s="69" t="s">
        <v>13</v>
      </c>
      <c r="B159" s="70">
        <v>24</v>
      </c>
      <c r="C159" s="71">
        <v>3.287671232876712E-2</v>
      </c>
      <c r="D159" s="72">
        <v>17994452.68</v>
      </c>
      <c r="E159" s="71">
        <v>3.6971072607783996E-3</v>
      </c>
      <c r="F159" s="73">
        <v>749768.86166666669</v>
      </c>
    </row>
    <row r="160" spans="1:6" ht="43.5" x14ac:dyDescent="0.35">
      <c r="A160" s="69" t="s">
        <v>14</v>
      </c>
      <c r="B160" s="70">
        <v>37</v>
      </c>
      <c r="C160" s="71">
        <v>5.0684931506849315E-2</v>
      </c>
      <c r="D160" s="74">
        <v>51732931.759999998</v>
      </c>
      <c r="E160" s="71">
        <v>1.0628953324255787E-2</v>
      </c>
      <c r="F160" s="73">
        <v>1398187.3448648648</v>
      </c>
    </row>
    <row r="161" spans="1:6" ht="58" x14ac:dyDescent="0.35">
      <c r="A161" s="69" t="s">
        <v>15</v>
      </c>
      <c r="B161" s="70">
        <v>693</v>
      </c>
      <c r="C161" s="71">
        <v>0.94931506849315073</v>
      </c>
      <c r="D161" s="74">
        <v>4815437915.8099985</v>
      </c>
      <c r="E161" s="71">
        <v>0.98937104667574416</v>
      </c>
      <c r="F161" s="73">
        <v>6948683.8611976886</v>
      </c>
    </row>
    <row r="162" spans="1:6" x14ac:dyDescent="0.35">
      <c r="A162" s="69" t="s">
        <v>16</v>
      </c>
      <c r="B162" s="70">
        <v>730</v>
      </c>
      <c r="C162" s="71">
        <v>1</v>
      </c>
      <c r="D162" s="74">
        <v>4867170847.5699987</v>
      </c>
      <c r="E162" s="71">
        <v>1</v>
      </c>
      <c r="F162" s="73">
        <v>6667357.3254383542</v>
      </c>
    </row>
    <row r="164" spans="1:6" x14ac:dyDescent="0.35">
      <c r="A164" s="75" t="s">
        <v>44</v>
      </c>
    </row>
    <row r="165" spans="1:6" ht="29" x14ac:dyDescent="0.35">
      <c r="A165" s="8"/>
      <c r="B165" s="8" t="s">
        <v>1</v>
      </c>
      <c r="C165" s="8" t="s">
        <v>2</v>
      </c>
      <c r="D165" s="8" t="s">
        <v>18</v>
      </c>
      <c r="E165" s="8" t="s">
        <v>4</v>
      </c>
      <c r="F165" s="8" t="s">
        <v>19</v>
      </c>
    </row>
    <row r="166" spans="1:6" x14ac:dyDescent="0.35">
      <c r="A166" s="8" t="s">
        <v>6</v>
      </c>
      <c r="B166" s="8">
        <v>3</v>
      </c>
      <c r="C166" s="62">
        <v>1.8867924528301886E-2</v>
      </c>
      <c r="D166" s="76">
        <v>14130000</v>
      </c>
      <c r="E166" s="62">
        <v>1.1275495547256525E-2</v>
      </c>
      <c r="F166" s="77">
        <v>4710000</v>
      </c>
    </row>
    <row r="167" spans="1:6" x14ac:dyDescent="0.35">
      <c r="A167" s="8" t="s">
        <v>7</v>
      </c>
      <c r="B167" s="8">
        <v>1</v>
      </c>
      <c r="C167" s="62">
        <v>6.2893081761006293E-3</v>
      </c>
      <c r="D167" s="76">
        <v>6000000</v>
      </c>
      <c r="E167" s="62">
        <v>4.7878961984104138E-3</v>
      </c>
      <c r="F167" s="77">
        <v>6000000</v>
      </c>
    </row>
    <row r="168" spans="1:6" ht="29" x14ac:dyDescent="0.35">
      <c r="A168" s="8" t="s">
        <v>8</v>
      </c>
      <c r="B168" s="8">
        <v>7</v>
      </c>
      <c r="C168" s="62">
        <v>4.40251572327044E-2</v>
      </c>
      <c r="D168" s="76">
        <v>22270000</v>
      </c>
      <c r="E168" s="62">
        <v>1.7771074723099987E-2</v>
      </c>
      <c r="F168" s="77">
        <v>3181428.5714285714</v>
      </c>
    </row>
    <row r="169" spans="1:6" ht="29" x14ac:dyDescent="0.35">
      <c r="A169" s="8" t="s">
        <v>9</v>
      </c>
      <c r="B169" s="8">
        <v>0</v>
      </c>
      <c r="C169" s="62">
        <v>0</v>
      </c>
      <c r="D169" s="76">
        <v>0</v>
      </c>
      <c r="E169" s="62">
        <v>0</v>
      </c>
      <c r="F169" s="77">
        <v>0</v>
      </c>
    </row>
    <row r="170" spans="1:6" ht="29" x14ac:dyDescent="0.35">
      <c r="A170" s="8" t="s">
        <v>10</v>
      </c>
      <c r="B170" s="8">
        <v>0</v>
      </c>
      <c r="C170" s="62">
        <v>0</v>
      </c>
      <c r="D170" s="76">
        <v>0</v>
      </c>
      <c r="E170" s="62">
        <v>0</v>
      </c>
      <c r="F170" s="77">
        <v>0</v>
      </c>
    </row>
    <row r="171" spans="1:6" ht="43.5" x14ac:dyDescent="0.35">
      <c r="A171" s="8" t="s">
        <v>11</v>
      </c>
      <c r="B171" s="8">
        <v>4</v>
      </c>
      <c r="C171" s="62">
        <v>2.5157232704402517E-2</v>
      </c>
      <c r="D171" s="76">
        <v>16850000</v>
      </c>
      <c r="E171" s="62">
        <v>1.3446008490535913E-2</v>
      </c>
      <c r="F171" s="77">
        <v>4212500</v>
      </c>
    </row>
    <row r="172" spans="1:6" ht="43.5" x14ac:dyDescent="0.35">
      <c r="A172" s="8" t="s">
        <v>12</v>
      </c>
      <c r="B172" s="4">
        <f>SUM(B169:B171)</f>
        <v>4</v>
      </c>
      <c r="C172" s="9">
        <f>SUM(C169:C171)</f>
        <v>2.5157232704402517E-2</v>
      </c>
      <c r="D172" s="10">
        <f>SUM(D169:D171)</f>
        <v>16850000</v>
      </c>
      <c r="E172" s="9">
        <f>SUM(E169:E171)</f>
        <v>1.3446008490535913E-2</v>
      </c>
      <c r="F172" s="7">
        <f>D172/B172</f>
        <v>4212500</v>
      </c>
    </row>
    <row r="173" spans="1:6" ht="43.5" x14ac:dyDescent="0.35">
      <c r="A173" s="8" t="s">
        <v>13</v>
      </c>
      <c r="B173" s="8">
        <v>11</v>
      </c>
      <c r="C173" s="62">
        <v>6.9182389937106917E-2</v>
      </c>
      <c r="D173" s="76">
        <v>42400000</v>
      </c>
      <c r="E173" s="62">
        <v>3.3834466468766922E-2</v>
      </c>
      <c r="F173" s="77">
        <v>3854545.4545454546</v>
      </c>
    </row>
    <row r="174" spans="1:6" ht="43.5" x14ac:dyDescent="0.35">
      <c r="A174" s="8" t="s">
        <v>14</v>
      </c>
      <c r="B174" s="8">
        <v>16</v>
      </c>
      <c r="C174" s="62">
        <v>0.10062893081761007</v>
      </c>
      <c r="D174" s="76">
        <v>63250000</v>
      </c>
      <c r="E174" s="62">
        <v>5.0472405758243112E-2</v>
      </c>
      <c r="F174" s="77">
        <v>3953125</v>
      </c>
    </row>
    <row r="175" spans="1:6" ht="58" x14ac:dyDescent="0.35">
      <c r="A175" s="8" t="s">
        <v>15</v>
      </c>
      <c r="B175" s="8">
        <v>143</v>
      </c>
      <c r="C175" s="62">
        <v>0.89937106918238996</v>
      </c>
      <c r="D175" s="76">
        <v>1189910000.0000012</v>
      </c>
      <c r="E175" s="62">
        <v>0.94952759424175692</v>
      </c>
      <c r="F175" s="77">
        <v>8321048.951048959</v>
      </c>
    </row>
    <row r="176" spans="1:6" x14ac:dyDescent="0.35">
      <c r="A176" s="8" t="s">
        <v>16</v>
      </c>
      <c r="B176" s="8">
        <v>159</v>
      </c>
      <c r="C176" s="62">
        <v>1</v>
      </c>
      <c r="D176" s="76">
        <v>1253160000.0000012</v>
      </c>
      <c r="E176" s="62">
        <v>1</v>
      </c>
      <c r="F176" s="77">
        <v>7881509.4339622715</v>
      </c>
    </row>
    <row r="177" spans="1:6" x14ac:dyDescent="0.35">
      <c r="B177" s="78"/>
      <c r="C177" s="79"/>
      <c r="D177" s="80"/>
      <c r="E177" s="79"/>
      <c r="F177" s="81"/>
    </row>
    <row r="178" spans="1:6" x14ac:dyDescent="0.35">
      <c r="A178" s="82" t="s">
        <v>45</v>
      </c>
    </row>
    <row r="179" spans="1:6" ht="29" x14ac:dyDescent="0.35">
      <c r="A179" s="19"/>
      <c r="B179" s="20" t="s">
        <v>1</v>
      </c>
      <c r="C179" s="20" t="s">
        <v>2</v>
      </c>
      <c r="D179" s="21" t="s">
        <v>46</v>
      </c>
      <c r="E179" s="20" t="s">
        <v>4</v>
      </c>
      <c r="F179" s="20" t="s">
        <v>5</v>
      </c>
    </row>
    <row r="180" spans="1:6" x14ac:dyDescent="0.35">
      <c r="A180" s="22" t="s">
        <v>6</v>
      </c>
      <c r="B180" s="83">
        <v>9</v>
      </c>
      <c r="C180" s="84">
        <v>4.30416068866571E-3</v>
      </c>
      <c r="D180" s="72">
        <v>2926552.5</v>
      </c>
      <c r="E180" s="84">
        <v>5.1671719366843207E-4</v>
      </c>
      <c r="F180" s="85">
        <v>325172.5</v>
      </c>
    </row>
    <row r="181" spans="1:6" x14ac:dyDescent="0.35">
      <c r="A181" s="22" t="s">
        <v>7</v>
      </c>
      <c r="B181" s="83">
        <v>29</v>
      </c>
      <c r="C181" s="84">
        <v>1.3868962219033954E-2</v>
      </c>
      <c r="D181" s="72">
        <v>17421609</v>
      </c>
      <c r="E181" s="84">
        <v>3.075989551415428E-3</v>
      </c>
      <c r="F181" s="85">
        <v>600745.13793103443</v>
      </c>
    </row>
    <row r="182" spans="1:6" ht="29" x14ac:dyDescent="0.35">
      <c r="A182" s="22" t="s">
        <v>8</v>
      </c>
      <c r="B182" s="83">
        <v>144</v>
      </c>
      <c r="C182" s="84">
        <v>6.886657101865136E-2</v>
      </c>
      <c r="D182" s="72">
        <v>91041713</v>
      </c>
      <c r="E182" s="84">
        <v>1.6074483013076585E-2</v>
      </c>
      <c r="F182" s="85">
        <v>632234.1180555555</v>
      </c>
    </row>
    <row r="183" spans="1:6" ht="29" x14ac:dyDescent="0.35">
      <c r="A183" s="22" t="s">
        <v>9</v>
      </c>
      <c r="B183" s="83">
        <v>1</v>
      </c>
      <c r="C183" s="84">
        <v>4.7824007651841227E-4</v>
      </c>
      <c r="D183" s="72">
        <v>185000</v>
      </c>
      <c r="E183" s="84">
        <v>3.2663921398526062E-5</v>
      </c>
      <c r="F183" s="85">
        <v>185000</v>
      </c>
    </row>
    <row r="184" spans="1:6" ht="29" x14ac:dyDescent="0.35">
      <c r="A184" s="22" t="s">
        <v>10</v>
      </c>
      <c r="B184" s="83">
        <v>14</v>
      </c>
      <c r="C184" s="84">
        <v>6.6953610712577718E-3</v>
      </c>
      <c r="D184" s="72">
        <v>34589082</v>
      </c>
      <c r="E184" s="84">
        <v>6.1071084091630949E-3</v>
      </c>
      <c r="F184" s="85">
        <v>2470648.7142857141</v>
      </c>
    </row>
    <row r="185" spans="1:6" ht="43.5" x14ac:dyDescent="0.35">
      <c r="A185" s="22" t="s">
        <v>11</v>
      </c>
      <c r="B185" s="83">
        <v>35</v>
      </c>
      <c r="C185" s="84">
        <v>1.6738402678144429E-2</v>
      </c>
      <c r="D185" s="72">
        <v>210964038.00999999</v>
      </c>
      <c r="E185" s="84">
        <v>3.7248177056617857E-2</v>
      </c>
      <c r="F185" s="85">
        <v>6027543.9431428565</v>
      </c>
    </row>
    <row r="186" spans="1:6" ht="43.5" x14ac:dyDescent="0.35">
      <c r="A186" s="8" t="s">
        <v>12</v>
      </c>
      <c r="B186" s="4">
        <f>SUM(B183:B185)</f>
        <v>50</v>
      </c>
      <c r="C186" s="9">
        <f>SUM(C183:C185)</f>
        <v>2.3912003825920611E-2</v>
      </c>
      <c r="D186" s="10">
        <f>SUM(D183:D185)</f>
        <v>245738120.00999999</v>
      </c>
      <c r="E186" s="9">
        <f>SUM(E183:E185)</f>
        <v>4.3387949387179478E-2</v>
      </c>
      <c r="F186" s="7">
        <f>D186/B186</f>
        <v>4914762.4002</v>
      </c>
    </row>
    <row r="187" spans="1:6" ht="43.5" x14ac:dyDescent="0.35">
      <c r="A187" s="22" t="s">
        <v>13</v>
      </c>
      <c r="B187" s="39">
        <v>182</v>
      </c>
      <c r="C187" s="84">
        <v>8.7039693926351025E-2</v>
      </c>
      <c r="D187" s="72">
        <v>111389874.5</v>
      </c>
      <c r="E187" s="84">
        <v>1.9667189758160446E-2</v>
      </c>
      <c r="F187" s="85">
        <v>612032.27747252746</v>
      </c>
    </row>
    <row r="188" spans="1:6" ht="43.5" x14ac:dyDescent="0.35">
      <c r="A188" s="22" t="s">
        <v>14</v>
      </c>
      <c r="B188" s="39">
        <v>232</v>
      </c>
      <c r="C188" s="84">
        <v>0.11095169775227164</v>
      </c>
      <c r="D188" s="72">
        <v>357127994.50999999</v>
      </c>
      <c r="E188" s="84">
        <v>6.3055139145339917E-2</v>
      </c>
      <c r="F188" s="85">
        <v>1539344.8039224138</v>
      </c>
    </row>
    <row r="189" spans="1:6" ht="58" x14ac:dyDescent="0.35">
      <c r="A189" s="22" t="s">
        <v>15</v>
      </c>
      <c r="B189" s="39">
        <v>1859</v>
      </c>
      <c r="C189" s="84">
        <v>0.88904830224772835</v>
      </c>
      <c r="D189" s="59">
        <v>5306613285.75</v>
      </c>
      <c r="E189" s="84">
        <v>0.93694486085466</v>
      </c>
      <c r="F189" s="85">
        <v>2854552.6012641205</v>
      </c>
    </row>
    <row r="190" spans="1:6" x14ac:dyDescent="0.35">
      <c r="A190" s="22" t="s">
        <v>16</v>
      </c>
      <c r="B190" s="86">
        <v>2091</v>
      </c>
      <c r="C190" s="84">
        <v>1</v>
      </c>
      <c r="D190" s="87">
        <v>5663741280.2600002</v>
      </c>
      <c r="E190" s="84">
        <v>1</v>
      </c>
      <c r="F190" s="85">
        <v>2708628.0632520327</v>
      </c>
    </row>
    <row r="192" spans="1:6" x14ac:dyDescent="0.35">
      <c r="A192" s="82" t="s">
        <v>47</v>
      </c>
    </row>
    <row r="193" spans="1:6" ht="29" x14ac:dyDescent="0.35">
      <c r="A193" s="19"/>
      <c r="B193" s="20" t="s">
        <v>40</v>
      </c>
      <c r="C193" s="20" t="s">
        <v>41</v>
      </c>
      <c r="D193" s="21" t="s">
        <v>48</v>
      </c>
      <c r="E193" s="20" t="s">
        <v>43</v>
      </c>
      <c r="F193" s="20" t="s">
        <v>5</v>
      </c>
    </row>
    <row r="194" spans="1:6" x14ac:dyDescent="0.35">
      <c r="A194" s="22" t="s">
        <v>6</v>
      </c>
      <c r="B194" s="8">
        <v>8</v>
      </c>
      <c r="C194" s="62">
        <v>6.9747166521360072E-3</v>
      </c>
      <c r="D194" s="88">
        <v>1717808</v>
      </c>
      <c r="E194" s="62">
        <v>8.910770294045813E-4</v>
      </c>
      <c r="F194" s="63">
        <v>214726</v>
      </c>
    </row>
    <row r="195" spans="1:6" x14ac:dyDescent="0.35">
      <c r="A195" s="22" t="s">
        <v>7</v>
      </c>
      <c r="B195" s="8">
        <v>4</v>
      </c>
      <c r="C195" s="62">
        <v>3.4873583260680036E-3</v>
      </c>
      <c r="D195" s="88">
        <v>1221667</v>
      </c>
      <c r="E195" s="62">
        <v>6.3371424587707506E-4</v>
      </c>
      <c r="F195" s="63">
        <v>305416.75</v>
      </c>
    </row>
    <row r="196" spans="1:6" ht="29" x14ac:dyDescent="0.35">
      <c r="A196" s="22" t="s">
        <v>8</v>
      </c>
      <c r="B196" s="8">
        <v>35</v>
      </c>
      <c r="C196" s="62">
        <v>3.051438535309503E-2</v>
      </c>
      <c r="D196" s="88">
        <v>15277831</v>
      </c>
      <c r="E196" s="62">
        <v>7.9250558055529042E-3</v>
      </c>
      <c r="F196" s="63">
        <v>436509.45714285714</v>
      </c>
    </row>
    <row r="197" spans="1:6" ht="29" x14ac:dyDescent="0.35">
      <c r="A197" s="22" t="s">
        <v>9</v>
      </c>
      <c r="B197" s="8">
        <v>0</v>
      </c>
      <c r="C197" s="62">
        <v>0</v>
      </c>
      <c r="D197" s="88">
        <v>0</v>
      </c>
      <c r="E197" s="62">
        <v>0</v>
      </c>
      <c r="F197" s="63">
        <v>0</v>
      </c>
    </row>
    <row r="198" spans="1:6" ht="29" x14ac:dyDescent="0.35">
      <c r="A198" s="22" t="s">
        <v>10</v>
      </c>
      <c r="B198" s="8">
        <v>1</v>
      </c>
      <c r="C198" s="62">
        <v>8.7183958151700091E-4</v>
      </c>
      <c r="D198" s="88">
        <v>600000</v>
      </c>
      <c r="E198" s="62">
        <v>3.1123747103445131E-4</v>
      </c>
      <c r="F198" s="63">
        <v>600000</v>
      </c>
    </row>
    <row r="199" spans="1:6" ht="43.5" x14ac:dyDescent="0.35">
      <c r="A199" s="22" t="s">
        <v>11</v>
      </c>
      <c r="B199" s="8">
        <v>37</v>
      </c>
      <c r="C199" s="62">
        <v>3.2258064516129031E-2</v>
      </c>
      <c r="D199" s="88">
        <v>19143414</v>
      </c>
      <c r="E199" s="62">
        <v>9.9302462672091838E-3</v>
      </c>
      <c r="F199" s="63">
        <v>517389.56756756757</v>
      </c>
    </row>
    <row r="200" spans="1:6" ht="43.5" x14ac:dyDescent="0.35">
      <c r="A200" s="8" t="s">
        <v>12</v>
      </c>
      <c r="B200" s="4">
        <f>SUM(B197:B199)</f>
        <v>38</v>
      </c>
      <c r="C200" s="9">
        <f>SUM(C197:C199)</f>
        <v>3.3129904097646032E-2</v>
      </c>
      <c r="D200" s="10">
        <f>SUM(D197:D199)</f>
        <v>19743414</v>
      </c>
      <c r="E200" s="9">
        <f>SUM(E197:E199)</f>
        <v>1.0241483738243636E-2</v>
      </c>
      <c r="F200" s="7">
        <f>D200/B200</f>
        <v>519563.5263157895</v>
      </c>
    </row>
    <row r="201" spans="1:6" ht="43.5" x14ac:dyDescent="0.35">
      <c r="A201" s="22" t="s">
        <v>13</v>
      </c>
      <c r="B201" s="8">
        <v>47</v>
      </c>
      <c r="C201" s="62">
        <v>4.0976460331299043E-2</v>
      </c>
      <c r="D201" s="88">
        <v>18217306</v>
      </c>
      <c r="E201" s="62">
        <v>9.4498470808345603E-3</v>
      </c>
      <c r="F201" s="63">
        <v>387602.25531914894</v>
      </c>
    </row>
    <row r="202" spans="1:6" ht="43.5" x14ac:dyDescent="0.35">
      <c r="A202" s="22" t="s">
        <v>14</v>
      </c>
      <c r="B202" s="8">
        <v>85</v>
      </c>
      <c r="C202" s="62">
        <v>7.4106364428945068E-2</v>
      </c>
      <c r="D202" s="88">
        <v>37960720</v>
      </c>
      <c r="E202" s="62">
        <v>1.9691330819078194E-2</v>
      </c>
      <c r="F202" s="63">
        <v>446596.70588235295</v>
      </c>
    </row>
    <row r="203" spans="1:6" ht="58" x14ac:dyDescent="0.35">
      <c r="A203" s="22" t="s">
        <v>15</v>
      </c>
      <c r="B203" s="8">
        <v>1062</v>
      </c>
      <c r="C203" s="62">
        <v>0.92589363557105497</v>
      </c>
      <c r="D203" s="88">
        <v>1889827724</v>
      </c>
      <c r="E203" s="62">
        <v>0.98030866918092185</v>
      </c>
      <c r="F203" s="63">
        <v>1779498.7984934086</v>
      </c>
    </row>
    <row r="204" spans="1:6" x14ac:dyDescent="0.35">
      <c r="A204" s="22" t="s">
        <v>16</v>
      </c>
      <c r="B204" s="89">
        <v>1147</v>
      </c>
      <c r="C204" s="62">
        <v>1</v>
      </c>
      <c r="D204" s="88">
        <v>1927788444</v>
      </c>
      <c r="E204" s="62">
        <v>1</v>
      </c>
      <c r="F204" s="63">
        <v>1680722.2702702703</v>
      </c>
    </row>
    <row r="206" spans="1:6" x14ac:dyDescent="0.35">
      <c r="A206" s="82" t="s">
        <v>49</v>
      </c>
    </row>
    <row r="207" spans="1:6" ht="29" x14ac:dyDescent="0.35">
      <c r="A207" s="19"/>
      <c r="B207" s="20" t="s">
        <v>40</v>
      </c>
      <c r="C207" s="20" t="s">
        <v>41</v>
      </c>
      <c r="D207" s="21" t="s">
        <v>48</v>
      </c>
      <c r="E207" s="20" t="s">
        <v>43</v>
      </c>
      <c r="F207" s="20" t="s">
        <v>5</v>
      </c>
    </row>
    <row r="208" spans="1:6" x14ac:dyDescent="0.35">
      <c r="A208" s="22" t="s">
        <v>6</v>
      </c>
      <c r="B208" s="8">
        <v>2</v>
      </c>
      <c r="C208" s="62">
        <v>1.9102196752626551E-3</v>
      </c>
      <c r="D208" s="77">
        <v>229000</v>
      </c>
      <c r="E208" s="62">
        <v>7.1787787643198651E-5</v>
      </c>
      <c r="F208" s="63">
        <v>114500</v>
      </c>
    </row>
    <row r="209" spans="1:6" x14ac:dyDescent="0.35">
      <c r="A209" s="22" t="s">
        <v>7</v>
      </c>
      <c r="B209" s="8">
        <v>12</v>
      </c>
      <c r="C209" s="62">
        <v>1.1461318051575931E-2</v>
      </c>
      <c r="D209" s="77">
        <v>3311500</v>
      </c>
      <c r="E209" s="62">
        <v>1.038101566726866E-3</v>
      </c>
      <c r="F209" s="63">
        <v>275958.33333333331</v>
      </c>
    </row>
    <row r="210" spans="1:6" ht="29" x14ac:dyDescent="0.35">
      <c r="A210" s="22" t="s">
        <v>8</v>
      </c>
      <c r="B210" s="8">
        <v>32</v>
      </c>
      <c r="C210" s="62">
        <v>3.0563514804202482E-2</v>
      </c>
      <c r="D210" s="77">
        <v>13395654</v>
      </c>
      <c r="E210" s="62">
        <v>4.199320369841766E-3</v>
      </c>
      <c r="F210" s="63">
        <v>418614.1875</v>
      </c>
    </row>
    <row r="211" spans="1:6" ht="29" x14ac:dyDescent="0.35">
      <c r="A211" s="22" t="s">
        <v>9</v>
      </c>
      <c r="B211" s="8">
        <v>2</v>
      </c>
      <c r="C211" s="62">
        <v>1.9102196752626551E-3</v>
      </c>
      <c r="D211" s="77">
        <v>3884800</v>
      </c>
      <c r="E211" s="62">
        <v>1.2178218228659306E-3</v>
      </c>
      <c r="F211" s="63">
        <v>1942400</v>
      </c>
    </row>
    <row r="212" spans="1:6" ht="29" x14ac:dyDescent="0.35">
      <c r="A212" s="22" t="s">
        <v>10</v>
      </c>
      <c r="B212" s="8">
        <v>8</v>
      </c>
      <c r="C212" s="62">
        <v>7.6408787010506206E-3</v>
      </c>
      <c r="D212" s="77">
        <v>3042002</v>
      </c>
      <c r="E212" s="62">
        <v>9.5361831260343038E-4</v>
      </c>
      <c r="F212" s="63">
        <v>380250.25</v>
      </c>
    </row>
    <row r="213" spans="1:6" ht="43.5" x14ac:dyDescent="0.35">
      <c r="A213" s="22" t="s">
        <v>11</v>
      </c>
      <c r="B213" s="8">
        <v>16</v>
      </c>
      <c r="C213" s="62">
        <v>1.5281757402101241E-2</v>
      </c>
      <c r="D213" s="77">
        <v>39669984</v>
      </c>
      <c r="E213" s="62">
        <v>1.2435896887340996E-2</v>
      </c>
      <c r="F213" s="63">
        <v>2479374</v>
      </c>
    </row>
    <row r="214" spans="1:6" ht="43.5" x14ac:dyDescent="0.35">
      <c r="A214" s="8" t="s">
        <v>12</v>
      </c>
      <c r="B214" s="4">
        <f>SUM(B211:B213)</f>
        <v>26</v>
      </c>
      <c r="C214" s="9">
        <f>SUM(C211:C213)</f>
        <v>2.4832855778414518E-2</v>
      </c>
      <c r="D214" s="10">
        <f>SUM(D211:D213)</f>
        <v>46596786</v>
      </c>
      <c r="E214" s="9">
        <f>SUM(E211:E213)</f>
        <v>1.4607337022810356E-2</v>
      </c>
      <c r="F214" s="7">
        <f>D214/B214</f>
        <v>1792184.076923077</v>
      </c>
    </row>
    <row r="215" spans="1:6" ht="43.5" x14ac:dyDescent="0.35">
      <c r="A215" s="22" t="s">
        <v>13</v>
      </c>
      <c r="B215" s="8">
        <v>46</v>
      </c>
      <c r="C215" s="62">
        <v>4.3935052531041068E-2</v>
      </c>
      <c r="D215" s="77">
        <v>16936154</v>
      </c>
      <c r="E215" s="62">
        <v>5.3092097242118308E-3</v>
      </c>
      <c r="F215" s="63">
        <v>368177.26086956525</v>
      </c>
    </row>
    <row r="216" spans="1:6" ht="43.5" x14ac:dyDescent="0.35">
      <c r="A216" s="22" t="s">
        <v>14</v>
      </c>
      <c r="B216" s="8">
        <v>72</v>
      </c>
      <c r="C216" s="62">
        <v>6.8767908309455589E-2</v>
      </c>
      <c r="D216" s="77">
        <v>63532940</v>
      </c>
      <c r="E216" s="62">
        <v>1.9916546747022187E-2</v>
      </c>
      <c r="F216" s="63">
        <v>882401.9444444445</v>
      </c>
    </row>
    <row r="217" spans="1:6" ht="58" x14ac:dyDescent="0.35">
      <c r="A217" s="22" t="s">
        <v>15</v>
      </c>
      <c r="B217" s="8">
        <v>975</v>
      </c>
      <c r="C217" s="62">
        <v>0.93123209169054444</v>
      </c>
      <c r="D217" s="77">
        <v>3126424677</v>
      </c>
      <c r="E217" s="62">
        <v>0.98008345325297785</v>
      </c>
      <c r="F217" s="63">
        <v>3206589.4123076922</v>
      </c>
    </row>
    <row r="218" spans="1:6" x14ac:dyDescent="0.35">
      <c r="A218" s="22" t="s">
        <v>16</v>
      </c>
      <c r="B218" s="8">
        <v>1047</v>
      </c>
      <c r="C218" s="62">
        <v>1</v>
      </c>
      <c r="D218" s="90">
        <v>3189957617</v>
      </c>
      <c r="E218" s="62">
        <v>1</v>
      </c>
      <c r="F218" s="63">
        <v>3046759.9016236868</v>
      </c>
    </row>
    <row r="220" spans="1:6" x14ac:dyDescent="0.35">
      <c r="A220" s="82" t="s">
        <v>50</v>
      </c>
    </row>
    <row r="221" spans="1:6" ht="29" x14ac:dyDescent="0.35">
      <c r="A221" s="19"/>
      <c r="B221" s="20" t="s">
        <v>40</v>
      </c>
      <c r="C221" s="20" t="s">
        <v>41</v>
      </c>
      <c r="D221" s="21" t="s">
        <v>48</v>
      </c>
      <c r="E221" s="20" t="s">
        <v>43</v>
      </c>
      <c r="F221" s="20" t="s">
        <v>5</v>
      </c>
    </row>
    <row r="222" spans="1:6" x14ac:dyDescent="0.35">
      <c r="A222" s="22" t="s">
        <v>6</v>
      </c>
      <c r="B222" s="8">
        <v>1</v>
      </c>
      <c r="C222" s="62">
        <v>1.3089005235602095E-3</v>
      </c>
      <c r="D222" s="10">
        <v>750000</v>
      </c>
      <c r="E222" s="62">
        <v>4.7921791636050049E-4</v>
      </c>
      <c r="F222" s="10">
        <v>750000</v>
      </c>
    </row>
    <row r="223" spans="1:6" x14ac:dyDescent="0.35">
      <c r="A223" s="22" t="s">
        <v>7</v>
      </c>
      <c r="B223" s="8">
        <v>7</v>
      </c>
      <c r="C223" s="62">
        <v>9.1623036649214652E-3</v>
      </c>
      <c r="D223" s="10">
        <v>763000</v>
      </c>
      <c r="E223" s="62">
        <v>4.8752436024408248E-4</v>
      </c>
      <c r="F223" s="10">
        <v>109000</v>
      </c>
    </row>
    <row r="224" spans="1:6" ht="29" x14ac:dyDescent="0.35">
      <c r="A224" s="22" t="s">
        <v>8</v>
      </c>
      <c r="B224" s="8">
        <v>12</v>
      </c>
      <c r="C224" s="62">
        <v>1.5706806282722512E-2</v>
      </c>
      <c r="D224" s="10">
        <v>7769000</v>
      </c>
      <c r="E224" s="62">
        <v>4.9640586562729712E-3</v>
      </c>
      <c r="F224" s="10">
        <v>647416.66666666663</v>
      </c>
    </row>
    <row r="225" spans="1:6" ht="29" x14ac:dyDescent="0.35">
      <c r="A225" s="22" t="s">
        <v>9</v>
      </c>
      <c r="B225" s="8">
        <v>0</v>
      </c>
      <c r="C225" s="62">
        <v>0</v>
      </c>
      <c r="D225" s="10">
        <v>0</v>
      </c>
      <c r="E225" s="62">
        <v>0</v>
      </c>
      <c r="F225" s="10">
        <v>0</v>
      </c>
    </row>
    <row r="226" spans="1:6" ht="29" x14ac:dyDescent="0.35">
      <c r="A226" s="22" t="s">
        <v>10</v>
      </c>
      <c r="B226" s="8">
        <v>38</v>
      </c>
      <c r="C226" s="62">
        <v>4.9738219895287955E-2</v>
      </c>
      <c r="D226" s="10">
        <v>126795000</v>
      </c>
      <c r="E226" s="62">
        <v>8.1016580939906213E-2</v>
      </c>
      <c r="F226" s="10">
        <v>3336710.5263157897</v>
      </c>
    </row>
    <row r="227" spans="1:6" ht="43.5" x14ac:dyDescent="0.35">
      <c r="A227" s="22" t="s">
        <v>11</v>
      </c>
      <c r="B227" s="8">
        <v>3</v>
      </c>
      <c r="C227" s="62">
        <v>3.9267015706806281E-3</v>
      </c>
      <c r="D227" s="10">
        <v>5737000</v>
      </c>
      <c r="E227" s="62">
        <v>3.6656975815469216E-3</v>
      </c>
      <c r="F227" s="10">
        <v>1912333.3333333333</v>
      </c>
    </row>
    <row r="228" spans="1:6" ht="43.5" x14ac:dyDescent="0.35">
      <c r="A228" s="8" t="s">
        <v>12</v>
      </c>
      <c r="B228" s="4">
        <f>SUM(B225:B227)</f>
        <v>41</v>
      </c>
      <c r="C228" s="9">
        <f>SUM(C225:C227)</f>
        <v>5.3664921465968581E-2</v>
      </c>
      <c r="D228" s="10">
        <f>SUM(D225:D227)</f>
        <v>132532000</v>
      </c>
      <c r="E228" s="9">
        <f>SUM(E225:E227)</f>
        <v>8.468227852145313E-2</v>
      </c>
      <c r="F228" s="7">
        <f>D228/B228</f>
        <v>3232487.8048780486</v>
      </c>
    </row>
    <row r="229" spans="1:6" ht="43.5" x14ac:dyDescent="0.35">
      <c r="A229" s="22" t="s">
        <v>13</v>
      </c>
      <c r="B229" s="8">
        <v>20</v>
      </c>
      <c r="C229" s="62">
        <v>2.6178010471204188E-2</v>
      </c>
      <c r="D229" s="10">
        <v>9282000</v>
      </c>
      <c r="E229" s="62">
        <v>5.9308009328775538E-3</v>
      </c>
      <c r="F229" s="10">
        <v>464100</v>
      </c>
    </row>
    <row r="230" spans="1:6" ht="43.5" x14ac:dyDescent="0.35">
      <c r="A230" s="22" t="s">
        <v>14</v>
      </c>
      <c r="B230" s="8">
        <v>61</v>
      </c>
      <c r="C230" s="62">
        <v>7.9842931937172776E-2</v>
      </c>
      <c r="D230" s="10">
        <v>141814000</v>
      </c>
      <c r="E230" s="62">
        <v>9.0613079454330683E-2</v>
      </c>
      <c r="F230" s="10">
        <v>2324819.6721311477</v>
      </c>
    </row>
    <row r="231" spans="1:6" ht="58" x14ac:dyDescent="0.35">
      <c r="A231" s="22" t="s">
        <v>15</v>
      </c>
      <c r="B231" s="8">
        <v>703</v>
      </c>
      <c r="C231" s="62">
        <v>0.92015706806282727</v>
      </c>
      <c r="D231" s="10">
        <v>1423235999.9999974</v>
      </c>
      <c r="E231" s="62">
        <v>0.90938692054566928</v>
      </c>
      <c r="F231" s="10">
        <v>2024517.7809388298</v>
      </c>
    </row>
    <row r="232" spans="1:6" x14ac:dyDescent="0.35">
      <c r="A232" s="22" t="s">
        <v>16</v>
      </c>
      <c r="B232" s="8">
        <v>764</v>
      </c>
      <c r="C232" s="62">
        <v>1</v>
      </c>
      <c r="D232" s="10">
        <v>1565049999.9999974</v>
      </c>
      <c r="E232" s="62">
        <v>1</v>
      </c>
      <c r="F232" s="10">
        <v>2048494.7643979024</v>
      </c>
    </row>
    <row r="234" spans="1:6" x14ac:dyDescent="0.35">
      <c r="A234" s="82" t="s">
        <v>51</v>
      </c>
    </row>
    <row r="235" spans="1:6" ht="29" x14ac:dyDescent="0.35">
      <c r="A235" s="19"/>
      <c r="B235" s="20" t="s">
        <v>40</v>
      </c>
      <c r="C235" s="20" t="s">
        <v>41</v>
      </c>
      <c r="D235" s="20" t="s">
        <v>42</v>
      </c>
      <c r="E235" s="20" t="s">
        <v>43</v>
      </c>
      <c r="F235" s="20" t="s">
        <v>19</v>
      </c>
    </row>
    <row r="236" spans="1:6" x14ac:dyDescent="0.35">
      <c r="A236" s="22" t="s">
        <v>6</v>
      </c>
      <c r="B236" s="91">
        <v>27</v>
      </c>
      <c r="C236" s="92">
        <v>0.01</v>
      </c>
      <c r="D236" s="93">
        <v>20054000</v>
      </c>
      <c r="E236" s="94">
        <v>8.9999999999999998E-4</v>
      </c>
      <c r="F236" s="95">
        <v>742740.74</v>
      </c>
    </row>
    <row r="237" spans="1:6" x14ac:dyDescent="0.35">
      <c r="A237" s="22" t="s">
        <v>7</v>
      </c>
      <c r="B237" s="91">
        <v>142</v>
      </c>
      <c r="C237" s="92">
        <v>0.05</v>
      </c>
      <c r="D237" s="93">
        <v>99253000</v>
      </c>
      <c r="E237" s="96">
        <v>4.0000000000000001E-3</v>
      </c>
      <c r="F237" s="95">
        <v>698964.79</v>
      </c>
    </row>
    <row r="238" spans="1:6" ht="29" x14ac:dyDescent="0.35">
      <c r="A238" s="22" t="s">
        <v>8</v>
      </c>
      <c r="B238" s="91">
        <v>109</v>
      </c>
      <c r="C238" s="92">
        <v>0.04</v>
      </c>
      <c r="D238" s="93">
        <v>161394000</v>
      </c>
      <c r="E238" s="96">
        <v>7.0000000000000001E-3</v>
      </c>
      <c r="F238" s="95">
        <v>1480678.9</v>
      </c>
    </row>
    <row r="239" spans="1:6" ht="29" x14ac:dyDescent="0.35">
      <c r="A239" s="22" t="s">
        <v>9</v>
      </c>
      <c r="B239" s="91">
        <v>2</v>
      </c>
      <c r="C239" s="96">
        <v>1E-3</v>
      </c>
      <c r="D239" s="93">
        <v>873000</v>
      </c>
      <c r="E239" s="96">
        <v>0</v>
      </c>
      <c r="F239" s="95">
        <v>436500</v>
      </c>
    </row>
    <row r="240" spans="1:6" ht="29" x14ac:dyDescent="0.35">
      <c r="A240" s="22" t="s">
        <v>10</v>
      </c>
      <c r="B240" s="91">
        <v>48</v>
      </c>
      <c r="C240" s="92">
        <v>0.02</v>
      </c>
      <c r="D240" s="93">
        <v>147050000</v>
      </c>
      <c r="E240" s="96">
        <v>7.0000000000000001E-3</v>
      </c>
      <c r="F240" s="95">
        <v>3063541.67</v>
      </c>
    </row>
    <row r="241" spans="1:6" ht="43.5" x14ac:dyDescent="0.35">
      <c r="A241" s="22" t="s">
        <v>11</v>
      </c>
      <c r="B241" s="91">
        <v>18</v>
      </c>
      <c r="C241" s="96">
        <v>6.5837600585223113E-3</v>
      </c>
      <c r="D241" s="93">
        <v>204624000</v>
      </c>
      <c r="E241" s="96">
        <v>9.0674129610511228E-3</v>
      </c>
      <c r="F241" s="95">
        <v>11368000</v>
      </c>
    </row>
    <row r="242" spans="1:6" ht="43.5" x14ac:dyDescent="0.35">
      <c r="A242" s="8" t="s">
        <v>12</v>
      </c>
      <c r="B242" s="4">
        <f>SUM(B239:B241)</f>
        <v>68</v>
      </c>
      <c r="C242" s="9">
        <f>SUM(C239:C241)</f>
        <v>2.7583760058522311E-2</v>
      </c>
      <c r="D242" s="10">
        <f>SUM(D239:D241)</f>
        <v>352547000</v>
      </c>
      <c r="E242" s="9">
        <f>SUM(E239:E241)</f>
        <v>1.6067412961051124E-2</v>
      </c>
      <c r="F242" s="7">
        <f>D242/B242</f>
        <v>5184514.7058823528</v>
      </c>
    </row>
    <row r="243" spans="1:6" ht="43.5" x14ac:dyDescent="0.35">
      <c r="A243" s="22" t="s">
        <v>13</v>
      </c>
      <c r="B243" s="91">
        <v>278</v>
      </c>
      <c r="C243" s="92">
        <v>0.1</v>
      </c>
      <c r="D243" s="97">
        <v>280701000</v>
      </c>
      <c r="E243" s="92">
        <v>0.01</v>
      </c>
      <c r="F243" s="95">
        <v>1009715.83</v>
      </c>
    </row>
    <row r="244" spans="1:6" ht="43.5" x14ac:dyDescent="0.35">
      <c r="A244" s="22" t="s">
        <v>14</v>
      </c>
      <c r="B244" s="98">
        <v>346</v>
      </c>
      <c r="C244" s="94">
        <v>0.12655449890270665</v>
      </c>
      <c r="D244" s="93">
        <v>633248000</v>
      </c>
      <c r="E244" s="94">
        <v>2.8060839015754267E-2</v>
      </c>
      <c r="F244" s="95">
        <v>1830196.53</v>
      </c>
    </row>
    <row r="245" spans="1:6" ht="58" x14ac:dyDescent="0.35">
      <c r="A245" s="22" t="s">
        <v>15</v>
      </c>
      <c r="B245" s="91">
        <v>2388</v>
      </c>
      <c r="C245" s="92">
        <v>0.87</v>
      </c>
      <c r="D245" s="97">
        <v>21933718000</v>
      </c>
      <c r="E245" s="92">
        <v>0.97</v>
      </c>
      <c r="F245" s="95">
        <v>9184974.0399999991</v>
      </c>
    </row>
    <row r="246" spans="1:6" x14ac:dyDescent="0.35">
      <c r="A246" s="22" t="s">
        <v>16</v>
      </c>
      <c r="B246" s="98">
        <v>2734</v>
      </c>
      <c r="C246" s="92">
        <v>1</v>
      </c>
      <c r="D246" s="93">
        <v>22566966000</v>
      </c>
      <c r="E246" s="92">
        <v>1</v>
      </c>
      <c r="F246" s="95">
        <v>8254193.8600000003</v>
      </c>
    </row>
    <row r="248" spans="1:6" x14ac:dyDescent="0.35">
      <c r="A248" s="82" t="s">
        <v>52</v>
      </c>
    </row>
    <row r="249" spans="1:6" ht="29" x14ac:dyDescent="0.35">
      <c r="A249" s="99"/>
      <c r="B249" s="99" t="s">
        <v>1</v>
      </c>
      <c r="C249" s="99" t="s">
        <v>53</v>
      </c>
      <c r="D249" s="99" t="s">
        <v>54</v>
      </c>
      <c r="E249" s="99" t="s">
        <v>55</v>
      </c>
      <c r="F249" s="99" t="s">
        <v>5</v>
      </c>
    </row>
    <row r="250" spans="1:6" x14ac:dyDescent="0.35">
      <c r="A250" s="99" t="s">
        <v>6</v>
      </c>
      <c r="B250" s="99">
        <v>0</v>
      </c>
      <c r="C250" s="100">
        <v>0</v>
      </c>
      <c r="D250" s="101">
        <v>0</v>
      </c>
      <c r="E250" s="100">
        <v>0</v>
      </c>
      <c r="F250" s="101">
        <v>0</v>
      </c>
    </row>
    <row r="251" spans="1:6" x14ac:dyDescent="0.35">
      <c r="A251" s="99" t="s">
        <v>7</v>
      </c>
      <c r="B251" s="99">
        <v>21</v>
      </c>
      <c r="C251" s="100">
        <v>2.0669291338582679E-2</v>
      </c>
      <c r="D251" s="101">
        <v>7139229</v>
      </c>
      <c r="E251" s="100">
        <v>1.0840954640441119E-3</v>
      </c>
      <c r="F251" s="101">
        <v>339963.28571428574</v>
      </c>
    </row>
    <row r="252" spans="1:6" ht="29" x14ac:dyDescent="0.35">
      <c r="A252" s="99" t="s">
        <v>8</v>
      </c>
      <c r="B252" s="99">
        <v>43</v>
      </c>
      <c r="C252" s="100">
        <v>4.2322834645669292E-2</v>
      </c>
      <c r="D252" s="101">
        <v>65495982.5</v>
      </c>
      <c r="E252" s="100">
        <v>9.9455974225455632E-3</v>
      </c>
      <c r="F252" s="101">
        <v>1523162.3837209302</v>
      </c>
    </row>
    <row r="253" spans="1:6" ht="29" x14ac:dyDescent="0.35">
      <c r="A253" s="99" t="s">
        <v>9</v>
      </c>
      <c r="B253" s="99">
        <v>1</v>
      </c>
      <c r="C253" s="100">
        <v>9.8425196850393699E-4</v>
      </c>
      <c r="D253" s="101">
        <v>22540000</v>
      </c>
      <c r="E253" s="100">
        <v>3.422710177745284E-3</v>
      </c>
      <c r="F253" s="101">
        <v>22540000</v>
      </c>
    </row>
    <row r="254" spans="1:6" ht="29" x14ac:dyDescent="0.35">
      <c r="A254" s="99" t="s">
        <v>10</v>
      </c>
      <c r="B254" s="99">
        <v>2</v>
      </c>
      <c r="C254" s="100">
        <v>1.968503937007874E-3</v>
      </c>
      <c r="D254" s="101">
        <v>4450000</v>
      </c>
      <c r="E254" s="100">
        <v>6.7573470678644685E-4</v>
      </c>
      <c r="F254" s="101">
        <v>2225000</v>
      </c>
    </row>
    <row r="255" spans="1:6" ht="43.5" x14ac:dyDescent="0.35">
      <c r="A255" s="99" t="s">
        <v>11</v>
      </c>
      <c r="B255" s="99">
        <v>2</v>
      </c>
      <c r="C255" s="100">
        <v>1.968503937007874E-3</v>
      </c>
      <c r="D255" s="101">
        <v>1819400</v>
      </c>
      <c r="E255" s="102">
        <v>2.762767922533172E-4</v>
      </c>
      <c r="F255" s="101">
        <v>909700</v>
      </c>
    </row>
    <row r="256" spans="1:6" ht="43.5" x14ac:dyDescent="0.35">
      <c r="A256" s="8" t="s">
        <v>12</v>
      </c>
      <c r="B256" s="4">
        <f>SUM(B253:B255)</f>
        <v>5</v>
      </c>
      <c r="C256" s="9">
        <f>SUM(C253:C255)</f>
        <v>4.921259842519685E-3</v>
      </c>
      <c r="D256" s="10">
        <f>SUM(D253:D255)</f>
        <v>28809400</v>
      </c>
      <c r="E256" s="9">
        <f>SUM(E253:E255)</f>
        <v>4.374721676785048E-3</v>
      </c>
      <c r="F256" s="7">
        <f>D256/B256</f>
        <v>5761880</v>
      </c>
    </row>
    <row r="257" spans="1:6" ht="43.5" x14ac:dyDescent="0.35">
      <c r="A257" s="99" t="s">
        <v>13</v>
      </c>
      <c r="B257" s="99">
        <v>64</v>
      </c>
      <c r="C257" s="100">
        <v>6.2992125984251968E-2</v>
      </c>
      <c r="D257" s="101">
        <v>72635211.5</v>
      </c>
      <c r="E257" s="100">
        <v>1.1029692886589676E-2</v>
      </c>
      <c r="F257" s="101">
        <v>1134925.1796875</v>
      </c>
    </row>
    <row r="258" spans="1:6" ht="43.5" x14ac:dyDescent="0.35">
      <c r="A258" s="99" t="s">
        <v>14</v>
      </c>
      <c r="B258" s="99">
        <v>69</v>
      </c>
      <c r="C258" s="100">
        <v>6.7913385826771658E-2</v>
      </c>
      <c r="D258" s="101">
        <v>101444611.5</v>
      </c>
      <c r="E258" s="100">
        <v>1.5404414563374724E-2</v>
      </c>
      <c r="F258" s="101">
        <v>1470211.7608695652</v>
      </c>
    </row>
    <row r="259" spans="1:6" ht="58" x14ac:dyDescent="0.35">
      <c r="A259" s="99" t="s">
        <v>15</v>
      </c>
      <c r="B259" s="99">
        <v>947</v>
      </c>
      <c r="C259" s="100">
        <v>0.93208661417322836</v>
      </c>
      <c r="D259" s="101">
        <v>6483980046</v>
      </c>
      <c r="E259" s="100">
        <v>0.98459558543662529</v>
      </c>
      <c r="F259" s="101">
        <v>6846863.8289334737</v>
      </c>
    </row>
    <row r="260" spans="1:6" x14ac:dyDescent="0.35">
      <c r="A260" s="99" t="s">
        <v>16</v>
      </c>
      <c r="B260" s="99">
        <v>1016</v>
      </c>
      <c r="C260" s="100">
        <v>1</v>
      </c>
      <c r="D260" s="101">
        <v>6585424657.5</v>
      </c>
      <c r="E260" s="100">
        <v>1</v>
      </c>
      <c r="F260" s="101">
        <v>6481717.1825787397</v>
      </c>
    </row>
    <row r="262" spans="1:6" x14ac:dyDescent="0.35">
      <c r="A262" s="103" t="s">
        <v>56</v>
      </c>
    </row>
    <row r="263" spans="1:6" ht="29" x14ac:dyDescent="0.35">
      <c r="A263" s="8"/>
      <c r="B263" s="8" t="s">
        <v>1</v>
      </c>
      <c r="C263" s="8" t="s">
        <v>2</v>
      </c>
      <c r="D263" s="8" t="s">
        <v>18</v>
      </c>
      <c r="E263" s="8" t="s">
        <v>4</v>
      </c>
      <c r="F263" s="8" t="s">
        <v>19</v>
      </c>
    </row>
    <row r="264" spans="1:6" x14ac:dyDescent="0.35">
      <c r="A264" s="8" t="s">
        <v>6</v>
      </c>
      <c r="B264" s="8">
        <v>3</v>
      </c>
      <c r="C264" s="62">
        <v>2.6833631484794273E-3</v>
      </c>
      <c r="D264" s="10">
        <v>120117.12</v>
      </c>
      <c r="E264" s="62">
        <v>1.1992304152520254E-4</v>
      </c>
      <c r="F264" s="10">
        <v>40039.040000000001</v>
      </c>
    </row>
    <row r="265" spans="1:6" x14ac:dyDescent="0.35">
      <c r="A265" s="8" t="s">
        <v>7</v>
      </c>
      <c r="B265" s="8">
        <v>57</v>
      </c>
      <c r="C265" s="62">
        <v>5.0983899821109124E-2</v>
      </c>
      <c r="D265" s="10">
        <v>4504546.87</v>
      </c>
      <c r="E265" s="62">
        <v>4.4972686769648752E-3</v>
      </c>
      <c r="F265" s="10">
        <v>79027.138070175439</v>
      </c>
    </row>
    <row r="266" spans="1:6" ht="29" x14ac:dyDescent="0.35">
      <c r="A266" s="8" t="s">
        <v>8</v>
      </c>
      <c r="B266" s="8">
        <v>42</v>
      </c>
      <c r="C266" s="62">
        <v>3.7567084078711989E-2</v>
      </c>
      <c r="D266" s="10">
        <v>10255281.25</v>
      </c>
      <c r="E266" s="62">
        <v>1.023871134436441E-2</v>
      </c>
      <c r="F266" s="10">
        <v>244173.36309523811</v>
      </c>
    </row>
    <row r="267" spans="1:6" ht="29" x14ac:dyDescent="0.35">
      <c r="A267" s="8" t="s">
        <v>9</v>
      </c>
      <c r="B267" s="8">
        <v>0</v>
      </c>
      <c r="C267" s="62">
        <v>0</v>
      </c>
      <c r="D267" s="10">
        <v>0</v>
      </c>
      <c r="E267" s="62">
        <v>0</v>
      </c>
      <c r="F267" s="10">
        <v>0</v>
      </c>
    </row>
    <row r="268" spans="1:6" ht="29" x14ac:dyDescent="0.35">
      <c r="A268" s="8" t="s">
        <v>10</v>
      </c>
      <c r="B268" s="8">
        <v>21</v>
      </c>
      <c r="C268" s="62">
        <v>1.8783542039355994E-2</v>
      </c>
      <c r="D268" s="10">
        <v>4098988.2</v>
      </c>
      <c r="E268" s="62">
        <v>4.0923652858136728E-3</v>
      </c>
      <c r="F268" s="10">
        <v>195189.9142857143</v>
      </c>
    </row>
    <row r="269" spans="1:6" ht="43.5" x14ac:dyDescent="0.35">
      <c r="A269" s="8" t="s">
        <v>11</v>
      </c>
      <c r="B269" s="8">
        <v>6</v>
      </c>
      <c r="C269" s="62">
        <v>5.3667262969588547E-3</v>
      </c>
      <c r="D269" s="10">
        <v>10811590.01</v>
      </c>
      <c r="E269" s="62">
        <v>1.0794121252013827E-2</v>
      </c>
      <c r="F269" s="10">
        <v>1801931.6683333332</v>
      </c>
    </row>
    <row r="270" spans="1:6" ht="43.5" x14ac:dyDescent="0.35">
      <c r="A270" s="8" t="s">
        <v>12</v>
      </c>
      <c r="B270" s="4">
        <f>SUM(B267:B269)</f>
        <v>27</v>
      </c>
      <c r="C270" s="9">
        <f>SUM(C267:C269)</f>
        <v>2.415026833631485E-2</v>
      </c>
      <c r="D270" s="10">
        <f>SUM(D267:D269)</f>
        <v>14910578.210000001</v>
      </c>
      <c r="E270" s="9">
        <f>SUM(E267:E269)</f>
        <v>1.4886486537827499E-2</v>
      </c>
      <c r="F270" s="7">
        <f>D270/B270</f>
        <v>552243.6374074074</v>
      </c>
    </row>
    <row r="271" spans="1:6" ht="43.5" x14ac:dyDescent="0.35">
      <c r="A271" s="8" t="s">
        <v>13</v>
      </c>
      <c r="B271" s="8">
        <v>103</v>
      </c>
      <c r="C271" s="62">
        <v>9.2128801431127019E-2</v>
      </c>
      <c r="D271" s="10">
        <v>14879945.24</v>
      </c>
      <c r="E271" s="62">
        <v>1.4855903062854487E-2</v>
      </c>
      <c r="F271" s="10">
        <v>144465.48776699029</v>
      </c>
    </row>
    <row r="272" spans="1:6" ht="43.5" x14ac:dyDescent="0.35">
      <c r="A272" s="8" t="s">
        <v>14</v>
      </c>
      <c r="B272" s="8">
        <v>129</v>
      </c>
      <c r="C272" s="62">
        <v>0.11538461538461539</v>
      </c>
      <c r="D272" s="10">
        <v>29790523.449999999</v>
      </c>
      <c r="E272" s="62">
        <v>2.9742389600681988E-2</v>
      </c>
      <c r="F272" s="10">
        <v>230934.29031007751</v>
      </c>
    </row>
    <row r="273" spans="1:6" ht="58" x14ac:dyDescent="0.35">
      <c r="A273" s="8" t="s">
        <v>15</v>
      </c>
      <c r="B273" s="8">
        <v>989</v>
      </c>
      <c r="C273" s="62">
        <v>0.88461538461538458</v>
      </c>
      <c r="D273" s="10">
        <v>971827835.06000042</v>
      </c>
      <c r="E273" s="62">
        <v>0.97025761039931802</v>
      </c>
      <c r="F273" s="10">
        <v>982636.84030333709</v>
      </c>
    </row>
    <row r="274" spans="1:6" x14ac:dyDescent="0.35">
      <c r="A274" s="8" t="s">
        <v>16</v>
      </c>
      <c r="B274" s="8">
        <v>1118</v>
      </c>
      <c r="C274" s="62">
        <v>1</v>
      </c>
      <c r="D274" s="10">
        <v>1001618358.5100005</v>
      </c>
      <c r="E274" s="62">
        <v>1</v>
      </c>
      <c r="F274" s="10">
        <v>895901.93068873032</v>
      </c>
    </row>
    <row r="276" spans="1:6" x14ac:dyDescent="0.35">
      <c r="A276" s="104" t="s">
        <v>57</v>
      </c>
    </row>
    <row r="277" spans="1:6" ht="29" x14ac:dyDescent="0.35">
      <c r="A277" s="105"/>
      <c r="B277" s="105" t="s">
        <v>1</v>
      </c>
      <c r="C277" s="105" t="s">
        <v>2</v>
      </c>
      <c r="D277" s="105" t="s">
        <v>18</v>
      </c>
      <c r="E277" s="105" t="s">
        <v>4</v>
      </c>
      <c r="F277" s="105" t="s">
        <v>19</v>
      </c>
    </row>
    <row r="278" spans="1:6" x14ac:dyDescent="0.35">
      <c r="A278" s="105" t="s">
        <v>6</v>
      </c>
      <c r="B278" s="105">
        <v>2</v>
      </c>
      <c r="C278" s="106">
        <v>1.358695652173913E-3</v>
      </c>
      <c r="D278" s="107">
        <v>323000</v>
      </c>
      <c r="E278" s="106">
        <v>8.0005687091565396E-5</v>
      </c>
      <c r="F278" s="107">
        <v>161500</v>
      </c>
    </row>
    <row r="279" spans="1:6" x14ac:dyDescent="0.35">
      <c r="A279" s="105" t="s">
        <v>7</v>
      </c>
      <c r="B279" s="105">
        <v>7</v>
      </c>
      <c r="C279" s="106">
        <v>4.755434782608696E-3</v>
      </c>
      <c r="D279" s="107">
        <v>3081000</v>
      </c>
      <c r="E279" s="106">
        <v>7.6315022269075221E-4</v>
      </c>
      <c r="F279" s="107">
        <v>440142.85714285716</v>
      </c>
    </row>
    <row r="280" spans="1:6" ht="29" x14ac:dyDescent="0.35">
      <c r="A280" s="105" t="s">
        <v>8</v>
      </c>
      <c r="B280" s="105">
        <v>84</v>
      </c>
      <c r="C280" s="106">
        <v>5.7065217391304345E-2</v>
      </c>
      <c r="D280" s="107">
        <v>59043000</v>
      </c>
      <c r="E280" s="106">
        <v>1.4624692826462215E-2</v>
      </c>
      <c r="F280" s="107">
        <v>702892.85714285716</v>
      </c>
    </row>
    <row r="281" spans="1:6" ht="29" x14ac:dyDescent="0.35">
      <c r="A281" s="105" t="s">
        <v>9</v>
      </c>
      <c r="B281" s="105">
        <v>5</v>
      </c>
      <c r="C281" s="106">
        <v>3.3967391304347825E-3</v>
      </c>
      <c r="D281" s="107">
        <v>6905000</v>
      </c>
      <c r="E281" s="106">
        <v>1.7103382952546719E-3</v>
      </c>
      <c r="F281" s="107">
        <v>1381000</v>
      </c>
    </row>
    <row r="282" spans="1:6" ht="29" x14ac:dyDescent="0.35">
      <c r="A282" s="105" t="s">
        <v>10</v>
      </c>
      <c r="B282" s="105">
        <v>0</v>
      </c>
      <c r="C282" s="106">
        <v>0</v>
      </c>
      <c r="D282" s="107">
        <v>0</v>
      </c>
      <c r="E282" s="106">
        <v>0</v>
      </c>
      <c r="F282" s="107">
        <v>0</v>
      </c>
    </row>
    <row r="283" spans="1:6" ht="43.5" x14ac:dyDescent="0.35">
      <c r="A283" s="105" t="s">
        <v>11</v>
      </c>
      <c r="B283" s="105">
        <v>65</v>
      </c>
      <c r="C283" s="106">
        <v>4.4157608695652176E-2</v>
      </c>
      <c r="D283" s="107">
        <v>59763000</v>
      </c>
      <c r="E283" s="106">
        <v>1.4803033676944962E-2</v>
      </c>
      <c r="F283" s="107">
        <v>919430.76923076925</v>
      </c>
    </row>
    <row r="284" spans="1:6" ht="43.5" x14ac:dyDescent="0.35">
      <c r="A284" s="8" t="s">
        <v>12</v>
      </c>
      <c r="B284" s="4">
        <f>SUM(B281:B283)</f>
        <v>70</v>
      </c>
      <c r="C284" s="9">
        <f>SUM(C281:C283)</f>
        <v>4.755434782608696E-2</v>
      </c>
      <c r="D284" s="10">
        <f>SUM(D281:D283)</f>
        <v>66668000</v>
      </c>
      <c r="E284" s="9">
        <f>SUM(E281:E283)</f>
        <v>1.6513371972199632E-2</v>
      </c>
      <c r="F284" s="7">
        <f>D284/B284</f>
        <v>952400</v>
      </c>
    </row>
    <row r="285" spans="1:6" ht="43.5" x14ac:dyDescent="0.35">
      <c r="A285" s="105" t="s">
        <v>13</v>
      </c>
      <c r="B285" s="105">
        <v>93</v>
      </c>
      <c r="C285" s="106">
        <v>6.317934782608696E-2</v>
      </c>
      <c r="D285" s="107">
        <v>62447000</v>
      </c>
      <c r="E285" s="106">
        <v>1.5467848736244533E-2</v>
      </c>
      <c r="F285" s="107">
        <v>671473.1182795699</v>
      </c>
    </row>
    <row r="286" spans="1:6" ht="43.5" x14ac:dyDescent="0.35">
      <c r="A286" s="105" t="s">
        <v>14</v>
      </c>
      <c r="B286" s="105">
        <v>163</v>
      </c>
      <c r="C286" s="106">
        <v>0.11073369565217392</v>
      </c>
      <c r="D286" s="107">
        <v>129115000</v>
      </c>
      <c r="E286" s="106">
        <v>3.1981220708444169E-2</v>
      </c>
      <c r="F286" s="107">
        <v>792116.56441717793</v>
      </c>
    </row>
    <row r="287" spans="1:6" ht="58" x14ac:dyDescent="0.35">
      <c r="A287" s="105" t="s">
        <v>15</v>
      </c>
      <c r="B287" s="108">
        <v>1309</v>
      </c>
      <c r="C287" s="106">
        <v>0.88926630434782605</v>
      </c>
      <c r="D287" s="107">
        <v>3908098000</v>
      </c>
      <c r="E287" s="106">
        <v>0.96801877929155589</v>
      </c>
      <c r="F287" s="107">
        <v>2985559.9694423224</v>
      </c>
    </row>
    <row r="288" spans="1:6" x14ac:dyDescent="0.35">
      <c r="A288" s="105" t="s">
        <v>16</v>
      </c>
      <c r="B288" s="108">
        <v>1472</v>
      </c>
      <c r="C288" s="106">
        <v>1</v>
      </c>
      <c r="D288" s="107">
        <v>4037213000</v>
      </c>
      <c r="E288" s="106">
        <v>1</v>
      </c>
      <c r="F288" s="107">
        <v>2742671.875</v>
      </c>
    </row>
    <row r="290" spans="1:6" x14ac:dyDescent="0.35">
      <c r="A290" s="109" t="s">
        <v>58</v>
      </c>
    </row>
    <row r="291" spans="1:6" ht="29" x14ac:dyDescent="0.35">
      <c r="A291" s="8"/>
      <c r="B291" s="8" t="s">
        <v>26</v>
      </c>
      <c r="C291" s="8" t="s">
        <v>27</v>
      </c>
      <c r="D291" s="8" t="s">
        <v>28</v>
      </c>
      <c r="E291" s="8" t="s">
        <v>29</v>
      </c>
      <c r="F291" s="8" t="s">
        <v>30</v>
      </c>
    </row>
    <row r="292" spans="1:6" x14ac:dyDescent="0.35">
      <c r="A292" s="8" t="s">
        <v>31</v>
      </c>
      <c r="B292" s="8">
        <v>3</v>
      </c>
      <c r="C292" s="62">
        <v>6.024096385542169E-3</v>
      </c>
      <c r="D292" s="10">
        <v>7697720</v>
      </c>
      <c r="E292" s="62">
        <v>6.7245402287244623E-3</v>
      </c>
      <c r="F292" s="110">
        <v>2565906.6666666665</v>
      </c>
    </row>
    <row r="293" spans="1:6" x14ac:dyDescent="0.35">
      <c r="A293" s="8" t="s">
        <v>32</v>
      </c>
      <c r="B293" s="8">
        <v>4</v>
      </c>
      <c r="C293" s="62">
        <v>8.0321285140562242E-3</v>
      </c>
      <c r="D293" s="10">
        <v>1521149</v>
      </c>
      <c r="E293" s="62">
        <v>1.3288386229148355E-3</v>
      </c>
      <c r="F293" s="110">
        <v>380287.25</v>
      </c>
    </row>
    <row r="294" spans="1:6" ht="29" x14ac:dyDescent="0.35">
      <c r="A294" s="8" t="s">
        <v>33</v>
      </c>
      <c r="B294" s="8">
        <v>19</v>
      </c>
      <c r="C294" s="62">
        <v>3.8152610441767071E-2</v>
      </c>
      <c r="D294" s="10">
        <v>15953718.43</v>
      </c>
      <c r="E294" s="62">
        <v>1.393677886182894E-2</v>
      </c>
      <c r="F294" s="110">
        <v>839669.39105263154</v>
      </c>
    </row>
    <row r="295" spans="1:6" ht="29" x14ac:dyDescent="0.35">
      <c r="A295" s="8" t="s">
        <v>9</v>
      </c>
      <c r="B295" s="8">
        <v>0</v>
      </c>
      <c r="C295" s="62">
        <v>0</v>
      </c>
      <c r="D295" s="10">
        <v>0</v>
      </c>
      <c r="E295" s="62">
        <v>0</v>
      </c>
      <c r="F295" s="110">
        <v>0</v>
      </c>
    </row>
    <row r="296" spans="1:6" ht="29" x14ac:dyDescent="0.35">
      <c r="A296" s="8" t="s">
        <v>10</v>
      </c>
      <c r="B296" s="8">
        <v>5</v>
      </c>
      <c r="C296" s="62">
        <v>1.0040160642570281E-2</v>
      </c>
      <c r="D296" s="10">
        <v>4617286.16</v>
      </c>
      <c r="E296" s="62">
        <v>4.0335484442734597E-3</v>
      </c>
      <c r="F296" s="110">
        <v>923457.23200000008</v>
      </c>
    </row>
    <row r="297" spans="1:6" ht="43.5" x14ac:dyDescent="0.35">
      <c r="A297" s="8" t="s">
        <v>11</v>
      </c>
      <c r="B297" s="8">
        <v>5</v>
      </c>
      <c r="C297" s="62">
        <v>1.0040160642570281E-2</v>
      </c>
      <c r="D297" s="10">
        <v>2152335.1</v>
      </c>
      <c r="E297" s="62">
        <v>1.8802273875440636E-3</v>
      </c>
      <c r="F297" s="110">
        <v>430467.02</v>
      </c>
    </row>
    <row r="298" spans="1:6" ht="43.5" x14ac:dyDescent="0.35">
      <c r="A298" s="8" t="s">
        <v>12</v>
      </c>
      <c r="B298" s="4">
        <f>SUM(B295:B297)</f>
        <v>10</v>
      </c>
      <c r="C298" s="9">
        <f>SUM(C295:C297)</f>
        <v>2.0080321285140562E-2</v>
      </c>
      <c r="D298" s="10">
        <f>SUM(D295:D297)</f>
        <v>6769621.2599999998</v>
      </c>
      <c r="E298" s="9">
        <f>SUM(E295:E297)</f>
        <v>5.9137758318175233E-3</v>
      </c>
      <c r="F298" s="7">
        <f>D298/B298</f>
        <v>676962.12599999993</v>
      </c>
    </row>
    <row r="299" spans="1:6" ht="43.5" x14ac:dyDescent="0.35">
      <c r="A299" s="8" t="s">
        <v>34</v>
      </c>
      <c r="B299" s="8">
        <v>26</v>
      </c>
      <c r="C299" s="62">
        <v>5.2208835341365459E-2</v>
      </c>
      <c r="D299" s="10">
        <v>25172587.43</v>
      </c>
      <c r="E299" s="62">
        <v>2.1990157713468239E-2</v>
      </c>
      <c r="F299" s="110">
        <v>968176.43961538456</v>
      </c>
    </row>
    <row r="300" spans="1:6" ht="43.5" x14ac:dyDescent="0.35">
      <c r="A300" s="8" t="s">
        <v>14</v>
      </c>
      <c r="B300" s="8">
        <v>36</v>
      </c>
      <c r="C300" s="62">
        <v>7.2289156626506021E-2</v>
      </c>
      <c r="D300" s="10">
        <v>31942208.690000001</v>
      </c>
      <c r="E300" s="62">
        <v>2.7903933545285763E-2</v>
      </c>
      <c r="F300" s="110">
        <v>887283.57472222229</v>
      </c>
    </row>
    <row r="301" spans="1:6" ht="58" x14ac:dyDescent="0.35">
      <c r="A301" s="8" t="s">
        <v>35</v>
      </c>
      <c r="B301" s="111">
        <v>462</v>
      </c>
      <c r="C301" s="62">
        <v>0.92771084337349397</v>
      </c>
      <c r="D301" s="10">
        <v>1112778432.1529999</v>
      </c>
      <c r="E301" s="62">
        <v>0.97209606645471414</v>
      </c>
      <c r="F301" s="110">
        <v>2408611.3250064934</v>
      </c>
    </row>
    <row r="302" spans="1:6" x14ac:dyDescent="0.35">
      <c r="A302" s="8" t="s">
        <v>16</v>
      </c>
      <c r="B302" s="8">
        <v>498</v>
      </c>
      <c r="C302" s="62">
        <v>1</v>
      </c>
      <c r="D302" s="10">
        <v>1144720640.8429999</v>
      </c>
      <c r="E302" s="62">
        <v>1</v>
      </c>
      <c r="F302" s="110">
        <v>2298635.8249859437</v>
      </c>
    </row>
    <row r="304" spans="1:6" x14ac:dyDescent="0.35">
      <c r="A304" s="112" t="s">
        <v>59</v>
      </c>
    </row>
    <row r="305" spans="1:6" ht="29" x14ac:dyDescent="0.35">
      <c r="A305" s="105"/>
      <c r="B305" s="105" t="s">
        <v>1</v>
      </c>
      <c r="C305" s="105" t="s">
        <v>2</v>
      </c>
      <c r="D305" s="105" t="s">
        <v>18</v>
      </c>
      <c r="E305" s="105" t="s">
        <v>4</v>
      </c>
      <c r="F305" s="105" t="s">
        <v>19</v>
      </c>
    </row>
    <row r="306" spans="1:6" x14ac:dyDescent="0.35">
      <c r="A306" s="105" t="s">
        <v>6</v>
      </c>
      <c r="B306" s="105">
        <v>0</v>
      </c>
      <c r="C306" s="106">
        <v>0</v>
      </c>
      <c r="D306" s="113">
        <v>0</v>
      </c>
      <c r="E306" s="106">
        <v>0</v>
      </c>
      <c r="F306" s="107">
        <v>0</v>
      </c>
    </row>
    <row r="307" spans="1:6" x14ac:dyDescent="0.35">
      <c r="A307" s="105" t="s">
        <v>7</v>
      </c>
      <c r="B307" s="105">
        <v>4</v>
      </c>
      <c r="C307" s="106">
        <v>4.5300113250283129E-3</v>
      </c>
      <c r="D307" s="113">
        <v>764250</v>
      </c>
      <c r="E307" s="106">
        <v>4.4421312592842979E-4</v>
      </c>
      <c r="F307" s="107">
        <v>191062.5</v>
      </c>
    </row>
    <row r="308" spans="1:6" ht="29" x14ac:dyDescent="0.35">
      <c r="A308" s="105" t="s">
        <v>8</v>
      </c>
      <c r="B308" s="105">
        <v>18</v>
      </c>
      <c r="C308" s="106">
        <v>2.0385050962627407E-2</v>
      </c>
      <c r="D308" s="113">
        <v>8721821</v>
      </c>
      <c r="E308" s="106">
        <v>5.0694764412145543E-3</v>
      </c>
      <c r="F308" s="107">
        <v>484545.61111111112</v>
      </c>
    </row>
    <row r="309" spans="1:6" ht="29" x14ac:dyDescent="0.35">
      <c r="A309" s="105" t="s">
        <v>9</v>
      </c>
      <c r="B309" s="105">
        <v>0</v>
      </c>
      <c r="C309" s="106">
        <v>0</v>
      </c>
      <c r="D309" s="113">
        <v>0</v>
      </c>
      <c r="E309" s="106">
        <v>0</v>
      </c>
      <c r="F309" s="107">
        <v>0</v>
      </c>
    </row>
    <row r="310" spans="1:6" ht="29" x14ac:dyDescent="0.35">
      <c r="A310" s="105" t="s">
        <v>10</v>
      </c>
      <c r="B310" s="105">
        <v>1</v>
      </c>
      <c r="C310" s="106">
        <v>1.1325028312570782E-3</v>
      </c>
      <c r="D310" s="113">
        <v>30000</v>
      </c>
      <c r="E310" s="106">
        <v>1.7437217897092435E-5</v>
      </c>
      <c r="F310" s="107">
        <v>30000</v>
      </c>
    </row>
    <row r="311" spans="1:6" ht="43.5" x14ac:dyDescent="0.35">
      <c r="A311" s="105" t="s">
        <v>11</v>
      </c>
      <c r="B311" s="105">
        <v>9</v>
      </c>
      <c r="C311" s="106">
        <v>1.0192525481313703E-2</v>
      </c>
      <c r="D311" s="113">
        <v>7814000</v>
      </c>
      <c r="E311" s="106">
        <v>4.5418140215960096E-3</v>
      </c>
      <c r="F311" s="107">
        <v>868222.22222222225</v>
      </c>
    </row>
    <row r="312" spans="1:6" ht="43.5" x14ac:dyDescent="0.35">
      <c r="A312" s="8" t="s">
        <v>12</v>
      </c>
      <c r="B312" s="4">
        <f>SUM(B309:B311)</f>
        <v>10</v>
      </c>
      <c r="C312" s="9">
        <f>SUM(C309:C311)</f>
        <v>1.1325028312570781E-2</v>
      </c>
      <c r="D312" s="10">
        <f>SUM(D309:D311)</f>
        <v>7844000</v>
      </c>
      <c r="E312" s="9">
        <f>SUM(E309:E311)</f>
        <v>4.5592512394931018E-3</v>
      </c>
      <c r="F312" s="7">
        <f>D312/B312</f>
        <v>784400</v>
      </c>
    </row>
    <row r="313" spans="1:6" ht="43.5" x14ac:dyDescent="0.35">
      <c r="A313" s="105" t="s">
        <v>13</v>
      </c>
      <c r="B313" s="105">
        <v>22</v>
      </c>
      <c r="C313" s="106">
        <v>2.491506228765572E-2</v>
      </c>
      <c r="D313" s="113">
        <v>7844000</v>
      </c>
      <c r="E313" s="106">
        <v>4.5592512394931018E-3</v>
      </c>
      <c r="F313" s="107">
        <v>356545.45454545453</v>
      </c>
    </row>
    <row r="314" spans="1:6" ht="43.5" x14ac:dyDescent="0.35">
      <c r="A314" s="105" t="s">
        <v>14</v>
      </c>
      <c r="B314" s="105">
        <v>32</v>
      </c>
      <c r="C314" s="106">
        <v>3.6240090600226503E-2</v>
      </c>
      <c r="D314" s="113">
        <v>17330071</v>
      </c>
      <c r="E314" s="106">
        <v>1.0072940806636087E-2</v>
      </c>
      <c r="F314" s="107">
        <v>541564.71875</v>
      </c>
    </row>
    <row r="315" spans="1:6" ht="58" x14ac:dyDescent="0.35">
      <c r="A315" s="105" t="s">
        <v>15</v>
      </c>
      <c r="B315" s="108">
        <v>851</v>
      </c>
      <c r="C315" s="106">
        <v>0.96375990939977352</v>
      </c>
      <c r="D315" s="113">
        <v>1703127870</v>
      </c>
      <c r="E315" s="106">
        <v>0.98992705919336388</v>
      </c>
      <c r="F315" s="107">
        <v>2001325.3466509988</v>
      </c>
    </row>
    <row r="316" spans="1:6" x14ac:dyDescent="0.35">
      <c r="A316" s="105" t="s">
        <v>16</v>
      </c>
      <c r="B316" s="105">
        <v>883</v>
      </c>
      <c r="C316" s="106">
        <v>1</v>
      </c>
      <c r="D316" s="114">
        <v>1720457941</v>
      </c>
      <c r="E316" s="106">
        <v>1</v>
      </c>
      <c r="F316" s="107">
        <v>1948423.4892412231</v>
      </c>
    </row>
    <row r="318" spans="1:6" x14ac:dyDescent="0.35">
      <c r="A318" s="109" t="s">
        <v>60</v>
      </c>
    </row>
    <row r="319" spans="1:6" ht="29" x14ac:dyDescent="0.35">
      <c r="A319" s="99"/>
      <c r="B319" s="99" t="s">
        <v>1</v>
      </c>
      <c r="C319" s="99" t="s">
        <v>53</v>
      </c>
      <c r="D319" s="99" t="s">
        <v>54</v>
      </c>
      <c r="E319" s="99" t="s">
        <v>55</v>
      </c>
      <c r="F319" s="99" t="s">
        <v>5</v>
      </c>
    </row>
    <row r="320" spans="1:6" x14ac:dyDescent="0.35">
      <c r="A320" s="99" t="s">
        <v>6</v>
      </c>
      <c r="B320" s="99">
        <v>5</v>
      </c>
      <c r="C320" s="100">
        <v>4.2229729729729732E-3</v>
      </c>
      <c r="D320" s="101">
        <v>10462000</v>
      </c>
      <c r="E320" s="100">
        <v>2.7069838734967598E-3</v>
      </c>
      <c r="F320" s="101">
        <v>2092400</v>
      </c>
    </row>
    <row r="321" spans="1:6" x14ac:dyDescent="0.35">
      <c r="A321" s="99" t="s">
        <v>7</v>
      </c>
      <c r="B321" s="99">
        <v>18</v>
      </c>
      <c r="C321" s="100">
        <v>1.5202702702702704E-2</v>
      </c>
      <c r="D321" s="101">
        <v>12801000</v>
      </c>
      <c r="E321" s="100">
        <v>3.3121870163096943E-3</v>
      </c>
      <c r="F321" s="101">
        <v>711166.66666666663</v>
      </c>
    </row>
    <row r="322" spans="1:6" ht="29" x14ac:dyDescent="0.35">
      <c r="A322" s="99" t="s">
        <v>8</v>
      </c>
      <c r="B322" s="99">
        <v>74</v>
      </c>
      <c r="C322" s="100">
        <v>6.25E-2</v>
      </c>
      <c r="D322" s="101">
        <v>102234000</v>
      </c>
      <c r="E322" s="100">
        <v>2.6452474605531229E-2</v>
      </c>
      <c r="F322" s="101">
        <v>1381540.5405405406</v>
      </c>
    </row>
    <row r="323" spans="1:6" ht="29" x14ac:dyDescent="0.35">
      <c r="A323" s="99" t="s">
        <v>9</v>
      </c>
      <c r="B323" s="99">
        <v>3</v>
      </c>
      <c r="C323" s="100">
        <v>2.5337837837837839E-3</v>
      </c>
      <c r="D323" s="101">
        <v>1612000</v>
      </c>
      <c r="E323" s="100">
        <v>4.1709596674410022E-4</v>
      </c>
      <c r="F323" s="101">
        <v>537333.33333333337</v>
      </c>
    </row>
    <row r="324" spans="1:6" ht="29" x14ac:dyDescent="0.35">
      <c r="A324" s="99" t="s">
        <v>10</v>
      </c>
      <c r="B324" s="99">
        <v>32</v>
      </c>
      <c r="C324" s="100">
        <v>2.7027027027027029E-2</v>
      </c>
      <c r="D324" s="101">
        <v>69207000</v>
      </c>
      <c r="E324" s="100">
        <v>1.7906923430805799E-2</v>
      </c>
      <c r="F324" s="101">
        <v>2162718.75</v>
      </c>
    </row>
    <row r="325" spans="1:6" ht="43.5" x14ac:dyDescent="0.35">
      <c r="A325" s="99" t="s">
        <v>11</v>
      </c>
      <c r="B325" s="99">
        <v>50</v>
      </c>
      <c r="C325" s="100">
        <v>4.2229729729729729E-2</v>
      </c>
      <c r="D325" s="101">
        <v>110036000</v>
      </c>
      <c r="E325" s="100">
        <v>2.8471198385020977E-2</v>
      </c>
      <c r="F325" s="101">
        <v>2200720</v>
      </c>
    </row>
    <row r="326" spans="1:6" ht="43.5" x14ac:dyDescent="0.35">
      <c r="A326" s="8" t="s">
        <v>12</v>
      </c>
      <c r="B326" s="4">
        <f>SUM(B323:B325)</f>
        <v>85</v>
      </c>
      <c r="C326" s="9">
        <f>SUM(C323:C325)</f>
        <v>7.1790540540540543E-2</v>
      </c>
      <c r="D326" s="10">
        <f>SUM(D323:D325)</f>
        <v>180855000</v>
      </c>
      <c r="E326" s="9">
        <f>SUM(E323:E325)</f>
        <v>4.6795217782570876E-2</v>
      </c>
      <c r="F326" s="7">
        <f>D326/B326</f>
        <v>2127705.8823529412</v>
      </c>
    </row>
    <row r="327" spans="1:6" ht="43.5" x14ac:dyDescent="0.35">
      <c r="A327" s="99" t="s">
        <v>13</v>
      </c>
      <c r="B327" s="99">
        <v>97</v>
      </c>
      <c r="C327" s="100">
        <v>8.1925675675675672E-2</v>
      </c>
      <c r="D327" s="101">
        <v>125497000</v>
      </c>
      <c r="E327" s="100">
        <v>3.2471645495337688E-2</v>
      </c>
      <c r="F327" s="101">
        <v>1293783.5051546392</v>
      </c>
    </row>
    <row r="328" spans="1:6" ht="43.5" x14ac:dyDescent="0.35">
      <c r="A328" s="99" t="s">
        <v>14</v>
      </c>
      <c r="B328" s="99">
        <v>182</v>
      </c>
      <c r="C328" s="100">
        <v>0.15371621621621623</v>
      </c>
      <c r="D328" s="101">
        <v>306352000</v>
      </c>
      <c r="E328" s="100">
        <v>7.9266863277908564E-2</v>
      </c>
      <c r="F328" s="101">
        <v>1683252.7472527472</v>
      </c>
    </row>
    <row r="329" spans="1:6" ht="58" x14ac:dyDescent="0.35">
      <c r="A329" s="99" t="s">
        <v>15</v>
      </c>
      <c r="B329" s="99">
        <v>1002</v>
      </c>
      <c r="C329" s="100">
        <v>0.84628378378378377</v>
      </c>
      <c r="D329" s="101">
        <v>3558466000</v>
      </c>
      <c r="E329" s="100">
        <v>0.92073313672209145</v>
      </c>
      <c r="F329" s="101">
        <v>3551363.2734530936</v>
      </c>
    </row>
    <row r="330" spans="1:6" x14ac:dyDescent="0.35">
      <c r="A330" s="99" t="s">
        <v>16</v>
      </c>
      <c r="B330" s="99">
        <v>1184</v>
      </c>
      <c r="C330" s="100">
        <v>1</v>
      </c>
      <c r="D330" s="101">
        <v>3864818000</v>
      </c>
      <c r="E330" s="100">
        <v>1</v>
      </c>
      <c r="F330" s="101">
        <v>3264204.3918918921</v>
      </c>
    </row>
    <row r="332" spans="1:6" x14ac:dyDescent="0.35">
      <c r="A332" s="103" t="s">
        <v>61</v>
      </c>
    </row>
    <row r="333" spans="1:6" ht="29" x14ac:dyDescent="0.35">
      <c r="A333" s="4"/>
      <c r="B333" s="4" t="s">
        <v>26</v>
      </c>
      <c r="C333" s="4" t="s">
        <v>27</v>
      </c>
      <c r="D333" s="4" t="s">
        <v>28</v>
      </c>
      <c r="E333" s="4" t="s">
        <v>29</v>
      </c>
      <c r="F333" s="4" t="s">
        <v>30</v>
      </c>
    </row>
    <row r="334" spans="1:6" x14ac:dyDescent="0.35">
      <c r="A334" s="4" t="s">
        <v>31</v>
      </c>
      <c r="B334" s="4">
        <v>1</v>
      </c>
      <c r="C334" s="14">
        <v>1.9417475728155339E-3</v>
      </c>
      <c r="D334" s="7">
        <v>950000</v>
      </c>
      <c r="E334" s="14">
        <v>1.3869670661591072E-4</v>
      </c>
      <c r="F334" s="7">
        <v>950000</v>
      </c>
    </row>
    <row r="335" spans="1:6" x14ac:dyDescent="0.35">
      <c r="A335" s="4" t="s">
        <v>32</v>
      </c>
      <c r="B335" s="4">
        <v>10</v>
      </c>
      <c r="C335" s="14">
        <v>1.9417475728155338E-2</v>
      </c>
      <c r="D335" s="7">
        <v>15034500</v>
      </c>
      <c r="E335" s="14">
        <v>2.1949848795967475E-3</v>
      </c>
      <c r="F335" s="7">
        <v>1503450</v>
      </c>
    </row>
    <row r="336" spans="1:6" ht="29" x14ac:dyDescent="0.35">
      <c r="A336" s="4" t="s">
        <v>33</v>
      </c>
      <c r="B336" s="4">
        <v>26</v>
      </c>
      <c r="C336" s="14">
        <v>5.0485436893203881E-2</v>
      </c>
      <c r="D336" s="7">
        <v>90019516</v>
      </c>
      <c r="E336" s="14">
        <v>1.3142537263535033E-2</v>
      </c>
      <c r="F336" s="7">
        <v>3462289.076923077</v>
      </c>
    </row>
    <row r="337" spans="1:6" ht="29" x14ac:dyDescent="0.35">
      <c r="A337" s="4" t="s">
        <v>9</v>
      </c>
      <c r="B337" s="4">
        <v>5</v>
      </c>
      <c r="C337" s="14">
        <v>9.7087378640776691E-3</v>
      </c>
      <c r="D337" s="7">
        <v>6470800</v>
      </c>
      <c r="E337" s="14">
        <v>9.4471436754761597E-4</v>
      </c>
      <c r="F337" s="7">
        <v>1294160</v>
      </c>
    </row>
    <row r="338" spans="1:6" ht="29" x14ac:dyDescent="0.35">
      <c r="A338" s="4" t="s">
        <v>10</v>
      </c>
      <c r="B338" s="4">
        <v>42</v>
      </c>
      <c r="C338" s="14">
        <v>8.155339805825243E-2</v>
      </c>
      <c r="D338" s="7">
        <v>301883727</v>
      </c>
      <c r="E338" s="14">
        <v>4.4073977595617569E-2</v>
      </c>
      <c r="F338" s="7">
        <v>7187707.7857142854</v>
      </c>
    </row>
    <row r="339" spans="1:6" ht="43.5" x14ac:dyDescent="0.35">
      <c r="A339" s="4" t="s">
        <v>11</v>
      </c>
      <c r="B339" s="4">
        <v>49</v>
      </c>
      <c r="C339" s="14">
        <v>9.5145631067961159E-2</v>
      </c>
      <c r="D339" s="7">
        <v>702535990</v>
      </c>
      <c r="E339" s="14">
        <v>0.10256781904436674</v>
      </c>
      <c r="F339" s="7">
        <v>14337469.183673469</v>
      </c>
    </row>
    <row r="340" spans="1:6" ht="43.5" x14ac:dyDescent="0.35">
      <c r="A340" s="8" t="s">
        <v>12</v>
      </c>
      <c r="B340" s="4">
        <f>SUM(B337:B339)</f>
        <v>96</v>
      </c>
      <c r="C340" s="9">
        <f>SUM(C337:C339)</f>
        <v>0.18640776699029127</v>
      </c>
      <c r="D340" s="10">
        <f>SUM(D337:D339)</f>
        <v>1010890517</v>
      </c>
      <c r="E340" s="9">
        <f>SUM(E337:E339)</f>
        <v>0.14758651100753192</v>
      </c>
      <c r="F340" s="7">
        <f>D340/B340</f>
        <v>10530109.552083334</v>
      </c>
    </row>
    <row r="341" spans="1:6" ht="43.5" x14ac:dyDescent="0.35">
      <c r="A341" s="4" t="s">
        <v>13</v>
      </c>
      <c r="B341" s="4">
        <v>37</v>
      </c>
      <c r="C341" s="14">
        <v>7.184466019417475E-2</v>
      </c>
      <c r="D341" s="7">
        <v>106004016</v>
      </c>
      <c r="E341" s="14">
        <v>1.5476218849747692E-2</v>
      </c>
      <c r="F341" s="7">
        <v>2864973.4054054054</v>
      </c>
    </row>
    <row r="342" spans="1:6" ht="43.5" x14ac:dyDescent="0.35">
      <c r="A342" s="4" t="s">
        <v>14</v>
      </c>
      <c r="B342" s="4">
        <v>133</v>
      </c>
      <c r="C342" s="14">
        <v>0.258252427184466</v>
      </c>
      <c r="D342" s="7">
        <v>1116894533</v>
      </c>
      <c r="E342" s="14">
        <v>0.16306272985727963</v>
      </c>
      <c r="F342" s="7">
        <v>8397703.2556390986</v>
      </c>
    </row>
    <row r="343" spans="1:6" ht="58" x14ac:dyDescent="0.35">
      <c r="A343" s="4" t="s">
        <v>35</v>
      </c>
      <c r="B343" s="16">
        <v>382</v>
      </c>
      <c r="C343" s="14">
        <v>0.74174757281553394</v>
      </c>
      <c r="D343" s="16">
        <v>5732583174</v>
      </c>
      <c r="E343" s="14">
        <v>0.83693727014272035</v>
      </c>
      <c r="F343" s="7">
        <v>15006762.235602094</v>
      </c>
    </row>
    <row r="344" spans="1:6" x14ac:dyDescent="0.35">
      <c r="A344" s="4" t="s">
        <v>16</v>
      </c>
      <c r="B344" s="4">
        <v>515</v>
      </c>
      <c r="C344" s="14">
        <v>1</v>
      </c>
      <c r="D344" s="7">
        <v>6849477707</v>
      </c>
      <c r="E344" s="14">
        <v>1</v>
      </c>
      <c r="F344" s="7">
        <v>13299956.712621359</v>
      </c>
    </row>
    <row r="346" spans="1:6" x14ac:dyDescent="0.35">
      <c r="A346" s="115" t="s">
        <v>62</v>
      </c>
    </row>
    <row r="347" spans="1:6" ht="29" x14ac:dyDescent="0.35">
      <c r="A347" s="4"/>
      <c r="B347" s="4" t="s">
        <v>26</v>
      </c>
      <c r="C347" s="4" t="s">
        <v>27</v>
      </c>
      <c r="D347" s="4" t="s">
        <v>28</v>
      </c>
      <c r="E347" s="4" t="s">
        <v>29</v>
      </c>
      <c r="F347" s="4" t="s">
        <v>30</v>
      </c>
    </row>
    <row r="348" spans="1:6" x14ac:dyDescent="0.35">
      <c r="A348" s="4" t="s">
        <v>31</v>
      </c>
      <c r="B348" s="4">
        <v>15</v>
      </c>
      <c r="C348" s="116">
        <v>7.0955534531693476E-3</v>
      </c>
      <c r="D348" s="7">
        <v>7207289</v>
      </c>
      <c r="E348" s="116">
        <v>5.1240350801687155E-4</v>
      </c>
      <c r="F348" s="58">
        <v>480485.93333333335</v>
      </c>
    </row>
    <row r="349" spans="1:6" x14ac:dyDescent="0.35">
      <c r="A349" s="4" t="s">
        <v>32</v>
      </c>
      <c r="B349" s="4">
        <v>35</v>
      </c>
      <c r="C349" s="116">
        <v>1.6556291390728478E-2</v>
      </c>
      <c r="D349" s="7">
        <v>16637148</v>
      </c>
      <c r="E349" s="116">
        <v>1.1828210300150138E-3</v>
      </c>
      <c r="F349" s="58">
        <v>475347.08571428573</v>
      </c>
    </row>
    <row r="350" spans="1:6" ht="29" x14ac:dyDescent="0.35">
      <c r="A350" s="4" t="s">
        <v>33</v>
      </c>
      <c r="B350" s="4">
        <v>85</v>
      </c>
      <c r="C350" s="116">
        <v>4.0208136234626303E-2</v>
      </c>
      <c r="D350" s="7">
        <v>124268248</v>
      </c>
      <c r="E350" s="116">
        <v>8.8348734469105624E-3</v>
      </c>
      <c r="F350" s="58">
        <v>1461979.388235294</v>
      </c>
    </row>
    <row r="351" spans="1:6" ht="29" x14ac:dyDescent="0.35">
      <c r="A351" s="4" t="s">
        <v>9</v>
      </c>
      <c r="B351" s="4">
        <v>8</v>
      </c>
      <c r="C351" s="116">
        <v>3.7842951750236518E-3</v>
      </c>
      <c r="D351" s="7">
        <v>142346849</v>
      </c>
      <c r="E351" s="116">
        <v>1.0120174837272088E-2</v>
      </c>
      <c r="F351" s="58">
        <v>17793356.125</v>
      </c>
    </row>
    <row r="352" spans="1:6" ht="29" x14ac:dyDescent="0.35">
      <c r="A352" s="4" t="s">
        <v>10</v>
      </c>
      <c r="B352" s="4">
        <v>36</v>
      </c>
      <c r="C352" s="116">
        <v>1.7029328287606435E-2</v>
      </c>
      <c r="D352" s="7">
        <v>153257616</v>
      </c>
      <c r="E352" s="116">
        <v>1.0895877779939535E-2</v>
      </c>
      <c r="F352" s="58">
        <v>4257156</v>
      </c>
    </row>
    <row r="353" spans="1:6" ht="43.5" x14ac:dyDescent="0.35">
      <c r="A353" s="4" t="s">
        <v>11</v>
      </c>
      <c r="B353" s="4">
        <v>28</v>
      </c>
      <c r="C353" s="116">
        <v>1.3245033112582781E-2</v>
      </c>
      <c r="D353" s="7">
        <v>428890884</v>
      </c>
      <c r="E353" s="116">
        <v>3.0492074553699337E-2</v>
      </c>
      <c r="F353" s="58">
        <v>15317531.571428571</v>
      </c>
    </row>
    <row r="354" spans="1:6" ht="43.5" x14ac:dyDescent="0.35">
      <c r="A354" s="8" t="s">
        <v>12</v>
      </c>
      <c r="B354" s="4">
        <f>SUM(B351:B353)</f>
        <v>72</v>
      </c>
      <c r="C354" s="9">
        <f>SUM(C351:C353)</f>
        <v>3.405865657521287E-2</v>
      </c>
      <c r="D354" s="10">
        <f>SUM(D351:D353)</f>
        <v>724495349</v>
      </c>
      <c r="E354" s="9">
        <f>SUM(E351:E353)</f>
        <v>5.150812717091096E-2</v>
      </c>
      <c r="F354" s="7">
        <f>D354/B354</f>
        <v>10062435.402777778</v>
      </c>
    </row>
    <row r="355" spans="1:6" ht="43.5" x14ac:dyDescent="0.35">
      <c r="A355" s="4" t="s">
        <v>34</v>
      </c>
      <c r="B355" s="4">
        <v>135</v>
      </c>
      <c r="C355" s="116">
        <v>6.3859981078524128E-2</v>
      </c>
      <c r="D355" s="7">
        <v>148112685</v>
      </c>
      <c r="E355" s="116">
        <v>1.0530097984942449E-2</v>
      </c>
      <c r="F355" s="58">
        <v>1097131</v>
      </c>
    </row>
    <row r="356" spans="1:6" ht="43.5" x14ac:dyDescent="0.35">
      <c r="A356" s="4" t="s">
        <v>14</v>
      </c>
      <c r="B356" s="4">
        <v>211</v>
      </c>
      <c r="C356" s="116">
        <v>9.9810785241248812E-2</v>
      </c>
      <c r="D356" s="7">
        <v>872608034</v>
      </c>
      <c r="E356" s="116">
        <v>6.2038225155853409E-2</v>
      </c>
      <c r="F356" s="58">
        <v>4135583.0995260663</v>
      </c>
    </row>
    <row r="357" spans="1:6" ht="58" x14ac:dyDescent="0.35">
      <c r="A357" s="4" t="s">
        <v>35</v>
      </c>
      <c r="B357" s="117">
        <v>1903</v>
      </c>
      <c r="C357" s="116">
        <v>0.90018921475875113</v>
      </c>
      <c r="D357" s="7">
        <v>13193043132</v>
      </c>
      <c r="E357" s="116">
        <v>0.93796177484414656</v>
      </c>
      <c r="F357" s="58">
        <v>6932760.447714136</v>
      </c>
    </row>
    <row r="358" spans="1:6" x14ac:dyDescent="0.35">
      <c r="A358" s="4" t="s">
        <v>16</v>
      </c>
      <c r="B358" s="4">
        <v>2114</v>
      </c>
      <c r="C358" s="116">
        <v>1</v>
      </c>
      <c r="D358" s="7">
        <v>14065651166</v>
      </c>
      <c r="E358" s="116">
        <v>1</v>
      </c>
      <c r="F358" s="58">
        <v>6653571.9801324503</v>
      </c>
    </row>
    <row r="360" spans="1:6" x14ac:dyDescent="0.35">
      <c r="A360" s="115" t="s">
        <v>63</v>
      </c>
    </row>
    <row r="361" spans="1:6" ht="29" x14ac:dyDescent="0.35">
      <c r="A361" s="4"/>
      <c r="B361" s="4" t="s">
        <v>26</v>
      </c>
      <c r="C361" s="4" t="s">
        <v>27</v>
      </c>
      <c r="D361" s="4" t="s">
        <v>28</v>
      </c>
      <c r="E361" s="4" t="s">
        <v>29</v>
      </c>
      <c r="F361" s="4" t="s">
        <v>30</v>
      </c>
    </row>
    <row r="362" spans="1:6" x14ac:dyDescent="0.35">
      <c r="A362" s="4" t="s">
        <v>31</v>
      </c>
      <c r="B362" s="4">
        <v>0</v>
      </c>
      <c r="C362" s="14">
        <v>0</v>
      </c>
      <c r="D362" s="7">
        <v>0</v>
      </c>
      <c r="E362" s="14">
        <v>0</v>
      </c>
      <c r="F362" s="7">
        <v>0</v>
      </c>
    </row>
    <row r="363" spans="1:6" x14ac:dyDescent="0.35">
      <c r="A363" s="4" t="s">
        <v>32</v>
      </c>
      <c r="B363" s="4">
        <v>0</v>
      </c>
      <c r="C363" s="14">
        <v>0</v>
      </c>
      <c r="D363" s="7">
        <v>0</v>
      </c>
      <c r="E363" s="14">
        <v>0</v>
      </c>
      <c r="F363" s="7">
        <v>0</v>
      </c>
    </row>
    <row r="364" spans="1:6" ht="29" x14ac:dyDescent="0.35">
      <c r="A364" s="4" t="s">
        <v>33</v>
      </c>
      <c r="B364" s="4">
        <v>9</v>
      </c>
      <c r="C364" s="14">
        <v>2.0737327188940093E-2</v>
      </c>
      <c r="D364" s="7">
        <v>10450000</v>
      </c>
      <c r="E364" s="14">
        <v>2.1332707301731494E-3</v>
      </c>
      <c r="F364" s="7">
        <v>1161111.111111111</v>
      </c>
    </row>
    <row r="365" spans="1:6" ht="29" x14ac:dyDescent="0.35">
      <c r="A365" s="4" t="s">
        <v>9</v>
      </c>
      <c r="B365" s="4">
        <v>0</v>
      </c>
      <c r="C365" s="14">
        <v>0</v>
      </c>
      <c r="D365" s="7">
        <v>0</v>
      </c>
      <c r="E365" s="14">
        <v>0</v>
      </c>
      <c r="F365" s="7">
        <v>0</v>
      </c>
    </row>
    <row r="366" spans="1:6" ht="29" x14ac:dyDescent="0.35">
      <c r="A366" s="4" t="s">
        <v>10</v>
      </c>
      <c r="B366" s="4">
        <v>0</v>
      </c>
      <c r="C366" s="14">
        <v>0</v>
      </c>
      <c r="D366" s="7">
        <v>0</v>
      </c>
      <c r="E366" s="14">
        <v>0</v>
      </c>
      <c r="F366" s="7">
        <v>0</v>
      </c>
    </row>
    <row r="367" spans="1:6" ht="43.5" x14ac:dyDescent="0.35">
      <c r="A367" s="4" t="s">
        <v>11</v>
      </c>
      <c r="B367" s="4">
        <v>5</v>
      </c>
      <c r="C367" s="14">
        <v>1.1520737327188941E-2</v>
      </c>
      <c r="D367" s="7">
        <v>40270000</v>
      </c>
      <c r="E367" s="14">
        <v>8.2207475889064813E-3</v>
      </c>
      <c r="F367" s="7">
        <v>8054000</v>
      </c>
    </row>
    <row r="368" spans="1:6" ht="43.5" x14ac:dyDescent="0.35">
      <c r="A368" s="8" t="s">
        <v>12</v>
      </c>
      <c r="B368" s="4">
        <f>SUM(B365:B367)</f>
        <v>5</v>
      </c>
      <c r="C368" s="9">
        <f>SUM(C365:C367)</f>
        <v>1.1520737327188941E-2</v>
      </c>
      <c r="D368" s="10">
        <f>SUM(D365:D367)</f>
        <v>40270000</v>
      </c>
      <c r="E368" s="9">
        <f>SUM(E365:E367)</f>
        <v>8.2207475889064813E-3</v>
      </c>
      <c r="F368" s="7">
        <f>D368/B368</f>
        <v>8054000</v>
      </c>
    </row>
    <row r="369" spans="1:6" ht="43.5" x14ac:dyDescent="0.35">
      <c r="A369" s="4" t="s">
        <v>13</v>
      </c>
      <c r="B369" s="4">
        <v>9</v>
      </c>
      <c r="C369" s="14">
        <v>2.0737327188940093E-2</v>
      </c>
      <c r="D369" s="7">
        <v>10450000</v>
      </c>
      <c r="E369" s="14">
        <v>2.1332707301731494E-3</v>
      </c>
      <c r="F369" s="7">
        <v>1161111.111111111</v>
      </c>
    </row>
    <row r="370" spans="1:6" ht="43.5" x14ac:dyDescent="0.35">
      <c r="A370" s="4" t="s">
        <v>14</v>
      </c>
      <c r="B370" s="4">
        <v>14</v>
      </c>
      <c r="C370" s="14">
        <v>3.2258064516129031E-2</v>
      </c>
      <c r="D370" s="7">
        <v>50720000</v>
      </c>
      <c r="E370" s="14">
        <v>1.0354018319079632E-2</v>
      </c>
      <c r="F370" s="7">
        <v>3622857.1428571427</v>
      </c>
    </row>
    <row r="371" spans="1:6" ht="58" x14ac:dyDescent="0.35">
      <c r="A371" s="4" t="s">
        <v>35</v>
      </c>
      <c r="B371" s="16">
        <v>420</v>
      </c>
      <c r="C371" s="14">
        <v>0.967741935483871</v>
      </c>
      <c r="D371" s="7">
        <v>4847861250</v>
      </c>
      <c r="E371" s="14">
        <v>0.98964598168092033</v>
      </c>
      <c r="F371" s="7">
        <v>11542526.785714285</v>
      </c>
    </row>
    <row r="372" spans="1:6" x14ac:dyDescent="0.35">
      <c r="A372" s="4" t="s">
        <v>16</v>
      </c>
      <c r="B372" s="4">
        <v>434</v>
      </c>
      <c r="C372" s="14">
        <v>1</v>
      </c>
      <c r="D372" s="7">
        <v>4898581250</v>
      </c>
      <c r="E372" s="14">
        <v>1</v>
      </c>
      <c r="F372" s="7">
        <v>11287053.571428571</v>
      </c>
    </row>
    <row r="374" spans="1:6" x14ac:dyDescent="0.35">
      <c r="A374" s="115" t="s">
        <v>64</v>
      </c>
    </row>
    <row r="375" spans="1:6" ht="29" x14ac:dyDescent="0.35">
      <c r="A375" s="118"/>
      <c r="B375" s="119" t="s">
        <v>26</v>
      </c>
      <c r="C375" s="119" t="s">
        <v>27</v>
      </c>
      <c r="D375" s="119" t="s">
        <v>28</v>
      </c>
      <c r="E375" s="119" t="s">
        <v>29</v>
      </c>
      <c r="F375" s="119" t="s">
        <v>30</v>
      </c>
    </row>
    <row r="376" spans="1:6" x14ac:dyDescent="0.35">
      <c r="A376" s="120" t="s">
        <v>31</v>
      </c>
      <c r="B376" s="121">
        <v>0</v>
      </c>
      <c r="C376" s="122"/>
      <c r="D376" s="123">
        <v>0</v>
      </c>
      <c r="E376" s="124"/>
      <c r="F376" s="125">
        <v>0</v>
      </c>
    </row>
    <row r="377" spans="1:6" x14ac:dyDescent="0.35">
      <c r="A377" s="126" t="s">
        <v>32</v>
      </c>
      <c r="B377" s="127">
        <v>4</v>
      </c>
      <c r="C377" s="124">
        <f>B377/B386</f>
        <v>9.1533180778032037E-3</v>
      </c>
      <c r="D377" s="128">
        <v>24635200</v>
      </c>
      <c r="E377" s="124">
        <f>D377/D386</f>
        <v>2.8735888938411442E-3</v>
      </c>
      <c r="F377" s="125">
        <f>D377/B377</f>
        <v>6158800</v>
      </c>
    </row>
    <row r="378" spans="1:6" ht="29" x14ac:dyDescent="0.35">
      <c r="A378" s="126" t="s">
        <v>33</v>
      </c>
      <c r="B378" s="127">
        <v>11</v>
      </c>
      <c r="C378" s="124">
        <f>B378/B386</f>
        <v>2.5171624713958809E-2</v>
      </c>
      <c r="D378" s="128">
        <v>50815200</v>
      </c>
      <c r="E378" s="124">
        <f>D378/D386</f>
        <v>5.9273719863575901E-3</v>
      </c>
      <c r="F378" s="125">
        <f t="shared" ref="F378:F386" si="2">D378/B378</f>
        <v>4619563.6363636367</v>
      </c>
    </row>
    <row r="379" spans="1:6" ht="29" x14ac:dyDescent="0.35">
      <c r="A379" s="126" t="s">
        <v>9</v>
      </c>
      <c r="B379" s="127">
        <v>3</v>
      </c>
      <c r="C379" s="124">
        <f>B379/B386</f>
        <v>6.8649885583524023E-3</v>
      </c>
      <c r="D379" s="125">
        <v>26266900</v>
      </c>
      <c r="E379" s="124">
        <f>D379/D386</f>
        <v>3.0639195994201771E-3</v>
      </c>
      <c r="F379" s="125">
        <f t="shared" si="2"/>
        <v>8755633.333333334</v>
      </c>
    </row>
    <row r="380" spans="1:6" ht="29" x14ac:dyDescent="0.35">
      <c r="A380" s="126" t="s">
        <v>10</v>
      </c>
      <c r="B380" s="127">
        <v>19</v>
      </c>
      <c r="C380" s="124">
        <f>B380/B386</f>
        <v>4.3478260869565216E-2</v>
      </c>
      <c r="D380" s="128">
        <v>135365700</v>
      </c>
      <c r="E380" s="124">
        <f>D380/D386</f>
        <v>1.5789819937610906E-2</v>
      </c>
      <c r="F380" s="125">
        <f t="shared" si="2"/>
        <v>7124510.5263157897</v>
      </c>
    </row>
    <row r="381" spans="1:6" ht="43.5" x14ac:dyDescent="0.35">
      <c r="A381" s="126" t="s">
        <v>11</v>
      </c>
      <c r="B381" s="127">
        <v>33</v>
      </c>
      <c r="C381" s="124">
        <f>B381/B386</f>
        <v>7.5514874141876437E-2</v>
      </c>
      <c r="D381" s="128">
        <v>784476400</v>
      </c>
      <c r="E381" s="124">
        <f>D381/D386</f>
        <v>9.1505758854017127E-2</v>
      </c>
      <c r="F381" s="125">
        <f t="shared" si="2"/>
        <v>23772012.121212121</v>
      </c>
    </row>
    <row r="382" spans="1:6" ht="43.5" x14ac:dyDescent="0.35">
      <c r="A382" s="129" t="s">
        <v>12</v>
      </c>
      <c r="B382" s="130">
        <f>SUM(B379:B381)</f>
        <v>55</v>
      </c>
      <c r="C382" s="131">
        <f>SUM(C379:C381)</f>
        <v>0.12585812356979406</v>
      </c>
      <c r="D382" s="128">
        <f>SUM(D379:D381)</f>
        <v>946109000</v>
      </c>
      <c r="E382" s="131">
        <f>SUM(E379:E381)</f>
        <v>0.11035949839104821</v>
      </c>
      <c r="F382" s="132">
        <f>D382/B382</f>
        <v>17201981.818181816</v>
      </c>
    </row>
    <row r="383" spans="1:6" ht="43.5" x14ac:dyDescent="0.35">
      <c r="A383" s="133" t="s">
        <v>34</v>
      </c>
      <c r="B383" s="127">
        <v>15</v>
      </c>
      <c r="C383" s="124">
        <f>B383/B386</f>
        <v>3.4324942791762014E-2</v>
      </c>
      <c r="D383" s="128">
        <v>75450400</v>
      </c>
      <c r="E383" s="124">
        <f>D383/D386</f>
        <v>8.8009608801987334E-3</v>
      </c>
      <c r="F383" s="125">
        <f t="shared" si="2"/>
        <v>5030026.666666667</v>
      </c>
    </row>
    <row r="384" spans="1:6" ht="43.5" x14ac:dyDescent="0.35">
      <c r="A384" s="133" t="s">
        <v>14</v>
      </c>
      <c r="B384" s="134">
        <v>70</v>
      </c>
      <c r="C384" s="124">
        <f>B384/B386</f>
        <v>0.16018306636155608</v>
      </c>
      <c r="D384" s="128">
        <v>1021559400</v>
      </c>
      <c r="E384" s="124">
        <f>D384/D386</f>
        <v>0.11916045927124695</v>
      </c>
      <c r="F384" s="125">
        <f t="shared" si="2"/>
        <v>14593705.714285715</v>
      </c>
    </row>
    <row r="385" spans="1:6" ht="58" x14ac:dyDescent="0.35">
      <c r="A385" s="133" t="s">
        <v>35</v>
      </c>
      <c r="B385" s="135">
        <f>B386-B384</f>
        <v>367</v>
      </c>
      <c r="C385" s="124">
        <f>B385/B386</f>
        <v>0.8398169336384439</v>
      </c>
      <c r="D385" s="125">
        <v>7551413600.0000019</v>
      </c>
      <c r="E385" s="124">
        <f>D385/D386</f>
        <v>0.88083954072875303</v>
      </c>
      <c r="F385" s="125">
        <f t="shared" si="2"/>
        <v>20576058.855585836</v>
      </c>
    </row>
    <row r="386" spans="1:6" x14ac:dyDescent="0.35">
      <c r="A386" s="126" t="s">
        <v>16</v>
      </c>
      <c r="B386" s="136">
        <v>437</v>
      </c>
      <c r="C386" s="124">
        <f>B386/B386</f>
        <v>1</v>
      </c>
      <c r="D386" s="137">
        <v>8572973000.0000019</v>
      </c>
      <c r="E386" s="124">
        <f>D386/D386</f>
        <v>1</v>
      </c>
      <c r="F386" s="125">
        <f t="shared" si="2"/>
        <v>19617787.185354695</v>
      </c>
    </row>
    <row r="388" spans="1:6" x14ac:dyDescent="0.35">
      <c r="A388" s="115" t="s">
        <v>65</v>
      </c>
    </row>
    <row r="389" spans="1:6" ht="29" x14ac:dyDescent="0.35">
      <c r="A389" s="130"/>
      <c r="B389" s="130" t="s">
        <v>26</v>
      </c>
      <c r="C389" s="130" t="s">
        <v>27</v>
      </c>
      <c r="D389" s="130" t="s">
        <v>28</v>
      </c>
      <c r="E389" s="130" t="s">
        <v>29</v>
      </c>
      <c r="F389" s="130" t="s">
        <v>30</v>
      </c>
    </row>
    <row r="390" spans="1:6" x14ac:dyDescent="0.35">
      <c r="A390" s="130" t="s">
        <v>31</v>
      </c>
      <c r="B390" s="130">
        <v>6</v>
      </c>
      <c r="C390" s="138">
        <v>2.1201413427561839E-2</v>
      </c>
      <c r="D390" s="132">
        <v>16207000</v>
      </c>
      <c r="E390" s="138">
        <v>2.2981144772839922E-3</v>
      </c>
      <c r="F390" s="132">
        <v>2701166.6666666665</v>
      </c>
    </row>
    <row r="391" spans="1:6" x14ac:dyDescent="0.35">
      <c r="A391" s="130" t="s">
        <v>32</v>
      </c>
      <c r="B391" s="130">
        <v>2</v>
      </c>
      <c r="C391" s="138">
        <v>7.0671378091872791E-3</v>
      </c>
      <c r="D391" s="132">
        <v>3570000</v>
      </c>
      <c r="E391" s="138">
        <v>5.0621760251149826E-4</v>
      </c>
      <c r="F391" s="132">
        <v>1785000</v>
      </c>
    </row>
    <row r="392" spans="1:6" ht="29" x14ac:dyDescent="0.35">
      <c r="A392" s="130" t="s">
        <v>33</v>
      </c>
      <c r="B392" s="130">
        <v>13</v>
      </c>
      <c r="C392" s="138">
        <v>4.5936395759717315E-2</v>
      </c>
      <c r="D392" s="132">
        <v>53570000</v>
      </c>
      <c r="E392" s="138">
        <v>7.5960999906277207E-3</v>
      </c>
      <c r="F392" s="132">
        <v>4120769.230769231</v>
      </c>
    </row>
    <row r="393" spans="1:6" ht="29" x14ac:dyDescent="0.35">
      <c r="A393" s="130" t="s">
        <v>9</v>
      </c>
      <c r="B393" s="130">
        <v>3</v>
      </c>
      <c r="C393" s="138">
        <v>1.0600706713780919E-2</v>
      </c>
      <c r="D393" s="132">
        <v>8503000</v>
      </c>
      <c r="E393" s="138">
        <v>1.2057053989230448E-3</v>
      </c>
      <c r="F393" s="132">
        <v>2834333.3333333335</v>
      </c>
    </row>
    <row r="394" spans="1:6" ht="29" x14ac:dyDescent="0.35">
      <c r="A394" s="130" t="s">
        <v>10</v>
      </c>
      <c r="B394" s="130">
        <v>21</v>
      </c>
      <c r="C394" s="138">
        <v>7.4204946996466431E-2</v>
      </c>
      <c r="D394" s="132">
        <v>138471000</v>
      </c>
      <c r="E394" s="138">
        <v>1.9634862083296831E-2</v>
      </c>
      <c r="F394" s="132">
        <v>6593857.1428571427</v>
      </c>
    </row>
    <row r="395" spans="1:6" ht="43.5" x14ac:dyDescent="0.35">
      <c r="A395" s="130" t="s">
        <v>11</v>
      </c>
      <c r="B395" s="130">
        <v>3</v>
      </c>
      <c r="C395" s="138">
        <v>1.0600706713780919E-2</v>
      </c>
      <c r="D395" s="132">
        <v>3711000</v>
      </c>
      <c r="E395" s="138">
        <v>5.2621107084598604E-4</v>
      </c>
      <c r="F395" s="132">
        <v>1237000</v>
      </c>
    </row>
    <row r="396" spans="1:6" ht="43.5" x14ac:dyDescent="0.35">
      <c r="A396" s="129" t="s">
        <v>12</v>
      </c>
      <c r="B396" s="130">
        <f>SUM(B393:B395)</f>
        <v>27</v>
      </c>
      <c r="C396" s="131">
        <f>SUM(C393:C395)</f>
        <v>9.540636042402828E-2</v>
      </c>
      <c r="D396" s="128">
        <f>SUM(D393:D395)</f>
        <v>150685000</v>
      </c>
      <c r="E396" s="131">
        <f>SUM(E393:E395)</f>
        <v>2.1366778553065863E-2</v>
      </c>
      <c r="F396" s="132">
        <f>D396/B396</f>
        <v>5580925.9259259263</v>
      </c>
    </row>
    <row r="397" spans="1:6" ht="43.5" x14ac:dyDescent="0.35">
      <c r="A397" s="130" t="s">
        <v>66</v>
      </c>
      <c r="B397" s="130">
        <v>21</v>
      </c>
      <c r="C397" s="138">
        <v>7.4204946996466431E-2</v>
      </c>
      <c r="D397" s="132">
        <v>73347000</v>
      </c>
      <c r="E397" s="138">
        <v>1.0400432070423212E-2</v>
      </c>
      <c r="F397" s="132">
        <v>3492714.2857142859</v>
      </c>
    </row>
    <row r="398" spans="1:6" ht="43.5" x14ac:dyDescent="0.35">
      <c r="A398" s="130" t="s">
        <v>14</v>
      </c>
      <c r="B398" s="130">
        <v>48</v>
      </c>
      <c r="C398" s="138">
        <v>0.16961130742049471</v>
      </c>
      <c r="D398" s="132">
        <v>224032000</v>
      </c>
      <c r="E398" s="138">
        <v>3.176721062348907E-2</v>
      </c>
      <c r="F398" s="132">
        <v>4667333.333333333</v>
      </c>
    </row>
    <row r="399" spans="1:6" ht="58" x14ac:dyDescent="0.35">
      <c r="A399" s="130" t="s">
        <v>35</v>
      </c>
      <c r="B399" s="139">
        <v>235</v>
      </c>
      <c r="C399" s="138">
        <v>0.83038869257950532</v>
      </c>
      <c r="D399" s="132">
        <v>6828271164.2679996</v>
      </c>
      <c r="E399" s="138">
        <v>0.96823278937651092</v>
      </c>
      <c r="F399" s="132">
        <v>29056473.039438296</v>
      </c>
    </row>
    <row r="400" spans="1:6" x14ac:dyDescent="0.35">
      <c r="A400" s="130" t="s">
        <v>16</v>
      </c>
      <c r="B400" s="130">
        <v>283</v>
      </c>
      <c r="C400" s="138">
        <v>1</v>
      </c>
      <c r="D400" s="132">
        <v>7052303164.2679996</v>
      </c>
      <c r="E400" s="138">
        <v>1</v>
      </c>
      <c r="F400" s="132">
        <v>24919799.167024735</v>
      </c>
    </row>
    <row r="402" spans="1:6" x14ac:dyDescent="0.35">
      <c r="A402" s="115" t="s">
        <v>67</v>
      </c>
    </row>
    <row r="403" spans="1:6" ht="29" x14ac:dyDescent="0.35">
      <c r="A403" s="130"/>
      <c r="B403" s="130" t="s">
        <v>26</v>
      </c>
      <c r="C403" s="130" t="s">
        <v>27</v>
      </c>
      <c r="D403" s="130" t="s">
        <v>28</v>
      </c>
      <c r="E403" s="130" t="s">
        <v>29</v>
      </c>
      <c r="F403" s="130" t="s">
        <v>30</v>
      </c>
    </row>
    <row r="404" spans="1:6" x14ac:dyDescent="0.35">
      <c r="A404" s="130" t="s">
        <v>31</v>
      </c>
      <c r="B404" s="130">
        <v>2</v>
      </c>
      <c r="C404" s="140">
        <v>1.5048908954100827E-3</v>
      </c>
      <c r="D404" s="132">
        <v>345000</v>
      </c>
      <c r="E404" s="140">
        <v>1.2999782771745859E-4</v>
      </c>
      <c r="F404" s="132">
        <v>172500</v>
      </c>
    </row>
    <row r="405" spans="1:6" x14ac:dyDescent="0.35">
      <c r="A405" s="130" t="s">
        <v>32</v>
      </c>
      <c r="B405" s="130">
        <v>16</v>
      </c>
      <c r="C405" s="140">
        <v>1.2039127163280662E-2</v>
      </c>
      <c r="D405" s="132">
        <v>21105000</v>
      </c>
      <c r="E405" s="140">
        <v>7.9524758086288796E-3</v>
      </c>
      <c r="F405" s="132">
        <v>1319062.5</v>
      </c>
    </row>
    <row r="406" spans="1:6" ht="29" x14ac:dyDescent="0.35">
      <c r="A406" s="130" t="s">
        <v>33</v>
      </c>
      <c r="B406" s="130">
        <v>33</v>
      </c>
      <c r="C406" s="140">
        <v>2.4830699774266364E-2</v>
      </c>
      <c r="D406" s="132">
        <v>17846000</v>
      </c>
      <c r="E406" s="140">
        <v>6.7244673433210604E-3</v>
      </c>
      <c r="F406" s="132">
        <v>540787.87878787878</v>
      </c>
    </row>
    <row r="407" spans="1:6" ht="29" x14ac:dyDescent="0.35">
      <c r="A407" s="130" t="s">
        <v>9</v>
      </c>
      <c r="B407" s="130">
        <v>0</v>
      </c>
      <c r="C407" s="140">
        <v>0</v>
      </c>
      <c r="D407" s="132">
        <v>0</v>
      </c>
      <c r="E407" s="140">
        <v>0</v>
      </c>
      <c r="F407" s="132">
        <v>0</v>
      </c>
    </row>
    <row r="408" spans="1:6" ht="29" x14ac:dyDescent="0.35">
      <c r="A408" s="130" t="s">
        <v>10</v>
      </c>
      <c r="B408" s="130">
        <v>8</v>
      </c>
      <c r="C408" s="140">
        <v>6.0195635816403309E-3</v>
      </c>
      <c r="D408" s="132">
        <v>18374000</v>
      </c>
      <c r="E408" s="140">
        <v>6.9234205405234311E-3</v>
      </c>
      <c r="F408" s="132">
        <v>2296750</v>
      </c>
    </row>
    <row r="409" spans="1:6" ht="43.5" x14ac:dyDescent="0.35">
      <c r="A409" s="130" t="s">
        <v>11</v>
      </c>
      <c r="B409" s="130">
        <v>24</v>
      </c>
      <c r="C409" s="140">
        <v>1.8058690744920992E-2</v>
      </c>
      <c r="D409" s="132">
        <v>37987000</v>
      </c>
      <c r="E409" s="140">
        <v>1.4313702844936519E-2</v>
      </c>
      <c r="F409" s="132">
        <v>1582791.6666666667</v>
      </c>
    </row>
    <row r="410" spans="1:6" ht="43.5" x14ac:dyDescent="0.35">
      <c r="A410" s="129" t="s">
        <v>12</v>
      </c>
      <c r="B410" s="130">
        <f>SUM(B407:B409)</f>
        <v>32</v>
      </c>
      <c r="C410" s="131">
        <f>SUM(C407:C409)</f>
        <v>2.4078254326561323E-2</v>
      </c>
      <c r="D410" s="128">
        <f>SUM(D407:D409)</f>
        <v>56361000</v>
      </c>
      <c r="E410" s="131">
        <f>SUM(E407:E409)</f>
        <v>2.1237123385459952E-2</v>
      </c>
      <c r="F410" s="132">
        <f>D410/B410</f>
        <v>1761281.25</v>
      </c>
    </row>
    <row r="411" spans="1:6" ht="43.5" x14ac:dyDescent="0.35">
      <c r="A411" s="130" t="s">
        <v>13</v>
      </c>
      <c r="B411" s="130">
        <v>45</v>
      </c>
      <c r="C411" s="140">
        <v>3.3860045146726865E-2</v>
      </c>
      <c r="D411" s="132">
        <v>39296000</v>
      </c>
      <c r="E411" s="140">
        <v>1.4806940979667397E-2</v>
      </c>
      <c r="F411" s="132">
        <v>873244.4444444445</v>
      </c>
    </row>
    <row r="412" spans="1:6" ht="43.5" x14ac:dyDescent="0.35">
      <c r="A412" s="130" t="s">
        <v>14</v>
      </c>
      <c r="B412" s="130">
        <v>77</v>
      </c>
      <c r="C412" s="140">
        <v>5.7938299473288185E-2</v>
      </c>
      <c r="D412" s="132">
        <v>95657000</v>
      </c>
      <c r="E412" s="140">
        <v>3.6044064365127346E-2</v>
      </c>
      <c r="F412" s="132">
        <v>1242298.7012987013</v>
      </c>
    </row>
    <row r="413" spans="1:6" ht="58" x14ac:dyDescent="0.35">
      <c r="A413" s="130" t="s">
        <v>35</v>
      </c>
      <c r="B413" s="141">
        <v>1252</v>
      </c>
      <c r="C413" s="140">
        <v>0.94206170052671179</v>
      </c>
      <c r="D413" s="132">
        <v>2558233500</v>
      </c>
      <c r="E413" s="140">
        <v>0.9639559356348727</v>
      </c>
      <c r="F413" s="132">
        <v>2043317.4920127795</v>
      </c>
    </row>
    <row r="414" spans="1:6" x14ac:dyDescent="0.35">
      <c r="A414" s="130" t="s">
        <v>16</v>
      </c>
      <c r="B414" s="130">
        <v>1329</v>
      </c>
      <c r="C414" s="140">
        <v>1</v>
      </c>
      <c r="D414" s="132">
        <v>2653890500</v>
      </c>
      <c r="E414" s="140">
        <v>1</v>
      </c>
      <c r="F414" s="132">
        <v>1996907.8254326561</v>
      </c>
    </row>
    <row r="416" spans="1:6" x14ac:dyDescent="0.35">
      <c r="A416" s="115" t="s">
        <v>68</v>
      </c>
    </row>
    <row r="417" spans="1:6" ht="29" x14ac:dyDescent="0.35">
      <c r="A417" s="130"/>
      <c r="B417" s="130" t="s">
        <v>26</v>
      </c>
      <c r="C417" s="130" t="s">
        <v>27</v>
      </c>
      <c r="D417" s="130" t="s">
        <v>28</v>
      </c>
      <c r="E417" s="130" t="s">
        <v>29</v>
      </c>
      <c r="F417" s="130" t="s">
        <v>30</v>
      </c>
    </row>
    <row r="418" spans="1:6" x14ac:dyDescent="0.35">
      <c r="A418" s="130" t="s">
        <v>31</v>
      </c>
      <c r="B418" s="130">
        <v>40</v>
      </c>
      <c r="C418" s="138">
        <v>1.3679890560875513E-2</v>
      </c>
      <c r="D418" s="132">
        <v>127317800</v>
      </c>
      <c r="E418" s="138">
        <v>9.2570065619702619E-3</v>
      </c>
      <c r="F418" s="132">
        <v>3182945</v>
      </c>
    </row>
    <row r="419" spans="1:6" x14ac:dyDescent="0.35">
      <c r="A419" s="130" t="s">
        <v>32</v>
      </c>
      <c r="B419" s="130">
        <v>82</v>
      </c>
      <c r="C419" s="138">
        <v>2.8043775649794801E-2</v>
      </c>
      <c r="D419" s="132">
        <v>41208765</v>
      </c>
      <c r="E419" s="138">
        <v>2.9962016938377073E-3</v>
      </c>
      <c r="F419" s="132">
        <v>502545.91463414632</v>
      </c>
    </row>
    <row r="420" spans="1:6" ht="29" x14ac:dyDescent="0.35">
      <c r="A420" s="130" t="s">
        <v>33</v>
      </c>
      <c r="B420" s="130">
        <v>94</v>
      </c>
      <c r="C420" s="138">
        <v>3.2147742818057455E-2</v>
      </c>
      <c r="D420" s="132">
        <v>140496555</v>
      </c>
      <c r="E420" s="138">
        <v>1.0215205820154101E-2</v>
      </c>
      <c r="F420" s="132">
        <v>1494644.2021276595</v>
      </c>
    </row>
    <row r="421" spans="1:6" ht="29" x14ac:dyDescent="0.35">
      <c r="A421" s="130" t="s">
        <v>9</v>
      </c>
      <c r="B421" s="130">
        <v>36</v>
      </c>
      <c r="C421" s="138">
        <v>1.2311901504787962E-2</v>
      </c>
      <c r="D421" s="132">
        <v>134132190</v>
      </c>
      <c r="E421" s="138">
        <v>9.7524663715634567E-3</v>
      </c>
      <c r="F421" s="132">
        <v>3725894.1666666665</v>
      </c>
    </row>
    <row r="422" spans="1:6" ht="29" x14ac:dyDescent="0.35">
      <c r="A422" s="130" t="s">
        <v>10</v>
      </c>
      <c r="B422" s="130">
        <v>72</v>
      </c>
      <c r="C422" s="138">
        <v>2.4623803009575923E-2</v>
      </c>
      <c r="D422" s="132">
        <v>219522288</v>
      </c>
      <c r="E422" s="138">
        <v>1.5960998858876963E-2</v>
      </c>
      <c r="F422" s="132">
        <v>3048920.6666666665</v>
      </c>
    </row>
    <row r="423" spans="1:6" ht="43.5" x14ac:dyDescent="0.35">
      <c r="A423" s="130" t="s">
        <v>11</v>
      </c>
      <c r="B423" s="130">
        <v>53</v>
      </c>
      <c r="C423" s="138">
        <v>1.8125854993160054E-2</v>
      </c>
      <c r="D423" s="132">
        <v>105973570</v>
      </c>
      <c r="E423" s="138">
        <v>7.7051129762328195E-3</v>
      </c>
      <c r="F423" s="132">
        <v>1999501.3207547169</v>
      </c>
    </row>
    <row r="424" spans="1:6" ht="43.5" x14ac:dyDescent="0.35">
      <c r="A424" s="129" t="s">
        <v>12</v>
      </c>
      <c r="B424" s="130">
        <f>SUM(B421:B423)</f>
        <v>161</v>
      </c>
      <c r="C424" s="131">
        <f>SUM(C421:C423)</f>
        <v>5.5061559507523936E-2</v>
      </c>
      <c r="D424" s="128">
        <f>SUM(D421:D423)</f>
        <v>459628048</v>
      </c>
      <c r="E424" s="131">
        <f>SUM(E421:E423)</f>
        <v>3.3418578206673238E-2</v>
      </c>
      <c r="F424" s="132">
        <f>D424/B424</f>
        <v>2854832.5962732919</v>
      </c>
    </row>
    <row r="425" spans="1:6" ht="43.5" x14ac:dyDescent="0.35">
      <c r="A425" s="130" t="s">
        <v>66</v>
      </c>
      <c r="B425" s="130">
        <v>216</v>
      </c>
      <c r="C425" s="138">
        <v>7.3871409028727769E-2</v>
      </c>
      <c r="D425" s="132">
        <v>309023120</v>
      </c>
      <c r="E425" s="138">
        <v>2.2468414075962069E-2</v>
      </c>
      <c r="F425" s="132">
        <v>1430662.5925925926</v>
      </c>
    </row>
    <row r="426" spans="1:6" ht="43.5" x14ac:dyDescent="0.35">
      <c r="A426" s="130" t="s">
        <v>14</v>
      </c>
      <c r="B426" s="130">
        <v>377</v>
      </c>
      <c r="C426" s="138">
        <v>0.12893296853625172</v>
      </c>
      <c r="D426" s="132">
        <v>768651168</v>
      </c>
      <c r="E426" s="138">
        <v>5.5886992282635307E-2</v>
      </c>
      <c r="F426" s="132">
        <v>2038862.5145888594</v>
      </c>
    </row>
    <row r="427" spans="1:6" ht="58" x14ac:dyDescent="0.35">
      <c r="A427" s="130" t="s">
        <v>35</v>
      </c>
      <c r="B427" s="139">
        <v>2547</v>
      </c>
      <c r="C427" s="138">
        <v>0.87106703146374831</v>
      </c>
      <c r="D427" s="132">
        <v>12985017380</v>
      </c>
      <c r="E427" s="138">
        <v>0.94411300771736473</v>
      </c>
      <c r="F427" s="132">
        <v>5098161.5155084413</v>
      </c>
    </row>
    <row r="428" spans="1:6" x14ac:dyDescent="0.35">
      <c r="A428" s="130" t="s">
        <v>16</v>
      </c>
      <c r="B428" s="130">
        <v>2924</v>
      </c>
      <c r="C428" s="138">
        <v>1</v>
      </c>
      <c r="D428" s="132">
        <v>13753668548</v>
      </c>
      <c r="E428" s="138">
        <v>1</v>
      </c>
      <c r="F428" s="132">
        <v>4703717.0136798909</v>
      </c>
    </row>
    <row r="430" spans="1:6" x14ac:dyDescent="0.35">
      <c r="A430" s="115" t="s">
        <v>69</v>
      </c>
    </row>
    <row r="431" spans="1:6" ht="29" x14ac:dyDescent="0.35">
      <c r="A431" s="61"/>
      <c r="B431" s="129" t="s">
        <v>1</v>
      </c>
      <c r="C431" s="129" t="s">
        <v>2</v>
      </c>
      <c r="D431" s="129" t="s">
        <v>18</v>
      </c>
      <c r="E431" s="129" t="s">
        <v>4</v>
      </c>
      <c r="F431" s="129" t="s">
        <v>19</v>
      </c>
    </row>
    <row r="432" spans="1:6" x14ac:dyDescent="0.35">
      <c r="A432" s="129" t="s">
        <v>6</v>
      </c>
      <c r="B432" s="129">
        <v>9</v>
      </c>
      <c r="C432" s="142">
        <f>B432/B442</f>
        <v>2.5989026855327752E-3</v>
      </c>
      <c r="D432" s="128">
        <v>1950543</v>
      </c>
      <c r="E432" s="142">
        <f>D432/D442</f>
        <v>3.2957208618551015E-4</v>
      </c>
      <c r="F432" s="128">
        <f>D432/B432</f>
        <v>216727</v>
      </c>
    </row>
    <row r="433" spans="1:6" x14ac:dyDescent="0.35">
      <c r="A433" s="129" t="s">
        <v>7</v>
      </c>
      <c r="B433" s="129">
        <v>78</v>
      </c>
      <c r="C433" s="142">
        <f>B433/B442</f>
        <v>2.2523823274617383E-2</v>
      </c>
      <c r="D433" s="128">
        <v>44008463.200000003</v>
      </c>
      <c r="E433" s="142">
        <f>D433/D442</f>
        <v>7.4358581311164398E-3</v>
      </c>
      <c r="F433" s="128">
        <f t="shared" ref="F433:F442" si="3">D433/B433</f>
        <v>564211.06666666665</v>
      </c>
    </row>
    <row r="434" spans="1:6" ht="29" x14ac:dyDescent="0.35">
      <c r="A434" s="129" t="s">
        <v>8</v>
      </c>
      <c r="B434" s="129">
        <v>188</v>
      </c>
      <c r="C434" s="142">
        <f>B434/B442</f>
        <v>5.4288189431129077E-2</v>
      </c>
      <c r="D434" s="128">
        <v>134802311</v>
      </c>
      <c r="E434" s="142">
        <f>D434/D442</f>
        <v>2.2776774907755402E-2</v>
      </c>
      <c r="F434" s="128">
        <f t="shared" si="3"/>
        <v>717033.56914893619</v>
      </c>
    </row>
    <row r="435" spans="1:6" ht="29" x14ac:dyDescent="0.35">
      <c r="A435" s="129" t="s">
        <v>9</v>
      </c>
      <c r="B435" s="129">
        <v>2</v>
      </c>
      <c r="C435" s="142">
        <f>B435/B442</f>
        <v>5.775339301183945E-4</v>
      </c>
      <c r="D435" s="128">
        <v>12367750</v>
      </c>
      <c r="E435" s="142">
        <f>D435/D442</f>
        <v>2.0897079269315486E-3</v>
      </c>
      <c r="F435" s="128">
        <f t="shared" si="3"/>
        <v>6183875</v>
      </c>
    </row>
    <row r="436" spans="1:6" ht="29" x14ac:dyDescent="0.35">
      <c r="A436" s="129" t="s">
        <v>10</v>
      </c>
      <c r="B436" s="129">
        <v>19</v>
      </c>
      <c r="C436" s="142">
        <f>B436/B442</f>
        <v>5.4865723361247473E-3</v>
      </c>
      <c r="D436" s="128">
        <v>36588019</v>
      </c>
      <c r="E436" s="142">
        <f>D436/D442</f>
        <v>6.1820681478055514E-3</v>
      </c>
      <c r="F436" s="128">
        <f t="shared" si="3"/>
        <v>1925685.2105263157</v>
      </c>
    </row>
    <row r="437" spans="1:6" ht="43.5" x14ac:dyDescent="0.35">
      <c r="A437" s="129" t="s">
        <v>11</v>
      </c>
      <c r="B437" s="129">
        <v>59</v>
      </c>
      <c r="C437" s="142">
        <f>B437/B442</f>
        <v>1.7037250938492638E-2</v>
      </c>
      <c r="D437" s="128">
        <v>100521699.7</v>
      </c>
      <c r="E437" s="142">
        <f>D437/D442</f>
        <v>1.698457623187101E-2</v>
      </c>
      <c r="F437" s="128">
        <f t="shared" si="3"/>
        <v>1703757.6220338983</v>
      </c>
    </row>
    <row r="438" spans="1:6" ht="43.5" x14ac:dyDescent="0.35">
      <c r="A438" s="129" t="s">
        <v>12</v>
      </c>
      <c r="B438" s="130">
        <f>SUM(B435:B437)</f>
        <v>80</v>
      </c>
      <c r="C438" s="131">
        <f>SUM(C435:C437)</f>
        <v>2.310135720473578E-2</v>
      </c>
      <c r="D438" s="128">
        <f>SUM(D435:D437)</f>
        <v>149477468.69999999</v>
      </c>
      <c r="E438" s="131">
        <f>SUM(E435:E437)</f>
        <v>2.525635230660811E-2</v>
      </c>
      <c r="F438" s="132">
        <f>D438/B438</f>
        <v>1868468.3587499999</v>
      </c>
    </row>
    <row r="439" spans="1:6" ht="43.5" x14ac:dyDescent="0.35">
      <c r="A439" s="129" t="s">
        <v>13</v>
      </c>
      <c r="B439" s="129">
        <v>274</v>
      </c>
      <c r="C439" s="142">
        <f>B439/B442</f>
        <v>7.9122148426220035E-2</v>
      </c>
      <c r="D439" s="128">
        <v>180761317.19999999</v>
      </c>
      <c r="E439" s="142">
        <f>D439/D442</f>
        <v>3.0542205125057349E-2</v>
      </c>
      <c r="F439" s="128">
        <f t="shared" si="3"/>
        <v>659712.83649635036</v>
      </c>
    </row>
    <row r="440" spans="1:6" ht="43.5" x14ac:dyDescent="0.35">
      <c r="A440" s="129" t="s">
        <v>14</v>
      </c>
      <c r="B440" s="129">
        <v>355</v>
      </c>
      <c r="C440" s="142">
        <f>B440/B442</f>
        <v>0.10251227259601502</v>
      </c>
      <c r="D440" s="128">
        <v>330238785.89999998</v>
      </c>
      <c r="E440" s="142">
        <f>D440/D442</f>
        <v>5.5798557431665459E-2</v>
      </c>
      <c r="F440" s="128">
        <f t="shared" si="3"/>
        <v>930250.10112676048</v>
      </c>
    </row>
    <row r="441" spans="1:6" ht="58" x14ac:dyDescent="0.35">
      <c r="A441" s="129" t="s">
        <v>15</v>
      </c>
      <c r="B441" s="129">
        <f>B442-B440</f>
        <v>3108</v>
      </c>
      <c r="C441" s="142">
        <f>B441/B442</f>
        <v>0.89748772740398497</v>
      </c>
      <c r="D441" s="128">
        <f>D442-D440</f>
        <v>5588172031.5200005</v>
      </c>
      <c r="E441" s="142">
        <f>D441/D442</f>
        <v>0.9442014425683346</v>
      </c>
      <c r="F441" s="128">
        <f t="shared" si="3"/>
        <v>1797996.1491377093</v>
      </c>
    </row>
    <row r="442" spans="1:6" x14ac:dyDescent="0.35">
      <c r="A442" s="129" t="s">
        <v>16</v>
      </c>
      <c r="B442" s="136">
        <v>3463</v>
      </c>
      <c r="C442" s="142">
        <f>B442/B442</f>
        <v>1</v>
      </c>
      <c r="D442" s="128">
        <v>5918410817.4200001</v>
      </c>
      <c r="E442" s="142">
        <f>D442/D442</f>
        <v>1</v>
      </c>
      <c r="F442" s="128">
        <f t="shared" si="3"/>
        <v>1709041.5297198961</v>
      </c>
    </row>
    <row r="444" spans="1:6" x14ac:dyDescent="0.35">
      <c r="A444" s="115" t="s">
        <v>70</v>
      </c>
    </row>
    <row r="445" spans="1:6" ht="29" x14ac:dyDescent="0.35">
      <c r="A445" s="130"/>
      <c r="B445" s="130" t="s">
        <v>1</v>
      </c>
      <c r="C445" s="130" t="s">
        <v>2</v>
      </c>
      <c r="D445" s="130" t="s">
        <v>18</v>
      </c>
      <c r="E445" s="130" t="s">
        <v>4</v>
      </c>
      <c r="F445" s="130" t="s">
        <v>19</v>
      </c>
    </row>
    <row r="446" spans="1:6" x14ac:dyDescent="0.35">
      <c r="A446" s="130" t="s">
        <v>6</v>
      </c>
      <c r="B446" s="130">
        <v>7</v>
      </c>
      <c r="C446" s="140">
        <v>4.4500953591862687E-3</v>
      </c>
      <c r="D446" s="132">
        <v>2928000</v>
      </c>
      <c r="E446" s="140">
        <v>2.8185928486087759E-4</v>
      </c>
      <c r="F446" s="132">
        <v>418285.71428571426</v>
      </c>
    </row>
    <row r="447" spans="1:6" x14ac:dyDescent="0.35">
      <c r="A447" s="130" t="s">
        <v>7</v>
      </c>
      <c r="B447" s="130">
        <v>36</v>
      </c>
      <c r="C447" s="140">
        <v>2.2886204704386522E-2</v>
      </c>
      <c r="D447" s="132">
        <v>10059479</v>
      </c>
      <c r="E447" s="140">
        <v>9.6835982138422671E-4</v>
      </c>
      <c r="F447" s="132">
        <v>279429.97222222225</v>
      </c>
    </row>
    <row r="448" spans="1:6" ht="29" x14ac:dyDescent="0.35">
      <c r="A448" s="130" t="s">
        <v>8</v>
      </c>
      <c r="B448" s="130">
        <v>64</v>
      </c>
      <c r="C448" s="140">
        <v>4.0686586141131596E-2</v>
      </c>
      <c r="D448" s="132">
        <v>138284830</v>
      </c>
      <c r="E448" s="140">
        <v>1.3311770249627059E-2</v>
      </c>
      <c r="F448" s="132">
        <v>2160700.46875</v>
      </c>
    </row>
    <row r="449" spans="1:6" ht="29" x14ac:dyDescent="0.35">
      <c r="A449" s="130" t="s">
        <v>9</v>
      </c>
      <c r="B449" s="130">
        <v>7</v>
      </c>
      <c r="C449" s="140">
        <v>4.4500953591862687E-3</v>
      </c>
      <c r="D449" s="132">
        <v>96299123</v>
      </c>
      <c r="E449" s="140">
        <v>9.2700826302970253E-3</v>
      </c>
      <c r="F449" s="132">
        <v>13757017.571428571</v>
      </c>
    </row>
    <row r="450" spans="1:6" ht="29" x14ac:dyDescent="0.35">
      <c r="A450" s="130" t="s">
        <v>10</v>
      </c>
      <c r="B450" s="130">
        <v>20</v>
      </c>
      <c r="C450" s="140">
        <v>1.2714558169103624E-2</v>
      </c>
      <c r="D450" s="132">
        <v>23363324</v>
      </c>
      <c r="E450" s="140">
        <v>2.2490333997995143E-3</v>
      </c>
      <c r="F450" s="132">
        <v>1168166.2</v>
      </c>
    </row>
    <row r="451" spans="1:6" ht="43.5" x14ac:dyDescent="0.35">
      <c r="A451" s="130" t="s">
        <v>11</v>
      </c>
      <c r="B451" s="130">
        <v>54</v>
      </c>
      <c r="C451" s="140">
        <v>3.4329307056579786E-2</v>
      </c>
      <c r="D451" s="132">
        <v>397838501</v>
      </c>
      <c r="E451" s="140">
        <v>3.8297293504775794E-2</v>
      </c>
      <c r="F451" s="132">
        <v>7367379.6481481483</v>
      </c>
    </row>
    <row r="452" spans="1:6" ht="43.5" x14ac:dyDescent="0.35">
      <c r="A452" s="129" t="s">
        <v>12</v>
      </c>
      <c r="B452" s="130">
        <f>SUM(B449:B451)</f>
        <v>81</v>
      </c>
      <c r="C452" s="131">
        <f>SUM(C449:C451)</f>
        <v>5.1493960584869679E-2</v>
      </c>
      <c r="D452" s="128">
        <f>SUM(D449:D451)</f>
        <v>517500948</v>
      </c>
      <c r="E452" s="131">
        <f>SUM(E449:E451)</f>
        <v>4.9816409534872333E-2</v>
      </c>
      <c r="F452" s="132">
        <f>D452/B452</f>
        <v>6388900.5925925924</v>
      </c>
    </row>
    <row r="453" spans="1:6" ht="43.5" x14ac:dyDescent="0.35">
      <c r="A453" s="130" t="s">
        <v>13</v>
      </c>
      <c r="B453" s="130">
        <v>107</v>
      </c>
      <c r="C453" s="140">
        <v>6.8022886204704383E-2</v>
      </c>
      <c r="D453" s="132">
        <v>151272309</v>
      </c>
      <c r="E453" s="140">
        <v>1.4561989355872164E-2</v>
      </c>
      <c r="F453" s="132">
        <v>1413759.8971962617</v>
      </c>
    </row>
    <row r="454" spans="1:6" ht="43.5" x14ac:dyDescent="0.35">
      <c r="A454" s="130" t="s">
        <v>14</v>
      </c>
      <c r="B454" s="130">
        <v>188</v>
      </c>
      <c r="C454" s="140">
        <v>0.11951684678957407</v>
      </c>
      <c r="D454" s="132">
        <v>668773257</v>
      </c>
      <c r="E454" s="140">
        <v>6.4378398890744495E-2</v>
      </c>
      <c r="F454" s="132">
        <v>3557304.5585106383</v>
      </c>
    </row>
    <row r="455" spans="1:6" ht="58" x14ac:dyDescent="0.35">
      <c r="A455" s="130" t="s">
        <v>15</v>
      </c>
      <c r="B455" s="130">
        <v>1385</v>
      </c>
      <c r="C455" s="140">
        <v>0.88048315321042592</v>
      </c>
      <c r="D455" s="132">
        <v>9719389054.0100002</v>
      </c>
      <c r="E455" s="140">
        <v>0.93562160110925552</v>
      </c>
      <c r="F455" s="132">
        <v>7017609.4252779782</v>
      </c>
    </row>
    <row r="456" spans="1:6" x14ac:dyDescent="0.35">
      <c r="A456" s="130" t="s">
        <v>16</v>
      </c>
      <c r="B456" s="130">
        <v>1573</v>
      </c>
      <c r="C456" s="140">
        <v>1</v>
      </c>
      <c r="D456" s="132">
        <v>10388162311.01</v>
      </c>
      <c r="E456" s="140">
        <v>1</v>
      </c>
      <c r="F456" s="132">
        <v>6604044.6986713288</v>
      </c>
    </row>
    <row r="458" spans="1:6" x14ac:dyDescent="0.35">
      <c r="A458" s="115" t="s">
        <v>71</v>
      </c>
    </row>
    <row r="459" spans="1:6" ht="29" x14ac:dyDescent="0.35">
      <c r="A459" s="130"/>
      <c r="B459" s="130" t="s">
        <v>1</v>
      </c>
      <c r="C459" s="130" t="s">
        <v>2</v>
      </c>
      <c r="D459" s="130" t="s">
        <v>18</v>
      </c>
      <c r="E459" s="130" t="s">
        <v>4</v>
      </c>
      <c r="F459" s="130" t="s">
        <v>19</v>
      </c>
    </row>
    <row r="460" spans="1:6" x14ac:dyDescent="0.35">
      <c r="A460" s="130" t="s">
        <v>6</v>
      </c>
      <c r="B460" s="130">
        <v>16</v>
      </c>
      <c r="C460" s="140">
        <v>7.210455159981974E-3</v>
      </c>
      <c r="D460" s="132">
        <v>5885783</v>
      </c>
      <c r="E460" s="140">
        <v>7.391796773117635E-4</v>
      </c>
      <c r="F460" s="132">
        <v>367861.4375</v>
      </c>
    </row>
    <row r="461" spans="1:6" x14ac:dyDescent="0.35">
      <c r="A461" s="130" t="s">
        <v>7</v>
      </c>
      <c r="B461" s="130">
        <v>47</v>
      </c>
      <c r="C461" s="140">
        <v>2.1180712032447049E-2</v>
      </c>
      <c r="D461" s="132">
        <v>24896897</v>
      </c>
      <c r="E461" s="140">
        <v>3.1267344192818887E-3</v>
      </c>
      <c r="F461" s="132">
        <v>529721.21276595746</v>
      </c>
    </row>
    <row r="462" spans="1:6" ht="29" x14ac:dyDescent="0.35">
      <c r="A462" s="130" t="s">
        <v>8</v>
      </c>
      <c r="B462" s="130">
        <v>63</v>
      </c>
      <c r="C462" s="140">
        <v>2.8391167192429023E-2</v>
      </c>
      <c r="D462" s="132">
        <v>44662332</v>
      </c>
      <c r="E462" s="140">
        <v>5.6090223094787638E-3</v>
      </c>
      <c r="F462" s="132">
        <v>708925.90476190473</v>
      </c>
    </row>
    <row r="463" spans="1:6" ht="29" x14ac:dyDescent="0.35">
      <c r="A463" s="130" t="s">
        <v>9</v>
      </c>
      <c r="B463" s="130">
        <v>13</v>
      </c>
      <c r="C463" s="140">
        <v>5.8584948174853534E-3</v>
      </c>
      <c r="D463" s="132">
        <v>42973065</v>
      </c>
      <c r="E463" s="140">
        <v>5.3968718044476727E-3</v>
      </c>
      <c r="F463" s="132">
        <v>3305620.3846153845</v>
      </c>
    </row>
    <row r="464" spans="1:6" ht="29" x14ac:dyDescent="0.35">
      <c r="A464" s="130" t="s">
        <v>10</v>
      </c>
      <c r="B464" s="130">
        <v>169</v>
      </c>
      <c r="C464" s="140">
        <v>7.6160432627309593E-2</v>
      </c>
      <c r="D464" s="132">
        <v>279650069</v>
      </c>
      <c r="E464" s="140">
        <v>3.5120501004476785E-2</v>
      </c>
      <c r="F464" s="132">
        <v>1654734.1360946745</v>
      </c>
    </row>
    <row r="465" spans="1:6" ht="43.5" x14ac:dyDescent="0.35">
      <c r="A465" s="130" t="s">
        <v>11</v>
      </c>
      <c r="B465" s="130">
        <v>53</v>
      </c>
      <c r="C465" s="140">
        <v>2.3884632717440287E-2</v>
      </c>
      <c r="D465" s="132">
        <v>267568659</v>
      </c>
      <c r="E465" s="140">
        <v>3.3603229174157673E-2</v>
      </c>
      <c r="F465" s="132">
        <v>5048465.2641509436</v>
      </c>
    </row>
    <row r="466" spans="1:6" ht="43.5" x14ac:dyDescent="0.35">
      <c r="A466" s="129" t="s">
        <v>12</v>
      </c>
      <c r="B466" s="130">
        <f>SUM(B463:B465)</f>
        <v>235</v>
      </c>
      <c r="C466" s="131">
        <f>SUM(C463:C465)</f>
        <v>0.10590356016223523</v>
      </c>
      <c r="D466" s="128">
        <f>SUM(D463:D465)</f>
        <v>590191793</v>
      </c>
      <c r="E466" s="131">
        <f>SUM(E463:E465)</f>
        <v>7.4120601983082124E-2</v>
      </c>
      <c r="F466" s="132">
        <f>D466/B466</f>
        <v>2511454.4382978724</v>
      </c>
    </row>
    <row r="467" spans="1:6" ht="43.5" x14ac:dyDescent="0.35">
      <c r="A467" s="130" t="s">
        <v>13</v>
      </c>
      <c r="B467" s="130">
        <v>126</v>
      </c>
      <c r="C467" s="140">
        <v>5.6782334384858045E-2</v>
      </c>
      <c r="D467" s="132">
        <v>75445012</v>
      </c>
      <c r="E467" s="140">
        <v>9.4749364060724168E-3</v>
      </c>
      <c r="F467" s="132">
        <v>598769.93650793645</v>
      </c>
    </row>
    <row r="468" spans="1:6" ht="43.5" x14ac:dyDescent="0.35">
      <c r="A468" s="130" t="s">
        <v>14</v>
      </c>
      <c r="B468" s="130">
        <v>361</v>
      </c>
      <c r="C468" s="140">
        <v>0.16268589454709328</v>
      </c>
      <c r="D468" s="132">
        <v>665636805</v>
      </c>
      <c r="E468" s="140">
        <v>8.3595538389154553E-2</v>
      </c>
      <c r="F468" s="132">
        <v>1843869.2659279779</v>
      </c>
    </row>
    <row r="469" spans="1:6" ht="58" x14ac:dyDescent="0.35">
      <c r="A469" s="130" t="s">
        <v>15</v>
      </c>
      <c r="B469" s="130">
        <v>1858</v>
      </c>
      <c r="C469" s="140">
        <v>0.83731410545290674</v>
      </c>
      <c r="D469" s="132">
        <v>7296950886</v>
      </c>
      <c r="E469" s="140">
        <v>0.91640446161084543</v>
      </c>
      <c r="F469" s="132">
        <v>3927314.7933261571</v>
      </c>
    </row>
    <row r="470" spans="1:6" x14ac:dyDescent="0.35">
      <c r="A470" s="130" t="s">
        <v>16</v>
      </c>
      <c r="B470" s="130">
        <v>2219</v>
      </c>
      <c r="C470" s="140">
        <v>1</v>
      </c>
      <c r="D470" s="132">
        <v>7962587691</v>
      </c>
      <c r="E470" s="140">
        <v>1</v>
      </c>
      <c r="F470" s="132">
        <v>3588367.593961244</v>
      </c>
    </row>
    <row r="472" spans="1:6" x14ac:dyDescent="0.35">
      <c r="A472" s="115" t="s">
        <v>72</v>
      </c>
    </row>
    <row r="473" spans="1:6" ht="29" x14ac:dyDescent="0.35">
      <c r="A473" s="130"/>
      <c r="B473" s="130" t="s">
        <v>40</v>
      </c>
      <c r="C473" s="130" t="s">
        <v>41</v>
      </c>
      <c r="D473" s="132" t="s">
        <v>48</v>
      </c>
      <c r="E473" s="130" t="s">
        <v>43</v>
      </c>
      <c r="F473" s="130" t="s">
        <v>5</v>
      </c>
    </row>
    <row r="474" spans="1:6" x14ac:dyDescent="0.35">
      <c r="A474" s="130" t="s">
        <v>6</v>
      </c>
      <c r="B474" s="130"/>
      <c r="C474" s="140"/>
      <c r="D474" s="132"/>
      <c r="E474" s="140"/>
      <c r="F474" s="132"/>
    </row>
    <row r="475" spans="1:6" x14ac:dyDescent="0.35">
      <c r="A475" s="130" t="s">
        <v>7</v>
      </c>
      <c r="B475" s="130"/>
      <c r="C475" s="140"/>
      <c r="D475" s="132"/>
      <c r="E475" s="140"/>
      <c r="F475" s="132"/>
    </row>
    <row r="476" spans="1:6" ht="29" x14ac:dyDescent="0.35">
      <c r="A476" s="130" t="s">
        <v>8</v>
      </c>
      <c r="B476" s="130">
        <v>4</v>
      </c>
      <c r="C476" s="140">
        <v>4.4247787610619468E-3</v>
      </c>
      <c r="D476" s="132">
        <v>6652000</v>
      </c>
      <c r="E476" s="140">
        <v>1.9216582917758285E-3</v>
      </c>
      <c r="F476" s="132">
        <v>1663000</v>
      </c>
    </row>
    <row r="477" spans="1:6" ht="29" x14ac:dyDescent="0.35">
      <c r="A477" s="130" t="s">
        <v>9</v>
      </c>
      <c r="B477" s="130"/>
      <c r="C477" s="140"/>
      <c r="D477" s="132"/>
      <c r="E477" s="140"/>
      <c r="F477" s="132"/>
    </row>
    <row r="478" spans="1:6" ht="29" x14ac:dyDescent="0.35">
      <c r="A478" s="130" t="s">
        <v>10</v>
      </c>
      <c r="B478" s="130"/>
      <c r="C478" s="140"/>
      <c r="D478" s="132"/>
      <c r="E478" s="140"/>
      <c r="F478" s="132"/>
    </row>
    <row r="479" spans="1:6" ht="43.5" x14ac:dyDescent="0.35">
      <c r="A479" s="130" t="s">
        <v>11</v>
      </c>
      <c r="B479" s="130">
        <v>8</v>
      </c>
      <c r="C479" s="140">
        <v>8.8495575221238937E-3</v>
      </c>
      <c r="D479" s="132">
        <v>53600000</v>
      </c>
      <c r="E479" s="140">
        <v>1.5484197901260434E-2</v>
      </c>
      <c r="F479" s="132">
        <v>6700000</v>
      </c>
    </row>
    <row r="480" spans="1:6" ht="43.5" x14ac:dyDescent="0.35">
      <c r="A480" s="129" t="s">
        <v>12</v>
      </c>
      <c r="B480" s="130">
        <f>SUM(B477:B479)</f>
        <v>8</v>
      </c>
      <c r="C480" s="131">
        <f>SUM(C477:C479)</f>
        <v>8.8495575221238937E-3</v>
      </c>
      <c r="D480" s="128">
        <f>SUM(D477:D479)</f>
        <v>53600000</v>
      </c>
      <c r="E480" s="131">
        <f>SUM(E477:E479)</f>
        <v>1.5484197901260434E-2</v>
      </c>
      <c r="F480" s="132">
        <f>D480/B480</f>
        <v>6700000</v>
      </c>
    </row>
    <row r="481" spans="1:6" ht="43.5" x14ac:dyDescent="0.35">
      <c r="A481" s="130" t="s">
        <v>13</v>
      </c>
      <c r="B481" s="130">
        <v>4</v>
      </c>
      <c r="C481" s="140">
        <v>4.4247787610619468E-3</v>
      </c>
      <c r="D481" s="132">
        <v>6652000</v>
      </c>
      <c r="E481" s="140">
        <v>1.9216582917758285E-3</v>
      </c>
      <c r="F481" s="132">
        <v>1663000</v>
      </c>
    </row>
    <row r="482" spans="1:6" ht="43.5" x14ac:dyDescent="0.35">
      <c r="A482" s="130" t="s">
        <v>14</v>
      </c>
      <c r="B482" s="130">
        <v>12</v>
      </c>
      <c r="C482" s="140">
        <v>1.3274336283185841E-2</v>
      </c>
      <c r="D482" s="132">
        <v>60252000</v>
      </c>
      <c r="E482" s="140">
        <v>1.7405856193036261E-2</v>
      </c>
      <c r="F482" s="132">
        <v>5021000</v>
      </c>
    </row>
    <row r="483" spans="1:6" ht="58" x14ac:dyDescent="0.35">
      <c r="A483" s="130" t="s">
        <v>15</v>
      </c>
      <c r="B483" s="130">
        <v>892</v>
      </c>
      <c r="C483" s="140">
        <v>0.98672566371681414</v>
      </c>
      <c r="D483" s="132">
        <v>3401341577</v>
      </c>
      <c r="E483" s="140">
        <v>0.98259414380696375</v>
      </c>
      <c r="F483" s="132">
        <v>3813163.2029147982</v>
      </c>
    </row>
    <row r="484" spans="1:6" x14ac:dyDescent="0.35">
      <c r="A484" s="130" t="s">
        <v>16</v>
      </c>
      <c r="B484" s="130">
        <v>904</v>
      </c>
      <c r="C484" s="140">
        <v>1</v>
      </c>
      <c r="D484" s="132">
        <v>3461593577</v>
      </c>
      <c r="E484" s="140">
        <v>1</v>
      </c>
      <c r="F484" s="132">
        <v>3829196.4347345131</v>
      </c>
    </row>
    <row r="486" spans="1:6" x14ac:dyDescent="0.35">
      <c r="A486" s="115" t="s">
        <v>73</v>
      </c>
    </row>
    <row r="487" spans="1:6" ht="29" x14ac:dyDescent="0.35">
      <c r="A487" s="129"/>
      <c r="B487" s="129" t="s">
        <v>1</v>
      </c>
      <c r="C487" s="129" t="s">
        <v>2</v>
      </c>
      <c r="D487" s="129" t="s">
        <v>18</v>
      </c>
      <c r="E487" s="129" t="s">
        <v>4</v>
      </c>
      <c r="F487" s="129" t="s">
        <v>19</v>
      </c>
    </row>
    <row r="488" spans="1:6" x14ac:dyDescent="0.35">
      <c r="A488" s="129" t="s">
        <v>6</v>
      </c>
      <c r="B488" s="129">
        <v>0</v>
      </c>
      <c r="C488" s="143">
        <v>0</v>
      </c>
      <c r="D488" s="128">
        <v>0</v>
      </c>
      <c r="E488" s="143">
        <v>0</v>
      </c>
      <c r="F488" s="128">
        <v>0</v>
      </c>
    </row>
    <row r="489" spans="1:6" x14ac:dyDescent="0.35">
      <c r="A489" s="129" t="s">
        <v>7</v>
      </c>
      <c r="B489" s="129">
        <v>11</v>
      </c>
      <c r="C489" s="143">
        <v>8.2089552238805968E-3</v>
      </c>
      <c r="D489" s="128">
        <v>16316748</v>
      </c>
      <c r="E489" s="143">
        <v>1.874099751971683E-3</v>
      </c>
      <c r="F489" s="128">
        <v>1483340.7272727273</v>
      </c>
    </row>
    <row r="490" spans="1:6" ht="29" x14ac:dyDescent="0.35">
      <c r="A490" s="129" t="s">
        <v>8</v>
      </c>
      <c r="B490" s="129">
        <v>62</v>
      </c>
      <c r="C490" s="143">
        <v>4.6268656716417909E-2</v>
      </c>
      <c r="D490" s="128">
        <v>84629187</v>
      </c>
      <c r="E490" s="143">
        <v>9.7202909774830853E-3</v>
      </c>
      <c r="F490" s="128">
        <v>1364986.8870967743</v>
      </c>
    </row>
    <row r="491" spans="1:6" ht="29" x14ac:dyDescent="0.35">
      <c r="A491" s="129" t="s">
        <v>9</v>
      </c>
      <c r="B491" s="129">
        <v>5</v>
      </c>
      <c r="C491" s="143">
        <v>3.7313432835820895E-3</v>
      </c>
      <c r="D491" s="128">
        <v>26775116</v>
      </c>
      <c r="E491" s="143">
        <v>3.0753210293260058E-3</v>
      </c>
      <c r="F491" s="128">
        <v>5355023.2</v>
      </c>
    </row>
    <row r="492" spans="1:6" ht="29" x14ac:dyDescent="0.35">
      <c r="A492" s="129" t="s">
        <v>10</v>
      </c>
      <c r="B492" s="129">
        <v>47</v>
      </c>
      <c r="C492" s="143">
        <v>3.5074626865671643E-2</v>
      </c>
      <c r="D492" s="128">
        <v>58979522.460000001</v>
      </c>
      <c r="E492" s="143">
        <v>6.7742364111828112E-3</v>
      </c>
      <c r="F492" s="128">
        <v>1254883.4565957447</v>
      </c>
    </row>
    <row r="493" spans="1:6" ht="43.5" x14ac:dyDescent="0.35">
      <c r="A493" s="129" t="s">
        <v>11</v>
      </c>
      <c r="B493" s="129">
        <v>46</v>
      </c>
      <c r="C493" s="143">
        <v>3.4328358208955224E-2</v>
      </c>
      <c r="D493" s="128">
        <v>270630912</v>
      </c>
      <c r="E493" s="143">
        <v>3.1083971208911872E-2</v>
      </c>
      <c r="F493" s="128">
        <v>5883280.6956521738</v>
      </c>
    </row>
    <row r="494" spans="1:6" ht="43.5" x14ac:dyDescent="0.35">
      <c r="A494" s="129" t="s">
        <v>12</v>
      </c>
      <c r="B494" s="130">
        <f>SUM(B491:B493)</f>
        <v>98</v>
      </c>
      <c r="C494" s="131">
        <f>SUM(C491:C493)</f>
        <v>7.3134328358208961E-2</v>
      </c>
      <c r="D494" s="128">
        <f>SUM(D491:D493)</f>
        <v>356385550.46000004</v>
      </c>
      <c r="E494" s="131">
        <f>SUM(E491:E493)</f>
        <v>4.0933528649420688E-2</v>
      </c>
      <c r="F494" s="132">
        <f>D494/B494</f>
        <v>3636587.2495918372</v>
      </c>
    </row>
    <row r="495" spans="1:6" ht="43.5" x14ac:dyDescent="0.35">
      <c r="A495" s="129" t="s">
        <v>13</v>
      </c>
      <c r="B495" s="129">
        <v>73</v>
      </c>
      <c r="C495" s="143">
        <v>5.4477611940298508E-2</v>
      </c>
      <c r="D495" s="128">
        <v>100945935</v>
      </c>
      <c r="E495" s="143">
        <v>1.1594390729454769E-2</v>
      </c>
      <c r="F495" s="128">
        <v>1382821.0273972603</v>
      </c>
    </row>
    <row r="496" spans="1:6" ht="43.5" x14ac:dyDescent="0.35">
      <c r="A496" s="129" t="s">
        <v>14</v>
      </c>
      <c r="B496" s="129">
        <v>171</v>
      </c>
      <c r="C496" s="143">
        <v>0.12761194029850748</v>
      </c>
      <c r="D496" s="128">
        <v>457331485.5</v>
      </c>
      <c r="E496" s="143">
        <v>5.2527919383469755E-2</v>
      </c>
      <c r="F496" s="128">
        <v>2674453.1315789474</v>
      </c>
    </row>
    <row r="497" spans="1:6" ht="58" x14ac:dyDescent="0.35">
      <c r="A497" s="129" t="s">
        <v>15</v>
      </c>
      <c r="B497" s="129">
        <v>1169</v>
      </c>
      <c r="C497" s="143">
        <v>0.87238805970149258</v>
      </c>
      <c r="D497" s="128">
        <v>8249114360.2099991</v>
      </c>
      <c r="E497" s="143">
        <v>0.94747208061653021</v>
      </c>
      <c r="F497" s="128">
        <v>7056556.3389307093</v>
      </c>
    </row>
    <row r="498" spans="1:6" x14ac:dyDescent="0.35">
      <c r="A498" s="129" t="s">
        <v>16</v>
      </c>
      <c r="B498" s="136">
        <v>1340</v>
      </c>
      <c r="C498" s="143">
        <v>1</v>
      </c>
      <c r="D498" s="128">
        <v>8706445845.7099991</v>
      </c>
      <c r="E498" s="143">
        <v>1</v>
      </c>
      <c r="F498" s="128">
        <v>6497347.6460522385</v>
      </c>
    </row>
    <row r="500" spans="1:6" x14ac:dyDescent="0.35">
      <c r="A500" s="115" t="s">
        <v>74</v>
      </c>
    </row>
    <row r="501" spans="1:6" ht="29" x14ac:dyDescent="0.35">
      <c r="A501" s="130"/>
      <c r="B501" s="130" t="s">
        <v>1</v>
      </c>
      <c r="C501" s="130" t="s">
        <v>2</v>
      </c>
      <c r="D501" s="130" t="s">
        <v>18</v>
      </c>
      <c r="E501" s="130" t="s">
        <v>4</v>
      </c>
      <c r="F501" s="130" t="s">
        <v>19</v>
      </c>
    </row>
    <row r="502" spans="1:6" x14ac:dyDescent="0.35">
      <c r="A502" s="130" t="s">
        <v>6</v>
      </c>
      <c r="B502" s="130">
        <v>0</v>
      </c>
      <c r="C502" s="140">
        <v>0</v>
      </c>
      <c r="D502" s="132">
        <v>0</v>
      </c>
      <c r="E502" s="140">
        <v>0</v>
      </c>
      <c r="F502" s="132">
        <v>0</v>
      </c>
    </row>
    <row r="503" spans="1:6" x14ac:dyDescent="0.35">
      <c r="A503" s="130" t="s">
        <v>7</v>
      </c>
      <c r="B503" s="130">
        <v>3</v>
      </c>
      <c r="C503" s="140">
        <v>1.5463917525773196E-2</v>
      </c>
      <c r="D503" s="132">
        <v>2009154</v>
      </c>
      <c r="E503" s="140">
        <v>2.886227910599655E-3</v>
      </c>
      <c r="F503" s="132">
        <v>669718</v>
      </c>
    </row>
    <row r="504" spans="1:6" ht="29" x14ac:dyDescent="0.35">
      <c r="A504" s="130" t="s">
        <v>8</v>
      </c>
      <c r="B504" s="130">
        <v>4</v>
      </c>
      <c r="C504" s="140">
        <v>2.0618556701030927E-2</v>
      </c>
      <c r="D504" s="132">
        <v>3410003</v>
      </c>
      <c r="E504" s="140">
        <v>4.8986020154893834E-3</v>
      </c>
      <c r="F504" s="132">
        <v>852500.75</v>
      </c>
    </row>
    <row r="505" spans="1:6" ht="29" x14ac:dyDescent="0.35">
      <c r="A505" s="130" t="s">
        <v>9</v>
      </c>
      <c r="B505" s="130">
        <v>2</v>
      </c>
      <c r="C505" s="140">
        <v>1.0309278350515464E-2</v>
      </c>
      <c r="D505" s="132">
        <v>3512000</v>
      </c>
      <c r="E505" s="140">
        <v>5.0451246753738088E-3</v>
      </c>
      <c r="F505" s="132">
        <v>1756000</v>
      </c>
    </row>
    <row r="506" spans="1:6" ht="29" x14ac:dyDescent="0.35">
      <c r="A506" s="130" t="s">
        <v>10</v>
      </c>
      <c r="B506" s="130">
        <v>4</v>
      </c>
      <c r="C506" s="140">
        <v>2.0618556701030927E-2</v>
      </c>
      <c r="D506" s="132">
        <v>20269196</v>
      </c>
      <c r="E506" s="140">
        <v>2.9117488863777932E-2</v>
      </c>
      <c r="F506" s="132">
        <v>5067299</v>
      </c>
    </row>
    <row r="507" spans="1:6" ht="43.5" x14ac:dyDescent="0.35">
      <c r="A507" s="130" t="s">
        <v>11</v>
      </c>
      <c r="B507" s="130">
        <v>6</v>
      </c>
      <c r="C507" s="140">
        <v>3.0927835051546393E-2</v>
      </c>
      <c r="D507" s="132">
        <v>9724234</v>
      </c>
      <c r="E507" s="140">
        <v>1.3969240575885238E-2</v>
      </c>
      <c r="F507" s="132">
        <v>1620705.6666666667</v>
      </c>
    </row>
    <row r="508" spans="1:6" ht="43.5" x14ac:dyDescent="0.35">
      <c r="A508" s="129" t="s">
        <v>12</v>
      </c>
      <c r="B508" s="130">
        <f>SUM(B505:B507)</f>
        <v>12</v>
      </c>
      <c r="C508" s="131">
        <f>SUM(C505:C507)</f>
        <v>6.1855670103092786E-2</v>
      </c>
      <c r="D508" s="128">
        <f>SUM(D505:D507)</f>
        <v>33505430</v>
      </c>
      <c r="E508" s="131">
        <f>SUM(E505:E507)</f>
        <v>4.8131854115036975E-2</v>
      </c>
      <c r="F508" s="132">
        <f>D508/B508</f>
        <v>2792119.1666666665</v>
      </c>
    </row>
    <row r="509" spans="1:6" ht="43.5" x14ac:dyDescent="0.35">
      <c r="A509" s="130" t="s">
        <v>13</v>
      </c>
      <c r="B509" s="130">
        <v>7</v>
      </c>
      <c r="C509" s="140">
        <v>3.608247422680412E-2</v>
      </c>
      <c r="D509" s="132">
        <v>5419157</v>
      </c>
      <c r="E509" s="140">
        <v>7.7848299260890388E-3</v>
      </c>
      <c r="F509" s="132">
        <v>774165.28571428568</v>
      </c>
    </row>
    <row r="510" spans="1:6" ht="43.5" x14ac:dyDescent="0.35">
      <c r="A510" s="130" t="s">
        <v>14</v>
      </c>
      <c r="B510" s="130">
        <v>19</v>
      </c>
      <c r="C510" s="140">
        <v>9.7938144329896906E-2</v>
      </c>
      <c r="D510" s="132">
        <v>38924587</v>
      </c>
      <c r="E510" s="140">
        <v>5.591668404112602E-2</v>
      </c>
      <c r="F510" s="132">
        <v>2048662.4736842106</v>
      </c>
    </row>
    <row r="511" spans="1:6" ht="58" x14ac:dyDescent="0.35">
      <c r="A511" s="130" t="s">
        <v>15</v>
      </c>
      <c r="B511" s="130">
        <v>175</v>
      </c>
      <c r="C511" s="140">
        <v>0.90206185567010311</v>
      </c>
      <c r="D511" s="132">
        <v>657192997</v>
      </c>
      <c r="E511" s="140">
        <v>0.94408331595887396</v>
      </c>
      <c r="F511" s="132">
        <v>3755388.5542857144</v>
      </c>
    </row>
    <row r="512" spans="1:6" x14ac:dyDescent="0.35">
      <c r="A512" s="130" t="s">
        <v>16</v>
      </c>
      <c r="B512" s="130">
        <v>194</v>
      </c>
      <c r="C512" s="140">
        <v>1</v>
      </c>
      <c r="D512" s="132">
        <v>696117584</v>
      </c>
      <c r="E512" s="140">
        <v>1</v>
      </c>
      <c r="F512" s="132">
        <v>3588234.969072165</v>
      </c>
    </row>
    <row r="514" spans="1:6" x14ac:dyDescent="0.35">
      <c r="A514" s="115" t="s">
        <v>75</v>
      </c>
    </row>
    <row r="515" spans="1:6" ht="29" x14ac:dyDescent="0.35">
      <c r="A515" s="130"/>
      <c r="B515" s="130" t="s">
        <v>26</v>
      </c>
      <c r="C515" s="130" t="s">
        <v>27</v>
      </c>
      <c r="D515" s="130" t="s">
        <v>28</v>
      </c>
      <c r="E515" s="130" t="s">
        <v>29</v>
      </c>
      <c r="F515" s="130" t="s">
        <v>30</v>
      </c>
    </row>
    <row r="516" spans="1:6" x14ac:dyDescent="0.35">
      <c r="A516" s="130" t="s">
        <v>31</v>
      </c>
      <c r="B516" s="130">
        <v>5</v>
      </c>
      <c r="C516" s="138">
        <v>2.5188916876574307E-3</v>
      </c>
      <c r="D516" s="132">
        <v>4443743</v>
      </c>
      <c r="E516" s="138">
        <v>2.3958022042994034E-4</v>
      </c>
      <c r="F516" s="132">
        <v>888748.6</v>
      </c>
    </row>
    <row r="517" spans="1:6" x14ac:dyDescent="0.35">
      <c r="A517" s="130" t="s">
        <v>32</v>
      </c>
      <c r="B517" s="130">
        <v>24</v>
      </c>
      <c r="C517" s="138">
        <v>1.2090680100755667E-2</v>
      </c>
      <c r="D517" s="132">
        <v>27672190</v>
      </c>
      <c r="E517" s="138">
        <v>1.4919200727808047E-3</v>
      </c>
      <c r="F517" s="132">
        <v>1153007.9166666667</v>
      </c>
    </row>
    <row r="518" spans="1:6" ht="29" x14ac:dyDescent="0.35">
      <c r="A518" s="130" t="s">
        <v>33</v>
      </c>
      <c r="B518" s="130">
        <v>49</v>
      </c>
      <c r="C518" s="138">
        <v>2.468513853904282E-2</v>
      </c>
      <c r="D518" s="132">
        <v>100903689</v>
      </c>
      <c r="E518" s="138">
        <v>5.4401273999900865E-3</v>
      </c>
      <c r="F518" s="132">
        <v>2059258.9591836734</v>
      </c>
    </row>
    <row r="519" spans="1:6" ht="29" x14ac:dyDescent="0.35">
      <c r="A519" s="130" t="s">
        <v>9</v>
      </c>
      <c r="B519" s="130">
        <v>6</v>
      </c>
      <c r="C519" s="138">
        <v>3.0226700251889168E-3</v>
      </c>
      <c r="D519" s="132">
        <v>96634586</v>
      </c>
      <c r="E519" s="138">
        <v>5.2099627307510867E-3</v>
      </c>
      <c r="F519" s="132">
        <v>16105764.333333334</v>
      </c>
    </row>
    <row r="520" spans="1:6" ht="29" x14ac:dyDescent="0.35">
      <c r="A520" s="130" t="s">
        <v>10</v>
      </c>
      <c r="B520" s="130">
        <v>51</v>
      </c>
      <c r="C520" s="138">
        <v>2.5692695214105794E-2</v>
      </c>
      <c r="D520" s="132">
        <v>292971885</v>
      </c>
      <c r="E520" s="138">
        <v>1.5795303371071445E-2</v>
      </c>
      <c r="F520" s="132">
        <v>5744546.7647058824</v>
      </c>
    </row>
    <row r="521" spans="1:6" ht="43.5" x14ac:dyDescent="0.35">
      <c r="A521" s="130" t="s">
        <v>11</v>
      </c>
      <c r="B521" s="130">
        <v>49</v>
      </c>
      <c r="C521" s="138">
        <v>2.468513853904282E-2</v>
      </c>
      <c r="D521" s="132">
        <v>839762363</v>
      </c>
      <c r="E521" s="138">
        <v>4.5274997234607761E-2</v>
      </c>
      <c r="F521" s="132">
        <v>17138007.408163264</v>
      </c>
    </row>
    <row r="522" spans="1:6" ht="43.5" x14ac:dyDescent="0.35">
      <c r="A522" s="129" t="s">
        <v>12</v>
      </c>
      <c r="B522" s="130">
        <f>SUM(B519:B521)</f>
        <v>106</v>
      </c>
      <c r="C522" s="131">
        <f>SUM(C519:C521)</f>
        <v>5.3400503778337528E-2</v>
      </c>
      <c r="D522" s="128">
        <f>SUM(D519:D521)</f>
        <v>1229368834</v>
      </c>
      <c r="E522" s="131">
        <f>SUM(E519:E521)</f>
        <v>6.6280263336430292E-2</v>
      </c>
      <c r="F522" s="132">
        <f>D522/B522</f>
        <v>11597819.188679244</v>
      </c>
    </row>
    <row r="523" spans="1:6" ht="43.5" x14ac:dyDescent="0.35">
      <c r="A523" s="130" t="s">
        <v>66</v>
      </c>
      <c r="B523" s="130">
        <v>78</v>
      </c>
      <c r="C523" s="138">
        <v>3.929471032745592E-2</v>
      </c>
      <c r="D523" s="132">
        <v>133019622</v>
      </c>
      <c r="E523" s="138">
        <v>7.1716276932008317E-3</v>
      </c>
      <c r="F523" s="132">
        <v>1705379.7692307692</v>
      </c>
    </row>
    <row r="524" spans="1:6" ht="43.5" x14ac:dyDescent="0.35">
      <c r="A524" s="130" t="s">
        <v>14</v>
      </c>
      <c r="B524" s="130">
        <v>184</v>
      </c>
      <c r="C524" s="138">
        <v>9.2695214105793455E-2</v>
      </c>
      <c r="D524" s="132">
        <v>1362388456</v>
      </c>
      <c r="E524" s="138">
        <v>7.3451891029631122E-2</v>
      </c>
      <c r="F524" s="132">
        <v>7404285.0869565215</v>
      </c>
    </row>
    <row r="525" spans="1:6" ht="58" x14ac:dyDescent="0.35">
      <c r="A525" s="130" t="s">
        <v>35</v>
      </c>
      <c r="B525" s="139">
        <v>1801</v>
      </c>
      <c r="C525" s="138">
        <v>0.9073047858942066</v>
      </c>
      <c r="D525" s="132">
        <v>17185649408</v>
      </c>
      <c r="E525" s="138">
        <v>0.92654810897036888</v>
      </c>
      <c r="F525" s="132">
        <v>9542281.7368128821</v>
      </c>
    </row>
    <row r="526" spans="1:6" x14ac:dyDescent="0.35">
      <c r="A526" s="130" t="s">
        <v>16</v>
      </c>
      <c r="B526" s="130">
        <v>1985</v>
      </c>
      <c r="C526" s="138">
        <v>1</v>
      </c>
      <c r="D526" s="132">
        <v>18548037864</v>
      </c>
      <c r="E526" s="138">
        <v>1</v>
      </c>
      <c r="F526" s="132">
        <v>9344099.6795969773</v>
      </c>
    </row>
    <row r="528" spans="1:6" x14ac:dyDescent="0.35">
      <c r="A528" s="115" t="s">
        <v>76</v>
      </c>
    </row>
    <row r="529" spans="1:6" ht="29" x14ac:dyDescent="0.35">
      <c r="A529" s="130"/>
      <c r="B529" s="130" t="s">
        <v>1</v>
      </c>
      <c r="C529" s="130" t="s">
        <v>2</v>
      </c>
      <c r="D529" s="130" t="s">
        <v>18</v>
      </c>
      <c r="E529" s="130" t="s">
        <v>4</v>
      </c>
      <c r="F529" s="130" t="s">
        <v>19</v>
      </c>
    </row>
    <row r="530" spans="1:6" x14ac:dyDescent="0.35">
      <c r="A530" s="130" t="s">
        <v>6</v>
      </c>
      <c r="B530" s="130">
        <v>0</v>
      </c>
      <c r="C530" s="140">
        <v>0</v>
      </c>
      <c r="D530" s="132">
        <v>0</v>
      </c>
      <c r="E530" s="140">
        <v>0</v>
      </c>
      <c r="F530" s="144">
        <v>0</v>
      </c>
    </row>
    <row r="531" spans="1:6" x14ac:dyDescent="0.35">
      <c r="A531" s="130" t="s">
        <v>7</v>
      </c>
      <c r="B531" s="130">
        <v>6</v>
      </c>
      <c r="C531" s="140">
        <v>1.7291066282420751E-2</v>
      </c>
      <c r="D531" s="132">
        <v>4020866</v>
      </c>
      <c r="E531" s="140">
        <v>6.7832255522274091E-4</v>
      </c>
      <c r="F531" s="144">
        <v>670144.33333333337</v>
      </c>
    </row>
    <row r="532" spans="1:6" ht="29" x14ac:dyDescent="0.35">
      <c r="A532" s="130" t="s">
        <v>8</v>
      </c>
      <c r="B532" s="130">
        <v>6</v>
      </c>
      <c r="C532" s="140">
        <v>1.7291066282420751E-2</v>
      </c>
      <c r="D532" s="132">
        <v>2432633</v>
      </c>
      <c r="E532" s="140">
        <v>4.1038667602430966E-4</v>
      </c>
      <c r="F532" s="144">
        <v>405438.83333333331</v>
      </c>
    </row>
    <row r="533" spans="1:6" ht="29" x14ac:dyDescent="0.35">
      <c r="A533" s="130" t="s">
        <v>9</v>
      </c>
      <c r="B533" s="130">
        <v>2</v>
      </c>
      <c r="C533" s="140">
        <v>5.763688760806916E-3</v>
      </c>
      <c r="D533" s="132">
        <v>5288187</v>
      </c>
      <c r="E533" s="140">
        <v>8.921203836028559E-4</v>
      </c>
      <c r="F533" s="144">
        <v>2644093.5</v>
      </c>
    </row>
    <row r="534" spans="1:6" ht="29" x14ac:dyDescent="0.35">
      <c r="A534" s="130" t="s">
        <v>10</v>
      </c>
      <c r="B534" s="130">
        <v>6</v>
      </c>
      <c r="C534" s="140">
        <v>1.7291066282420751E-2</v>
      </c>
      <c r="D534" s="132">
        <v>21722266</v>
      </c>
      <c r="E534" s="140">
        <v>3.6645595695922388E-3</v>
      </c>
      <c r="F534" s="144">
        <v>3620377.6666666665</v>
      </c>
    </row>
    <row r="535" spans="1:6" ht="43.5" x14ac:dyDescent="0.35">
      <c r="A535" s="130" t="s">
        <v>11</v>
      </c>
      <c r="B535" s="130">
        <v>33</v>
      </c>
      <c r="C535" s="140">
        <v>9.5100864553314124E-2</v>
      </c>
      <c r="D535" s="132">
        <v>219470008</v>
      </c>
      <c r="E535" s="140">
        <v>3.7024724679040631E-2</v>
      </c>
      <c r="F535" s="144">
        <v>6650606.3030303027</v>
      </c>
    </row>
    <row r="536" spans="1:6" ht="43.5" x14ac:dyDescent="0.35">
      <c r="A536" s="129" t="s">
        <v>12</v>
      </c>
      <c r="B536" s="130">
        <f>SUM(B533:B535)</f>
        <v>41</v>
      </c>
      <c r="C536" s="131">
        <f>SUM(C533:C535)</f>
        <v>0.11815561959654179</v>
      </c>
      <c r="D536" s="128">
        <f>SUM(D533:D535)</f>
        <v>246480461</v>
      </c>
      <c r="E536" s="131">
        <f>SUM(E533:E535)</f>
        <v>4.1581404632235724E-2</v>
      </c>
      <c r="F536" s="132">
        <f>D536/B536</f>
        <v>6011718.5609756093</v>
      </c>
    </row>
    <row r="537" spans="1:6" ht="43.5" x14ac:dyDescent="0.35">
      <c r="A537" s="130" t="s">
        <v>13</v>
      </c>
      <c r="B537" s="130">
        <v>12</v>
      </c>
      <c r="C537" s="140">
        <v>3.4582132564841501E-2</v>
      </c>
      <c r="D537" s="132">
        <v>6453499</v>
      </c>
      <c r="E537" s="140">
        <v>1.0887092312470506E-3</v>
      </c>
      <c r="F537" s="144">
        <v>537791.58333333337</v>
      </c>
    </row>
    <row r="538" spans="1:6" ht="43.5" x14ac:dyDescent="0.35">
      <c r="A538" s="130" t="s">
        <v>14</v>
      </c>
      <c r="B538" s="130">
        <v>53</v>
      </c>
      <c r="C538" s="140">
        <v>0.15273775216138327</v>
      </c>
      <c r="D538" s="132">
        <v>252933960</v>
      </c>
      <c r="E538" s="140">
        <v>4.2670113863482781E-2</v>
      </c>
      <c r="F538" s="144">
        <v>4772338.8679245282</v>
      </c>
    </row>
    <row r="539" spans="1:6" ht="58" x14ac:dyDescent="0.35">
      <c r="A539" s="130" t="s">
        <v>15</v>
      </c>
      <c r="B539" s="130">
        <v>294</v>
      </c>
      <c r="C539" s="140">
        <v>0.8472622478386167</v>
      </c>
      <c r="D539" s="132">
        <v>5674726810</v>
      </c>
      <c r="E539" s="140">
        <v>0.95732988613651726</v>
      </c>
      <c r="F539" s="144">
        <v>19301791.8707483</v>
      </c>
    </row>
    <row r="540" spans="1:6" x14ac:dyDescent="0.35">
      <c r="A540" s="130" t="s">
        <v>16</v>
      </c>
      <c r="B540" s="130">
        <v>347</v>
      </c>
      <c r="C540" s="140">
        <v>1</v>
      </c>
      <c r="D540" s="132">
        <v>5927660770</v>
      </c>
      <c r="E540" s="140">
        <v>1</v>
      </c>
      <c r="F540" s="144">
        <v>17082595.878962535</v>
      </c>
    </row>
    <row r="542" spans="1:6" x14ac:dyDescent="0.35">
      <c r="A542" s="115" t="s">
        <v>77</v>
      </c>
    </row>
    <row r="543" spans="1:6" ht="29" x14ac:dyDescent="0.35">
      <c r="A543" s="130" t="s">
        <v>78</v>
      </c>
      <c r="B543" s="130" t="s">
        <v>1</v>
      </c>
      <c r="C543" s="130" t="s">
        <v>2</v>
      </c>
      <c r="D543" s="130" t="s">
        <v>18</v>
      </c>
      <c r="E543" s="130" t="s">
        <v>4</v>
      </c>
      <c r="F543" s="130" t="s">
        <v>19</v>
      </c>
    </row>
    <row r="544" spans="1:6" x14ac:dyDescent="0.35">
      <c r="A544" s="130" t="s">
        <v>6</v>
      </c>
      <c r="B544" s="130">
        <v>1</v>
      </c>
      <c r="C544" s="140">
        <v>2.8248587570621469E-3</v>
      </c>
      <c r="D544" s="132">
        <v>200000</v>
      </c>
      <c r="E544" s="140">
        <v>2.6689198986969967E-4</v>
      </c>
      <c r="F544" s="144">
        <v>200000</v>
      </c>
    </row>
    <row r="545" spans="1:6" x14ac:dyDescent="0.35">
      <c r="A545" s="130" t="s">
        <v>7</v>
      </c>
      <c r="B545" s="130">
        <v>5</v>
      </c>
      <c r="C545" s="140">
        <v>1.4124293785310734E-2</v>
      </c>
      <c r="D545" s="132">
        <v>869991</v>
      </c>
      <c r="E545" s="140">
        <v>1.1609681457936494E-3</v>
      </c>
      <c r="F545" s="144">
        <v>173998.2</v>
      </c>
    </row>
    <row r="546" spans="1:6" ht="29" x14ac:dyDescent="0.35">
      <c r="A546" s="130" t="s">
        <v>8</v>
      </c>
      <c r="B546" s="130">
        <v>16</v>
      </c>
      <c r="C546" s="140">
        <v>4.519774011299435E-2</v>
      </c>
      <c r="D546" s="132">
        <v>7655540.3099999996</v>
      </c>
      <c r="E546" s="140">
        <v>1.0216011934317986E-2</v>
      </c>
      <c r="F546" s="144">
        <v>478471.26937499997</v>
      </c>
    </row>
    <row r="547" spans="1:6" ht="29" x14ac:dyDescent="0.35">
      <c r="A547" s="130" t="s">
        <v>9</v>
      </c>
      <c r="B547" s="130">
        <v>0</v>
      </c>
      <c r="C547" s="140">
        <v>0</v>
      </c>
      <c r="D547" s="132">
        <v>0</v>
      </c>
      <c r="E547" s="140">
        <v>0</v>
      </c>
      <c r="F547" s="144">
        <v>0</v>
      </c>
    </row>
    <row r="548" spans="1:6" ht="29" x14ac:dyDescent="0.35">
      <c r="A548" s="130" t="s">
        <v>10</v>
      </c>
      <c r="B548" s="130">
        <v>14</v>
      </c>
      <c r="C548" s="140">
        <v>3.954802259887006E-2</v>
      </c>
      <c r="D548" s="132">
        <v>19862411.109999999</v>
      </c>
      <c r="E548" s="140">
        <v>2.650559212378965E-2</v>
      </c>
      <c r="F548" s="144">
        <v>1418743.6507142857</v>
      </c>
    </row>
    <row r="549" spans="1:6" ht="43.5" x14ac:dyDescent="0.35">
      <c r="A549" s="130" t="s">
        <v>11</v>
      </c>
      <c r="B549" s="130">
        <v>15</v>
      </c>
      <c r="C549" s="140">
        <v>4.2372881355932202E-2</v>
      </c>
      <c r="D549" s="132">
        <v>92390164.560000002</v>
      </c>
      <c r="E549" s="140">
        <v>0.12329097431903703</v>
      </c>
      <c r="F549" s="144">
        <v>6159344.3040000005</v>
      </c>
    </row>
    <row r="550" spans="1:6" ht="43.5" x14ac:dyDescent="0.35">
      <c r="A550" s="129" t="s">
        <v>12</v>
      </c>
      <c r="B550" s="130">
        <f>SUM(B547:B549)</f>
        <v>29</v>
      </c>
      <c r="C550" s="131">
        <f>SUM(C547:C549)</f>
        <v>8.1920903954802254E-2</v>
      </c>
      <c r="D550" s="128">
        <f>SUM(D547:D549)</f>
        <v>112252575.67</v>
      </c>
      <c r="E550" s="131">
        <f>SUM(E547:E549)</f>
        <v>0.14979656644282668</v>
      </c>
      <c r="F550" s="132">
        <f>D550/B550</f>
        <v>3870778.4713793104</v>
      </c>
    </row>
    <row r="551" spans="1:6" ht="43.5" x14ac:dyDescent="0.35">
      <c r="A551" s="130" t="s">
        <v>13</v>
      </c>
      <c r="B551" s="130">
        <v>22</v>
      </c>
      <c r="C551" s="140">
        <v>6.2146892655367235E-2</v>
      </c>
      <c r="D551" s="132">
        <v>8725531.3100000005</v>
      </c>
      <c r="E551" s="140">
        <v>1.1643872069981336E-2</v>
      </c>
      <c r="F551" s="144">
        <v>396615.05954545457</v>
      </c>
    </row>
    <row r="552" spans="1:6" ht="43.5" x14ac:dyDescent="0.35">
      <c r="A552" s="130" t="s">
        <v>14</v>
      </c>
      <c r="B552" s="130">
        <v>51</v>
      </c>
      <c r="C552" s="140">
        <v>0.1440677966101695</v>
      </c>
      <c r="D552" s="132">
        <v>120978107</v>
      </c>
      <c r="E552" s="140">
        <v>0.16144043853949722</v>
      </c>
      <c r="F552" s="144">
        <v>2372119.745098039</v>
      </c>
    </row>
    <row r="553" spans="1:6" ht="58" x14ac:dyDescent="0.35">
      <c r="A553" s="130" t="s">
        <v>15</v>
      </c>
      <c r="B553" s="130">
        <v>303</v>
      </c>
      <c r="C553" s="140">
        <v>0.85593220338983056</v>
      </c>
      <c r="D553" s="132">
        <v>628388706.50999987</v>
      </c>
      <c r="E553" s="140">
        <v>0.83855956146050281</v>
      </c>
      <c r="F553" s="144">
        <v>2073890.1204950491</v>
      </c>
    </row>
    <row r="554" spans="1:6" x14ac:dyDescent="0.35">
      <c r="A554" s="130" t="s">
        <v>16</v>
      </c>
      <c r="B554" s="130">
        <v>354</v>
      </c>
      <c r="C554" s="140">
        <v>1</v>
      </c>
      <c r="D554" s="132">
        <v>749366813.50999987</v>
      </c>
      <c r="E554" s="140">
        <v>1</v>
      </c>
      <c r="F554" s="144">
        <v>2116855.4053954799</v>
      </c>
    </row>
    <row r="556" spans="1:6" x14ac:dyDescent="0.35">
      <c r="A556" s="115" t="s">
        <v>79</v>
      </c>
    </row>
    <row r="557" spans="1:6" ht="29" x14ac:dyDescent="0.35">
      <c r="A557" s="130"/>
      <c r="B557" s="130" t="s">
        <v>1</v>
      </c>
      <c r="C557" s="130" t="s">
        <v>2</v>
      </c>
      <c r="D557" s="130" t="s">
        <v>18</v>
      </c>
      <c r="E557" s="130" t="s">
        <v>4</v>
      </c>
      <c r="F557" s="130" t="s">
        <v>19</v>
      </c>
    </row>
    <row r="558" spans="1:6" x14ac:dyDescent="0.35">
      <c r="A558" s="130" t="s">
        <v>6</v>
      </c>
      <c r="B558" s="130">
        <v>1</v>
      </c>
      <c r="C558" s="140">
        <v>8.0064051240992789E-4</v>
      </c>
      <c r="D558" s="132">
        <v>430000</v>
      </c>
      <c r="E558" s="140">
        <v>1.0979306721272493E-4</v>
      </c>
      <c r="F558" s="144">
        <v>430000</v>
      </c>
    </row>
    <row r="559" spans="1:6" x14ac:dyDescent="0.35">
      <c r="A559" s="130" t="s">
        <v>7</v>
      </c>
      <c r="B559" s="130">
        <v>22</v>
      </c>
      <c r="C559" s="140">
        <v>1.7614091273018415E-2</v>
      </c>
      <c r="D559" s="132">
        <v>22409408</v>
      </c>
      <c r="E559" s="140">
        <v>5.721854973817153E-3</v>
      </c>
      <c r="F559" s="144">
        <v>1018609.4545454546</v>
      </c>
    </row>
    <row r="560" spans="1:6" ht="29" x14ac:dyDescent="0.35">
      <c r="A560" s="130" t="s">
        <v>8</v>
      </c>
      <c r="B560" s="130">
        <v>65</v>
      </c>
      <c r="C560" s="140">
        <v>5.2041633306645317E-2</v>
      </c>
      <c r="D560" s="132">
        <v>42488470</v>
      </c>
      <c r="E560" s="140">
        <v>1.0848696377850806E-2</v>
      </c>
      <c r="F560" s="144">
        <v>653668.76923076925</v>
      </c>
    </row>
    <row r="561" spans="1:6" ht="29" x14ac:dyDescent="0.35">
      <c r="A561" s="130" t="s">
        <v>9</v>
      </c>
      <c r="B561" s="130">
        <v>1</v>
      </c>
      <c r="C561" s="140">
        <v>8.0064051240992789E-4</v>
      </c>
      <c r="D561" s="132">
        <v>157500</v>
      </c>
      <c r="E561" s="140">
        <v>4.0214902525591105E-5</v>
      </c>
      <c r="F561" s="144">
        <v>157500</v>
      </c>
    </row>
    <row r="562" spans="1:6" ht="29" x14ac:dyDescent="0.35">
      <c r="A562" s="130" t="s">
        <v>10</v>
      </c>
      <c r="B562" s="130">
        <v>48</v>
      </c>
      <c r="C562" s="140">
        <v>3.8430744595676539E-2</v>
      </c>
      <c r="D562" s="132">
        <v>113912000</v>
      </c>
      <c r="E562" s="140">
        <v>2.9085460168223075E-2</v>
      </c>
      <c r="F562" s="144">
        <v>2373166.6666666665</v>
      </c>
    </row>
    <row r="563" spans="1:6" ht="43.5" x14ac:dyDescent="0.35">
      <c r="A563" s="130" t="s">
        <v>11</v>
      </c>
      <c r="B563" s="130">
        <v>14</v>
      </c>
      <c r="C563" s="140">
        <v>1.120896717373899E-2</v>
      </c>
      <c r="D563" s="132">
        <v>69277120</v>
      </c>
      <c r="E563" s="140">
        <v>1.7688715098753513E-2</v>
      </c>
      <c r="F563" s="144">
        <v>4948365.7142857146</v>
      </c>
    </row>
    <row r="564" spans="1:6" ht="43.5" x14ac:dyDescent="0.35">
      <c r="A564" s="129" t="s">
        <v>12</v>
      </c>
      <c r="B564" s="130">
        <f>SUM(B561:B563)</f>
        <v>63</v>
      </c>
      <c r="C564" s="131">
        <f>SUM(C561:C563)</f>
        <v>5.0440352281825453E-2</v>
      </c>
      <c r="D564" s="128">
        <f>SUM(D561:D563)</f>
        <v>183346620</v>
      </c>
      <c r="E564" s="131">
        <f>SUM(E561:E563)</f>
        <v>4.6814390169502181E-2</v>
      </c>
      <c r="F564" s="132">
        <f>D564/B564</f>
        <v>2910263.8095238097</v>
      </c>
    </row>
    <row r="565" spans="1:6" ht="43.5" x14ac:dyDescent="0.35">
      <c r="A565" s="130" t="s">
        <v>13</v>
      </c>
      <c r="B565" s="130">
        <v>88</v>
      </c>
      <c r="C565" s="140">
        <v>7.0456365092073661E-2</v>
      </c>
      <c r="D565" s="132">
        <v>65327878</v>
      </c>
      <c r="E565" s="140">
        <v>1.6680344418880683E-2</v>
      </c>
      <c r="F565" s="144">
        <v>742362.25</v>
      </c>
    </row>
    <row r="566" spans="1:6" ht="43.5" x14ac:dyDescent="0.35">
      <c r="A566" s="130" t="s">
        <v>14</v>
      </c>
      <c r="B566" s="130">
        <v>151</v>
      </c>
      <c r="C566" s="140">
        <v>0.12089671737389912</v>
      </c>
      <c r="D566" s="132">
        <v>248674498</v>
      </c>
      <c r="E566" s="140">
        <v>6.3494734588382867E-2</v>
      </c>
      <c r="F566" s="144">
        <v>1646850.9801324503</v>
      </c>
    </row>
    <row r="567" spans="1:6" ht="58" x14ac:dyDescent="0.35">
      <c r="A567" s="130" t="s">
        <v>15</v>
      </c>
      <c r="B567" s="130">
        <v>1098</v>
      </c>
      <c r="C567" s="140">
        <v>0.87910328262610093</v>
      </c>
      <c r="D567" s="132">
        <v>3667784080.9999986</v>
      </c>
      <c r="E567" s="140">
        <v>0.93650526541161716</v>
      </c>
      <c r="F567" s="144">
        <v>3340422.6602914375</v>
      </c>
    </row>
    <row r="568" spans="1:6" x14ac:dyDescent="0.35">
      <c r="A568" s="130" t="s">
        <v>16</v>
      </c>
      <c r="B568" s="130">
        <v>1249</v>
      </c>
      <c r="C568" s="140">
        <v>1</v>
      </c>
      <c r="D568" s="132">
        <v>3916458578.9999986</v>
      </c>
      <c r="E568" s="140">
        <v>1</v>
      </c>
      <c r="F568" s="144">
        <v>3135675.403522817</v>
      </c>
    </row>
    <row r="570" spans="1:6" x14ac:dyDescent="0.35">
      <c r="A570" s="11" t="s">
        <v>80</v>
      </c>
    </row>
    <row r="571" spans="1:6" ht="29" x14ac:dyDescent="0.35">
      <c r="A571" s="130"/>
      <c r="B571" s="130" t="s">
        <v>1</v>
      </c>
      <c r="C571" s="130" t="s">
        <v>2</v>
      </c>
      <c r="D571" s="130" t="s">
        <v>18</v>
      </c>
      <c r="E571" s="130" t="s">
        <v>4</v>
      </c>
      <c r="F571" s="130" t="s">
        <v>19</v>
      </c>
    </row>
    <row r="572" spans="1:6" x14ac:dyDescent="0.35">
      <c r="A572" s="130" t="s">
        <v>6</v>
      </c>
      <c r="B572" s="130">
        <v>1</v>
      </c>
      <c r="C572" s="140">
        <v>7.173601147776184E-4</v>
      </c>
      <c r="D572" s="132">
        <v>100000</v>
      </c>
      <c r="E572" s="145">
        <v>1.2550177407165198E-5</v>
      </c>
      <c r="F572" s="144">
        <v>100000</v>
      </c>
    </row>
    <row r="573" spans="1:6" x14ac:dyDescent="0.35">
      <c r="A573" s="130" t="s">
        <v>7</v>
      </c>
      <c r="B573" s="130">
        <v>22</v>
      </c>
      <c r="C573" s="140">
        <v>1.5781922525107604E-2</v>
      </c>
      <c r="D573" s="132">
        <v>12457870</v>
      </c>
      <c r="E573" s="140">
        <v>1.563484786154011E-3</v>
      </c>
      <c r="F573" s="144">
        <v>566266.81818181823</v>
      </c>
    </row>
    <row r="574" spans="1:6" ht="29" x14ac:dyDescent="0.35">
      <c r="A574" s="130" t="s">
        <v>8</v>
      </c>
      <c r="B574" s="130">
        <v>16</v>
      </c>
      <c r="C574" s="140">
        <v>1.1477761836441894E-2</v>
      </c>
      <c r="D574" s="132">
        <v>14217300</v>
      </c>
      <c r="E574" s="140">
        <v>1.7842963725088975E-3</v>
      </c>
      <c r="F574" s="144">
        <v>888581.25</v>
      </c>
    </row>
    <row r="575" spans="1:6" ht="29" x14ac:dyDescent="0.35">
      <c r="A575" s="130" t="s">
        <v>9</v>
      </c>
      <c r="B575" s="130">
        <v>0</v>
      </c>
      <c r="C575" s="140">
        <v>0</v>
      </c>
      <c r="D575" s="132">
        <v>0</v>
      </c>
      <c r="E575" s="140">
        <v>0</v>
      </c>
      <c r="F575" s="144">
        <v>0</v>
      </c>
    </row>
    <row r="576" spans="1:6" ht="29" x14ac:dyDescent="0.35">
      <c r="A576" s="130" t="s">
        <v>10</v>
      </c>
      <c r="B576" s="130">
        <v>12</v>
      </c>
      <c r="C576" s="140">
        <v>8.60832137733142E-3</v>
      </c>
      <c r="D576" s="132">
        <v>12368600</v>
      </c>
      <c r="E576" s="140">
        <v>1.5522812427826347E-3</v>
      </c>
      <c r="F576" s="144">
        <v>1030716.6666666666</v>
      </c>
    </row>
    <row r="577" spans="1:6" ht="43.5" x14ac:dyDescent="0.35">
      <c r="A577" s="130" t="s">
        <v>11</v>
      </c>
      <c r="B577" s="130">
        <v>19</v>
      </c>
      <c r="C577" s="140">
        <v>1.3629842180774749E-2</v>
      </c>
      <c r="D577" s="132">
        <v>62241000</v>
      </c>
      <c r="E577" s="140">
        <v>7.8113559199936905E-3</v>
      </c>
      <c r="F577" s="144">
        <v>3275842.1052631577</v>
      </c>
    </row>
    <row r="578" spans="1:6" ht="43.5" x14ac:dyDescent="0.35">
      <c r="A578" s="129" t="s">
        <v>12</v>
      </c>
      <c r="B578" s="130">
        <f>SUM(B575:B577)</f>
        <v>31</v>
      </c>
      <c r="C578" s="131">
        <f>SUM(C575:C577)</f>
        <v>2.2238163558106171E-2</v>
      </c>
      <c r="D578" s="128">
        <f>SUM(D575:D577)</f>
        <v>74609600</v>
      </c>
      <c r="E578" s="131">
        <f>SUM(E575:E577)</f>
        <v>9.3636371627763247E-3</v>
      </c>
      <c r="F578" s="132">
        <f>D578/B578</f>
        <v>2406761.2903225808</v>
      </c>
    </row>
    <row r="579" spans="1:6" ht="43.5" x14ac:dyDescent="0.35">
      <c r="A579" s="130" t="s">
        <v>13</v>
      </c>
      <c r="B579" s="130">
        <v>39</v>
      </c>
      <c r="C579" s="140">
        <v>2.7977044476327116E-2</v>
      </c>
      <c r="D579" s="132">
        <v>26775170</v>
      </c>
      <c r="E579" s="140">
        <v>3.3603313360700739E-3</v>
      </c>
      <c r="F579" s="144">
        <v>686542.8205128205</v>
      </c>
    </row>
    <row r="580" spans="1:6" ht="43.5" x14ac:dyDescent="0.35">
      <c r="A580" s="130" t="s">
        <v>14</v>
      </c>
      <c r="B580" s="130">
        <v>70</v>
      </c>
      <c r="C580" s="140">
        <v>5.0215208034433287E-2</v>
      </c>
      <c r="D580" s="132">
        <v>101384770</v>
      </c>
      <c r="E580" s="140">
        <v>1.2723968498846399E-2</v>
      </c>
      <c r="F580" s="144">
        <v>1448353.857142857</v>
      </c>
    </row>
    <row r="581" spans="1:6" ht="58" x14ac:dyDescent="0.35">
      <c r="A581" s="130" t="s">
        <v>15</v>
      </c>
      <c r="B581" s="130">
        <v>1324</v>
      </c>
      <c r="C581" s="140">
        <v>0.94978479196556675</v>
      </c>
      <c r="D581" s="132">
        <v>7866630083.9500008</v>
      </c>
      <c r="E581" s="140">
        <v>0.98727603150115362</v>
      </c>
      <c r="F581" s="144">
        <v>5941563.5075151064</v>
      </c>
    </row>
    <row r="582" spans="1:6" x14ac:dyDescent="0.35">
      <c r="A582" s="130" t="s">
        <v>16</v>
      </c>
      <c r="B582" s="130">
        <v>1394</v>
      </c>
      <c r="C582" s="140">
        <v>1</v>
      </c>
      <c r="D582" s="128">
        <v>7968014853.9500008</v>
      </c>
      <c r="E582" s="140">
        <v>1</v>
      </c>
      <c r="F582" s="144">
        <v>5715936.0501793409</v>
      </c>
    </row>
    <row r="584" spans="1:6" x14ac:dyDescent="0.35">
      <c r="A584" s="11" t="s">
        <v>81</v>
      </c>
    </row>
    <row r="585" spans="1:6" ht="29" x14ac:dyDescent="0.35">
      <c r="A585" s="130"/>
      <c r="B585" s="130" t="s">
        <v>1</v>
      </c>
      <c r="C585" s="130" t="s">
        <v>2</v>
      </c>
      <c r="D585" s="130" t="s">
        <v>18</v>
      </c>
      <c r="E585" s="130" t="s">
        <v>4</v>
      </c>
      <c r="F585" s="130" t="s">
        <v>19</v>
      </c>
    </row>
    <row r="586" spans="1:6" x14ac:dyDescent="0.35">
      <c r="A586" s="130" t="s">
        <v>6</v>
      </c>
      <c r="B586" s="130">
        <v>12</v>
      </c>
      <c r="C586" s="140">
        <v>0.01</v>
      </c>
      <c r="D586" s="132">
        <v>3904000</v>
      </c>
      <c r="E586" s="140">
        <v>3.1959728122915278E-4</v>
      </c>
      <c r="F586" s="144">
        <v>325333.33333333331</v>
      </c>
    </row>
    <row r="587" spans="1:6" x14ac:dyDescent="0.35">
      <c r="A587" s="130" t="s">
        <v>7</v>
      </c>
      <c r="B587" s="130">
        <v>33</v>
      </c>
      <c r="C587" s="140">
        <v>2.75E-2</v>
      </c>
      <c r="D587" s="132">
        <v>13839000</v>
      </c>
      <c r="E587" s="140">
        <v>1.1329166943981161E-3</v>
      </c>
      <c r="F587" s="144">
        <v>419363.63636363635</v>
      </c>
    </row>
    <row r="588" spans="1:6" ht="29" x14ac:dyDescent="0.35">
      <c r="A588" s="130" t="s">
        <v>8</v>
      </c>
      <c r="B588" s="130">
        <v>129</v>
      </c>
      <c r="C588" s="140">
        <v>0.1075</v>
      </c>
      <c r="D588" s="132">
        <v>80271000</v>
      </c>
      <c r="E588" s="140">
        <v>6.5713097749859955E-3</v>
      </c>
      <c r="F588" s="144">
        <v>622255.81395348837</v>
      </c>
    </row>
    <row r="589" spans="1:6" ht="29" x14ac:dyDescent="0.35">
      <c r="A589" s="130" t="s">
        <v>9</v>
      </c>
      <c r="B589" s="130">
        <v>1</v>
      </c>
      <c r="C589" s="140">
        <v>8.3333333333333339E-4</v>
      </c>
      <c r="D589" s="132">
        <v>18000</v>
      </c>
      <c r="E589" s="140">
        <v>1.4735530384540858E-6</v>
      </c>
      <c r="F589" s="144">
        <v>18000</v>
      </c>
    </row>
    <row r="590" spans="1:6" ht="29" x14ac:dyDescent="0.35">
      <c r="A590" s="130" t="s">
        <v>10</v>
      </c>
      <c r="B590" s="130">
        <v>12</v>
      </c>
      <c r="C590" s="140">
        <v>0.01</v>
      </c>
      <c r="D590" s="132">
        <v>19178000</v>
      </c>
      <c r="E590" s="140">
        <v>1.5699888984151364E-3</v>
      </c>
      <c r="F590" s="144">
        <v>1598166.6666666667</v>
      </c>
    </row>
    <row r="591" spans="1:6" ht="43.5" x14ac:dyDescent="0.35">
      <c r="A591" s="130" t="s">
        <v>11</v>
      </c>
      <c r="B591" s="130">
        <v>14</v>
      </c>
      <c r="C591" s="140">
        <v>1.1666666666666667E-2</v>
      </c>
      <c r="D591" s="132">
        <v>57147000</v>
      </c>
      <c r="E591" s="140">
        <v>4.6782853049186467E-3</v>
      </c>
      <c r="F591" s="144">
        <v>4081928.5714285714</v>
      </c>
    </row>
    <row r="592" spans="1:6" ht="43.5" x14ac:dyDescent="0.35">
      <c r="A592" s="129" t="s">
        <v>12</v>
      </c>
      <c r="B592" s="130">
        <f>SUM(B589:B591)</f>
        <v>27</v>
      </c>
      <c r="C592" s="131">
        <f>SUM(C589:C591)</f>
        <v>2.2499999999999999E-2</v>
      </c>
      <c r="D592" s="128">
        <f>SUM(D589:D591)</f>
        <v>76343000</v>
      </c>
      <c r="E592" s="131">
        <f>SUM(E589:E591)</f>
        <v>6.2497477563722374E-3</v>
      </c>
      <c r="F592" s="132">
        <f>D592/B592</f>
        <v>2827518.5185185187</v>
      </c>
    </row>
    <row r="593" spans="1:6" ht="43.5" x14ac:dyDescent="0.35">
      <c r="A593" s="130" t="s">
        <v>13</v>
      </c>
      <c r="B593" s="130">
        <v>174</v>
      </c>
      <c r="C593" s="140">
        <v>0.14499999999999999</v>
      </c>
      <c r="D593" s="132">
        <v>98014000</v>
      </c>
      <c r="E593" s="140">
        <v>8.0238237506132636E-3</v>
      </c>
      <c r="F593" s="144">
        <v>563298.85057471262</v>
      </c>
    </row>
    <row r="594" spans="1:6" ht="43.5" x14ac:dyDescent="0.35">
      <c r="A594" s="130" t="s">
        <v>14</v>
      </c>
      <c r="B594" s="130">
        <v>201</v>
      </c>
      <c r="C594" s="140">
        <v>0.16750000000000001</v>
      </c>
      <c r="D594" s="132">
        <v>174357000</v>
      </c>
      <c r="E594" s="140">
        <v>1.4273571506985501E-2</v>
      </c>
      <c r="F594" s="144">
        <v>867447.76119402982</v>
      </c>
    </row>
    <row r="595" spans="1:6" ht="58" x14ac:dyDescent="0.35">
      <c r="A595" s="130" t="s">
        <v>15</v>
      </c>
      <c r="B595" s="130">
        <v>999</v>
      </c>
      <c r="C595" s="140">
        <v>0.83250000000000002</v>
      </c>
      <c r="D595" s="132">
        <v>12041016000</v>
      </c>
      <c r="E595" s="140">
        <v>0.98572642849301451</v>
      </c>
      <c r="F595" s="144">
        <v>12053069.069069069</v>
      </c>
    </row>
    <row r="596" spans="1:6" x14ac:dyDescent="0.35">
      <c r="A596" s="130" t="s">
        <v>16</v>
      </c>
      <c r="B596" s="130">
        <v>1200</v>
      </c>
      <c r="C596" s="140">
        <v>1</v>
      </c>
      <c r="D596" s="132">
        <v>12215373000</v>
      </c>
      <c r="E596" s="140">
        <v>1</v>
      </c>
      <c r="F596" s="144">
        <v>10179477.5</v>
      </c>
    </row>
    <row r="598" spans="1:6" x14ac:dyDescent="0.35">
      <c r="A598" s="11" t="s">
        <v>82</v>
      </c>
    </row>
    <row r="599" spans="1:6" ht="29" x14ac:dyDescent="0.35">
      <c r="A599" s="130"/>
      <c r="B599" s="130" t="s">
        <v>1</v>
      </c>
      <c r="C599" s="130" t="s">
        <v>2</v>
      </c>
      <c r="D599" s="130" t="s">
        <v>18</v>
      </c>
      <c r="E599" s="130" t="s">
        <v>4</v>
      </c>
      <c r="F599" s="130" t="s">
        <v>19</v>
      </c>
    </row>
    <row r="600" spans="1:6" x14ac:dyDescent="0.35">
      <c r="A600" s="130" t="s">
        <v>6</v>
      </c>
      <c r="B600" s="130">
        <v>1</v>
      </c>
      <c r="C600" s="140">
        <v>1.076426264800861E-3</v>
      </c>
      <c r="D600" s="132">
        <v>601000</v>
      </c>
      <c r="E600" s="140">
        <v>1.1707382449406479E-4</v>
      </c>
      <c r="F600" s="144">
        <v>601000</v>
      </c>
    </row>
    <row r="601" spans="1:6" x14ac:dyDescent="0.35">
      <c r="A601" s="130" t="s">
        <v>7</v>
      </c>
      <c r="B601" s="130">
        <v>7</v>
      </c>
      <c r="C601" s="140">
        <v>7.5349838536060282E-3</v>
      </c>
      <c r="D601" s="132">
        <v>1072000</v>
      </c>
      <c r="E601" s="140">
        <v>2.0882385999606898E-4</v>
      </c>
      <c r="F601" s="144">
        <v>153142.85714285713</v>
      </c>
    </row>
    <row r="602" spans="1:6" ht="29" x14ac:dyDescent="0.35">
      <c r="A602" s="130" t="s">
        <v>8</v>
      </c>
      <c r="B602" s="130">
        <v>34</v>
      </c>
      <c r="C602" s="140">
        <v>3.6598493003229281E-2</v>
      </c>
      <c r="D602" s="132">
        <v>6455000</v>
      </c>
      <c r="E602" s="140">
        <v>1.2574235226442399E-3</v>
      </c>
      <c r="F602" s="144">
        <v>189852.9411764706</v>
      </c>
    </row>
    <row r="603" spans="1:6" ht="29" x14ac:dyDescent="0.35">
      <c r="A603" s="130" t="s">
        <v>9</v>
      </c>
      <c r="B603" s="130">
        <v>5</v>
      </c>
      <c r="C603" s="140">
        <v>5.3821313240043061E-3</v>
      </c>
      <c r="D603" s="132">
        <v>16758000</v>
      </c>
      <c r="E603" s="140">
        <v>3.2644311994534736E-3</v>
      </c>
      <c r="F603" s="144">
        <v>3351600</v>
      </c>
    </row>
    <row r="604" spans="1:6" ht="29" x14ac:dyDescent="0.35">
      <c r="A604" s="130" t="s">
        <v>10</v>
      </c>
      <c r="B604" s="130">
        <v>8</v>
      </c>
      <c r="C604" s="140">
        <v>8.6114101184068884E-3</v>
      </c>
      <c r="D604" s="132">
        <v>55278000</v>
      </c>
      <c r="E604" s="140">
        <v>1.0768064676177892E-2</v>
      </c>
      <c r="F604" s="144">
        <v>6909750</v>
      </c>
    </row>
    <row r="605" spans="1:6" ht="43.5" x14ac:dyDescent="0.35">
      <c r="A605" s="130" t="s">
        <v>11</v>
      </c>
      <c r="B605" s="130">
        <v>21</v>
      </c>
      <c r="C605" s="140">
        <v>2.2604951560818085E-2</v>
      </c>
      <c r="D605" s="132">
        <v>30285000</v>
      </c>
      <c r="E605" s="140">
        <v>5.8994688432658102E-3</v>
      </c>
      <c r="F605" s="144">
        <v>1442142.857142857</v>
      </c>
    </row>
    <row r="606" spans="1:6" ht="43.5" x14ac:dyDescent="0.35">
      <c r="A606" s="129" t="s">
        <v>12</v>
      </c>
      <c r="B606" s="130">
        <f>SUM(B603:B605)</f>
        <v>34</v>
      </c>
      <c r="C606" s="131">
        <f>SUM(C603:C605)</f>
        <v>3.6598493003229281E-2</v>
      </c>
      <c r="D606" s="128">
        <f>SUM(D603:D605)</f>
        <v>102321000</v>
      </c>
      <c r="E606" s="131">
        <f>SUM(E603:E605)</f>
        <v>1.9931964718897174E-2</v>
      </c>
      <c r="F606" s="132">
        <f>D606/B606</f>
        <v>3009441.1764705884</v>
      </c>
    </row>
    <row r="607" spans="1:6" ht="43.5" x14ac:dyDescent="0.35">
      <c r="A607" s="130" t="s">
        <v>13</v>
      </c>
      <c r="B607" s="130">
        <v>42</v>
      </c>
      <c r="C607" s="140">
        <v>4.5209903121636169E-2</v>
      </c>
      <c r="D607" s="132">
        <v>8128000</v>
      </c>
      <c r="E607" s="140">
        <v>1.5833212071343736E-3</v>
      </c>
      <c r="F607" s="144">
        <v>193523.80952380953</v>
      </c>
    </row>
    <row r="608" spans="1:6" ht="43.5" x14ac:dyDescent="0.35">
      <c r="A608" s="130" t="s">
        <v>14</v>
      </c>
      <c r="B608" s="130">
        <v>76</v>
      </c>
      <c r="C608" s="140">
        <v>8.1808396124865443E-2</v>
      </c>
      <c r="D608" s="132">
        <v>110449000</v>
      </c>
      <c r="E608" s="140">
        <v>2.1515285926031549E-2</v>
      </c>
      <c r="F608" s="144">
        <v>1453276.3157894737</v>
      </c>
    </row>
    <row r="609" spans="1:9" ht="58" x14ac:dyDescent="0.35">
      <c r="A609" s="130" t="s">
        <v>15</v>
      </c>
      <c r="B609" s="141">
        <v>853</v>
      </c>
      <c r="C609" s="140">
        <v>0.91819160387513454</v>
      </c>
      <c r="D609" s="132">
        <v>5023064000</v>
      </c>
      <c r="E609" s="140">
        <v>0.97848471407396842</v>
      </c>
      <c r="F609" s="144">
        <v>5888703.3997655334</v>
      </c>
    </row>
    <row r="610" spans="1:9" x14ac:dyDescent="0.35">
      <c r="A610" s="130" t="s">
        <v>16</v>
      </c>
      <c r="B610" s="130">
        <v>929</v>
      </c>
      <c r="C610" s="140">
        <v>1</v>
      </c>
      <c r="D610" s="132">
        <v>5133513000</v>
      </c>
      <c r="E610" s="140">
        <v>1</v>
      </c>
      <c r="F610" s="144">
        <v>5525848.2238966627</v>
      </c>
    </row>
    <row r="612" spans="1:9" x14ac:dyDescent="0.35">
      <c r="A612" s="11" t="s">
        <v>83</v>
      </c>
    </row>
    <row r="613" spans="1:9" ht="43.5" x14ac:dyDescent="0.35">
      <c r="A613" s="130"/>
      <c r="B613" s="130" t="s">
        <v>1</v>
      </c>
      <c r="C613" s="130" t="s">
        <v>2</v>
      </c>
      <c r="D613" s="130" t="s">
        <v>84</v>
      </c>
      <c r="E613" s="130" t="s">
        <v>85</v>
      </c>
      <c r="F613" s="129" t="s">
        <v>86</v>
      </c>
    </row>
    <row r="614" spans="1:9" ht="29" x14ac:dyDescent="0.35">
      <c r="A614" s="130" t="s">
        <v>6</v>
      </c>
      <c r="B614" s="130">
        <v>5</v>
      </c>
      <c r="C614" s="140">
        <v>1.8422991893883567E-3</v>
      </c>
      <c r="D614" s="128">
        <v>3000000</v>
      </c>
      <c r="E614" s="128">
        <v>4999995</v>
      </c>
      <c r="F614" s="140">
        <f>D614/D624</f>
        <v>6.7341578935554113E-4</v>
      </c>
      <c r="G614" s="146" t="s">
        <v>87</v>
      </c>
      <c r="H614" s="146" t="s">
        <v>88</v>
      </c>
      <c r="I614" s="146" t="s">
        <v>89</v>
      </c>
    </row>
    <row r="615" spans="1:9" x14ac:dyDescent="0.35">
      <c r="A615" s="130" t="s">
        <v>7</v>
      </c>
      <c r="B615" s="130">
        <v>27</v>
      </c>
      <c r="C615" s="140">
        <v>9.9484156226971251E-3</v>
      </c>
      <c r="D615" s="128">
        <v>9400000</v>
      </c>
      <c r="E615" s="128">
        <v>17099973</v>
      </c>
      <c r="F615" s="140">
        <f>D615/D624</f>
        <v>2.1100361399806955E-3</v>
      </c>
      <c r="G615" s="140">
        <f>E614/E624</f>
        <v>8.6031820272583557E-4</v>
      </c>
      <c r="H615" s="147">
        <f>D614/B614</f>
        <v>600000</v>
      </c>
      <c r="I615" s="147">
        <f>E614/B614</f>
        <v>999999</v>
      </c>
    </row>
    <row r="616" spans="1:9" ht="29" x14ac:dyDescent="0.35">
      <c r="A616" s="130" t="s">
        <v>8</v>
      </c>
      <c r="B616" s="130">
        <v>89</v>
      </c>
      <c r="C616" s="140">
        <v>3.2792925571112748E-2</v>
      </c>
      <c r="D616" s="128">
        <v>40200000</v>
      </c>
      <c r="E616" s="128">
        <v>69849911</v>
      </c>
      <c r="F616" s="140">
        <f>D616/D624</f>
        <v>9.02377157736425E-3</v>
      </c>
      <c r="G616" s="140">
        <f>E615/E624</f>
        <v>2.9422865498906128E-3</v>
      </c>
      <c r="H616" s="147">
        <f t="shared" ref="H616:H625" si="4">D615/B615</f>
        <v>348148.14814814815</v>
      </c>
      <c r="I616" s="147">
        <v>380396.66666666669</v>
      </c>
    </row>
    <row r="617" spans="1:9" ht="29" x14ac:dyDescent="0.35">
      <c r="A617" s="130" t="s">
        <v>9</v>
      </c>
      <c r="B617" s="130">
        <v>1</v>
      </c>
      <c r="C617" s="140">
        <v>3.6845983787767134E-4</v>
      </c>
      <c r="D617" s="128">
        <v>1000000</v>
      </c>
      <c r="E617" s="128">
        <v>1999999</v>
      </c>
      <c r="F617" s="140">
        <f>D617/D624</f>
        <v>2.2447192978518037E-4</v>
      </c>
      <c r="G617" s="140">
        <f>E616/E624</f>
        <v>1.2018641997057912E-2</v>
      </c>
      <c r="H617" s="147">
        <f t="shared" si="4"/>
        <v>451685.39325842698</v>
      </c>
      <c r="I617" s="147">
        <v>452136.22222222225</v>
      </c>
    </row>
    <row r="618" spans="1:9" ht="29" x14ac:dyDescent="0.35">
      <c r="A618" s="130" t="s">
        <v>10</v>
      </c>
      <c r="B618" s="130">
        <v>7</v>
      </c>
      <c r="C618" s="140">
        <v>2.5792188651436992E-3</v>
      </c>
      <c r="D618" s="128">
        <v>9200000</v>
      </c>
      <c r="E618" s="128">
        <v>11349993</v>
      </c>
      <c r="F618" s="140">
        <f>D618/D624</f>
        <v>2.0651417540236594E-3</v>
      </c>
      <c r="G618" s="140">
        <f>E617/E624</f>
        <v>3.4412745315414686E-4</v>
      </c>
      <c r="H618" s="147">
        <f t="shared" si="4"/>
        <v>1000000</v>
      </c>
      <c r="I618" s="148">
        <v>0</v>
      </c>
    </row>
    <row r="619" spans="1:9" ht="43.5" x14ac:dyDescent="0.35">
      <c r="A619" s="130" t="s">
        <v>11</v>
      </c>
      <c r="B619" s="130">
        <v>33</v>
      </c>
      <c r="C619" s="140">
        <v>1.2159174649963155E-2</v>
      </c>
      <c r="D619" s="128">
        <v>38350000</v>
      </c>
      <c r="E619" s="128">
        <v>53049967</v>
      </c>
      <c r="F619" s="140">
        <f>D619/D624</f>
        <v>8.6084985072616676E-3</v>
      </c>
      <c r="G619" s="140">
        <f>E618/E624</f>
        <v>1.9529230686652316E-3</v>
      </c>
      <c r="H619" s="147">
        <f t="shared" si="4"/>
        <v>1314285.7142857143</v>
      </c>
      <c r="I619" s="148">
        <v>0</v>
      </c>
    </row>
    <row r="620" spans="1:9" ht="43.5" x14ac:dyDescent="0.35">
      <c r="A620" s="129" t="s">
        <v>12</v>
      </c>
      <c r="B620" s="130">
        <f t="shared" ref="B620:G621" si="5">SUM(B617:B619)</f>
        <v>41</v>
      </c>
      <c r="C620" s="131">
        <f t="shared" si="5"/>
        <v>1.5106853352984525E-2</v>
      </c>
      <c r="D620" s="128">
        <f t="shared" si="5"/>
        <v>48550000</v>
      </c>
      <c r="E620" s="128">
        <f t="shared" si="5"/>
        <v>66399959</v>
      </c>
      <c r="F620" s="131">
        <f t="shared" si="5"/>
        <v>1.0898112191070508E-2</v>
      </c>
      <c r="G620" s="140">
        <f>E619/E624</f>
        <v>9.1279795808005583E-3</v>
      </c>
      <c r="H620" s="147">
        <f>D619/B619</f>
        <v>1162121.2121212122</v>
      </c>
      <c r="I620" s="147">
        <v>899927.875</v>
      </c>
    </row>
    <row r="621" spans="1:9" ht="43.5" x14ac:dyDescent="0.35">
      <c r="A621" s="130" t="s">
        <v>13</v>
      </c>
      <c r="B621" s="130">
        <v>121</v>
      </c>
      <c r="C621" s="140">
        <v>4.4583640383198231E-2</v>
      </c>
      <c r="D621" s="128">
        <v>52600000</v>
      </c>
      <c r="E621" s="128">
        <v>91949879</v>
      </c>
      <c r="F621" s="140">
        <f>D621/D624</f>
        <v>1.1807223506700487E-2</v>
      </c>
      <c r="G621" s="131">
        <f t="shared" si="5"/>
        <v>1.1425030102619936E-2</v>
      </c>
      <c r="H621" s="147">
        <f>D620/B620</f>
        <v>1184146.3414634147</v>
      </c>
      <c r="I621" s="147">
        <f>E620/B620</f>
        <v>1619511.1951219512</v>
      </c>
    </row>
    <row r="622" spans="1:9" ht="43.5" x14ac:dyDescent="0.35">
      <c r="A622" s="130" t="s">
        <v>14</v>
      </c>
      <c r="B622" s="130">
        <v>162</v>
      </c>
      <c r="C622" s="140">
        <v>5.9690493736182758E-2</v>
      </c>
      <c r="D622" s="128">
        <v>101150000</v>
      </c>
      <c r="E622" s="128">
        <v>158349838</v>
      </c>
      <c r="F622" s="140">
        <f>D622/D624</f>
        <v>2.2705335697770994E-2</v>
      </c>
      <c r="G622" s="140">
        <f>E621/E624</f>
        <v>1.5821246749674361E-2</v>
      </c>
      <c r="H622" s="147">
        <f t="shared" si="4"/>
        <v>434710.74380165292</v>
      </c>
      <c r="I622" s="147">
        <v>413883.24590163934</v>
      </c>
    </row>
    <row r="623" spans="1:9" ht="58" x14ac:dyDescent="0.35">
      <c r="A623" s="130" t="s">
        <v>15</v>
      </c>
      <c r="B623" s="130">
        <v>2552</v>
      </c>
      <c r="C623" s="140">
        <v>0.94030950626381726</v>
      </c>
      <c r="D623" s="149">
        <v>4353750000</v>
      </c>
      <c r="E623" s="149">
        <v>5653447453</v>
      </c>
      <c r="F623" s="140">
        <f>D623/D624</f>
        <v>0.977294664302229</v>
      </c>
      <c r="G623" s="140">
        <f>E622/E624</f>
        <v>2.7246276852294297E-2</v>
      </c>
      <c r="H623" s="147">
        <f t="shared" si="4"/>
        <v>624382.7160493827</v>
      </c>
      <c r="I623" s="147">
        <v>514879.5324675325</v>
      </c>
    </row>
    <row r="624" spans="1:9" x14ac:dyDescent="0.35">
      <c r="A624" s="130" t="s">
        <v>16</v>
      </c>
      <c r="B624" s="130">
        <v>2714</v>
      </c>
      <c r="C624" s="140">
        <v>1</v>
      </c>
      <c r="D624" s="149">
        <v>4454900000</v>
      </c>
      <c r="E624" s="149">
        <v>5811797291</v>
      </c>
      <c r="F624" s="140">
        <f>D624/D624</f>
        <v>1</v>
      </c>
      <c r="G624" s="140">
        <f>E623/E624</f>
        <v>0.9727537231477057</v>
      </c>
      <c r="H624" s="147">
        <f t="shared" si="4"/>
        <v>1706014.8902821317</v>
      </c>
      <c r="I624" s="147">
        <v>1854870.1475095786</v>
      </c>
    </row>
    <row r="625" spans="1:9" x14ac:dyDescent="0.35">
      <c r="G625" s="140">
        <f>E624/E624</f>
        <v>1</v>
      </c>
      <c r="H625" s="147">
        <f t="shared" si="4"/>
        <v>1641451.7317612381</v>
      </c>
      <c r="I625" s="147">
        <v>1682617.5976627714</v>
      </c>
    </row>
    <row r="626" spans="1:9" x14ac:dyDescent="0.35">
      <c r="A626" s="11" t="s">
        <v>90</v>
      </c>
    </row>
    <row r="627" spans="1:9" ht="29" x14ac:dyDescent="0.35">
      <c r="A627" s="146"/>
      <c r="B627" s="146" t="s">
        <v>1</v>
      </c>
      <c r="C627" s="146" t="s">
        <v>2</v>
      </c>
      <c r="D627" s="146" t="s">
        <v>18</v>
      </c>
      <c r="E627" s="146" t="s">
        <v>4</v>
      </c>
      <c r="F627" s="146" t="s">
        <v>19</v>
      </c>
    </row>
    <row r="628" spans="1:9" x14ac:dyDescent="0.35">
      <c r="A628" s="146" t="s">
        <v>6</v>
      </c>
      <c r="B628" s="146">
        <v>2</v>
      </c>
      <c r="C628" s="150">
        <v>1.7497812773403325E-3</v>
      </c>
      <c r="D628" s="151">
        <v>575000</v>
      </c>
      <c r="E628" s="150">
        <v>1.1369122886642683E-4</v>
      </c>
      <c r="F628" s="147">
        <v>287500</v>
      </c>
    </row>
    <row r="629" spans="1:9" x14ac:dyDescent="0.35">
      <c r="A629" s="146" t="s">
        <v>7</v>
      </c>
      <c r="B629" s="146">
        <v>6</v>
      </c>
      <c r="C629" s="150">
        <v>5.2493438320209973E-3</v>
      </c>
      <c r="D629" s="151">
        <v>3150300</v>
      </c>
      <c r="E629" s="150">
        <v>6.2288952747461645E-4</v>
      </c>
      <c r="F629" s="147">
        <v>525050</v>
      </c>
    </row>
    <row r="630" spans="1:9" ht="29" x14ac:dyDescent="0.35">
      <c r="A630" s="146" t="s">
        <v>8</v>
      </c>
      <c r="B630" s="146">
        <v>36</v>
      </c>
      <c r="C630" s="150">
        <v>3.1496062992125984E-2</v>
      </c>
      <c r="D630" s="151">
        <v>27380000</v>
      </c>
      <c r="E630" s="150">
        <v>5.4136797328048119E-3</v>
      </c>
      <c r="F630" s="147">
        <v>760555.5555555555</v>
      </c>
    </row>
    <row r="631" spans="1:9" ht="29" x14ac:dyDescent="0.35">
      <c r="A631" s="146" t="s">
        <v>9</v>
      </c>
      <c r="B631" s="146">
        <v>2</v>
      </c>
      <c r="C631" s="150">
        <v>1.7497812773403325E-3</v>
      </c>
      <c r="D631" s="151">
        <v>2150000</v>
      </c>
      <c r="E631" s="150">
        <v>4.2510633402229162E-4</v>
      </c>
      <c r="F631" s="147">
        <v>1075000</v>
      </c>
    </row>
    <row r="632" spans="1:9" ht="29" x14ac:dyDescent="0.35">
      <c r="A632" s="146" t="s">
        <v>10</v>
      </c>
      <c r="B632" s="146">
        <v>47</v>
      </c>
      <c r="C632" s="150">
        <v>4.111986001749781E-2</v>
      </c>
      <c r="D632" s="151">
        <v>187479112</v>
      </c>
      <c r="E632" s="150">
        <v>3.7069096747941684E-2</v>
      </c>
      <c r="F632" s="147">
        <v>3988917.2765957448</v>
      </c>
    </row>
    <row r="633" spans="1:9" ht="43.5" x14ac:dyDescent="0.35">
      <c r="A633" s="146" t="s">
        <v>11</v>
      </c>
      <c r="B633" s="146">
        <v>35</v>
      </c>
      <c r="C633" s="150">
        <v>3.0621172353455819E-2</v>
      </c>
      <c r="D633" s="151">
        <v>226548779</v>
      </c>
      <c r="E633" s="150">
        <v>4.4794102752519223E-2</v>
      </c>
      <c r="F633" s="147">
        <v>6472822.2571428567</v>
      </c>
    </row>
    <row r="634" spans="1:9" ht="43.5" x14ac:dyDescent="0.35">
      <c r="A634" s="129" t="s">
        <v>12</v>
      </c>
      <c r="B634" s="130">
        <f>SUM(B631:B633)</f>
        <v>84</v>
      </c>
      <c r="C634" s="131">
        <f>SUM(C631:C633)</f>
        <v>7.3490813648293962E-2</v>
      </c>
      <c r="D634" s="128">
        <f>SUM(D631:D633)</f>
        <v>416177891</v>
      </c>
      <c r="E634" s="131">
        <f>SUM(E631:E633)</f>
        <v>8.2288305834483197E-2</v>
      </c>
      <c r="F634" s="132">
        <f>D634/B634</f>
        <v>4954498.7023809524</v>
      </c>
    </row>
    <row r="635" spans="1:9" ht="43.5" x14ac:dyDescent="0.35">
      <c r="A635" s="146" t="s">
        <v>13</v>
      </c>
      <c r="B635" s="146">
        <v>44</v>
      </c>
      <c r="C635" s="150">
        <v>3.8495188101487311E-2</v>
      </c>
      <c r="D635" s="151">
        <v>31105300</v>
      </c>
      <c r="E635" s="150">
        <v>6.1502604891458552E-3</v>
      </c>
      <c r="F635" s="147">
        <v>706938.63636363635</v>
      </c>
    </row>
    <row r="636" spans="1:9" ht="43.5" x14ac:dyDescent="0.35">
      <c r="A636" s="146" t="s">
        <v>14</v>
      </c>
      <c r="B636" s="146">
        <v>128</v>
      </c>
      <c r="C636" s="150">
        <v>0.11198600174978128</v>
      </c>
      <c r="D636" s="151">
        <v>447283191</v>
      </c>
      <c r="E636" s="150">
        <v>8.843856632362905E-2</v>
      </c>
      <c r="F636" s="147">
        <v>3494399.9296875</v>
      </c>
    </row>
    <row r="637" spans="1:9" ht="58" x14ac:dyDescent="0.35">
      <c r="A637" s="146" t="s">
        <v>15</v>
      </c>
      <c r="B637" s="152">
        <v>1015</v>
      </c>
      <c r="C637" s="150">
        <v>0.88801399825021876</v>
      </c>
      <c r="D637" s="153">
        <v>4610274949</v>
      </c>
      <c r="E637" s="150">
        <v>0.91156143367637099</v>
      </c>
      <c r="F637" s="147">
        <v>4542142.8068965515</v>
      </c>
    </row>
    <row r="638" spans="1:9" x14ac:dyDescent="0.35">
      <c r="A638" s="146" t="s">
        <v>16</v>
      </c>
      <c r="B638" s="146">
        <v>1143</v>
      </c>
      <c r="C638" s="150">
        <v>1</v>
      </c>
      <c r="D638" s="153">
        <v>5057558140</v>
      </c>
      <c r="E638" s="150">
        <v>1</v>
      </c>
      <c r="F638" s="147">
        <v>4424810.2712160982</v>
      </c>
    </row>
    <row r="640" spans="1:9" x14ac:dyDescent="0.35">
      <c r="A640" s="154" t="s">
        <v>91</v>
      </c>
    </row>
    <row r="641" spans="1:6" ht="29" x14ac:dyDescent="0.35">
      <c r="A641" s="146"/>
      <c r="B641" s="146" t="s">
        <v>1</v>
      </c>
      <c r="C641" s="146" t="s">
        <v>2</v>
      </c>
      <c r="D641" s="146" t="s">
        <v>18</v>
      </c>
      <c r="E641" s="146" t="s">
        <v>4</v>
      </c>
      <c r="F641" s="146" t="s">
        <v>19</v>
      </c>
    </row>
    <row r="642" spans="1:6" x14ac:dyDescent="0.35">
      <c r="A642" s="146" t="s">
        <v>6</v>
      </c>
      <c r="B642" s="146">
        <v>6</v>
      </c>
      <c r="C642" s="150">
        <v>8.8495575221238937E-3</v>
      </c>
      <c r="D642" s="151">
        <v>14098190</v>
      </c>
      <c r="E642" s="150">
        <v>3.6343801808586124E-3</v>
      </c>
      <c r="F642" s="147">
        <v>2349698.3333333335</v>
      </c>
    </row>
    <row r="643" spans="1:6" x14ac:dyDescent="0.35">
      <c r="A643" s="146" t="s">
        <v>7</v>
      </c>
      <c r="B643" s="146">
        <v>12</v>
      </c>
      <c r="C643" s="150">
        <v>1.7699115044247787E-2</v>
      </c>
      <c r="D643" s="151">
        <v>21224971</v>
      </c>
      <c r="E643" s="150">
        <v>5.4715969881026436E-3</v>
      </c>
      <c r="F643" s="147">
        <v>1768747.5833333333</v>
      </c>
    </row>
    <row r="644" spans="1:6" ht="29" x14ac:dyDescent="0.35">
      <c r="A644" s="146" t="s">
        <v>8</v>
      </c>
      <c r="B644" s="146">
        <v>90</v>
      </c>
      <c r="C644" s="150">
        <v>0.13274336283185842</v>
      </c>
      <c r="D644" s="151">
        <v>168171202</v>
      </c>
      <c r="E644" s="150">
        <v>4.3352946976879317E-2</v>
      </c>
      <c r="F644" s="147">
        <v>1868568.9111111111</v>
      </c>
    </row>
    <row r="645" spans="1:6" ht="29" x14ac:dyDescent="0.35">
      <c r="A645" s="146" t="s">
        <v>9</v>
      </c>
      <c r="B645" s="146">
        <v>8</v>
      </c>
      <c r="C645" s="150">
        <v>1.1799410029498525E-2</v>
      </c>
      <c r="D645" s="151">
        <v>28734718</v>
      </c>
      <c r="E645" s="150">
        <v>7.4075388118447277E-3</v>
      </c>
      <c r="F645" s="147">
        <v>3591839.75</v>
      </c>
    </row>
    <row r="646" spans="1:6" ht="29" x14ac:dyDescent="0.35">
      <c r="A646" s="146" t="s">
        <v>10</v>
      </c>
      <c r="B646" s="146">
        <v>1</v>
      </c>
      <c r="C646" s="150">
        <v>1.4749262536873156E-3</v>
      </c>
      <c r="D646" s="151">
        <v>1780272</v>
      </c>
      <c r="E646" s="150">
        <v>4.5893730140801928E-4</v>
      </c>
      <c r="F646" s="147">
        <v>1780272</v>
      </c>
    </row>
    <row r="647" spans="1:6" ht="43.5" x14ac:dyDescent="0.35">
      <c r="A647" s="146" t="s">
        <v>11</v>
      </c>
      <c r="B647" s="146">
        <v>7</v>
      </c>
      <c r="C647" s="150">
        <v>1.0324483775811209E-2</v>
      </c>
      <c r="D647" s="151">
        <v>8708948</v>
      </c>
      <c r="E647" s="150">
        <v>2.2450845113683566E-3</v>
      </c>
      <c r="F647" s="147">
        <v>1244135.4285714286</v>
      </c>
    </row>
    <row r="648" spans="1:6" ht="43.5" x14ac:dyDescent="0.35">
      <c r="A648" s="129" t="s">
        <v>12</v>
      </c>
      <c r="B648" s="130">
        <f>SUM(B645:B647)</f>
        <v>16</v>
      </c>
      <c r="C648" s="131">
        <f>SUM(C645:C647)</f>
        <v>2.359882005899705E-2</v>
      </c>
      <c r="D648" s="128">
        <f>SUM(D645:D647)</f>
        <v>39223938</v>
      </c>
      <c r="E648" s="131">
        <f>SUM(E645:E647)</f>
        <v>1.0111560624621103E-2</v>
      </c>
      <c r="F648" s="132">
        <f>D648/B648</f>
        <v>2451496.125</v>
      </c>
    </row>
    <row r="649" spans="1:6" ht="43.5" x14ac:dyDescent="0.35">
      <c r="A649" s="146" t="s">
        <v>13</v>
      </c>
      <c r="B649" s="146">
        <v>108</v>
      </c>
      <c r="C649" s="150">
        <v>0.15929203539823009</v>
      </c>
      <c r="D649" s="151">
        <v>203494363</v>
      </c>
      <c r="E649" s="150">
        <v>5.2458924145840573E-2</v>
      </c>
      <c r="F649" s="147">
        <v>1884207.0648148148</v>
      </c>
    </row>
    <row r="650" spans="1:6" ht="43.5" x14ac:dyDescent="0.35">
      <c r="A650" s="146" t="s">
        <v>14</v>
      </c>
      <c r="B650" s="146">
        <v>124</v>
      </c>
      <c r="C650" s="150">
        <v>0.18289085545722714</v>
      </c>
      <c r="D650" s="151">
        <v>242718301</v>
      </c>
      <c r="E650" s="150">
        <v>6.2570484770461676E-2</v>
      </c>
      <c r="F650" s="147">
        <v>1957405.6532258065</v>
      </c>
    </row>
    <row r="651" spans="1:6" ht="58" x14ac:dyDescent="0.35">
      <c r="A651" s="146" t="s">
        <v>15</v>
      </c>
      <c r="B651" s="152">
        <v>554</v>
      </c>
      <c r="C651" s="150">
        <v>0.81710914454277284</v>
      </c>
      <c r="D651" s="153">
        <v>3636399815</v>
      </c>
      <c r="E651" s="150">
        <v>0.93742951522953832</v>
      </c>
      <c r="F651" s="147">
        <v>6563898.5830324907</v>
      </c>
    </row>
    <row r="652" spans="1:6" x14ac:dyDescent="0.35">
      <c r="A652" s="146" t="s">
        <v>16</v>
      </c>
      <c r="B652" s="146">
        <v>678</v>
      </c>
      <c r="C652" s="150">
        <v>1</v>
      </c>
      <c r="D652" s="153">
        <v>3879118116</v>
      </c>
      <c r="E652" s="150">
        <v>1</v>
      </c>
      <c r="F652" s="147">
        <v>5721413.1504424782</v>
      </c>
    </row>
    <row r="654" spans="1:6" x14ac:dyDescent="0.35">
      <c r="A654" s="154" t="s">
        <v>92</v>
      </c>
    </row>
    <row r="655" spans="1:6" ht="29" x14ac:dyDescent="0.35">
      <c r="A655" s="155" t="s">
        <v>93</v>
      </c>
      <c r="B655" s="146" t="s">
        <v>1</v>
      </c>
      <c r="C655" s="146" t="s">
        <v>2</v>
      </c>
      <c r="D655" s="146" t="s">
        <v>18</v>
      </c>
      <c r="E655" s="146" t="s">
        <v>4</v>
      </c>
      <c r="F655" s="146" t="s">
        <v>19</v>
      </c>
    </row>
    <row r="656" spans="1:6" x14ac:dyDescent="0.35">
      <c r="A656" s="146" t="s">
        <v>6</v>
      </c>
      <c r="B656" s="146">
        <v>2</v>
      </c>
      <c r="C656" s="150">
        <v>3.472222222222222E-3</v>
      </c>
      <c r="D656" s="151">
        <v>11260000</v>
      </c>
      <c r="E656" s="150">
        <v>4.5662261719062452E-4</v>
      </c>
      <c r="F656" s="147">
        <v>5630000</v>
      </c>
    </row>
    <row r="657" spans="1:10" x14ac:dyDescent="0.35">
      <c r="A657" s="146" t="s">
        <v>7</v>
      </c>
      <c r="B657" s="146">
        <v>10</v>
      </c>
      <c r="C657" s="150">
        <v>1.7361111111111112E-2</v>
      </c>
      <c r="D657" s="151">
        <v>137425000</v>
      </c>
      <c r="E657" s="150">
        <v>5.5729452191315785E-3</v>
      </c>
      <c r="F657" s="147">
        <v>13742500</v>
      </c>
    </row>
    <row r="658" spans="1:10" ht="29" x14ac:dyDescent="0.35">
      <c r="A658" s="146" t="s">
        <v>8</v>
      </c>
      <c r="B658" s="146">
        <v>19</v>
      </c>
      <c r="C658" s="150">
        <v>3.2986111111111112E-2</v>
      </c>
      <c r="D658" s="151">
        <v>137918000</v>
      </c>
      <c r="E658" s="150">
        <v>5.5929376658700311E-3</v>
      </c>
      <c r="F658" s="147">
        <v>7258842.1052631577</v>
      </c>
    </row>
    <row r="659" spans="1:10" ht="29" x14ac:dyDescent="0.35">
      <c r="A659" s="146" t="s">
        <v>9</v>
      </c>
      <c r="B659" s="146">
        <v>10</v>
      </c>
      <c r="C659" s="150">
        <v>1.7361111111111112E-2</v>
      </c>
      <c r="D659" s="151">
        <v>103511000</v>
      </c>
      <c r="E659" s="150">
        <v>4.1976433150993546E-3</v>
      </c>
      <c r="F659" s="147">
        <v>10351100</v>
      </c>
    </row>
    <row r="660" spans="1:10" ht="29" x14ac:dyDescent="0.35">
      <c r="A660" s="146" t="s">
        <v>10</v>
      </c>
      <c r="B660" s="146">
        <v>32</v>
      </c>
      <c r="C660" s="150">
        <v>5.5555555555555552E-2</v>
      </c>
      <c r="D660" s="151">
        <v>535217000</v>
      </c>
      <c r="E660" s="150">
        <v>2.1704457131875174E-2</v>
      </c>
      <c r="F660" s="147">
        <v>16725531.25</v>
      </c>
    </row>
    <row r="661" spans="1:10" ht="43.5" x14ac:dyDescent="0.35">
      <c r="A661" s="146" t="s">
        <v>11</v>
      </c>
      <c r="B661" s="146">
        <v>77</v>
      </c>
      <c r="C661" s="150">
        <v>0.13368055555555555</v>
      </c>
      <c r="D661" s="151">
        <v>2001229000</v>
      </c>
      <c r="E661" s="150">
        <v>8.1155099784882445E-2</v>
      </c>
      <c r="F661" s="147">
        <v>25989987.012987014</v>
      </c>
    </row>
    <row r="662" spans="1:10" ht="43.5" x14ac:dyDescent="0.35">
      <c r="A662" s="129" t="s">
        <v>12</v>
      </c>
      <c r="B662" s="130">
        <f>SUM(B659:B661)</f>
        <v>119</v>
      </c>
      <c r="C662" s="131">
        <f>SUM(C659:C661)</f>
        <v>0.20659722222222221</v>
      </c>
      <c r="D662" s="128">
        <f>SUM(D659:D661)</f>
        <v>2639957000</v>
      </c>
      <c r="E662" s="131">
        <f>SUM(E659:E661)</f>
        <v>0.10705720023185697</v>
      </c>
      <c r="F662" s="132">
        <f>D662/B662</f>
        <v>22184512.605042018</v>
      </c>
    </row>
    <row r="663" spans="1:10" ht="43.5" x14ac:dyDescent="0.35">
      <c r="A663" s="146" t="s">
        <v>13</v>
      </c>
      <c r="B663" s="146">
        <v>31</v>
      </c>
      <c r="C663" s="150">
        <v>5.3819444444444448E-2</v>
      </c>
      <c r="D663" s="151">
        <v>286603000</v>
      </c>
      <c r="E663" s="150">
        <v>1.1622505502192234E-2</v>
      </c>
      <c r="F663" s="147">
        <v>9245258.064516129</v>
      </c>
    </row>
    <row r="664" spans="1:10" ht="43.5" x14ac:dyDescent="0.35">
      <c r="A664" s="146" t="s">
        <v>14</v>
      </c>
      <c r="B664" s="146">
        <v>150</v>
      </c>
      <c r="C664" s="150">
        <v>0.26041666666666669</v>
      </c>
      <c r="D664" s="151">
        <v>2926560000</v>
      </c>
      <c r="E664" s="150">
        <v>0.11867970573404921</v>
      </c>
      <c r="F664" s="147">
        <v>19510400</v>
      </c>
    </row>
    <row r="665" spans="1:10" ht="58" x14ac:dyDescent="0.35">
      <c r="A665" s="146" t="s">
        <v>15</v>
      </c>
      <c r="B665" s="156">
        <v>426</v>
      </c>
      <c r="C665" s="150">
        <v>0.73958333333333337</v>
      </c>
      <c r="D665" s="153">
        <v>21732752912</v>
      </c>
      <c r="E665" s="150">
        <v>0.88132029426595082</v>
      </c>
      <c r="F665" s="147">
        <v>51015851.906103283</v>
      </c>
    </row>
    <row r="666" spans="1:10" x14ac:dyDescent="0.35">
      <c r="A666" s="146" t="s">
        <v>16</v>
      </c>
      <c r="B666" s="156">
        <v>576</v>
      </c>
      <c r="C666" s="150">
        <v>1</v>
      </c>
      <c r="D666" s="151">
        <v>24659312912</v>
      </c>
      <c r="E666" s="150">
        <v>1</v>
      </c>
      <c r="F666" s="147">
        <v>42811307.138888888</v>
      </c>
    </row>
    <row r="668" spans="1:10" x14ac:dyDescent="0.35">
      <c r="A668" s="154" t="s">
        <v>94</v>
      </c>
    </row>
    <row r="669" spans="1:10" ht="43.5" x14ac:dyDescent="0.35">
      <c r="A669" s="146"/>
      <c r="B669" s="146" t="s">
        <v>1</v>
      </c>
      <c r="C669" s="146" t="s">
        <v>2</v>
      </c>
      <c r="D669" s="146" t="s">
        <v>95</v>
      </c>
      <c r="E669" s="146" t="s">
        <v>96</v>
      </c>
      <c r="F669" s="146" t="s">
        <v>97</v>
      </c>
      <c r="J669" s="146" t="s">
        <v>98</v>
      </c>
    </row>
    <row r="670" spans="1:10" ht="43.5" x14ac:dyDescent="0.35">
      <c r="A670" s="146" t="s">
        <v>6</v>
      </c>
      <c r="B670" s="146">
        <v>4</v>
      </c>
      <c r="C670" s="150">
        <v>6.6777963272120202E-3</v>
      </c>
      <c r="D670" s="157">
        <v>1627300</v>
      </c>
      <c r="E670" s="158">
        <v>2127300</v>
      </c>
      <c r="F670" s="158">
        <v>3127298</v>
      </c>
      <c r="G670" s="159" t="s">
        <v>2</v>
      </c>
      <c r="H670" s="159" t="s">
        <v>99</v>
      </c>
      <c r="I670" s="159" t="s">
        <v>100</v>
      </c>
      <c r="J670" s="55">
        <f>F670/B670</f>
        <v>781824.5</v>
      </c>
    </row>
    <row r="671" spans="1:10" x14ac:dyDescent="0.35">
      <c r="A671" s="159" t="s">
        <v>7</v>
      </c>
      <c r="B671" s="159">
        <v>30</v>
      </c>
      <c r="C671" s="160">
        <v>5.0083472454090151E-2</v>
      </c>
      <c r="D671" s="157">
        <v>11411900</v>
      </c>
      <c r="E671" s="158">
        <v>23911900</v>
      </c>
      <c r="F671" s="158">
        <v>44911866</v>
      </c>
      <c r="G671" s="160">
        <v>6.6777963272120202E-3</v>
      </c>
      <c r="H671" s="55">
        <f>D670/B670</f>
        <v>406825</v>
      </c>
      <c r="I671" s="55">
        <f>E670/B670</f>
        <v>531825</v>
      </c>
      <c r="J671" s="55">
        <f>F671/B671</f>
        <v>1497062.2</v>
      </c>
    </row>
    <row r="672" spans="1:10" ht="29" x14ac:dyDescent="0.35">
      <c r="A672" s="159" t="s">
        <v>8</v>
      </c>
      <c r="B672" s="159">
        <v>27</v>
      </c>
      <c r="C672" s="160">
        <v>4.5075125208681135E-2</v>
      </c>
      <c r="D672" s="157">
        <v>12207678</v>
      </c>
      <c r="E672" s="158">
        <v>18457678</v>
      </c>
      <c r="F672" s="158">
        <v>28957661</v>
      </c>
      <c r="G672" s="160">
        <v>5.0083472454090151E-2</v>
      </c>
      <c r="H672" s="55">
        <f t="shared" ref="H672:H681" si="6">D671/B671</f>
        <v>380396.66666666669</v>
      </c>
      <c r="I672" s="55">
        <f>E671/B671</f>
        <v>797063.33333333337</v>
      </c>
      <c r="J672" s="55">
        <f>F672/B672</f>
        <v>1072505.9629629629</v>
      </c>
    </row>
    <row r="673" spans="1:10" ht="29" x14ac:dyDescent="0.35">
      <c r="A673" s="159" t="s">
        <v>9</v>
      </c>
      <c r="B673" s="159">
        <v>0</v>
      </c>
      <c r="C673" s="160">
        <v>0</v>
      </c>
      <c r="D673" s="157">
        <v>0</v>
      </c>
      <c r="E673" s="161">
        <v>0</v>
      </c>
      <c r="F673" s="161">
        <v>0</v>
      </c>
      <c r="G673" s="160">
        <v>4.5075125208681135E-2</v>
      </c>
      <c r="H673" s="55">
        <f t="shared" si="6"/>
        <v>452136.22222222225</v>
      </c>
      <c r="I673" s="55">
        <f t="shared" ref="I673:I681" si="7">E672/B672</f>
        <v>683617.70370370371</v>
      </c>
      <c r="J673" s="161">
        <v>0</v>
      </c>
    </row>
    <row r="674" spans="1:10" ht="29" x14ac:dyDescent="0.35">
      <c r="A674" s="159" t="s">
        <v>10</v>
      </c>
      <c r="B674" s="159">
        <v>0</v>
      </c>
      <c r="C674" s="160">
        <v>0</v>
      </c>
      <c r="D674" s="157">
        <v>0</v>
      </c>
      <c r="E674" s="161">
        <v>0</v>
      </c>
      <c r="F674" s="161">
        <v>0</v>
      </c>
      <c r="G674" s="160">
        <v>0</v>
      </c>
      <c r="H674" s="157">
        <v>0</v>
      </c>
      <c r="I674" s="161">
        <v>0</v>
      </c>
      <c r="J674" s="161">
        <v>0</v>
      </c>
    </row>
    <row r="675" spans="1:10" ht="43.5" x14ac:dyDescent="0.35">
      <c r="A675" s="159" t="s">
        <v>11</v>
      </c>
      <c r="B675" s="159">
        <v>16</v>
      </c>
      <c r="C675" s="160">
        <v>2.6711185308848081E-2</v>
      </c>
      <c r="D675" s="157">
        <v>14398846</v>
      </c>
      <c r="E675" s="158">
        <v>17648846</v>
      </c>
      <c r="F675" s="158">
        <v>24148833</v>
      </c>
      <c r="G675" s="160">
        <v>0</v>
      </c>
      <c r="H675" s="157">
        <v>0</v>
      </c>
      <c r="I675" s="161">
        <v>0</v>
      </c>
      <c r="J675" s="55">
        <f t="shared" ref="J675:J680" si="8">F675/B675</f>
        <v>1509302.0625</v>
      </c>
    </row>
    <row r="676" spans="1:10" ht="43.5" x14ac:dyDescent="0.35">
      <c r="A676" s="8" t="s">
        <v>12</v>
      </c>
      <c r="B676" s="4">
        <f t="shared" ref="B676:G677" si="9">SUM(B673:B675)</f>
        <v>16</v>
      </c>
      <c r="C676" s="9">
        <f t="shared" si="9"/>
        <v>2.6711185308848081E-2</v>
      </c>
      <c r="D676" s="10">
        <f t="shared" si="9"/>
        <v>14398846</v>
      </c>
      <c r="E676" s="10">
        <f t="shared" si="9"/>
        <v>17648846</v>
      </c>
      <c r="F676" s="10">
        <f t="shared" si="9"/>
        <v>24148833</v>
      </c>
      <c r="G676" s="160">
        <v>2.6711185308848081E-2</v>
      </c>
      <c r="H676" s="55">
        <f>D675/B675</f>
        <v>899927.875</v>
      </c>
      <c r="I676" s="55">
        <f t="shared" si="7"/>
        <v>1103052.875</v>
      </c>
      <c r="J676" s="55">
        <f t="shared" si="8"/>
        <v>1509302.0625</v>
      </c>
    </row>
    <row r="677" spans="1:10" ht="43.5" x14ac:dyDescent="0.35">
      <c r="A677" s="159" t="s">
        <v>13</v>
      </c>
      <c r="B677" s="159">
        <v>61</v>
      </c>
      <c r="C677" s="160">
        <v>0.1018363939899833</v>
      </c>
      <c r="D677" s="157">
        <v>25246878</v>
      </c>
      <c r="E677" s="158">
        <v>44496878</v>
      </c>
      <c r="F677" s="158">
        <v>76996825</v>
      </c>
      <c r="G677" s="9">
        <f t="shared" si="9"/>
        <v>2.6711185308848081E-2</v>
      </c>
      <c r="H677" s="55">
        <f t="shared" si="6"/>
        <v>899927.875</v>
      </c>
      <c r="I677" s="55">
        <f t="shared" si="7"/>
        <v>1103052.875</v>
      </c>
      <c r="J677" s="55">
        <f t="shared" si="8"/>
        <v>1262243.0327868853</v>
      </c>
    </row>
    <row r="678" spans="1:10" ht="43.5" x14ac:dyDescent="0.35">
      <c r="A678" s="159" t="s">
        <v>14</v>
      </c>
      <c r="B678" s="159">
        <v>77</v>
      </c>
      <c r="C678" s="160">
        <v>0.1285475792988314</v>
      </c>
      <c r="D678" s="157">
        <v>39645724</v>
      </c>
      <c r="E678" s="161">
        <v>62145724</v>
      </c>
      <c r="F678" s="161">
        <v>101145658</v>
      </c>
      <c r="G678" s="160">
        <v>0.1018363939899833</v>
      </c>
      <c r="H678" s="55">
        <f t="shared" si="6"/>
        <v>413883.24590163934</v>
      </c>
      <c r="I678" s="55">
        <f t="shared" si="7"/>
        <v>729457.01639344264</v>
      </c>
      <c r="J678" s="55">
        <f t="shared" si="8"/>
        <v>1313579.9740259741</v>
      </c>
    </row>
    <row r="679" spans="1:10" ht="58" x14ac:dyDescent="0.35">
      <c r="A679" s="159" t="s">
        <v>15</v>
      </c>
      <c r="B679" s="162">
        <v>522</v>
      </c>
      <c r="C679" s="160">
        <v>0.87145242070116857</v>
      </c>
      <c r="D679" s="162">
        <v>968242217</v>
      </c>
      <c r="E679" s="162">
        <v>1817742217</v>
      </c>
      <c r="F679" s="162">
        <v>2798741691</v>
      </c>
      <c r="G679" s="160">
        <v>0.1285475792988314</v>
      </c>
      <c r="H679" s="55">
        <f t="shared" si="6"/>
        <v>514879.5324675325</v>
      </c>
      <c r="I679" s="55">
        <f t="shared" si="7"/>
        <v>807087.32467532472</v>
      </c>
      <c r="J679" s="55">
        <f t="shared" si="8"/>
        <v>5361574.1206896547</v>
      </c>
    </row>
    <row r="680" spans="1:10" x14ac:dyDescent="0.35">
      <c r="A680" s="159" t="s">
        <v>16</v>
      </c>
      <c r="B680" s="159">
        <v>599</v>
      </c>
      <c r="C680" s="160">
        <v>1</v>
      </c>
      <c r="D680" s="163">
        <v>1007887941</v>
      </c>
      <c r="E680" s="158">
        <v>1879887941</v>
      </c>
      <c r="F680" s="158">
        <v>2899887349</v>
      </c>
      <c r="G680" s="160">
        <v>0.87145242070116857</v>
      </c>
      <c r="H680" s="55">
        <f t="shared" si="6"/>
        <v>1854870.1475095786</v>
      </c>
      <c r="I680" s="55">
        <f t="shared" si="7"/>
        <v>3482264.7835249044</v>
      </c>
      <c r="J680" s="55">
        <f t="shared" si="8"/>
        <v>4841214.2721202001</v>
      </c>
    </row>
    <row r="681" spans="1:10" x14ac:dyDescent="0.35">
      <c r="G681" s="160">
        <v>1</v>
      </c>
      <c r="H681" s="55">
        <f t="shared" si="6"/>
        <v>1682617.5976627714</v>
      </c>
      <c r="I681" s="55">
        <f t="shared" si="7"/>
        <v>3138377.1969949915</v>
      </c>
    </row>
    <row r="682" spans="1:10" x14ac:dyDescent="0.35">
      <c r="A682" s="154" t="s">
        <v>101</v>
      </c>
    </row>
    <row r="683" spans="1:10" ht="29" x14ac:dyDescent="0.35">
      <c r="A683" s="159"/>
      <c r="B683" s="159" t="s">
        <v>1</v>
      </c>
      <c r="C683" s="159" t="s">
        <v>2</v>
      </c>
      <c r="D683" s="159" t="s">
        <v>18</v>
      </c>
      <c r="E683" s="159" t="s">
        <v>4</v>
      </c>
      <c r="F683" s="159" t="s">
        <v>19</v>
      </c>
    </row>
    <row r="684" spans="1:10" x14ac:dyDescent="0.35">
      <c r="A684" s="159" t="s">
        <v>6</v>
      </c>
      <c r="B684" s="159">
        <v>0</v>
      </c>
      <c r="C684" s="160">
        <v>0</v>
      </c>
      <c r="D684" s="164">
        <v>0</v>
      </c>
      <c r="E684" s="160">
        <v>0</v>
      </c>
      <c r="F684" s="165">
        <v>0</v>
      </c>
    </row>
    <row r="685" spans="1:10" x14ac:dyDescent="0.35">
      <c r="A685" s="159" t="s">
        <v>7</v>
      </c>
      <c r="B685" s="159">
        <v>8</v>
      </c>
      <c r="C685" s="160">
        <v>1.5717092337917484E-2</v>
      </c>
      <c r="D685" s="166">
        <v>69011000</v>
      </c>
      <c r="E685" s="160">
        <v>2.1772446432859853E-3</v>
      </c>
      <c r="F685" s="165">
        <v>8626375</v>
      </c>
    </row>
    <row r="686" spans="1:10" ht="29" x14ac:dyDescent="0.35">
      <c r="A686" s="159" t="s">
        <v>8</v>
      </c>
      <c r="B686" s="159">
        <v>12</v>
      </c>
      <c r="C686" s="160">
        <v>2.3575638506876228E-2</v>
      </c>
      <c r="D686" s="166">
        <v>133603000.00000001</v>
      </c>
      <c r="E686" s="160">
        <v>4.2150731923452419E-3</v>
      </c>
      <c r="F686" s="165">
        <v>11133583.333333334</v>
      </c>
    </row>
    <row r="687" spans="1:10" ht="29" x14ac:dyDescent="0.35">
      <c r="A687" s="159" t="s">
        <v>9</v>
      </c>
      <c r="B687" s="159">
        <v>3</v>
      </c>
      <c r="C687" s="160">
        <v>5.893909626719057E-3</v>
      </c>
      <c r="D687" s="166">
        <v>30696000</v>
      </c>
      <c r="E687" s="160">
        <v>9.6843548956407821E-4</v>
      </c>
      <c r="F687" s="165">
        <v>10232000</v>
      </c>
    </row>
    <row r="688" spans="1:10" ht="29" x14ac:dyDescent="0.35">
      <c r="A688" s="159" t="s">
        <v>10</v>
      </c>
      <c r="B688" s="159">
        <v>33</v>
      </c>
      <c r="C688" s="160">
        <v>6.4833005893909626E-2</v>
      </c>
      <c r="D688" s="166">
        <v>387872000</v>
      </c>
      <c r="E688" s="160">
        <v>1.2237067051348648E-2</v>
      </c>
      <c r="F688" s="165">
        <v>11753696.969696969</v>
      </c>
    </row>
    <row r="689" spans="1:6" ht="43.5" x14ac:dyDescent="0.35">
      <c r="A689" s="159" t="s">
        <v>11</v>
      </c>
      <c r="B689" s="159">
        <v>33</v>
      </c>
      <c r="C689" s="160">
        <v>6.4833005893909626E-2</v>
      </c>
      <c r="D689" s="166">
        <v>1035679000.0000001</v>
      </c>
      <c r="E689" s="160">
        <v>3.2674885958959961E-2</v>
      </c>
      <c r="F689" s="165">
        <v>31384212.121212125</v>
      </c>
    </row>
    <row r="690" spans="1:6" ht="43.5" x14ac:dyDescent="0.35">
      <c r="A690" s="8" t="s">
        <v>12</v>
      </c>
      <c r="B690" s="4">
        <f>SUM(B687:B689)</f>
        <v>69</v>
      </c>
      <c r="C690" s="9">
        <f>SUM(C687:C689)</f>
        <v>0.13555992141453832</v>
      </c>
      <c r="D690" s="10">
        <f>SUM(D687:D689)</f>
        <v>1454247000</v>
      </c>
      <c r="E690" s="9">
        <f>SUM(E687:E689)</f>
        <v>4.5880388499872686E-2</v>
      </c>
      <c r="F690" s="7">
        <f>D690/B690</f>
        <v>21076043.478260871</v>
      </c>
    </row>
    <row r="691" spans="1:6" ht="43.5" x14ac:dyDescent="0.35">
      <c r="A691" s="159" t="s">
        <v>13</v>
      </c>
      <c r="B691" s="159">
        <v>20</v>
      </c>
      <c r="C691" s="160">
        <v>3.9292730844793712E-2</v>
      </c>
      <c r="D691" s="166">
        <v>202614000</v>
      </c>
      <c r="E691" s="160">
        <v>6.3923178356312263E-3</v>
      </c>
      <c r="F691" s="165">
        <v>10130700</v>
      </c>
    </row>
    <row r="692" spans="1:6" ht="43.5" x14ac:dyDescent="0.35">
      <c r="A692" s="159" t="s">
        <v>14</v>
      </c>
      <c r="B692" s="159">
        <v>89</v>
      </c>
      <c r="C692" s="160">
        <v>0.17485265225933203</v>
      </c>
      <c r="D692" s="166">
        <v>1656861000</v>
      </c>
      <c r="E692" s="160">
        <v>5.2272706335503911E-2</v>
      </c>
      <c r="F692" s="165">
        <v>18616415.73033708</v>
      </c>
    </row>
    <row r="693" spans="1:6" ht="58" x14ac:dyDescent="0.35">
      <c r="A693" s="159" t="s">
        <v>15</v>
      </c>
      <c r="B693" s="162">
        <v>420</v>
      </c>
      <c r="C693" s="160">
        <v>0.825147347740668</v>
      </c>
      <c r="D693" s="166">
        <v>30039623000.000031</v>
      </c>
      <c r="E693" s="160">
        <v>0.94772729366449604</v>
      </c>
      <c r="F693" s="165">
        <v>71522911.90476197</v>
      </c>
    </row>
    <row r="694" spans="1:6" x14ac:dyDescent="0.35">
      <c r="A694" s="159" t="s">
        <v>16</v>
      </c>
      <c r="B694" s="167">
        <v>509</v>
      </c>
      <c r="C694" s="160">
        <v>1</v>
      </c>
      <c r="D694" s="166">
        <v>31696484000.000031</v>
      </c>
      <c r="E694" s="160">
        <v>1</v>
      </c>
      <c r="F694" s="165">
        <v>62272070.726915583</v>
      </c>
    </row>
    <row r="696" spans="1:6" x14ac:dyDescent="0.35">
      <c r="A696" s="154" t="s">
        <v>102</v>
      </c>
    </row>
    <row r="697" spans="1:6" ht="29" x14ac:dyDescent="0.35">
      <c r="A697" s="159"/>
      <c r="B697" s="159" t="s">
        <v>1</v>
      </c>
      <c r="C697" s="159" t="s">
        <v>2</v>
      </c>
      <c r="D697" s="159" t="s">
        <v>18</v>
      </c>
      <c r="E697" s="159" t="s">
        <v>4</v>
      </c>
      <c r="F697" s="159" t="s">
        <v>19</v>
      </c>
    </row>
    <row r="698" spans="1:6" x14ac:dyDescent="0.35">
      <c r="A698" s="159" t="s">
        <v>6</v>
      </c>
      <c r="B698" s="159">
        <v>7</v>
      </c>
      <c r="C698" s="160">
        <v>1.1965811965811967E-2</v>
      </c>
      <c r="D698" s="164">
        <v>5701000</v>
      </c>
      <c r="E698" s="160">
        <v>1.4658222907021348E-3</v>
      </c>
      <c r="F698" s="165">
        <v>814428.57142857148</v>
      </c>
    </row>
    <row r="699" spans="1:6" x14ac:dyDescent="0.35">
      <c r="A699" s="159" t="s">
        <v>7</v>
      </c>
      <c r="B699" s="159">
        <v>14</v>
      </c>
      <c r="C699" s="160">
        <v>2.3931623931623933E-2</v>
      </c>
      <c r="D699" s="164">
        <v>8219192</v>
      </c>
      <c r="E699" s="160">
        <v>2.1132915006421087E-3</v>
      </c>
      <c r="F699" s="165">
        <v>587085.14285714284</v>
      </c>
    </row>
    <row r="700" spans="1:6" ht="29" x14ac:dyDescent="0.35">
      <c r="A700" s="159" t="s">
        <v>8</v>
      </c>
      <c r="B700" s="159">
        <v>25</v>
      </c>
      <c r="C700" s="160">
        <v>4.2735042735042736E-2</v>
      </c>
      <c r="D700" s="164">
        <v>26512545</v>
      </c>
      <c r="E700" s="160">
        <v>6.8168180046033035E-3</v>
      </c>
      <c r="F700" s="165">
        <v>1060501.8</v>
      </c>
    </row>
    <row r="701" spans="1:6" ht="29" x14ac:dyDescent="0.35">
      <c r="A701" s="159" t="s">
        <v>9</v>
      </c>
      <c r="B701" s="159">
        <v>4</v>
      </c>
      <c r="C701" s="160">
        <v>6.8376068376068376E-3</v>
      </c>
      <c r="D701" s="164">
        <v>29001371</v>
      </c>
      <c r="E701" s="160">
        <v>7.4567367256134828E-3</v>
      </c>
      <c r="F701" s="165">
        <v>7250342.75</v>
      </c>
    </row>
    <row r="702" spans="1:6" ht="29" x14ac:dyDescent="0.35">
      <c r="A702" s="159" t="s">
        <v>10</v>
      </c>
      <c r="B702" s="159">
        <v>8</v>
      </c>
      <c r="C702" s="160">
        <v>1.3675213675213675E-2</v>
      </c>
      <c r="D702" s="164">
        <v>9471211</v>
      </c>
      <c r="E702" s="160">
        <v>2.4352064907460546E-3</v>
      </c>
      <c r="F702" s="165">
        <v>1183901.375</v>
      </c>
    </row>
    <row r="703" spans="1:6" ht="43.5" x14ac:dyDescent="0.35">
      <c r="A703" s="159" t="s">
        <v>11</v>
      </c>
      <c r="B703" s="159">
        <v>11</v>
      </c>
      <c r="C703" s="160">
        <v>1.8803418803418803E-2</v>
      </c>
      <c r="D703" s="164">
        <v>39781511</v>
      </c>
      <c r="E703" s="160">
        <v>1.0228490717700786E-2</v>
      </c>
      <c r="F703" s="165">
        <v>3616501</v>
      </c>
    </row>
    <row r="704" spans="1:6" ht="43.5" x14ac:dyDescent="0.35">
      <c r="A704" s="8" t="s">
        <v>12</v>
      </c>
      <c r="B704" s="4">
        <f>SUM(B701:B703)</f>
        <v>23</v>
      </c>
      <c r="C704" s="9">
        <f>SUM(C701:C703)</f>
        <v>3.9316239316239315E-2</v>
      </c>
      <c r="D704" s="10">
        <f>SUM(D701:D703)</f>
        <v>78254093</v>
      </c>
      <c r="E704" s="9">
        <f>SUM(E701:E703)</f>
        <v>2.0120433934060322E-2</v>
      </c>
      <c r="F704" s="7">
        <f>D704/B704</f>
        <v>3402351.8695652173</v>
      </c>
    </row>
    <row r="705" spans="1:6" ht="43.5" x14ac:dyDescent="0.35">
      <c r="A705" s="159" t="s">
        <v>13</v>
      </c>
      <c r="B705" s="159">
        <v>46</v>
      </c>
      <c r="C705" s="160">
        <v>7.8632478632478631E-2</v>
      </c>
      <c r="D705" s="164">
        <v>40432737</v>
      </c>
      <c r="E705" s="160">
        <v>1.0395931795947546E-2</v>
      </c>
      <c r="F705" s="165">
        <v>878972.54347826086</v>
      </c>
    </row>
    <row r="706" spans="1:6" ht="43.5" x14ac:dyDescent="0.35">
      <c r="A706" s="159" t="s">
        <v>14</v>
      </c>
      <c r="B706" s="159">
        <v>69</v>
      </c>
      <c r="C706" s="160">
        <v>0.11794871794871795</v>
      </c>
      <c r="D706" s="164">
        <v>118686830</v>
      </c>
      <c r="E706" s="160">
        <v>3.0516365730007867E-2</v>
      </c>
      <c r="F706" s="165">
        <v>1720098.9855072463</v>
      </c>
    </row>
    <row r="707" spans="1:6" ht="58" x14ac:dyDescent="0.35">
      <c r="A707" s="159" t="s">
        <v>15</v>
      </c>
      <c r="B707" s="159">
        <v>516</v>
      </c>
      <c r="C707" s="160">
        <v>0.88205128205128203</v>
      </c>
      <c r="D707" s="168">
        <v>3770597728</v>
      </c>
      <c r="E707" s="160">
        <v>0.96948363426999218</v>
      </c>
      <c r="F707" s="165">
        <v>7307359.9379844964</v>
      </c>
    </row>
    <row r="708" spans="1:6" x14ac:dyDescent="0.35">
      <c r="A708" s="159" t="s">
        <v>16</v>
      </c>
      <c r="B708" s="167">
        <v>585</v>
      </c>
      <c r="C708" s="160">
        <v>1</v>
      </c>
      <c r="D708" s="163">
        <v>3889284558</v>
      </c>
      <c r="E708" s="160">
        <v>1</v>
      </c>
      <c r="F708" s="165">
        <v>6648349.6717948718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McLeod</dc:creator>
  <cp:lastModifiedBy>tshealy - admin</cp:lastModifiedBy>
  <dcterms:created xsi:type="dcterms:W3CDTF">2015-02-23T21:19:53Z</dcterms:created>
  <dcterms:modified xsi:type="dcterms:W3CDTF">2019-08-12T20:16:04Z</dcterms:modified>
</cp:coreProperties>
</file>