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jianchen/Documents/GitHub/AladdinRecommender/labeled_result/"/>
    </mc:Choice>
  </mc:AlternateContent>
  <xr:revisionPtr revIDLastSave="0" documentId="8_{D4F44C0B-D936-4544-89A3-D218CC7DAAEE}" xr6:coauthVersionLast="47" xr6:coauthVersionMax="47" xr10:uidLastSave="{00000000-0000-0000-0000-000000000000}"/>
  <bookViews>
    <workbookView xWindow="3660" yWindow="2660" windowWidth="27640" windowHeight="16940" xr2:uid="{B992B91C-171A-EE49-B765-75FF8D9FF0B2}"/>
  </bookViews>
  <sheets>
    <sheet name="Baselin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E12" i="1"/>
  <c r="G12" i="1"/>
  <c r="I12" i="1"/>
  <c r="I22" i="1" s="1"/>
  <c r="K12" i="1"/>
  <c r="M12" i="1"/>
  <c r="O12" i="1"/>
  <c r="Q12" i="1"/>
  <c r="Q22" i="1" s="1"/>
  <c r="S12" i="1"/>
  <c r="S22" i="1" s="1"/>
  <c r="U12" i="1"/>
  <c r="C13" i="1"/>
  <c r="E13" i="1"/>
  <c r="G13" i="1"/>
  <c r="I13" i="1"/>
  <c r="I24" i="1" s="1"/>
  <c r="K24" i="1" s="1"/>
  <c r="M24" i="1" s="1"/>
  <c r="O24" i="1" s="1"/>
  <c r="Q24" i="1" s="1"/>
  <c r="S24" i="1" s="1"/>
  <c r="K13" i="1"/>
  <c r="M13" i="1"/>
  <c r="O13" i="1"/>
  <c r="Q13" i="1"/>
  <c r="S13" i="1"/>
  <c r="U13" i="1"/>
  <c r="C14" i="1"/>
  <c r="E14" i="1"/>
  <c r="G14" i="1"/>
  <c r="I14" i="1"/>
  <c r="K14" i="1"/>
  <c r="M14" i="1"/>
  <c r="M25" i="1" s="1"/>
  <c r="O25" i="1" s="1"/>
  <c r="O14" i="1"/>
  <c r="Q14" i="1"/>
  <c r="Q25" i="1" s="1"/>
  <c r="S25" i="1" s="1"/>
  <c r="U25" i="1" s="1"/>
  <c r="S14" i="1"/>
  <c r="U14" i="1"/>
  <c r="C15" i="1"/>
  <c r="E15" i="1"/>
  <c r="G15" i="1"/>
  <c r="I15" i="1"/>
  <c r="I26" i="1" s="1"/>
  <c r="K26" i="1" s="1"/>
  <c r="M26" i="1" s="1"/>
  <c r="O26" i="1" s="1"/>
  <c r="Q26" i="1" s="1"/>
  <c r="S26" i="1" s="1"/>
  <c r="U26" i="1" s="1"/>
  <c r="K15" i="1"/>
  <c r="M15" i="1"/>
  <c r="O15" i="1"/>
  <c r="Q15" i="1"/>
  <c r="S15" i="1"/>
  <c r="U15" i="1"/>
  <c r="C16" i="1"/>
  <c r="E16" i="1"/>
  <c r="G16" i="1"/>
  <c r="I16" i="1"/>
  <c r="M27" i="1" s="1"/>
  <c r="O27" i="1" s="1"/>
  <c r="Q27" i="1" s="1"/>
  <c r="S27" i="1" s="1"/>
  <c r="K16" i="1"/>
  <c r="M16" i="1"/>
  <c r="O16" i="1"/>
  <c r="Q16" i="1"/>
  <c r="S16" i="1"/>
  <c r="U16" i="1"/>
  <c r="C17" i="1"/>
  <c r="E17" i="1"/>
  <c r="G17" i="1"/>
  <c r="I17" i="1"/>
  <c r="K17" i="1"/>
  <c r="M17" i="1"/>
  <c r="O17" i="1"/>
  <c r="Q17" i="1"/>
  <c r="S17" i="1"/>
  <c r="U17" i="1"/>
  <c r="C18" i="1"/>
  <c r="E18" i="1"/>
  <c r="G18" i="1"/>
  <c r="I18" i="1"/>
  <c r="K18" i="1"/>
  <c r="M18" i="1"/>
  <c r="O18" i="1"/>
  <c r="Q18" i="1"/>
  <c r="S18" i="1"/>
  <c r="U18" i="1"/>
  <c r="C19" i="1"/>
  <c r="E19" i="1"/>
  <c r="G19" i="1"/>
  <c r="I19" i="1"/>
  <c r="K19" i="1"/>
  <c r="M19" i="1"/>
  <c r="M22" i="1" s="1"/>
  <c r="O19" i="1"/>
  <c r="Q19" i="1"/>
  <c r="S19" i="1"/>
  <c r="U19" i="1"/>
  <c r="C20" i="1"/>
  <c r="E20" i="1"/>
  <c r="G20" i="1"/>
  <c r="I20" i="1"/>
  <c r="K20" i="1"/>
  <c r="M20" i="1"/>
  <c r="O20" i="1"/>
  <c r="Q20" i="1"/>
  <c r="S20" i="1"/>
  <c r="U20" i="1"/>
  <c r="C21" i="1"/>
  <c r="E21" i="1"/>
  <c r="G21" i="1"/>
  <c r="I21" i="1"/>
  <c r="K21" i="1"/>
  <c r="M21" i="1"/>
  <c r="Q32" i="1" s="1"/>
  <c r="S32" i="1" s="1"/>
  <c r="U32" i="1" s="1"/>
  <c r="O21" i="1"/>
  <c r="Q21" i="1"/>
  <c r="S21" i="1"/>
  <c r="U21" i="1"/>
  <c r="C22" i="1"/>
  <c r="E22" i="1"/>
  <c r="G22" i="1"/>
  <c r="K22" i="1"/>
  <c r="O22" i="1"/>
  <c r="U22" i="1"/>
  <c r="E23" i="1"/>
  <c r="G23" i="1" s="1"/>
  <c r="G33" i="1" s="1"/>
  <c r="E24" i="1"/>
  <c r="G24" i="1"/>
  <c r="U24" i="1"/>
  <c r="C25" i="1"/>
  <c r="C33" i="1" s="1"/>
  <c r="G25" i="1"/>
  <c r="I25" i="1" s="1"/>
  <c r="K25" i="1" s="1"/>
  <c r="E26" i="1"/>
  <c r="G26" i="1"/>
  <c r="E27" i="1"/>
  <c r="G27" i="1"/>
  <c r="U27" i="1"/>
  <c r="E28" i="1"/>
  <c r="G28" i="1"/>
  <c r="I28" i="1"/>
  <c r="K28" i="1" s="1"/>
  <c r="M28" i="1" s="1"/>
  <c r="O28" i="1" s="1"/>
  <c r="Q28" i="1" s="1"/>
  <c r="S28" i="1" s="1"/>
  <c r="U28" i="1" s="1"/>
  <c r="E29" i="1"/>
  <c r="G29" i="1"/>
  <c r="I29" i="1"/>
  <c r="K29" i="1"/>
  <c r="M29" i="1" s="1"/>
  <c r="O29" i="1" s="1"/>
  <c r="Q29" i="1" s="1"/>
  <c r="S29" i="1" s="1"/>
  <c r="U29" i="1" s="1"/>
  <c r="E30" i="1"/>
  <c r="G30" i="1"/>
  <c r="I30" i="1"/>
  <c r="K30" i="1"/>
  <c r="M30" i="1"/>
  <c r="O30" i="1" s="1"/>
  <c r="Q30" i="1" s="1"/>
  <c r="S30" i="1" s="1"/>
  <c r="U30" i="1" s="1"/>
  <c r="C31" i="1"/>
  <c r="E31" i="1"/>
  <c r="G31" i="1"/>
  <c r="I31" i="1"/>
  <c r="K31" i="1"/>
  <c r="M31" i="1"/>
  <c r="O31" i="1" s="1"/>
  <c r="Q31" i="1" s="1"/>
  <c r="S31" i="1" s="1"/>
  <c r="U31" i="1" s="1"/>
  <c r="C32" i="1"/>
  <c r="E32" i="1"/>
  <c r="G32" i="1"/>
  <c r="I32" i="1"/>
  <c r="K32" i="1"/>
  <c r="M32" i="1"/>
  <c r="O32" i="1" l="1"/>
  <c r="I27" i="1"/>
  <c r="K27" i="1" s="1"/>
  <c r="E25" i="1"/>
  <c r="E33" i="1" s="1"/>
  <c r="I23" i="1"/>
  <c r="K23" i="1" l="1"/>
  <c r="I33" i="1"/>
  <c r="M23" i="1" l="1"/>
  <c r="K33" i="1"/>
  <c r="M33" i="1" l="1"/>
  <c r="O23" i="1"/>
  <c r="O33" i="1" l="1"/>
  <c r="Q23" i="1"/>
  <c r="Q33" i="1" l="1"/>
  <c r="S23" i="1"/>
  <c r="S33" i="1" l="1"/>
  <c r="U23" i="1"/>
  <c r="U33" i="1" s="1"/>
</calcChain>
</file>

<file path=xl/sharedStrings.xml><?xml version="1.0" encoding="utf-8"?>
<sst xmlns="http://schemas.openxmlformats.org/spreadsheetml/2006/main" count="198" uniqueCount="142">
  <si>
    <t>AP@10</t>
  </si>
  <si>
    <t>AP@9</t>
  </si>
  <si>
    <t>AP@8</t>
  </si>
  <si>
    <t>AP@7</t>
  </si>
  <si>
    <t>AP@6</t>
  </si>
  <si>
    <t>AP@5</t>
  </si>
  <si>
    <t>AP@4</t>
  </si>
  <si>
    <t>AP@3</t>
  </si>
  <si>
    <t>AP@2</t>
  </si>
  <si>
    <t>AP@1</t>
  </si>
  <si>
    <t>P@10</t>
  </si>
  <si>
    <t>P@9</t>
  </si>
  <si>
    <t>P@8</t>
  </si>
  <si>
    <t>P@7</t>
  </si>
  <si>
    <t>P@6</t>
  </si>
  <si>
    <t>P@5</t>
  </si>
  <si>
    <t>P@4</t>
  </si>
  <si>
    <t>P@3</t>
  </si>
  <si>
    <t>P@2</t>
  </si>
  <si>
    <t>P@1</t>
  </si>
  <si>
    <t>MAP@k</t>
  </si>
  <si>
    <t>query 10</t>
  </si>
  <si>
    <t>query 9</t>
  </si>
  <si>
    <t>query 8</t>
  </si>
  <si>
    <t>query 7</t>
  </si>
  <si>
    <t>query 6</t>
  </si>
  <si>
    <t>query 5</t>
  </si>
  <si>
    <t>query 4</t>
  </si>
  <si>
    <t>query 3</t>
  </si>
  <si>
    <t>query 2</t>
  </si>
  <si>
    <t>query 1</t>
  </si>
  <si>
    <t>ap@k</t>
  </si>
  <si>
    <t>MEAN</t>
  </si>
  <si>
    <t>p@k</t>
  </si>
  <si>
    <t>at10</t>
  </si>
  <si>
    <t>at 9</t>
  </si>
  <si>
    <t>at 8</t>
  </si>
  <si>
    <t>at 7</t>
  </si>
  <si>
    <t>at 6</t>
  </si>
  <si>
    <t>at 5</t>
  </si>
  <si>
    <t>at 4</t>
  </si>
  <si>
    <t>at 3</t>
  </si>
  <si>
    <t>at 2</t>
  </si>
  <si>
    <t>at 1</t>
  </si>
  <si>
    <t>Eastern Promises</t>
  </si>
  <si>
    <t>The Iron Giant</t>
  </si>
  <si>
    <t>Escape from L.A.</t>
  </si>
  <si>
    <t>The International</t>
  </si>
  <si>
    <t>The Host</t>
  </si>
  <si>
    <t>Hannibal Rising</t>
  </si>
  <si>
    <t>Hereafter</t>
  </si>
  <si>
    <t>Marmaduke</t>
  </si>
  <si>
    <t>Ninja Assassin</t>
  </si>
  <si>
    <t>Free State of Jones</t>
  </si>
  <si>
    <t>someone steps up to solve unexpected crisis</t>
  </si>
  <si>
    <t>The Young Victoria</t>
  </si>
  <si>
    <t>New in Town</t>
  </si>
  <si>
    <t>Free Style</t>
  </si>
  <si>
    <t>How to Be Single</t>
  </si>
  <si>
    <t>The Loved Ones</t>
  </si>
  <si>
    <t>Crank: High Voltage</t>
  </si>
  <si>
    <t>The Names of Love</t>
  </si>
  <si>
    <t>Chappie</t>
  </si>
  <si>
    <t>Think Like a Man</t>
  </si>
  <si>
    <t>Alpha and Omega</t>
  </si>
  <si>
    <t>heart breatking love story like Titanic</t>
  </si>
  <si>
    <t>How High</t>
  </si>
  <si>
    <t>singing dancing and rap</t>
  </si>
  <si>
    <t>Southland Tales</t>
  </si>
  <si>
    <t>The Three Stooges</t>
  </si>
  <si>
    <t>Good Boy!</t>
  </si>
  <si>
    <t>Hannah Montana: The Movie</t>
  </si>
  <si>
    <t>Bucky Larson: Born to Be a Star</t>
  </si>
  <si>
    <t>What Just Happened</t>
  </si>
  <si>
    <t>xXx: State of the Union</t>
  </si>
  <si>
    <t>Contact</t>
  </si>
  <si>
    <t>Stardust</t>
  </si>
  <si>
    <t>Bolt</t>
  </si>
  <si>
    <t>star wars in universe</t>
  </si>
  <si>
    <t>Cop Land</t>
  </si>
  <si>
    <t>Talladega Nights: The Ballad of Ricky Bobby</t>
  </si>
  <si>
    <t>The Assassination of Jesse James by the Coward Robert Ford</t>
  </si>
  <si>
    <t>Get Him to the Greek</t>
  </si>
  <si>
    <t>Surf's Up</t>
  </si>
  <si>
    <t>idol with positive energy</t>
  </si>
  <si>
    <t>Men in Black II</t>
  </si>
  <si>
    <t>Independence Day: Resurgence</t>
  </si>
  <si>
    <t>E.T. the Extra-Terrestrial</t>
  </si>
  <si>
    <t>Alien</t>
  </si>
  <si>
    <t>Aliens vs Predator: Requiem</t>
  </si>
  <si>
    <t>Aliens in the Attic</t>
  </si>
  <si>
    <t>Men in Black</t>
  </si>
  <si>
    <t>10 Cloverfield Lane</t>
  </si>
  <si>
    <t>Meet Dave</t>
  </si>
  <si>
    <t>The Darkest Hour</t>
  </si>
  <si>
    <t>alien attack earth（added）</t>
  </si>
  <si>
    <t>Spider-Man 2</t>
  </si>
  <si>
    <t>Never Back Down</t>
  </si>
  <si>
    <t>Iron Man 2</t>
  </si>
  <si>
    <t>Iron Man</t>
  </si>
  <si>
    <t>The Incredibles</t>
  </si>
  <si>
    <t>Super</t>
  </si>
  <si>
    <t>Monsters, Inc.</t>
  </si>
  <si>
    <t>My Name Is Bruce</t>
  </si>
  <si>
    <t>Cloverfield</t>
  </si>
  <si>
    <t>Monster House</t>
  </si>
  <si>
    <t>superhero fight trans genetic monster(added)</t>
  </si>
  <si>
    <t>The Transporter Refueled</t>
  </si>
  <si>
    <t>Akeelah and the Bee</t>
  </si>
  <si>
    <t>Paul</t>
  </si>
  <si>
    <t>Shanghai Calling</t>
  </si>
  <si>
    <t>Sphere</t>
  </si>
  <si>
    <t>Swimfan</t>
  </si>
  <si>
    <t>Get Smart</t>
  </si>
  <si>
    <t>The Ghastly Love of Johnny X</t>
  </si>
  <si>
    <t>A Dog's Breakfast</t>
  </si>
  <si>
    <t>I Am Number Four</t>
  </si>
  <si>
    <t>a solid smart sci fi action movie</t>
  </si>
  <si>
    <t>Fantastic Mr. Fox</t>
  </si>
  <si>
    <t>Mama</t>
  </si>
  <si>
    <t>Hail, Caesar!</t>
  </si>
  <si>
    <t>Into the Woods</t>
  </si>
  <si>
    <t>The Shaggy Dog</t>
  </si>
  <si>
    <t>Turbo</t>
  </si>
  <si>
    <t>Shrek 2</t>
  </si>
  <si>
    <t>Shrek</t>
  </si>
  <si>
    <t>To Write Love on Her Arms</t>
  </si>
  <si>
    <t>Fright Night</t>
  </si>
  <si>
    <t>full of surprises comedy movie for fairy tale</t>
  </si>
  <si>
    <t>Point Break</t>
  </si>
  <si>
    <t>Pixels</t>
  </si>
  <si>
    <t>Sin City: A Dame to Kill For</t>
  </si>
  <si>
    <t>Insurgent</t>
  </si>
  <si>
    <t>Despicable Me 2</t>
  </si>
  <si>
    <t>Cats &amp; Dogs 2</t>
  </si>
  <si>
    <t>Journey 2: The Mysterious Island</t>
  </si>
  <si>
    <t>Noah</t>
  </si>
  <si>
    <t>Walking With Dinosaurs</t>
  </si>
  <si>
    <t>Bottle Shock</t>
  </si>
  <si>
    <t>3D Top notch education and entertainment for dinosaurs</t>
  </si>
  <si>
    <t>relevant or not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</si>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</sst>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Inconsolata"/>
    </font>
    <font>
      <sz val="11"/>
      <color rgb="FF1155CC"/>
      <name val="Inconsolata"/>
    </font>
    <font>
      <sz val="10"/>
      <color theme="1"/>
      <name val="Arial"/>
      <family val="2"/>
    </font>
    <font>
      <sz val="10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1" fillId="0" borderId="0" xfId="0" applyFont="1"/>
    <xf numFmtId="0" fontId="0" fillId="2" borderId="0" xfId="0" applyFill="1" applyAlignment="1">
      <alignment horizontal="left"/>
    </xf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3600" b="0">
                <a:solidFill>
                  <a:srgbClr val="757575"/>
                </a:solidFill>
                <a:latin typeface="+mn-lt"/>
              </a:defRPr>
            </a:pPr>
            <a:r>
              <a:rPr lang="en-CA" sz="3600" b="0">
                <a:solidFill>
                  <a:srgbClr val="757575"/>
                </a:solidFill>
                <a:latin typeface="+mn-lt"/>
              </a:rPr>
              <a:t>Precision at k Baseline</a:t>
            </a:r>
          </a:p>
        </c:rich>
      </c:tx>
      <c:layout>
        <c:manualLayout>
          <c:xMode val="edge"/>
          <c:yMode val="edge"/>
          <c:x val="3.1404375441072691E-2"/>
          <c:y val="4.8850574712643681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Baseline!$B$103</c:f>
              <c:strCache>
                <c:ptCount val="1"/>
                <c:pt idx="0">
                  <c:v>query 1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Baseline!$C$125:$L$125</c:f>
              <c:strCache>
                <c:ptCount val="10"/>
                <c:pt idx="0">
                  <c:v>P@1</c:v>
                </c:pt>
                <c:pt idx="1">
                  <c:v>P@2</c:v>
                </c:pt>
                <c:pt idx="2">
                  <c:v>P@3</c:v>
                </c:pt>
                <c:pt idx="3">
                  <c:v>P@4</c:v>
                </c:pt>
                <c:pt idx="4">
                  <c:v>P@5</c:v>
                </c:pt>
                <c:pt idx="5">
                  <c:v>P@6</c:v>
                </c:pt>
                <c:pt idx="6">
                  <c:v>P@7</c:v>
                </c:pt>
                <c:pt idx="7">
                  <c:v>P@8</c:v>
                </c:pt>
                <c:pt idx="8">
                  <c:v>P@9</c:v>
                </c:pt>
                <c:pt idx="9">
                  <c:v>P@10</c:v>
                </c:pt>
              </c:strCache>
            </c:strRef>
          </c:cat>
          <c:val>
            <c:numRef>
              <c:f>Baseline!$C$103:$L$103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8-E945-BE23-DF6FBBB92CE0}"/>
            </c:ext>
          </c:extLst>
        </c:ser>
        <c:ser>
          <c:idx val="1"/>
          <c:order val="1"/>
          <c:tx>
            <c:strRef>
              <c:f>Baseline!$B$104</c:f>
              <c:strCache>
                <c:ptCount val="1"/>
                <c:pt idx="0">
                  <c:v>query 2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Baseline!$C$125:$L$125</c:f>
              <c:strCache>
                <c:ptCount val="10"/>
                <c:pt idx="0">
                  <c:v>P@1</c:v>
                </c:pt>
                <c:pt idx="1">
                  <c:v>P@2</c:v>
                </c:pt>
                <c:pt idx="2">
                  <c:v>P@3</c:v>
                </c:pt>
                <c:pt idx="3">
                  <c:v>P@4</c:v>
                </c:pt>
                <c:pt idx="4">
                  <c:v>P@5</c:v>
                </c:pt>
                <c:pt idx="5">
                  <c:v>P@6</c:v>
                </c:pt>
                <c:pt idx="6">
                  <c:v>P@7</c:v>
                </c:pt>
                <c:pt idx="7">
                  <c:v>P@8</c:v>
                </c:pt>
                <c:pt idx="8">
                  <c:v>P@9</c:v>
                </c:pt>
                <c:pt idx="9">
                  <c:v>P@10</c:v>
                </c:pt>
              </c:strCache>
            </c:strRef>
          </c:cat>
          <c:val>
            <c:numRef>
              <c:f>Baseline!$C$104:$L$104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8-E945-BE23-DF6FBBB92CE0}"/>
            </c:ext>
          </c:extLst>
        </c:ser>
        <c:ser>
          <c:idx val="2"/>
          <c:order val="2"/>
          <c:tx>
            <c:strRef>
              <c:f>Baseline!$B$105</c:f>
              <c:strCache>
                <c:ptCount val="1"/>
                <c:pt idx="0">
                  <c:v>query 3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E98-E945-BE23-DF6FBBB92CE0}"/>
              </c:ext>
            </c:extLst>
          </c:dPt>
          <c:cat>
            <c:strRef>
              <c:f>Baseline!$C$125:$L$125</c:f>
              <c:strCache>
                <c:ptCount val="10"/>
                <c:pt idx="0">
                  <c:v>P@1</c:v>
                </c:pt>
                <c:pt idx="1">
                  <c:v>P@2</c:v>
                </c:pt>
                <c:pt idx="2">
                  <c:v>P@3</c:v>
                </c:pt>
                <c:pt idx="3">
                  <c:v>P@4</c:v>
                </c:pt>
                <c:pt idx="4">
                  <c:v>P@5</c:v>
                </c:pt>
                <c:pt idx="5">
                  <c:v>P@6</c:v>
                </c:pt>
                <c:pt idx="6">
                  <c:v>P@7</c:v>
                </c:pt>
                <c:pt idx="7">
                  <c:v>P@8</c:v>
                </c:pt>
                <c:pt idx="8">
                  <c:v>P@9</c:v>
                </c:pt>
                <c:pt idx="9">
                  <c:v>P@10</c:v>
                </c:pt>
              </c:strCache>
            </c:strRef>
          </c:cat>
          <c:val>
            <c:numRef>
              <c:f>Baseline!$C$105:$L$105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8-E945-BE23-DF6FBBB92CE0}"/>
            </c:ext>
          </c:extLst>
        </c:ser>
        <c:ser>
          <c:idx val="3"/>
          <c:order val="3"/>
          <c:tx>
            <c:strRef>
              <c:f>Baseline!$B$106</c:f>
              <c:strCache>
                <c:ptCount val="1"/>
                <c:pt idx="0">
                  <c:v>query 4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8E98-E945-BE23-DF6FBBB92CE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8E98-E945-BE23-DF6FBBB92CE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8E98-E945-BE23-DF6FBBB92CE0}"/>
              </c:ext>
            </c:extLst>
          </c:dPt>
          <c:cat>
            <c:strRef>
              <c:f>Baseline!$C$125:$L$125</c:f>
              <c:strCache>
                <c:ptCount val="10"/>
                <c:pt idx="0">
                  <c:v>P@1</c:v>
                </c:pt>
                <c:pt idx="1">
                  <c:v>P@2</c:v>
                </c:pt>
                <c:pt idx="2">
                  <c:v>P@3</c:v>
                </c:pt>
                <c:pt idx="3">
                  <c:v>P@4</c:v>
                </c:pt>
                <c:pt idx="4">
                  <c:v>P@5</c:v>
                </c:pt>
                <c:pt idx="5">
                  <c:v>P@6</c:v>
                </c:pt>
                <c:pt idx="6">
                  <c:v>P@7</c:v>
                </c:pt>
                <c:pt idx="7">
                  <c:v>P@8</c:v>
                </c:pt>
                <c:pt idx="8">
                  <c:v>P@9</c:v>
                </c:pt>
                <c:pt idx="9">
                  <c:v>P@10</c:v>
                </c:pt>
              </c:strCache>
            </c:strRef>
          </c:cat>
          <c:val>
            <c:numRef>
              <c:f>Baseline!$C$106:$L$106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98-E945-BE23-DF6FBBB92CE0}"/>
            </c:ext>
          </c:extLst>
        </c:ser>
        <c:ser>
          <c:idx val="4"/>
          <c:order val="4"/>
          <c:tx>
            <c:strRef>
              <c:f>Baseline!$B$107</c:f>
              <c:strCache>
                <c:ptCount val="1"/>
                <c:pt idx="0">
                  <c:v>query 5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8-8E98-E945-BE23-DF6FBBB92CE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9-8E98-E945-BE23-DF6FBBB92CE0}"/>
              </c:ext>
            </c:extLst>
          </c:dPt>
          <c:cat>
            <c:strRef>
              <c:f>Baseline!$C$125:$L$125</c:f>
              <c:strCache>
                <c:ptCount val="10"/>
                <c:pt idx="0">
                  <c:v>P@1</c:v>
                </c:pt>
                <c:pt idx="1">
                  <c:v>P@2</c:v>
                </c:pt>
                <c:pt idx="2">
                  <c:v>P@3</c:v>
                </c:pt>
                <c:pt idx="3">
                  <c:v>P@4</c:v>
                </c:pt>
                <c:pt idx="4">
                  <c:v>P@5</c:v>
                </c:pt>
                <c:pt idx="5">
                  <c:v>P@6</c:v>
                </c:pt>
                <c:pt idx="6">
                  <c:v>P@7</c:v>
                </c:pt>
                <c:pt idx="7">
                  <c:v>P@8</c:v>
                </c:pt>
                <c:pt idx="8">
                  <c:v>P@9</c:v>
                </c:pt>
                <c:pt idx="9">
                  <c:v>P@10</c:v>
                </c:pt>
              </c:strCache>
            </c:strRef>
          </c:cat>
          <c:val>
            <c:numRef>
              <c:f>Baseline!$C$107:$L$107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98-E945-BE23-DF6FBBB92CE0}"/>
            </c:ext>
          </c:extLst>
        </c:ser>
        <c:ser>
          <c:idx val="5"/>
          <c:order val="5"/>
          <c:tx>
            <c:strRef>
              <c:f>Baseline!$B$108</c:f>
              <c:strCache>
                <c:ptCount val="1"/>
                <c:pt idx="0">
                  <c:v>query 6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Baseline!$C$125:$L$125</c:f>
              <c:strCache>
                <c:ptCount val="10"/>
                <c:pt idx="0">
                  <c:v>P@1</c:v>
                </c:pt>
                <c:pt idx="1">
                  <c:v>P@2</c:v>
                </c:pt>
                <c:pt idx="2">
                  <c:v>P@3</c:v>
                </c:pt>
                <c:pt idx="3">
                  <c:v>P@4</c:v>
                </c:pt>
                <c:pt idx="4">
                  <c:v>P@5</c:v>
                </c:pt>
                <c:pt idx="5">
                  <c:v>P@6</c:v>
                </c:pt>
                <c:pt idx="6">
                  <c:v>P@7</c:v>
                </c:pt>
                <c:pt idx="7">
                  <c:v>P@8</c:v>
                </c:pt>
                <c:pt idx="8">
                  <c:v>P@9</c:v>
                </c:pt>
                <c:pt idx="9">
                  <c:v>P@10</c:v>
                </c:pt>
              </c:strCache>
            </c:strRef>
          </c:cat>
          <c:val>
            <c:numRef>
              <c:f>Baseline!$C$108:$L$108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98-E945-BE23-DF6FBBB92CE0}"/>
            </c:ext>
          </c:extLst>
        </c:ser>
        <c:ser>
          <c:idx val="6"/>
          <c:order val="6"/>
          <c:tx>
            <c:strRef>
              <c:f>Baseline!$B$109</c:f>
              <c:strCache>
                <c:ptCount val="1"/>
                <c:pt idx="0">
                  <c:v>query 7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C-8E98-E945-BE23-DF6FBBB92CE0}"/>
              </c:ext>
            </c:extLst>
          </c:dPt>
          <c:cat>
            <c:strRef>
              <c:f>Baseline!$C$125:$L$125</c:f>
              <c:strCache>
                <c:ptCount val="10"/>
                <c:pt idx="0">
                  <c:v>P@1</c:v>
                </c:pt>
                <c:pt idx="1">
                  <c:v>P@2</c:v>
                </c:pt>
                <c:pt idx="2">
                  <c:v>P@3</c:v>
                </c:pt>
                <c:pt idx="3">
                  <c:v>P@4</c:v>
                </c:pt>
                <c:pt idx="4">
                  <c:v>P@5</c:v>
                </c:pt>
                <c:pt idx="5">
                  <c:v>P@6</c:v>
                </c:pt>
                <c:pt idx="6">
                  <c:v>P@7</c:v>
                </c:pt>
                <c:pt idx="7">
                  <c:v>P@8</c:v>
                </c:pt>
                <c:pt idx="8">
                  <c:v>P@9</c:v>
                </c:pt>
                <c:pt idx="9">
                  <c:v>P@10</c:v>
                </c:pt>
              </c:strCache>
            </c:strRef>
          </c:cat>
          <c:val>
            <c:numRef>
              <c:f>Baseline!$C$109:$L$109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98-E945-BE23-DF6FBBB92CE0}"/>
            </c:ext>
          </c:extLst>
        </c:ser>
        <c:ser>
          <c:idx val="7"/>
          <c:order val="7"/>
          <c:tx>
            <c:strRef>
              <c:f>Baseline!$B$110</c:f>
              <c:strCache>
                <c:ptCount val="1"/>
                <c:pt idx="0">
                  <c:v>query 8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E-8E98-E945-BE23-DF6FBBB92CE0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F-8E98-E945-BE23-DF6FBBB92CE0}"/>
              </c:ext>
            </c:extLst>
          </c:dPt>
          <c:cat>
            <c:strRef>
              <c:f>Baseline!$C$125:$L$125</c:f>
              <c:strCache>
                <c:ptCount val="10"/>
                <c:pt idx="0">
                  <c:v>P@1</c:v>
                </c:pt>
                <c:pt idx="1">
                  <c:v>P@2</c:v>
                </c:pt>
                <c:pt idx="2">
                  <c:v>P@3</c:v>
                </c:pt>
                <c:pt idx="3">
                  <c:v>P@4</c:v>
                </c:pt>
                <c:pt idx="4">
                  <c:v>P@5</c:v>
                </c:pt>
                <c:pt idx="5">
                  <c:v>P@6</c:v>
                </c:pt>
                <c:pt idx="6">
                  <c:v>P@7</c:v>
                </c:pt>
                <c:pt idx="7">
                  <c:v>P@8</c:v>
                </c:pt>
                <c:pt idx="8">
                  <c:v>P@9</c:v>
                </c:pt>
                <c:pt idx="9">
                  <c:v>P@10</c:v>
                </c:pt>
              </c:strCache>
            </c:strRef>
          </c:cat>
          <c:val>
            <c:numRef>
              <c:f>Baseline!$C$110:$L$110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98-E945-BE23-DF6FBBB92CE0}"/>
            </c:ext>
          </c:extLst>
        </c:ser>
        <c:ser>
          <c:idx val="8"/>
          <c:order val="8"/>
          <c:tx>
            <c:strRef>
              <c:f>Baseline!$B$111</c:f>
              <c:strCache>
                <c:ptCount val="1"/>
                <c:pt idx="0">
                  <c:v>query 9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Baseline!$C$125:$L$125</c:f>
              <c:strCache>
                <c:ptCount val="10"/>
                <c:pt idx="0">
                  <c:v>P@1</c:v>
                </c:pt>
                <c:pt idx="1">
                  <c:v>P@2</c:v>
                </c:pt>
                <c:pt idx="2">
                  <c:v>P@3</c:v>
                </c:pt>
                <c:pt idx="3">
                  <c:v>P@4</c:v>
                </c:pt>
                <c:pt idx="4">
                  <c:v>P@5</c:v>
                </c:pt>
                <c:pt idx="5">
                  <c:v>P@6</c:v>
                </c:pt>
                <c:pt idx="6">
                  <c:v>P@7</c:v>
                </c:pt>
                <c:pt idx="7">
                  <c:v>P@8</c:v>
                </c:pt>
                <c:pt idx="8">
                  <c:v>P@9</c:v>
                </c:pt>
                <c:pt idx="9">
                  <c:v>P@10</c:v>
                </c:pt>
              </c:strCache>
            </c:strRef>
          </c:cat>
          <c:val>
            <c:numRef>
              <c:f>Baseline!$C$111:$L$111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98-E945-BE23-DF6FBBB92CE0}"/>
            </c:ext>
          </c:extLst>
        </c:ser>
        <c:ser>
          <c:idx val="9"/>
          <c:order val="9"/>
          <c:tx>
            <c:strRef>
              <c:f>Baseline!$B$112</c:f>
              <c:strCache>
                <c:ptCount val="1"/>
                <c:pt idx="0">
                  <c:v>query 10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Baseline!$C$125:$L$125</c:f>
              <c:strCache>
                <c:ptCount val="10"/>
                <c:pt idx="0">
                  <c:v>P@1</c:v>
                </c:pt>
                <c:pt idx="1">
                  <c:v>P@2</c:v>
                </c:pt>
                <c:pt idx="2">
                  <c:v>P@3</c:v>
                </c:pt>
                <c:pt idx="3">
                  <c:v>P@4</c:v>
                </c:pt>
                <c:pt idx="4">
                  <c:v>P@5</c:v>
                </c:pt>
                <c:pt idx="5">
                  <c:v>P@6</c:v>
                </c:pt>
                <c:pt idx="6">
                  <c:v>P@7</c:v>
                </c:pt>
                <c:pt idx="7">
                  <c:v>P@8</c:v>
                </c:pt>
                <c:pt idx="8">
                  <c:v>P@9</c:v>
                </c:pt>
                <c:pt idx="9">
                  <c:v>P@10</c:v>
                </c:pt>
              </c:strCache>
            </c:strRef>
          </c:cat>
          <c:val>
            <c:numRef>
              <c:f>Baseline!$C$112:$L$112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98-E945-BE23-DF6FBBB92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657354"/>
        <c:axId val="858587888"/>
      </c:lineChart>
      <c:catAx>
        <c:axId val="1637657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sz="2400" b="0">
                    <a:solidFill>
                      <a:srgbClr val="000000"/>
                    </a:solidFill>
                    <a:latin typeface="+mn-lt"/>
                  </a:rPr>
                  <a:t>Number of Retrieved Movies (k)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8587888"/>
        <c:crosses val="autoZero"/>
        <c:auto val="1"/>
        <c:lblAlgn val="ctr"/>
        <c:lblOffset val="100"/>
        <c:noMultiLvlLbl val="1"/>
      </c:catAx>
      <c:valAx>
        <c:axId val="858587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sz="2400" b="0">
                    <a:solidFill>
                      <a:srgbClr val="000000"/>
                    </a:solidFill>
                    <a:latin typeface="+mn-lt"/>
                  </a:rPr>
                  <a:t>Value of Pr@k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765735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20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3600" b="0">
                <a:solidFill>
                  <a:srgbClr val="757575"/>
                </a:solidFill>
                <a:latin typeface="+mn-lt"/>
              </a:defRPr>
            </a:pPr>
            <a:r>
              <a:rPr lang="en-CA" sz="3600" b="0">
                <a:solidFill>
                  <a:srgbClr val="757575"/>
                </a:solidFill>
                <a:latin typeface="+mn-lt"/>
              </a:rPr>
              <a:t>Average Precision at k Baseline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Baseline!$B$114</c:f>
              <c:strCache>
                <c:ptCount val="1"/>
                <c:pt idx="0">
                  <c:v>query 1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9E52-6244-A473-9CB5D25E455F}"/>
              </c:ext>
            </c:extLst>
          </c:dPt>
          <c:cat>
            <c:strRef>
              <c:f>Baseline!$C$126:$L$126</c:f>
              <c:strCache>
                <c:ptCount val="10"/>
                <c:pt idx="0">
                  <c:v>AP@1</c:v>
                </c:pt>
                <c:pt idx="1">
                  <c:v>AP@2</c:v>
                </c:pt>
                <c:pt idx="2">
                  <c:v>AP@3</c:v>
                </c:pt>
                <c:pt idx="3">
                  <c:v>AP@4</c:v>
                </c:pt>
                <c:pt idx="4">
                  <c:v>AP@5</c:v>
                </c:pt>
                <c:pt idx="5">
                  <c:v>AP@6</c:v>
                </c:pt>
                <c:pt idx="6">
                  <c:v>AP@7</c:v>
                </c:pt>
                <c:pt idx="7">
                  <c:v>AP@8</c:v>
                </c:pt>
                <c:pt idx="8">
                  <c:v>AP@9</c:v>
                </c:pt>
                <c:pt idx="9">
                  <c:v>AP@10</c:v>
                </c:pt>
              </c:strCache>
            </c:strRef>
          </c:cat>
          <c:val>
            <c:numRef>
              <c:f>Baseline!$C$114:$L$114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2-6244-A473-9CB5D25E455F}"/>
            </c:ext>
          </c:extLst>
        </c:ser>
        <c:ser>
          <c:idx val="1"/>
          <c:order val="1"/>
          <c:tx>
            <c:strRef>
              <c:f>Baseline!$B$115</c:f>
              <c:strCache>
                <c:ptCount val="1"/>
                <c:pt idx="0">
                  <c:v>query 2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2-9E52-6244-A473-9CB5D25E455F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3-9E52-6244-A473-9CB5D25E455F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4-9E52-6244-A473-9CB5D25E455F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5-9E52-6244-A473-9CB5D25E455F}"/>
              </c:ext>
            </c:extLst>
          </c:dPt>
          <c:cat>
            <c:strRef>
              <c:f>Baseline!$C$126:$L$126</c:f>
              <c:strCache>
                <c:ptCount val="10"/>
                <c:pt idx="0">
                  <c:v>AP@1</c:v>
                </c:pt>
                <c:pt idx="1">
                  <c:v>AP@2</c:v>
                </c:pt>
                <c:pt idx="2">
                  <c:v>AP@3</c:v>
                </c:pt>
                <c:pt idx="3">
                  <c:v>AP@4</c:v>
                </c:pt>
                <c:pt idx="4">
                  <c:v>AP@5</c:v>
                </c:pt>
                <c:pt idx="5">
                  <c:v>AP@6</c:v>
                </c:pt>
                <c:pt idx="6">
                  <c:v>AP@7</c:v>
                </c:pt>
                <c:pt idx="7">
                  <c:v>AP@8</c:v>
                </c:pt>
                <c:pt idx="8">
                  <c:v>AP@9</c:v>
                </c:pt>
                <c:pt idx="9">
                  <c:v>AP@10</c:v>
                </c:pt>
              </c:strCache>
            </c:strRef>
          </c:cat>
          <c:val>
            <c:numRef>
              <c:f>Baseline!$C$115:$L$115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0.41666666666666663</c:v>
                </c:pt>
                <c:pt idx="4">
                  <c:v>0.41666666666666663</c:v>
                </c:pt>
                <c:pt idx="5">
                  <c:v>0.41666666666666663</c:v>
                </c:pt>
                <c:pt idx="6">
                  <c:v>0.41666666666666663</c:v>
                </c:pt>
                <c:pt idx="7">
                  <c:v>0.41666666666666663</c:v>
                </c:pt>
                <c:pt idx="8">
                  <c:v>0.41666666666666663</c:v>
                </c:pt>
                <c:pt idx="9">
                  <c:v>0.37777777777777777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52-6244-A473-9CB5D25E455F}"/>
            </c:ext>
          </c:extLst>
        </c:ser>
        <c:ser>
          <c:idx val="2"/>
          <c:order val="2"/>
          <c:tx>
            <c:strRef>
              <c:f>Baseline!$B$116</c:f>
              <c:strCache>
                <c:ptCount val="1"/>
                <c:pt idx="0">
                  <c:v>query 3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Baseline!$C$126:$L$126</c:f>
              <c:strCache>
                <c:ptCount val="10"/>
                <c:pt idx="0">
                  <c:v>AP@1</c:v>
                </c:pt>
                <c:pt idx="1">
                  <c:v>AP@2</c:v>
                </c:pt>
                <c:pt idx="2">
                  <c:v>AP@3</c:v>
                </c:pt>
                <c:pt idx="3">
                  <c:v>AP@4</c:v>
                </c:pt>
                <c:pt idx="4">
                  <c:v>AP@5</c:v>
                </c:pt>
                <c:pt idx="5">
                  <c:v>AP@6</c:v>
                </c:pt>
                <c:pt idx="6">
                  <c:v>AP@7</c:v>
                </c:pt>
                <c:pt idx="7">
                  <c:v>AP@8</c:v>
                </c:pt>
                <c:pt idx="8">
                  <c:v>AP@9</c:v>
                </c:pt>
                <c:pt idx="9">
                  <c:v>AP@10</c:v>
                </c:pt>
              </c:strCache>
            </c:strRef>
          </c:cat>
          <c:val>
            <c:numRef>
              <c:f>Baseline!$C$116:$L$116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0.83333333333333326</c:v>
                </c:pt>
                <c:pt idx="3">
                  <c:v>0.83333333333333326</c:v>
                </c:pt>
                <c:pt idx="4">
                  <c:v>0.83333333333333326</c:v>
                </c:pt>
                <c:pt idx="5">
                  <c:v>0.72222222222222221</c:v>
                </c:pt>
                <c:pt idx="6">
                  <c:v>0.72222222222222221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52-6244-A473-9CB5D25E455F}"/>
            </c:ext>
          </c:extLst>
        </c:ser>
        <c:ser>
          <c:idx val="3"/>
          <c:order val="3"/>
          <c:tx>
            <c:strRef>
              <c:f>Baseline!$B$117</c:f>
              <c:strCache>
                <c:ptCount val="1"/>
                <c:pt idx="0">
                  <c:v>query 4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Baseline!$C$126:$L$126</c:f>
              <c:strCache>
                <c:ptCount val="10"/>
                <c:pt idx="0">
                  <c:v>AP@1</c:v>
                </c:pt>
                <c:pt idx="1">
                  <c:v>AP@2</c:v>
                </c:pt>
                <c:pt idx="2">
                  <c:v>AP@3</c:v>
                </c:pt>
                <c:pt idx="3">
                  <c:v>AP@4</c:v>
                </c:pt>
                <c:pt idx="4">
                  <c:v>AP@5</c:v>
                </c:pt>
                <c:pt idx="5">
                  <c:v>AP@6</c:v>
                </c:pt>
                <c:pt idx="6">
                  <c:v>AP@7</c:v>
                </c:pt>
                <c:pt idx="7">
                  <c:v>AP@8</c:v>
                </c:pt>
                <c:pt idx="8">
                  <c:v>AP@9</c:v>
                </c:pt>
                <c:pt idx="9">
                  <c:v>AP@10</c:v>
                </c:pt>
              </c:strCache>
            </c:strRef>
          </c:cat>
          <c:val>
            <c:numRef>
              <c:f>Baseline!$C$117:$L$117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0.58333333333333326</c:v>
                </c:pt>
                <c:pt idx="3">
                  <c:v>0.63888888888888884</c:v>
                </c:pt>
                <c:pt idx="4">
                  <c:v>0.63888888888888884</c:v>
                </c:pt>
                <c:pt idx="5">
                  <c:v>0.63888888888888884</c:v>
                </c:pt>
                <c:pt idx="6">
                  <c:v>0.63888888888888884</c:v>
                </c:pt>
                <c:pt idx="7">
                  <c:v>0.63888888888888884</c:v>
                </c:pt>
                <c:pt idx="8">
                  <c:v>0.63888888888888884</c:v>
                </c:pt>
                <c:pt idx="9">
                  <c:v>0.63888888888888884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52-6244-A473-9CB5D25E455F}"/>
            </c:ext>
          </c:extLst>
        </c:ser>
        <c:ser>
          <c:idx val="4"/>
          <c:order val="4"/>
          <c:tx>
            <c:strRef>
              <c:f>Baseline!$B$118</c:f>
              <c:strCache>
                <c:ptCount val="1"/>
                <c:pt idx="0">
                  <c:v>query 5</c:v>
                </c:pt>
              </c:strCache>
            </c:strRef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Baseline!$C$126:$L$126</c:f>
              <c:strCache>
                <c:ptCount val="10"/>
                <c:pt idx="0">
                  <c:v>AP@1</c:v>
                </c:pt>
                <c:pt idx="1">
                  <c:v>AP@2</c:v>
                </c:pt>
                <c:pt idx="2">
                  <c:v>AP@3</c:v>
                </c:pt>
                <c:pt idx="3">
                  <c:v>AP@4</c:v>
                </c:pt>
                <c:pt idx="4">
                  <c:v>AP@5</c:v>
                </c:pt>
                <c:pt idx="5">
                  <c:v>AP@6</c:v>
                </c:pt>
                <c:pt idx="6">
                  <c:v>AP@7</c:v>
                </c:pt>
                <c:pt idx="7">
                  <c:v>AP@8</c:v>
                </c:pt>
                <c:pt idx="8">
                  <c:v>AP@9</c:v>
                </c:pt>
                <c:pt idx="9">
                  <c:v>AP@10</c:v>
                </c:pt>
              </c:strCache>
            </c:strRef>
          </c:cat>
          <c:val>
            <c:numRef>
              <c:f>Baseline!$C$118:$L$118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52-6244-A473-9CB5D25E455F}"/>
            </c:ext>
          </c:extLst>
        </c:ser>
        <c:ser>
          <c:idx val="5"/>
          <c:order val="5"/>
          <c:tx>
            <c:strRef>
              <c:f>Baseline!$B$119</c:f>
              <c:strCache>
                <c:ptCount val="1"/>
                <c:pt idx="0">
                  <c:v>query 6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9E52-6244-A473-9CB5D25E455F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B-9E52-6244-A473-9CB5D25E455F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C-9E52-6244-A473-9CB5D25E455F}"/>
              </c:ext>
            </c:extLst>
          </c:dPt>
          <c:cat>
            <c:strRef>
              <c:f>Baseline!$C$126:$L$126</c:f>
              <c:strCache>
                <c:ptCount val="10"/>
                <c:pt idx="0">
                  <c:v>AP@1</c:v>
                </c:pt>
                <c:pt idx="1">
                  <c:v>AP@2</c:v>
                </c:pt>
                <c:pt idx="2">
                  <c:v>AP@3</c:v>
                </c:pt>
                <c:pt idx="3">
                  <c:v>AP@4</c:v>
                </c:pt>
                <c:pt idx="4">
                  <c:v>AP@5</c:v>
                </c:pt>
                <c:pt idx="5">
                  <c:v>AP@6</c:v>
                </c:pt>
                <c:pt idx="6">
                  <c:v>AP@7</c:v>
                </c:pt>
                <c:pt idx="7">
                  <c:v>AP@8</c:v>
                </c:pt>
                <c:pt idx="8">
                  <c:v>AP@9</c:v>
                </c:pt>
                <c:pt idx="9">
                  <c:v>AP@10</c:v>
                </c:pt>
              </c:strCache>
            </c:strRef>
          </c:cat>
          <c:val>
            <c:numRef>
              <c:f>Baseline!$C$119:$L$119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52-6244-A473-9CB5D25E455F}"/>
            </c:ext>
          </c:extLst>
        </c:ser>
        <c:ser>
          <c:idx val="6"/>
          <c:order val="6"/>
          <c:tx>
            <c:strRef>
              <c:f>Baseline!$B$120</c:f>
              <c:strCache>
                <c:ptCount val="1"/>
                <c:pt idx="0">
                  <c:v>query 7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Baseline!$C$126:$L$126</c:f>
              <c:strCache>
                <c:ptCount val="10"/>
                <c:pt idx="0">
                  <c:v>AP@1</c:v>
                </c:pt>
                <c:pt idx="1">
                  <c:v>AP@2</c:v>
                </c:pt>
                <c:pt idx="2">
                  <c:v>AP@3</c:v>
                </c:pt>
                <c:pt idx="3">
                  <c:v>AP@4</c:v>
                </c:pt>
                <c:pt idx="4">
                  <c:v>AP@5</c:v>
                </c:pt>
                <c:pt idx="5">
                  <c:v>AP@6</c:v>
                </c:pt>
                <c:pt idx="6">
                  <c:v>AP@7</c:v>
                </c:pt>
                <c:pt idx="7">
                  <c:v>AP@8</c:v>
                </c:pt>
                <c:pt idx="8">
                  <c:v>AP@9</c:v>
                </c:pt>
                <c:pt idx="9">
                  <c:v>AP@10</c:v>
                </c:pt>
              </c:strCache>
            </c:strRef>
          </c:cat>
          <c:val>
            <c:numRef>
              <c:f>Baseline!$C$120:$L$120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52-6244-A473-9CB5D25E455F}"/>
            </c:ext>
          </c:extLst>
        </c:ser>
        <c:ser>
          <c:idx val="7"/>
          <c:order val="7"/>
          <c:tx>
            <c:strRef>
              <c:f>Baseline!$B$121</c:f>
              <c:strCache>
                <c:ptCount val="1"/>
                <c:pt idx="0">
                  <c:v>query 8</c:v>
                </c:pt>
              </c:strCache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9E52-6244-A473-9CB5D25E455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0-9E52-6244-A473-9CB5D25E455F}"/>
              </c:ext>
            </c:extLst>
          </c:dPt>
          <c:cat>
            <c:strRef>
              <c:f>Baseline!$C$126:$L$126</c:f>
              <c:strCache>
                <c:ptCount val="10"/>
                <c:pt idx="0">
                  <c:v>AP@1</c:v>
                </c:pt>
                <c:pt idx="1">
                  <c:v>AP@2</c:v>
                </c:pt>
                <c:pt idx="2">
                  <c:v>AP@3</c:v>
                </c:pt>
                <c:pt idx="3">
                  <c:v>AP@4</c:v>
                </c:pt>
                <c:pt idx="4">
                  <c:v>AP@5</c:v>
                </c:pt>
                <c:pt idx="5">
                  <c:v>AP@6</c:v>
                </c:pt>
                <c:pt idx="6">
                  <c:v>AP@7</c:v>
                </c:pt>
                <c:pt idx="7">
                  <c:v>AP@8</c:v>
                </c:pt>
                <c:pt idx="8">
                  <c:v>AP@9</c:v>
                </c:pt>
                <c:pt idx="9">
                  <c:v>AP@10</c:v>
                </c:pt>
              </c:strCache>
            </c:strRef>
          </c:cat>
          <c:val>
            <c:numRef>
              <c:f>Baseline!$C$121:$L$121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E52-6244-A473-9CB5D25E455F}"/>
            </c:ext>
          </c:extLst>
        </c:ser>
        <c:ser>
          <c:idx val="8"/>
          <c:order val="8"/>
          <c:tx>
            <c:strRef>
              <c:f>Baseline!$B$122</c:f>
              <c:strCache>
                <c:ptCount val="1"/>
                <c:pt idx="0">
                  <c:v>query 9</c:v>
                </c:pt>
              </c:strCache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Baseline!$C$126:$L$126</c:f>
              <c:strCache>
                <c:ptCount val="10"/>
                <c:pt idx="0">
                  <c:v>AP@1</c:v>
                </c:pt>
                <c:pt idx="1">
                  <c:v>AP@2</c:v>
                </c:pt>
                <c:pt idx="2">
                  <c:v>AP@3</c:v>
                </c:pt>
                <c:pt idx="3">
                  <c:v>AP@4</c:v>
                </c:pt>
                <c:pt idx="4">
                  <c:v>AP@5</c:v>
                </c:pt>
                <c:pt idx="5">
                  <c:v>AP@6</c:v>
                </c:pt>
                <c:pt idx="6">
                  <c:v>AP@7</c:v>
                </c:pt>
                <c:pt idx="7">
                  <c:v>AP@8</c:v>
                </c:pt>
                <c:pt idx="8">
                  <c:v>AP@9</c:v>
                </c:pt>
                <c:pt idx="9">
                  <c:v>AP@10</c:v>
                </c:pt>
              </c:strCache>
            </c:strRef>
          </c:cat>
          <c:val>
            <c:numRef>
              <c:f>Baseline!$C$122:$L$122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E52-6244-A473-9CB5D25E455F}"/>
            </c:ext>
          </c:extLst>
        </c:ser>
        <c:ser>
          <c:idx val="9"/>
          <c:order val="9"/>
          <c:tx>
            <c:strRef>
              <c:f>Baseline!$B$123</c:f>
              <c:strCache>
                <c:ptCount val="1"/>
                <c:pt idx="0">
                  <c:v>query 10</c:v>
                </c:pt>
              </c:strCache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3-9E52-6244-A473-9CB5D25E455F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4-9E52-6244-A473-9CB5D25E455F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5-9E52-6244-A473-9CB5D25E455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6-9E52-6244-A473-9CB5D25E455F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7-9E52-6244-A473-9CB5D25E45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Baseline!$C$126:$L$126</c:f>
              <c:strCache>
                <c:ptCount val="10"/>
                <c:pt idx="0">
                  <c:v>AP@1</c:v>
                </c:pt>
                <c:pt idx="1">
                  <c:v>AP@2</c:v>
                </c:pt>
                <c:pt idx="2">
                  <c:v>AP@3</c:v>
                </c:pt>
                <c:pt idx="3">
                  <c:v>AP@4</c:v>
                </c:pt>
                <c:pt idx="4">
                  <c:v>AP@5</c:v>
                </c:pt>
                <c:pt idx="5">
                  <c:v>AP@6</c:v>
                </c:pt>
                <c:pt idx="6">
                  <c:v>AP@7</c:v>
                </c:pt>
                <c:pt idx="7">
                  <c:v>AP@8</c:v>
                </c:pt>
                <c:pt idx="8">
                  <c:v>AP@9</c:v>
                </c:pt>
                <c:pt idx="9">
                  <c:v>AP@10</c:v>
                </c:pt>
              </c:strCache>
            </c:strRef>
          </c:cat>
          <c:val>
            <c:numRef>
              <c:f>Baseline!$C$123:$L$123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0.66666666666666663</c:v>
                </c:pt>
                <c:pt idx="6">
                  <c:v>0.58730158730158732</c:v>
                </c:pt>
                <c:pt idx="7">
                  <c:v>0.56547619047619047</c:v>
                </c:pt>
                <c:pt idx="8">
                  <c:v>0.56547619047619047</c:v>
                </c:pt>
                <c:pt idx="9">
                  <c:v>0.56547619047619047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E52-6244-A473-9CB5D25E455F}"/>
            </c:ext>
          </c:extLst>
        </c:ser>
        <c:ser>
          <c:idx val="10"/>
          <c:order val="10"/>
          <c:tx>
            <c:strRef>
              <c:f>Baseline!$B$124</c:f>
              <c:strCache>
                <c:ptCount val="1"/>
                <c:pt idx="0">
                  <c:v>MAP@k</c:v>
                </c:pt>
              </c:strCache>
            </c:strRef>
          </c:tx>
          <c:spPr>
            <a:ln w="7620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9-9E52-6244-A473-9CB5D25E455F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A-9E52-6244-A473-9CB5D25E455F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B-9E52-6244-A473-9CB5D25E455F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C-9E52-6244-A473-9CB5D25E455F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D-9E52-6244-A473-9CB5D25E455F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E-9E52-6244-A473-9CB5D25E455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F-9E52-6244-A473-9CB5D25E455F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20-9E52-6244-A473-9CB5D25E455F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pPr lvl="0">
                      <a:defRPr sz="1800"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lang="en-US" sz="1800" b="0">
                        <a:solidFill>
                          <a:srgbClr val="000000"/>
                        </a:solidFill>
                        <a:latin typeface="Roboto"/>
                      </a:rPr>
                      <a:t>0.508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9E52-6244-A473-9CB5D25E455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 lvl="0">
                      <a:defRPr sz="1800"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lang="en-US" sz="1800" b="0">
                        <a:solidFill>
                          <a:srgbClr val="000000"/>
                        </a:solidFill>
                        <a:latin typeface="Roboto"/>
                      </a:rPr>
                      <a:t>0.522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9E52-6244-A473-9CB5D25E455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 lvl="0">
                      <a:defRPr sz="1800"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lang="en-US" sz="1800" b="0">
                        <a:solidFill>
                          <a:srgbClr val="000000"/>
                        </a:solidFill>
                        <a:latin typeface="Roboto"/>
                      </a:rPr>
                      <a:t>0.522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9E52-6244-A473-9CB5D25E455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 lvl="0">
                      <a:defRPr sz="1800"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lang="en-US" sz="1800" b="0">
                        <a:solidFill>
                          <a:srgbClr val="000000"/>
                        </a:solidFill>
                        <a:latin typeface="Roboto"/>
                      </a:rPr>
                      <a:t>0.478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9E52-6244-A473-9CB5D25E455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pPr lvl="0">
                      <a:defRPr sz="1800"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lang="en-US" sz="1800" b="0">
                        <a:solidFill>
                          <a:srgbClr val="000000"/>
                        </a:solidFill>
                        <a:latin typeface="Roboto"/>
                      </a:rPr>
                      <a:t>0.470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9E52-6244-A473-9CB5D25E455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 lvl="0">
                      <a:defRPr sz="1800"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lang="en-US" sz="1800" b="0">
                        <a:solidFill>
                          <a:srgbClr val="000000"/>
                        </a:solidFill>
                        <a:latin typeface="Roboto"/>
                      </a:rPr>
                      <a:t>0.462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9E52-6244-A473-9CB5D25E455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pPr lvl="0">
                      <a:defRPr sz="1800"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lang="en-US" sz="1800" b="0">
                        <a:solidFill>
                          <a:srgbClr val="000000"/>
                        </a:solidFill>
                        <a:latin typeface="Roboto"/>
                      </a:rPr>
                      <a:t>0.462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9E52-6244-A473-9CB5D25E455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pPr lvl="0">
                      <a:defRPr sz="1800"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lang="en-US" sz="1800" b="0">
                        <a:solidFill>
                          <a:srgbClr val="000000"/>
                        </a:solidFill>
                        <a:latin typeface="Roboto"/>
                      </a:rPr>
                      <a:t>0.456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9E52-6244-A473-9CB5D25E45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Baseline!$C$126:$L$126</c:f>
              <c:strCache>
                <c:ptCount val="10"/>
                <c:pt idx="0">
                  <c:v>AP@1</c:v>
                </c:pt>
                <c:pt idx="1">
                  <c:v>AP@2</c:v>
                </c:pt>
                <c:pt idx="2">
                  <c:v>AP@3</c:v>
                </c:pt>
                <c:pt idx="3">
                  <c:v>AP@4</c:v>
                </c:pt>
                <c:pt idx="4">
                  <c:v>AP@5</c:v>
                </c:pt>
                <c:pt idx="5">
                  <c:v>AP@6</c:v>
                </c:pt>
                <c:pt idx="6">
                  <c:v>AP@7</c:v>
                </c:pt>
                <c:pt idx="7">
                  <c:v>AP@8</c:v>
                </c:pt>
                <c:pt idx="8">
                  <c:v>AP@9</c:v>
                </c:pt>
                <c:pt idx="9">
                  <c:v>AP@10</c:v>
                </c:pt>
              </c:strCache>
            </c:strRef>
          </c:cat>
          <c:val>
            <c:numRef>
              <c:f>Baseline!$C$124:$L$124</c:f>
              <c:numCache>
                <c:formatCode>General</c:formatCode>
                <c:ptCount val="10"/>
                <c:pt idx="0">
                  <c:v>0.3</c:v>
                </c:pt>
                <c:pt idx="1">
                  <c:v>0.45</c:v>
                </c:pt>
                <c:pt idx="2">
                  <c:v>0.50833333333333341</c:v>
                </c:pt>
                <c:pt idx="3">
                  <c:v>0.52222222222222225</c:v>
                </c:pt>
                <c:pt idx="4">
                  <c:v>0.52222222222222225</c:v>
                </c:pt>
                <c:pt idx="5">
                  <c:v>0.47777777777777775</c:v>
                </c:pt>
                <c:pt idx="6">
                  <c:v>0.46984126984126978</c:v>
                </c:pt>
                <c:pt idx="7">
                  <c:v>0.46210317460317463</c:v>
                </c:pt>
                <c:pt idx="8">
                  <c:v>0.46210317460317463</c:v>
                </c:pt>
                <c:pt idx="9">
                  <c:v>0.45571428571428568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E52-6244-A473-9CB5D25E4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227899"/>
        <c:axId val="733227633"/>
      </c:lineChart>
      <c:catAx>
        <c:axId val="1812227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sz="2400" b="0">
                    <a:solidFill>
                      <a:srgbClr val="000000"/>
                    </a:solidFill>
                    <a:latin typeface="+mn-lt"/>
                  </a:rPr>
                  <a:t>Number of Retrieved Movies (k)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3227633"/>
        <c:crosses val="autoZero"/>
        <c:auto val="1"/>
        <c:lblAlgn val="ctr"/>
        <c:lblOffset val="100"/>
        <c:noMultiLvlLbl val="1"/>
      </c:catAx>
      <c:valAx>
        <c:axId val="733227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sz="2400" b="0">
                    <a:solidFill>
                      <a:srgbClr val="000000"/>
                    </a:solidFill>
                    <a:latin typeface="+mn-lt"/>
                  </a:rPr>
                  <a:t>Value of AP@k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222789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20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1057275</xdr:colOff>
      <xdr:row>41</xdr:row>
      <xdr:rowOff>123825</xdr:rowOff>
    </xdr:from>
    <xdr:ext cx="13496925" cy="82867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5337EF87-5631-0045-89F2-6E0DBFE5B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590550</xdr:colOff>
      <xdr:row>39</xdr:row>
      <xdr:rowOff>57150</xdr:rowOff>
    </xdr:from>
    <xdr:ext cx="14192250" cy="87630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21341E6A-14BE-6D4F-9DA2-08D7626D3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9CFB-E1C1-154D-95E4-540B8307A720}">
  <sheetPr>
    <outlinePr summaryBelow="0" summaryRight="0"/>
  </sheetPr>
  <dimension ref="A1:AS989"/>
  <sheetViews>
    <sheetView tabSelected="1" workbookViewId="0">
      <selection activeCell="E101" sqref="E101"/>
    </sheetView>
  </sheetViews>
  <sheetFormatPr baseColWidth="10" defaultColWidth="15.19921875" defaultRowHeight="15.75" customHeight="1" x14ac:dyDescent="0.2"/>
  <cols>
    <col min="1" max="1" width="45.59765625" customWidth="1"/>
    <col min="2" max="2" width="19.3984375" customWidth="1"/>
    <col min="3" max="3" width="18.796875" customWidth="1"/>
    <col min="4" max="4" width="17.59765625" customWidth="1"/>
    <col min="5" max="5" width="8.19921875" customWidth="1"/>
    <col min="6" max="6" width="16.19921875" customWidth="1"/>
    <col min="7" max="7" width="12.796875" customWidth="1"/>
    <col min="8" max="8" width="15.796875" customWidth="1"/>
    <col min="9" max="9" width="14" customWidth="1"/>
    <col min="10" max="10" width="17.3984375" customWidth="1"/>
    <col min="11" max="11" width="20.59765625" customWidth="1"/>
    <col min="12" max="12" width="17.3984375" customWidth="1"/>
    <col min="13" max="13" width="13.3984375" customWidth="1"/>
    <col min="14" max="14" width="8.59765625" customWidth="1"/>
    <col min="15" max="15" width="9.19921875" customWidth="1"/>
    <col min="16" max="16" width="8.59765625" customWidth="1"/>
    <col min="17" max="17" width="11" customWidth="1"/>
    <col min="18" max="18" width="9.19921875" customWidth="1"/>
    <col min="19" max="19" width="11.19921875" customWidth="1"/>
    <col min="20" max="20" width="10.59765625" customWidth="1"/>
  </cols>
  <sheetData>
    <row r="1" spans="1:45" ht="14" x14ac:dyDescent="0.2">
      <c r="A1" s="10" t="s">
        <v>141</v>
      </c>
      <c r="B1" s="9">
        <v>1</v>
      </c>
      <c r="C1" t="s">
        <v>140</v>
      </c>
      <c r="D1" s="9">
        <v>2</v>
      </c>
      <c r="E1" t="s">
        <v>140</v>
      </c>
      <c r="F1" s="9">
        <v>3</v>
      </c>
      <c r="G1" t="s">
        <v>140</v>
      </c>
      <c r="H1" s="9">
        <v>4</v>
      </c>
      <c r="I1" t="s">
        <v>140</v>
      </c>
      <c r="J1" s="9">
        <v>5</v>
      </c>
      <c r="K1" t="s">
        <v>140</v>
      </c>
      <c r="L1" s="9">
        <v>6</v>
      </c>
      <c r="M1" t="s">
        <v>140</v>
      </c>
      <c r="N1" s="9">
        <v>7</v>
      </c>
      <c r="O1" t="s">
        <v>140</v>
      </c>
      <c r="P1" s="9">
        <v>8</v>
      </c>
      <c r="Q1" t="s">
        <v>140</v>
      </c>
      <c r="R1" s="9">
        <v>9</v>
      </c>
      <c r="S1" t="s">
        <v>140</v>
      </c>
      <c r="T1" s="9">
        <v>10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35.25" customHeight="1" x14ac:dyDescent="0.2">
      <c r="A2" s="8" t="s">
        <v>139</v>
      </c>
      <c r="B2" t="s">
        <v>138</v>
      </c>
      <c r="C2">
        <v>0</v>
      </c>
      <c r="D2" t="s">
        <v>137</v>
      </c>
      <c r="E2">
        <v>1</v>
      </c>
      <c r="F2" t="s">
        <v>136</v>
      </c>
      <c r="G2">
        <v>0</v>
      </c>
      <c r="H2" t="s">
        <v>135</v>
      </c>
      <c r="I2">
        <v>1</v>
      </c>
      <c r="J2" t="s">
        <v>134</v>
      </c>
      <c r="K2">
        <v>0</v>
      </c>
      <c r="L2" t="s">
        <v>133</v>
      </c>
      <c r="M2">
        <v>0</v>
      </c>
      <c r="N2" t="s">
        <v>132</v>
      </c>
      <c r="O2">
        <v>0</v>
      </c>
      <c r="P2" t="s">
        <v>131</v>
      </c>
      <c r="Q2">
        <v>0</v>
      </c>
      <c r="R2" t="s">
        <v>130</v>
      </c>
      <c r="S2">
        <v>0</v>
      </c>
      <c r="T2" t="s">
        <v>129</v>
      </c>
      <c r="U2">
        <v>0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34.5" customHeight="1" x14ac:dyDescent="0.2">
      <c r="A3" t="s">
        <v>128</v>
      </c>
      <c r="B3" s="7" t="s">
        <v>127</v>
      </c>
      <c r="C3">
        <v>0</v>
      </c>
      <c r="D3" s="7" t="s">
        <v>126</v>
      </c>
      <c r="E3">
        <v>0</v>
      </c>
      <c r="F3" s="7" t="s">
        <v>125</v>
      </c>
      <c r="G3">
        <v>1</v>
      </c>
      <c r="H3" s="7" t="s">
        <v>124</v>
      </c>
      <c r="I3">
        <v>1</v>
      </c>
      <c r="J3" s="7" t="s">
        <v>123</v>
      </c>
      <c r="K3">
        <v>0</v>
      </c>
      <c r="L3" s="7" t="s">
        <v>122</v>
      </c>
      <c r="M3">
        <v>0</v>
      </c>
      <c r="N3" s="7" t="s">
        <v>121</v>
      </c>
      <c r="O3">
        <v>0</v>
      </c>
      <c r="P3" s="7" t="s">
        <v>120</v>
      </c>
      <c r="Q3">
        <v>0</v>
      </c>
      <c r="R3" s="7" t="s">
        <v>119</v>
      </c>
      <c r="S3">
        <v>0</v>
      </c>
      <c r="T3" s="7" t="s">
        <v>118</v>
      </c>
      <c r="U3">
        <v>1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ht="30" customHeight="1" x14ac:dyDescent="0.2">
      <c r="A4" t="s">
        <v>117</v>
      </c>
      <c r="B4" s="7" t="s">
        <v>116</v>
      </c>
      <c r="C4">
        <v>1</v>
      </c>
      <c r="D4" s="7" t="s">
        <v>115</v>
      </c>
      <c r="E4">
        <v>0</v>
      </c>
      <c r="F4" s="7" t="s">
        <v>114</v>
      </c>
      <c r="G4">
        <v>1</v>
      </c>
      <c r="H4" s="7" t="s">
        <v>113</v>
      </c>
      <c r="I4">
        <v>0</v>
      </c>
      <c r="J4" s="7" t="s">
        <v>112</v>
      </c>
      <c r="K4">
        <v>0</v>
      </c>
      <c r="L4" s="7" t="s">
        <v>111</v>
      </c>
      <c r="M4">
        <v>1</v>
      </c>
      <c r="N4" s="7" t="s">
        <v>110</v>
      </c>
      <c r="O4">
        <v>0</v>
      </c>
      <c r="P4" s="7" t="s">
        <v>109</v>
      </c>
      <c r="Q4">
        <v>1</v>
      </c>
      <c r="R4" s="7" t="s">
        <v>108</v>
      </c>
      <c r="S4">
        <v>0</v>
      </c>
      <c r="T4" s="7" t="s">
        <v>107</v>
      </c>
      <c r="U4">
        <v>0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ht="21" customHeight="1" x14ac:dyDescent="0.2">
      <c r="A5" t="s">
        <v>106</v>
      </c>
      <c r="B5" s="7" t="s">
        <v>105</v>
      </c>
      <c r="C5">
        <v>0</v>
      </c>
      <c r="D5" s="7" t="s">
        <v>104</v>
      </c>
      <c r="E5">
        <v>1</v>
      </c>
      <c r="F5" s="7" t="s">
        <v>103</v>
      </c>
      <c r="G5">
        <v>1</v>
      </c>
      <c r="H5" s="7" t="s">
        <v>102</v>
      </c>
      <c r="I5">
        <v>1</v>
      </c>
      <c r="J5" s="7" t="s">
        <v>101</v>
      </c>
      <c r="K5">
        <v>0</v>
      </c>
      <c r="L5" s="7" t="s">
        <v>100</v>
      </c>
      <c r="M5">
        <v>0</v>
      </c>
      <c r="N5" s="7" t="s">
        <v>99</v>
      </c>
      <c r="O5">
        <v>0</v>
      </c>
      <c r="P5" s="7" t="s">
        <v>98</v>
      </c>
      <c r="Q5">
        <v>0</v>
      </c>
      <c r="R5" s="7" t="s">
        <v>97</v>
      </c>
      <c r="S5">
        <v>0</v>
      </c>
      <c r="T5" s="7" t="s">
        <v>96</v>
      </c>
      <c r="U5">
        <v>0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ht="15.75" customHeight="1" x14ac:dyDescent="0.2">
      <c r="A6" t="s">
        <v>95</v>
      </c>
      <c r="B6" s="7" t="s">
        <v>94</v>
      </c>
      <c r="C6">
        <v>0</v>
      </c>
      <c r="D6" s="7" t="s">
        <v>93</v>
      </c>
      <c r="E6">
        <v>1</v>
      </c>
      <c r="F6" s="7" t="s">
        <v>92</v>
      </c>
      <c r="G6">
        <v>0</v>
      </c>
      <c r="H6" s="7" t="s">
        <v>91</v>
      </c>
      <c r="I6">
        <v>1</v>
      </c>
      <c r="J6" s="7" t="s">
        <v>90</v>
      </c>
      <c r="K6">
        <v>0</v>
      </c>
      <c r="L6" s="7" t="s">
        <v>89</v>
      </c>
      <c r="M6">
        <v>1</v>
      </c>
      <c r="N6" s="7" t="s">
        <v>88</v>
      </c>
      <c r="O6">
        <v>0</v>
      </c>
      <c r="P6" s="7" t="s">
        <v>87</v>
      </c>
      <c r="Q6">
        <v>0</v>
      </c>
      <c r="R6" s="7" t="s">
        <v>86</v>
      </c>
      <c r="S6">
        <v>0</v>
      </c>
      <c r="T6" s="7" t="s">
        <v>85</v>
      </c>
      <c r="U6">
        <v>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ht="21" customHeight="1" x14ac:dyDescent="0.2">
      <c r="A7" t="s">
        <v>84</v>
      </c>
      <c r="B7" s="7" t="s">
        <v>83</v>
      </c>
      <c r="C7">
        <v>0</v>
      </c>
      <c r="D7" s="7" t="s">
        <v>82</v>
      </c>
      <c r="E7">
        <v>0</v>
      </c>
      <c r="F7" s="7" t="s">
        <v>81</v>
      </c>
      <c r="G7">
        <v>1</v>
      </c>
      <c r="H7" s="7" t="s">
        <v>80</v>
      </c>
      <c r="I7">
        <v>0</v>
      </c>
      <c r="J7" s="7" t="s">
        <v>79</v>
      </c>
      <c r="K7">
        <v>0</v>
      </c>
      <c r="L7" s="7" t="s">
        <v>45</v>
      </c>
      <c r="M7">
        <v>0</v>
      </c>
      <c r="N7" s="7" t="s">
        <v>51</v>
      </c>
      <c r="O7">
        <v>0</v>
      </c>
      <c r="P7" s="7" t="s">
        <v>50</v>
      </c>
      <c r="Q7">
        <v>0</v>
      </c>
      <c r="R7" s="7" t="s">
        <v>49</v>
      </c>
      <c r="S7">
        <v>0</v>
      </c>
      <c r="T7" s="7" t="s">
        <v>48</v>
      </c>
      <c r="U7">
        <v>0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ht="26.25" customHeight="1" x14ac:dyDescent="0.2">
      <c r="A8" t="s">
        <v>78</v>
      </c>
      <c r="B8" s="7" t="s">
        <v>77</v>
      </c>
      <c r="C8">
        <v>0</v>
      </c>
      <c r="D8" s="7" t="s">
        <v>76</v>
      </c>
      <c r="E8">
        <v>0</v>
      </c>
      <c r="F8" s="7" t="s">
        <v>75</v>
      </c>
      <c r="G8">
        <v>0</v>
      </c>
      <c r="H8" s="7" t="s">
        <v>74</v>
      </c>
      <c r="I8">
        <v>0</v>
      </c>
      <c r="J8" s="7" t="s">
        <v>73</v>
      </c>
      <c r="K8">
        <v>0</v>
      </c>
      <c r="L8" s="7" t="s">
        <v>72</v>
      </c>
      <c r="M8">
        <v>0</v>
      </c>
      <c r="N8" s="7" t="s">
        <v>71</v>
      </c>
      <c r="O8">
        <v>0</v>
      </c>
      <c r="P8" s="7" t="s">
        <v>70</v>
      </c>
      <c r="Q8">
        <v>0</v>
      </c>
      <c r="R8" s="7" t="s">
        <v>69</v>
      </c>
      <c r="S8">
        <v>0</v>
      </c>
      <c r="T8" s="7" t="s">
        <v>68</v>
      </c>
      <c r="U8">
        <v>0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ht="29.25" customHeight="1" x14ac:dyDescent="0.2">
      <c r="A9" t="s">
        <v>67</v>
      </c>
      <c r="B9" s="7" t="s">
        <v>66</v>
      </c>
      <c r="C9">
        <v>0</v>
      </c>
      <c r="D9" s="7" t="s">
        <v>53</v>
      </c>
      <c r="E9">
        <v>0</v>
      </c>
      <c r="F9" s="7" t="s">
        <v>52</v>
      </c>
      <c r="G9">
        <v>0</v>
      </c>
      <c r="H9" s="7" t="s">
        <v>51</v>
      </c>
      <c r="I9">
        <v>0</v>
      </c>
      <c r="J9" s="7" t="s">
        <v>50</v>
      </c>
      <c r="K9">
        <v>0</v>
      </c>
      <c r="L9" s="7" t="s">
        <v>49</v>
      </c>
      <c r="M9">
        <v>0</v>
      </c>
      <c r="N9" s="7" t="s">
        <v>48</v>
      </c>
      <c r="O9">
        <v>0</v>
      </c>
      <c r="P9" s="7" t="s">
        <v>47</v>
      </c>
      <c r="Q9">
        <v>0</v>
      </c>
      <c r="R9" s="7" t="s">
        <v>46</v>
      </c>
      <c r="S9">
        <v>0</v>
      </c>
      <c r="T9" s="7" t="s">
        <v>45</v>
      </c>
      <c r="U9">
        <v>0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ht="29.25" customHeight="1" x14ac:dyDescent="0.2">
      <c r="A10" t="s">
        <v>65</v>
      </c>
      <c r="B10" s="7" t="s">
        <v>64</v>
      </c>
      <c r="C10">
        <v>1</v>
      </c>
      <c r="D10" s="7" t="s">
        <v>63</v>
      </c>
      <c r="E10">
        <v>0</v>
      </c>
      <c r="F10" s="7" t="s">
        <v>62</v>
      </c>
      <c r="G10">
        <v>0</v>
      </c>
      <c r="H10" s="7" t="s">
        <v>61</v>
      </c>
      <c r="I10">
        <v>0</v>
      </c>
      <c r="J10" s="7" t="s">
        <v>60</v>
      </c>
      <c r="K10">
        <v>0</v>
      </c>
      <c r="L10" s="7" t="s">
        <v>59</v>
      </c>
      <c r="M10">
        <v>0</v>
      </c>
      <c r="N10" s="7" t="s">
        <v>58</v>
      </c>
      <c r="O10">
        <v>0</v>
      </c>
      <c r="P10" s="7" t="s">
        <v>57</v>
      </c>
      <c r="Q10">
        <v>0</v>
      </c>
      <c r="R10" s="7" t="s">
        <v>56</v>
      </c>
      <c r="S10">
        <v>0</v>
      </c>
      <c r="T10" s="7" t="s">
        <v>55</v>
      </c>
      <c r="U10">
        <v>0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ht="21.75" customHeight="1" x14ac:dyDescent="0.2">
      <c r="A11" t="s">
        <v>54</v>
      </c>
      <c r="B11" s="7" t="s">
        <v>53</v>
      </c>
      <c r="C11">
        <v>1</v>
      </c>
      <c r="D11" s="7" t="s">
        <v>52</v>
      </c>
      <c r="E11">
        <v>0</v>
      </c>
      <c r="F11" s="7" t="s">
        <v>51</v>
      </c>
      <c r="G11">
        <v>0</v>
      </c>
      <c r="H11" s="7" t="s">
        <v>50</v>
      </c>
      <c r="I11">
        <v>0</v>
      </c>
      <c r="J11" s="7" t="s">
        <v>49</v>
      </c>
      <c r="K11">
        <v>0</v>
      </c>
      <c r="L11" s="7" t="s">
        <v>48</v>
      </c>
      <c r="M11">
        <v>1</v>
      </c>
      <c r="N11" s="7" t="s">
        <v>47</v>
      </c>
      <c r="O11">
        <v>1</v>
      </c>
      <c r="P11" s="7" t="s">
        <v>46</v>
      </c>
      <c r="Q11">
        <v>1</v>
      </c>
      <c r="R11" s="7" t="s">
        <v>45</v>
      </c>
      <c r="S11">
        <v>0</v>
      </c>
      <c r="T11" s="7" t="s">
        <v>44</v>
      </c>
      <c r="U11">
        <v>0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ht="14" x14ac:dyDescent="0.2">
      <c r="A12" s="1" t="s">
        <v>33</v>
      </c>
      <c r="B12" s="1" t="s">
        <v>30</v>
      </c>
      <c r="C12" s="1">
        <f>C2/1</f>
        <v>0</v>
      </c>
      <c r="D12" s="1"/>
      <c r="E12" s="1">
        <f>(C2+E2)/2</f>
        <v>0.5</v>
      </c>
      <c r="F12" s="1"/>
      <c r="G12" s="1">
        <f>(C2+E2+G2)/3</f>
        <v>0.33333333333333331</v>
      </c>
      <c r="H12" s="1"/>
      <c r="I12" s="1">
        <f>(C2+E2+G2+I2)/4</f>
        <v>0.5</v>
      </c>
      <c r="J12" s="3"/>
      <c r="K12" s="3">
        <f>(C2+E2+G2+I2+K2)/5</f>
        <v>0.4</v>
      </c>
      <c r="M12" s="1">
        <f>(C2+E2+G2+I2+K2+M2)/6</f>
        <v>0.33333333333333331</v>
      </c>
      <c r="N12" s="3"/>
      <c r="O12" s="3">
        <f>(C2+E2+G2+I2+K2+M2+O2)/7</f>
        <v>0.2857142857142857</v>
      </c>
      <c r="P12" s="6"/>
      <c r="Q12" s="6">
        <f>(C2+E2+G2+I2+K2+M2+O2+Q2)/8</f>
        <v>0.25</v>
      </c>
      <c r="R12" s="3"/>
      <c r="S12" s="3">
        <f>(C2+E2+G2+I2+K2+M2+O2+Q2+S2)/9</f>
        <v>0.22222222222222221</v>
      </c>
      <c r="T12" s="1"/>
      <c r="U12" s="1">
        <f>(C2+E2+G2+I2+K2+M2+O2+Q2+S2+U2)/10</f>
        <v>0.2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ht="14" x14ac:dyDescent="0.2">
      <c r="A13" s="1"/>
      <c r="B13" s="1" t="s">
        <v>29</v>
      </c>
      <c r="C13" s="1">
        <f>C3/1</f>
        <v>0</v>
      </c>
      <c r="D13" s="1"/>
      <c r="E13" s="1">
        <f>(C3+E3)/2</f>
        <v>0</v>
      </c>
      <c r="F13" s="1"/>
      <c r="G13" s="1">
        <f>(C3+E3+G3)/3</f>
        <v>0.33333333333333331</v>
      </c>
      <c r="H13" s="1"/>
      <c r="I13" s="1">
        <f>(C3+E3+G3+I3)/4</f>
        <v>0.5</v>
      </c>
      <c r="J13" s="3"/>
      <c r="K13" s="3">
        <f>(C3+E3+G3+I3+K3)/5</f>
        <v>0.4</v>
      </c>
      <c r="M13" s="1">
        <f>(C3+E3+G3+I3+K3+M3)/6</f>
        <v>0.33333333333333331</v>
      </c>
      <c r="N13" s="3"/>
      <c r="O13" s="3">
        <f>(C3+E3+G3+I3+K3+M3+O3)/7</f>
        <v>0.2857142857142857</v>
      </c>
      <c r="P13" s="6"/>
      <c r="Q13" s="6">
        <f>(C3+E3+G3+I3+K3+M3+O3+Q3)/8</f>
        <v>0.25</v>
      </c>
      <c r="R13" s="3"/>
      <c r="S13" s="3">
        <f>(C3+E3+G3+I3+K3+M3+O3+Q3+S3)/9</f>
        <v>0.22222222222222221</v>
      </c>
      <c r="T13" s="1"/>
      <c r="U13" s="1">
        <f>(C3+E3+G3+I3+K3+M3+O3+Q3+S3+U3)/10</f>
        <v>0.3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ht="14" x14ac:dyDescent="0.2">
      <c r="A14" s="1"/>
      <c r="B14" s="1" t="s">
        <v>28</v>
      </c>
      <c r="C14" s="1">
        <f>C4/1</f>
        <v>1</v>
      </c>
      <c r="D14" s="1"/>
      <c r="E14" s="1">
        <f>(C4+E4)/2</f>
        <v>0.5</v>
      </c>
      <c r="F14" s="1"/>
      <c r="G14" s="1">
        <f>(C4+E4+G4)/3</f>
        <v>0.66666666666666663</v>
      </c>
      <c r="H14" s="1"/>
      <c r="I14" s="1">
        <f>(C4+E4+G4+I4)/4</f>
        <v>0.5</v>
      </c>
      <c r="J14" s="3"/>
      <c r="K14" s="3">
        <f>(C4+E4+G4+I4+K4)/5</f>
        <v>0.4</v>
      </c>
      <c r="M14" s="1">
        <f>(C4+E4+G4+I4+K4+M4)/6</f>
        <v>0.5</v>
      </c>
      <c r="N14" s="3"/>
      <c r="O14" s="3">
        <f>(C4+E4+G4+I4+K4+M4+O4)/7</f>
        <v>0.42857142857142855</v>
      </c>
      <c r="P14" s="6"/>
      <c r="Q14" s="6">
        <f>(C4+E4+G4+I4+K4+M4+O4+Q4)/8</f>
        <v>0.5</v>
      </c>
      <c r="R14" s="3"/>
      <c r="S14" s="3">
        <f>(C4+E4+G4+I4+K4+M4+O4+Q4+S4)/9</f>
        <v>0.44444444444444442</v>
      </c>
      <c r="T14" s="1"/>
      <c r="U14" s="1">
        <f>(C4+E4+G4+I4+K4+M4+O4+Q4+S4+U4)/10</f>
        <v>0.4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ht="14" x14ac:dyDescent="0.2">
      <c r="A15" s="1"/>
      <c r="B15" s="5" t="s">
        <v>27</v>
      </c>
      <c r="C15" s="1">
        <f>C5/1</f>
        <v>0</v>
      </c>
      <c r="D15" s="1"/>
      <c r="E15" s="1">
        <f>(C5+E5)/2</f>
        <v>0.5</v>
      </c>
      <c r="F15" s="1"/>
      <c r="G15" s="1">
        <f>(C5+E5+G5)/3</f>
        <v>0.66666666666666663</v>
      </c>
      <c r="H15" s="1"/>
      <c r="I15" s="1">
        <f>(C5+E5+G5+I5)/4</f>
        <v>0.75</v>
      </c>
      <c r="J15" s="3"/>
      <c r="K15" s="3">
        <f>(C5+E5+G5+I5+K5)/5</f>
        <v>0.6</v>
      </c>
      <c r="M15" s="1">
        <f>(C5+E5+G5+I5+K5+M5)/6</f>
        <v>0.5</v>
      </c>
      <c r="N15" s="3"/>
      <c r="O15" s="3">
        <f>(C5+E5+G5+I5+K5+M5+O5)/7</f>
        <v>0.42857142857142855</v>
      </c>
      <c r="P15" s="6"/>
      <c r="Q15" s="6">
        <f>(C5+E5+G5+I5+K5+M5+O5+Q5)/8</f>
        <v>0.375</v>
      </c>
      <c r="R15" s="3"/>
      <c r="S15" s="3">
        <f>(C5+E5+G5+I5+K5+M5+O5+Q5+S5)/9</f>
        <v>0.33333333333333331</v>
      </c>
      <c r="T15" s="1"/>
      <c r="U15" s="1">
        <f>(C5+E5+G5+I5+K5+M5+O5+Q5+S5+U5)/10</f>
        <v>0.3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ht="14" x14ac:dyDescent="0.2">
      <c r="A16" s="1"/>
      <c r="B16" s="1" t="s">
        <v>26</v>
      </c>
      <c r="C16" s="1">
        <f>C6/1</f>
        <v>0</v>
      </c>
      <c r="D16" s="1"/>
      <c r="E16" s="1">
        <f>(C6+E6)/2</f>
        <v>0.5</v>
      </c>
      <c r="F16" s="1"/>
      <c r="G16" s="1">
        <f>(C6+E6+G6)/3</f>
        <v>0.33333333333333331</v>
      </c>
      <c r="H16" s="1"/>
      <c r="I16" s="1">
        <f>(C6+E6+G6+I6)/4</f>
        <v>0.5</v>
      </c>
      <c r="J16" s="3"/>
      <c r="K16" s="3">
        <f>(C6+E6+G6+I6+K6)/5</f>
        <v>0.4</v>
      </c>
      <c r="M16" s="1">
        <f>(C6+E6+G6+I6+K6+M6)/6</f>
        <v>0.5</v>
      </c>
      <c r="N16" s="3"/>
      <c r="O16" s="3">
        <f>(C6+E6+G6+I6+K6+M6+O6)/7</f>
        <v>0.42857142857142855</v>
      </c>
      <c r="P16" s="6"/>
      <c r="Q16" s="6">
        <f>(C6+E6+G6+I6+K6+M6+O6+Q6)/8</f>
        <v>0.375</v>
      </c>
      <c r="R16" s="3"/>
      <c r="S16" s="3">
        <f>(C6+E6+G6+I6+K6+M6+O6+Q6+S6)/9</f>
        <v>0.33333333333333331</v>
      </c>
      <c r="T16" s="1"/>
      <c r="U16" s="1">
        <f>(C6+E6+G6+I6+K6+M6+O6+Q6+S6+U6)/10</f>
        <v>0.4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ht="14" x14ac:dyDescent="0.2">
      <c r="A17" s="1"/>
      <c r="B17" s="1" t="s">
        <v>25</v>
      </c>
      <c r="C17" s="1">
        <f>C7/1</f>
        <v>0</v>
      </c>
      <c r="D17" s="1"/>
      <c r="E17" s="1">
        <f>(C7+E7)/2</f>
        <v>0</v>
      </c>
      <c r="F17" s="1"/>
      <c r="G17" s="1">
        <f>(C7+E7+G7)/3</f>
        <v>0.33333333333333331</v>
      </c>
      <c r="H17" s="1"/>
      <c r="I17" s="1">
        <f>(C7+E7+G7+I7)/4</f>
        <v>0.25</v>
      </c>
      <c r="J17" s="3"/>
      <c r="K17" s="3">
        <f>(C7+E7+G7+I7+K7)/5</f>
        <v>0.2</v>
      </c>
      <c r="M17" s="1">
        <f>(C7+E7+G7+I7+K7+M7)/6</f>
        <v>0.16666666666666666</v>
      </c>
      <c r="N17" s="3"/>
      <c r="O17" s="3">
        <f>(C7+E7+G7+I7+K7+M7+O7)/7</f>
        <v>0.14285714285714285</v>
      </c>
      <c r="P17" s="6"/>
      <c r="Q17" s="6">
        <f>(C7+E7+G7+I7+K7+M7+O7+Q7)/8</f>
        <v>0.125</v>
      </c>
      <c r="R17" s="3"/>
      <c r="S17" s="3">
        <f>(C7+E7+G7+I7+K7+M7+O7+Q7+S7)/9</f>
        <v>0.1111111111111111</v>
      </c>
      <c r="T17" s="1"/>
      <c r="U17" s="1">
        <f>(C7+E7+G7+I7+K7+M7+O7+Q7+S7+U7)/10</f>
        <v>0.1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ht="14" x14ac:dyDescent="0.2">
      <c r="A18" s="1"/>
      <c r="B18" s="1" t="s">
        <v>24</v>
      </c>
      <c r="C18" s="1">
        <f>C8/1</f>
        <v>0</v>
      </c>
      <c r="D18" s="1"/>
      <c r="E18" s="1">
        <f>(C8+E8)/2</f>
        <v>0</v>
      </c>
      <c r="F18" s="1"/>
      <c r="G18" s="1">
        <f>(C8+E8+G8)/3</f>
        <v>0</v>
      </c>
      <c r="H18" s="1"/>
      <c r="I18" s="1">
        <f>(C8+E8+G8+I8)/4</f>
        <v>0</v>
      </c>
      <c r="J18" s="3"/>
      <c r="K18" s="3">
        <f>(C8+E8+G8+I8+K8)/5</f>
        <v>0</v>
      </c>
      <c r="M18" s="1">
        <f>(C8+E8+G8+I8+K8+M8)/6</f>
        <v>0</v>
      </c>
      <c r="N18" s="3"/>
      <c r="O18" s="3">
        <f>(C8+E8+G8+I8+K8+M8+O8)/7</f>
        <v>0</v>
      </c>
      <c r="P18" s="6"/>
      <c r="Q18" s="6">
        <f>(C8+E8+G8+I8+K8+M8+O8+Q8)/8</f>
        <v>0</v>
      </c>
      <c r="R18" s="3"/>
      <c r="S18" s="3">
        <f>(C8+E8+G8+I8+K8+M8+O8+Q8+S8)/9</f>
        <v>0</v>
      </c>
      <c r="T18" s="1"/>
      <c r="U18" s="1">
        <f>(C8+E8+G8+I8+K8+M8+O8+Q8+S8+U8)/10</f>
        <v>0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ht="14" x14ac:dyDescent="0.2">
      <c r="A19" s="1"/>
      <c r="B19" s="1" t="s">
        <v>23</v>
      </c>
      <c r="C19" s="1">
        <f>C9/1</f>
        <v>0</v>
      </c>
      <c r="D19" s="1"/>
      <c r="E19" s="1">
        <f>(C9+E9)/2</f>
        <v>0</v>
      </c>
      <c r="F19" s="1"/>
      <c r="G19" s="1">
        <f>(C9+E9+G9)/3</f>
        <v>0</v>
      </c>
      <c r="H19" s="1"/>
      <c r="I19" s="1">
        <f>(C9+E9+G9+I9)/4</f>
        <v>0</v>
      </c>
      <c r="J19" s="3"/>
      <c r="K19" s="3">
        <f>(C9+E9+G9+I9+K9)/5</f>
        <v>0</v>
      </c>
      <c r="M19" s="1">
        <f>(C9+E9+G9+I9+K9+M9)/6</f>
        <v>0</v>
      </c>
      <c r="N19" s="3"/>
      <c r="O19" s="3">
        <f>(C9+E9+G9+I9+K9+M9+O9)/7</f>
        <v>0</v>
      </c>
      <c r="P19" s="6"/>
      <c r="Q19" s="6">
        <f>(C9+E9+G9+I9+K9+M9+O9+Q9)/8</f>
        <v>0</v>
      </c>
      <c r="R19" s="3"/>
      <c r="S19" s="3">
        <f>(C9+E9+G9+I9+K9+M9+O9+Q9+S9)/9</f>
        <v>0</v>
      </c>
      <c r="T19" s="1"/>
      <c r="U19" s="1">
        <f>(C9+E9+G9+I9+K9+M9+O9+Q9+S9+U9)/10</f>
        <v>0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t="14" x14ac:dyDescent="0.2">
      <c r="A20" s="1"/>
      <c r="B20" s="1" t="s">
        <v>22</v>
      </c>
      <c r="C20" s="1">
        <f>C10/1</f>
        <v>1</v>
      </c>
      <c r="D20" s="1"/>
      <c r="E20" s="1">
        <f>(C10+E10)/2</f>
        <v>0.5</v>
      </c>
      <c r="F20" s="1"/>
      <c r="G20" s="1">
        <f>(C10+E10+G10)/3</f>
        <v>0.33333333333333331</v>
      </c>
      <c r="H20" s="1"/>
      <c r="I20" s="1">
        <f>(C10+E10+G10+I10)/4</f>
        <v>0.25</v>
      </c>
      <c r="J20" s="3"/>
      <c r="K20" s="3">
        <f>(C10+E10+G10+I10+K10)/5</f>
        <v>0.2</v>
      </c>
      <c r="M20" s="1">
        <f>(C10+E10+G10+I10+K10+M10)/6</f>
        <v>0.16666666666666666</v>
      </c>
      <c r="N20" s="3"/>
      <c r="O20" s="3">
        <f>(C10+E10+G10+I10+K10+M10+O10)/7</f>
        <v>0.14285714285714285</v>
      </c>
      <c r="P20" s="6"/>
      <c r="Q20" s="6">
        <f>(C10+E10+G10+I10+K10+M10+O10+Q10)/8</f>
        <v>0.125</v>
      </c>
      <c r="R20" s="3"/>
      <c r="S20" s="3">
        <f>(C10+E10+G10+I10+K10+M10+O10+Q10+S10)/9</f>
        <v>0.1111111111111111</v>
      </c>
      <c r="T20" s="1"/>
      <c r="U20" s="1">
        <f>(C10+E10+G10+I10+K10+M10+O10+Q10+S10+U10)/10</f>
        <v>0.1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ht="14" x14ac:dyDescent="0.2">
      <c r="A21" s="1"/>
      <c r="B21" s="1" t="s">
        <v>21</v>
      </c>
      <c r="C21" s="1">
        <f>C11/1</f>
        <v>1</v>
      </c>
      <c r="D21" s="1"/>
      <c r="E21" s="1">
        <f>(C11+E11)/2</f>
        <v>0.5</v>
      </c>
      <c r="F21" s="1"/>
      <c r="G21" s="1">
        <f>(C11+E11+G11)/3</f>
        <v>0.33333333333333331</v>
      </c>
      <c r="H21" s="1"/>
      <c r="I21" s="1">
        <f>(C11+E11+G11+I11)/4</f>
        <v>0.25</v>
      </c>
      <c r="J21" s="3"/>
      <c r="K21" s="3">
        <f>(C11+E11+G11+I11+K11)/5</f>
        <v>0.2</v>
      </c>
      <c r="M21" s="1">
        <f>(C11+E11+G11+I11+K11+M11)/6</f>
        <v>0.33333333333333331</v>
      </c>
      <c r="N21" s="3"/>
      <c r="O21" s="3">
        <f>(C11+E11+G11+I11+K11+M11+O11)/7</f>
        <v>0.42857142857142855</v>
      </c>
      <c r="P21" s="6"/>
      <c r="Q21" s="6">
        <f>(C11+E11+G11+I11+K11+M11+O11+Q11)/8</f>
        <v>0.5</v>
      </c>
      <c r="R21" s="3"/>
      <c r="S21" s="3">
        <f>(C11+E11+G11+I11+K11+M11+O11+Q11+S11)/9</f>
        <v>0.44444444444444442</v>
      </c>
      <c r="T21" s="1"/>
      <c r="U21" s="1">
        <f>(C11+E11+G11+I11+K11+M11+O11+Q11+S11+U11)/10</f>
        <v>0.4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14" x14ac:dyDescent="0.2">
      <c r="A22" s="1"/>
      <c r="B22" s="1" t="s">
        <v>32</v>
      </c>
      <c r="C22" s="1">
        <f>AVERAGE(C12:C21)</f>
        <v>0.3</v>
      </c>
      <c r="D22" s="1"/>
      <c r="E22" s="1">
        <f>AVERAGE(E12:E21)</f>
        <v>0.3</v>
      </c>
      <c r="F22" s="1"/>
      <c r="G22" s="1">
        <f>AVERAGE(G12:G21)</f>
        <v>0.33333333333333337</v>
      </c>
      <c r="H22" s="1"/>
      <c r="I22" s="1">
        <f>AVERAGE(I12:I21)</f>
        <v>0.35</v>
      </c>
      <c r="J22" s="1"/>
      <c r="K22" s="1">
        <f>AVERAGE(K12:K21)</f>
        <v>0.28000000000000008</v>
      </c>
      <c r="L22" s="1"/>
      <c r="M22" s="1">
        <f>AVERAGE(M12:M21)</f>
        <v>0.28333333333333333</v>
      </c>
      <c r="N22" s="1"/>
      <c r="O22" s="1">
        <f>AVERAGE(O12:O21)</f>
        <v>0.25714285714285712</v>
      </c>
      <c r="P22" s="1"/>
      <c r="Q22" s="1">
        <f>AVERAGE(Q12:Q21)</f>
        <v>0.25</v>
      </c>
      <c r="R22" s="1"/>
      <c r="S22" s="1">
        <f>AVERAGE(S12:S21)</f>
        <v>0.22222222222222224</v>
      </c>
      <c r="T22" s="1"/>
      <c r="U22" s="1">
        <f>AVERAGE(U12:U21)</f>
        <v>0.22000000000000003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ht="14" x14ac:dyDescent="0.2">
      <c r="A23" s="1" t="s">
        <v>31</v>
      </c>
      <c r="B23" s="1" t="s">
        <v>30</v>
      </c>
      <c r="C23" s="1">
        <v>0</v>
      </c>
      <c r="D23" s="1"/>
      <c r="E23" s="4">
        <f>IF($E2 = 1, SUMIF(C2:E2,"=1",C12:E12)/SUM(C2,E2), $C23)</f>
        <v>0.5</v>
      </c>
      <c r="F23" s="1"/>
      <c r="G23" s="1">
        <f>IF($G2 = 1, SUMIF(C2:G2,"=1",C12:G12)/SUM(C2,E2,G2), $E23)</f>
        <v>0.5</v>
      </c>
      <c r="H23" s="1"/>
      <c r="I23" s="3">
        <f>IF($I2 = 1, SUMIF(C2:I2,"=1",C12:I12)/SUM(C2,E2,G2,I2), $G23)</f>
        <v>0.5</v>
      </c>
      <c r="J23" s="1"/>
      <c r="K23" s="3">
        <f>IF($K2 = 1, SUMIF(C2:K2,"=1",C12:K12)/SUM(C2,E2,G2,I2,K2), $I23)</f>
        <v>0.5</v>
      </c>
      <c r="L23" s="1"/>
      <c r="M23" s="3">
        <f>IF($M2 = 1, SUMIF(C2:M2,"=1",C12:M12)/SUM(C2,E2,G2,I2,K2,M2), $K23)</f>
        <v>0.5</v>
      </c>
      <c r="N23" s="1"/>
      <c r="O23" s="3">
        <f>IF($O2 = 1, SUMIF(C2:O2,"=1",C12:O12)/SUM(C2,E2,G2,I2,K2,M2,O2), $M23)</f>
        <v>0.5</v>
      </c>
      <c r="P23" s="1"/>
      <c r="Q23" s="3">
        <f>IF($Q2 = 1, SUMIF(C2:Q2,"=1",C12:Q12)/SUM(C2,E2,G2,I2,K2,M2,O2,Q2), $O23)</f>
        <v>0.5</v>
      </c>
      <c r="R23" s="1"/>
      <c r="S23" s="1">
        <f>IF($S2 = 1, SUMIF(C2:S2,"=1",C12:S12)/SUM(C2,E2,G2,I2,K2,M2,O2,Q2,S2), $Q23)</f>
        <v>0.5</v>
      </c>
      <c r="T23" s="1"/>
      <c r="U23" s="1">
        <f>IF($U2 = 1, SUMIF(C2:U2,"=1",C12:U12)/SUM(C2,E2,G2,I2,K2,M2,O2,Q2,S2,U2), $S23)</f>
        <v>0.5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ht="14" x14ac:dyDescent="0.2">
      <c r="A24" s="1"/>
      <c r="B24" s="1" t="s">
        <v>29</v>
      </c>
      <c r="C24" s="1">
        <v>0</v>
      </c>
      <c r="D24" s="1"/>
      <c r="E24" s="4">
        <f>IF($E3 = 1, SUMIF(C3:E3,"=1",C13:E13)/SUM($C3,$E3), $C24)</f>
        <v>0</v>
      </c>
      <c r="F24" s="1"/>
      <c r="G24" s="1">
        <f>IF($G3 = 1, SUMIF(C3:G3,"=1",C13:G13)/SUM(C3,E3,G3), $E24)</f>
        <v>0.33333333333333331</v>
      </c>
      <c r="H24" s="1"/>
      <c r="I24" s="3">
        <f>IF($I3 = 1, SUMIF(C3:I3,"=1",C13:I13)/SUM(C3,E3,G3,I3), $G24)</f>
        <v>0.41666666666666663</v>
      </c>
      <c r="J24" s="1"/>
      <c r="K24" s="3">
        <f>IF($K3 = 1, SUMIF(C3:K3,"=1",C13:K13)/SUM(C3,E3,G3,I3,K3), $I24)</f>
        <v>0.41666666666666663</v>
      </c>
      <c r="L24" s="1"/>
      <c r="M24" s="3">
        <f>IF($M3 = 1, SUMIF(C3:M3,"=1",C13:M13)/SUM(C3,E3,G3,I3,K3,M3), $K24)</f>
        <v>0.41666666666666663</v>
      </c>
      <c r="N24" s="1"/>
      <c r="O24" s="3">
        <f>IF($O3 = 1, SUMIF(C3:O3,"=1",C13:O13)/SUM(C3,E3,G3,I3,K3,M3,O3), $M24)</f>
        <v>0.41666666666666663</v>
      </c>
      <c r="P24" s="1"/>
      <c r="Q24" s="3">
        <f>IF($Q3 = 1, SUMIF(C3:Q3,"=1",C13:Q13)/SUM(C3,E3,G3,I3,K3,M3,O3,Q3), $O24)</f>
        <v>0.41666666666666663</v>
      </c>
      <c r="R24" s="1"/>
      <c r="S24" s="1">
        <f>IF($S3 = 1, SUMIF(C3:S3,"=1",C13:S13)/SUM(C3,E3,G3,I3,K3,M3,O3,Q3,S3), $Q24)</f>
        <v>0.41666666666666663</v>
      </c>
      <c r="T24" s="1"/>
      <c r="U24" s="1">
        <f>IF($U3 = 1, SUMIF(C3:U3,"=1",C13:U13)/SUM(C3,E3,G3,I3,K3,M3,O3,Q3,S3,U3), $S24)</f>
        <v>0.37777777777777777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ht="14" x14ac:dyDescent="0.2">
      <c r="A25" s="1"/>
      <c r="B25" s="1" t="s">
        <v>28</v>
      </c>
      <c r="C25" s="1">
        <f>C4/SUM(C4)</f>
        <v>1</v>
      </c>
      <c r="D25" s="1"/>
      <c r="E25" s="4">
        <f>IF($E4 = 1, SUMIF(C4:E4,"=1",C14:E14)/SUM($C4,$E4), $C25)</f>
        <v>1</v>
      </c>
      <c r="F25" s="1"/>
      <c r="G25" s="1">
        <f>IF($G4 = 1, SUMIF(C4:G4,"=1",C14:G14)/SUM(C4,E4,G4), $E25)</f>
        <v>0.83333333333333326</v>
      </c>
      <c r="H25" s="1"/>
      <c r="I25" s="3">
        <f>IF($I4 = 1, SUMIF(C4:I4,"=1",C14:I14)/SUM(C4,E4,G4,I4), $G25)</f>
        <v>0.83333333333333326</v>
      </c>
      <c r="J25" s="1"/>
      <c r="K25" s="3">
        <f>IF($K4 = 1, SUMIF(C4:K4,"=1",C14:K14)/SUM(C4,E4,G4,I4,K4), $I25)</f>
        <v>0.83333333333333326</v>
      </c>
      <c r="L25" s="1"/>
      <c r="M25" s="3">
        <f>IF($M4 = 1, SUMIF(C4:M4,"=1",C14:M14)/SUM(C4,E4,G4,I4,K4,M4), $K25)</f>
        <v>0.72222222222222221</v>
      </c>
      <c r="N25" s="1"/>
      <c r="O25" s="3">
        <f>IF($O4 = 1, SUMIF(C4:O4,"=1",C14:O14)/SUM(C4,E4,G4,I4,K4,M4,O4), $M25)</f>
        <v>0.72222222222222221</v>
      </c>
      <c r="P25" s="1"/>
      <c r="Q25" s="3">
        <f>IF($Q4 = 1, SUMIF(C4:Q4,"=1",C14:Q14)/SUM(C4,E4,G4,I4,K4,M4,O4,Q4), $O25)</f>
        <v>0.66666666666666663</v>
      </c>
      <c r="R25" s="1"/>
      <c r="S25" s="1">
        <f>IF($S4 = 1, SUMIF(C4:S4,"=1",C14:S14)/SUM(C4,E4,G4,I4,K4,M4,O4,Q4,S4), $Q25)</f>
        <v>0.66666666666666663</v>
      </c>
      <c r="T25" s="1"/>
      <c r="U25" s="1">
        <f>IF($U4 = 1, SUMIF(C4:U4,"=1",C14:U14)/SUM(C4,E4,G4,I4,K4,M4,O4,Q4,S4,U4), $S25)</f>
        <v>0.66666666666666663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ht="14" x14ac:dyDescent="0.2">
      <c r="A26" s="1"/>
      <c r="B26" s="5" t="s">
        <v>27</v>
      </c>
      <c r="C26" s="1">
        <v>0</v>
      </c>
      <c r="D26" s="1"/>
      <c r="E26" s="4">
        <f>IF($E5 = 1, SUMIF(C5:E5,"=1",C15:E15)/SUM($C5,$E5), $C26)</f>
        <v>0.5</v>
      </c>
      <c r="F26" s="1"/>
      <c r="G26" s="1">
        <f>IF($G5 = 1, SUMIF(C5:G5,"=1",C15:G15)/SUM(C5,E5,G5), $E26)</f>
        <v>0.58333333333333326</v>
      </c>
      <c r="H26" s="1"/>
      <c r="I26" s="3">
        <f>IF($I5 = 1, SUMIF(C5:I5,"=1",C15:I15)/SUM(C5,E5,G5,I5), $G26)</f>
        <v>0.63888888888888884</v>
      </c>
      <c r="J26" s="1"/>
      <c r="K26" s="3">
        <f>IF($K5 = 1, SUMIF(C5:K5,"=1",C15:K15)/SUM(C5,E5,G5,I5,K5), $I26)</f>
        <v>0.63888888888888884</v>
      </c>
      <c r="L26" s="1"/>
      <c r="M26" s="3">
        <f>IF($M5 = 1, SUMIF(C5:M5,"=1",C15:M15)/SUM(C5,E5,G5,I5,K5,M5), $K26)</f>
        <v>0.63888888888888884</v>
      </c>
      <c r="N26" s="1"/>
      <c r="O26" s="3">
        <f>IF($O5 = 1, SUMIF(C5:O5,"=1",C15:O15)/SUM(C5,E5,G5,I5,K5,M5,O5), $M26)</f>
        <v>0.63888888888888884</v>
      </c>
      <c r="P26" s="1"/>
      <c r="Q26" s="3">
        <f>IF($Q5 = 1, SUMIF(C5:Q5,"=1",C15:Q15)/SUM(C5,E5,G5,I5,K5,M5,O5,Q5), $O26)</f>
        <v>0.63888888888888884</v>
      </c>
      <c r="R26" s="1"/>
      <c r="S26" s="1">
        <f>IF($S5 = 1, SUMIF(C5:S5,"=1",C15:S15)/SUM(C5,E5,G5,I5,K5,M5,O5,Q5,S5), $Q26)</f>
        <v>0.63888888888888884</v>
      </c>
      <c r="T26" s="1"/>
      <c r="U26" s="1">
        <f>IF($U5 = 1, SUMIF(C5:U5,"=1",C15:U15)/SUM(C5,E5,G5,I5,K5,M5,O5,Q5,S5,U5), $S26)</f>
        <v>0.63888888888888884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ht="14" x14ac:dyDescent="0.2">
      <c r="A27" s="1"/>
      <c r="B27" s="1" t="s">
        <v>26</v>
      </c>
      <c r="C27" s="1">
        <v>0</v>
      </c>
      <c r="D27" s="1"/>
      <c r="E27" s="4">
        <f>IF($E6 = 1, SUMIF(C6:E6,"=1",C16:E16)/SUM($C6,$E6), $C27)</f>
        <v>0.5</v>
      </c>
      <c r="F27" s="1"/>
      <c r="G27" s="1">
        <f>IF($G6 = 1, SUMIF(C6:G6,"=1",C16:G16)/SUM(C6,E6,G6), $E27)</f>
        <v>0.5</v>
      </c>
      <c r="H27" s="1"/>
      <c r="I27" s="3">
        <f>IF($I6 = 1, SUMIF(C6:I6,"=1",C16:I16)/SUM(C6,E6,G6,I6), $G27)</f>
        <v>0.5</v>
      </c>
      <c r="J27" s="1"/>
      <c r="K27" s="3">
        <f>IF($K6 = 1, SUMIF(C6:K6,"=1",C16:K16)/SUM(C6,E6,G6,I6,K6), $I27)</f>
        <v>0.5</v>
      </c>
      <c r="L27" s="1"/>
      <c r="M27" s="3">
        <f>IF($M6 = 1, SUMIF(C6:M6,"=1",C16:M16)/SUM(C6,E6,G6,I6,K6,M6), $K27)</f>
        <v>0.5</v>
      </c>
      <c r="N27" s="1"/>
      <c r="O27" s="3">
        <f>IF($O6 = 1, SUMIF(C6:O6,"=1",C16:O16)/SUM(C6,E6,G6,I6,K6,M6,O6), $M27)</f>
        <v>0.5</v>
      </c>
      <c r="P27" s="1"/>
      <c r="Q27" s="3">
        <f>IF($Q6 = 1, SUMIF(C6:Q6,"=1",C16:Q16)/SUM(C6,E6,G6,I6,K6,M6,O6,Q6), $O27)</f>
        <v>0.5</v>
      </c>
      <c r="R27" s="1"/>
      <c r="S27" s="1">
        <f>IF($S6 = 1, SUMIF(C6:S6,"=1",C16:S16)/SUM(C6,E6,G6,I6,K6,M6,O6,Q6,S6), $Q27)</f>
        <v>0.5</v>
      </c>
      <c r="T27" s="1"/>
      <c r="U27" s="1">
        <f>IF($U6 = 1, SUMIF(C6:U6,"=1",C16:U16)/SUM(C6,E6,G6,I6,K6,M6,O6,Q6,S6,U6), $S27)</f>
        <v>0.47499999999999998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ht="14" x14ac:dyDescent="0.2">
      <c r="A28" s="1"/>
      <c r="B28" s="1" t="s">
        <v>25</v>
      </c>
      <c r="C28" s="1">
        <v>0</v>
      </c>
      <c r="D28" s="1"/>
      <c r="E28" s="4">
        <f>IF($E7 = 1, SUMIF(C7:E7,"=1",C17:E17)/SUM($C7,$E7), $C28)</f>
        <v>0</v>
      </c>
      <c r="F28" s="1"/>
      <c r="G28" s="1">
        <f>IF($G7 = 1, SUMIF(C7:G7,"=1",C17:G17)/SUM(C7,E7,G7), $E28)</f>
        <v>0.33333333333333331</v>
      </c>
      <c r="H28" s="1"/>
      <c r="I28" s="3">
        <f>IF($I7 = 1, SUMIF(C7:I7,"=1",C17:I17)/SUM(C7,E7,G7,I7), $G28)</f>
        <v>0.33333333333333331</v>
      </c>
      <c r="J28" s="1"/>
      <c r="K28" s="3">
        <f>IF($K7 = 1, SUMIF(C7:K7,"=1",C17:K17)/SUM(C7,E7,G7,I7,K7), $I28)</f>
        <v>0.33333333333333331</v>
      </c>
      <c r="L28" s="1"/>
      <c r="M28" s="3">
        <f>IF($M7 = 1, SUMIF(C7:M7,"=1",C17:M17)/SUM(C7,E7,G7,I7,K7,M7), $K28)</f>
        <v>0.33333333333333331</v>
      </c>
      <c r="N28" s="1"/>
      <c r="O28" s="3">
        <f>IF($O7 = 1, SUMIF(C7:O7,"=1",C17:O17)/SUM(C7,E7,G7,I7,K7,M7,O7), $M28)</f>
        <v>0.33333333333333331</v>
      </c>
      <c r="P28" s="1"/>
      <c r="Q28" s="3">
        <f>IF($Q7 = 1, SUMIF(C7:Q7,"=1",C17:Q17)/SUM(C7,E7,G7,I7,K7,M7,O7,Q7), $O28)</f>
        <v>0.33333333333333331</v>
      </c>
      <c r="R28" s="1"/>
      <c r="S28" s="1">
        <f>IF($S7 = 1, SUMIF(C7:S7,"=1",C17:S17)/SUM(C7,E7,G7,I7,K7,M7,O7,Q7,S7), $Q28)</f>
        <v>0.33333333333333331</v>
      </c>
      <c r="T28" s="1"/>
      <c r="U28" s="1">
        <f>IF($U7 = 1, SUMIF(C7:U7,"=1",C17:U17)/SUM(C7,E7,G7,I7,K7,M7,O7,Q7,S7,U7), $S28)</f>
        <v>0.33333333333333331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ht="14" x14ac:dyDescent="0.2">
      <c r="A29" s="1"/>
      <c r="B29" s="1" t="s">
        <v>24</v>
      </c>
      <c r="C29" s="1">
        <v>0</v>
      </c>
      <c r="D29" s="1"/>
      <c r="E29" s="4">
        <f>IF($E8 = 1, SUMIF(C8:E8,"=1",C18:E18)/SUM($C8,$E8), $C29)</f>
        <v>0</v>
      </c>
      <c r="F29" s="1"/>
      <c r="G29" s="1">
        <f>IF($G8 = 1, SUMIF(C8:G8,"=1",C18:G18)/SUM(C8,E8,G8), $E29)</f>
        <v>0</v>
      </c>
      <c r="H29" s="1"/>
      <c r="I29" s="3">
        <f>IF($I8 = 1, SUMIF(C8:I8,"=1",C18:I18)/SUM(C8,E8,G8,I8), $G29)</f>
        <v>0</v>
      </c>
      <c r="J29" s="1"/>
      <c r="K29" s="3">
        <f>IF($K8 = 1, SUMIF(C8:K8,"=1",C18:K18)/SUM(C8,E8,G8,I8,K8), $I29)</f>
        <v>0</v>
      </c>
      <c r="L29" s="1"/>
      <c r="M29" s="3">
        <f>IF($M8 = 1, SUMIF(C8:M8,"=1",C18:M18)/SUM(C8,E8,G8,I8,K8,M8), $K29)</f>
        <v>0</v>
      </c>
      <c r="N29" s="1"/>
      <c r="O29" s="3">
        <f>IF($O8 = 1, SUMIF(C8:O8,"=1",C18:O18)/SUM(C8,E8,G8,I8,K8,M8,O8), $M29)</f>
        <v>0</v>
      </c>
      <c r="P29" s="1"/>
      <c r="Q29" s="3">
        <f>IF($Q8 = 1, SUMIF(C8:Q8,"=1",C18:Q18)/SUM(C8,E8,G8,I8,K8,M8,O8,Q8), $O29)</f>
        <v>0</v>
      </c>
      <c r="R29" s="1"/>
      <c r="S29" s="1">
        <f>IF($S8 = 1, SUMIF(C8:S8,"=1",C18:S18)/SUM(C8,E8,G8,I8,K8,M8,O8,Q8,S8), $Q29)</f>
        <v>0</v>
      </c>
      <c r="T29" s="1"/>
      <c r="U29" s="1">
        <f>IF($U8 = 1, SUMIF(C8:U8,"=1",C18:U18)/SUM(C8,E8,G8,I8,K8,M8,O8,Q8,S8,U8), $S29)</f>
        <v>0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ht="14" x14ac:dyDescent="0.2">
      <c r="A30" s="1"/>
      <c r="B30" s="1" t="s">
        <v>23</v>
      </c>
      <c r="C30" s="1">
        <v>0</v>
      </c>
      <c r="D30" s="1"/>
      <c r="E30" s="4">
        <f>IF($E9 = 1, SUMIF(C9:E9,"=1",C19:E19)/SUM($C9,$E9), $C30)</f>
        <v>0</v>
      </c>
      <c r="F30" s="1"/>
      <c r="G30" s="1">
        <f>IF($G9 = 1, SUMIF(C9:G9,"=1",C19:G19)/SUM(C9,E9,G9), $E30)</f>
        <v>0</v>
      </c>
      <c r="H30" s="1"/>
      <c r="I30" s="3">
        <f>IF($I9 = 1, SUMIF(C9:I9,"=1",C19:I19)/SUM(C9,E9,G9,I9), $G30)</f>
        <v>0</v>
      </c>
      <c r="J30" s="1"/>
      <c r="K30" s="3">
        <f>IF($K9 = 1, SUMIF(C9:K9,"=1",C19:K19)/SUM(C9,E9,G9,I9,K9), $I30)</f>
        <v>0</v>
      </c>
      <c r="L30" s="1"/>
      <c r="M30" s="3">
        <f>IF($M9 = 1, SUMIF(C9:M9,"=1",C19:M19)/SUM(C9,E9,G9,I9,K9,M9), $K30)</f>
        <v>0</v>
      </c>
      <c r="N30" s="1"/>
      <c r="O30" s="3">
        <f>IF($O9 = 1, SUMIF(C9:O9,"=1",C19:O19)/SUM(C9,E9,G9,I9,K9,M9,O9), $M30)</f>
        <v>0</v>
      </c>
      <c r="P30" s="1"/>
      <c r="Q30" s="3">
        <f>IF($Q9 = 1, SUMIF(C9:Q9,"=1",C19:Q19)/SUM(C9,E9,G9,I9,K9,M9,O9,Q9), $O30)</f>
        <v>0</v>
      </c>
      <c r="R30" s="1"/>
      <c r="S30" s="1">
        <f>IF($S9 = 1, SUMIF(C9:S9,"=1",C19:S19)/SUM(C9,E9,G9,I9,K9,M9,O9,Q9,S9), $Q30)</f>
        <v>0</v>
      </c>
      <c r="T30" s="1"/>
      <c r="U30" s="1">
        <f>IF($U9 = 1, SUMIF(C9:U9,"=1",C19:U19)/SUM(C9,E9,G9,I9,K9,M9,O9,Q9,S9,U9), $S30)</f>
        <v>0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ht="14" x14ac:dyDescent="0.2">
      <c r="A31" s="1"/>
      <c r="B31" s="1" t="s">
        <v>22</v>
      </c>
      <c r="C31" s="1">
        <f>C10/SUM(C10)</f>
        <v>1</v>
      </c>
      <c r="D31" s="1"/>
      <c r="E31" s="4">
        <f>IF($E10 = 1, SUMIF(C10:E10,"=1",C20:E20)/SUM($C10,$E10), $C31)</f>
        <v>1</v>
      </c>
      <c r="F31" s="1"/>
      <c r="G31" s="1">
        <f>IF($G10 = 1, SUMIF(C10:G10,"=1",C20:G20)/SUM(C10,E10,G10), $E31)</f>
        <v>1</v>
      </c>
      <c r="H31" s="1"/>
      <c r="I31" s="3">
        <f>IF($I10 = 1, SUMIF(C10:I10,"=1",C20:I20)/SUM(C10,E10,G10,I10), $G31)</f>
        <v>1</v>
      </c>
      <c r="J31" s="1"/>
      <c r="K31" s="3">
        <f>IF($K10 = 1, SUMIF(C10:K10,"=1",C20:K20)/SUM(C10,E10,G10,I10,K10), $I31)</f>
        <v>1</v>
      </c>
      <c r="L31" s="1"/>
      <c r="M31" s="3">
        <f>IF($M10 = 1, SUMIF(C10:M10,"=1",C20:M20)/SUM(C10,E10,G10,I10,K10,M10), $K31)</f>
        <v>1</v>
      </c>
      <c r="N31" s="1"/>
      <c r="O31" s="3">
        <f>IF($O10 = 1, SUMIF(C10:O10,"=1",C20:O20)/SUM(C10,E10,G10,I10,K10,M10,O10), $M31)</f>
        <v>1</v>
      </c>
      <c r="P31" s="1"/>
      <c r="Q31" s="3">
        <f>IF($Q10 = 1, SUMIF(C10:Q10,"=1",C20:Q20)/SUM(C10,E10,G10,I10,K10,M10,O10,Q10), $O31)</f>
        <v>1</v>
      </c>
      <c r="R31" s="1"/>
      <c r="S31" s="1">
        <f>IF($S10 = 1, SUMIF(C10:S10,"=1",C20:S20)/SUM(C10,E10,G10,I10,K10,M10,O10,Q10,S10), $Q31)</f>
        <v>1</v>
      </c>
      <c r="T31" s="1"/>
      <c r="U31" s="1">
        <f>IF($U10 = 1, SUMIF(C10:U10,"=1",C20:U20)/SUM(C10,E10,G10,I10,K10,M10,O10,Q10,S10,U10), $S31)</f>
        <v>1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ht="14" x14ac:dyDescent="0.2">
      <c r="A32" s="1"/>
      <c r="B32" s="1" t="s">
        <v>21</v>
      </c>
      <c r="C32" s="1">
        <f>C11/SUM(C11)</f>
        <v>1</v>
      </c>
      <c r="D32" s="1"/>
      <c r="E32" s="4">
        <f>IF($E11 = 1, SUMIF(C11:E11,"=1",C21:E21)/SUM($C11,$E11), $C32)</f>
        <v>1</v>
      </c>
      <c r="F32" s="1"/>
      <c r="G32" s="1">
        <f>IF($G11 = 1, SUMIF(C11:G11,"=1",C21:G21)/SUM(C11,E11,G11), $E32)</f>
        <v>1</v>
      </c>
      <c r="H32" s="1"/>
      <c r="I32" s="3">
        <f>IF($I11 = 1, SUMIF(C11:I11,"=1",C21:I21)/SUM(C11,E11,G11,I11), $G32)</f>
        <v>1</v>
      </c>
      <c r="J32" s="1"/>
      <c r="K32" s="3">
        <f>IF($K11 = 1, SUMIF(C11:K11,"=1",C21:K21)/SUM(C11,E11,G11,I11,K11), $I32)</f>
        <v>1</v>
      </c>
      <c r="L32" s="1"/>
      <c r="M32" s="3">
        <f>IF($M11 = 1, SUMIF(C11:M11,"=1",C21:M21)/SUM(C11,E11,G11,I11,K11,M11), $K32)</f>
        <v>0.66666666666666663</v>
      </c>
      <c r="N32" s="1"/>
      <c r="O32" s="3">
        <f>IF($O11 = 1, SUMIF(C11:O11,"=1",C21:O21)/SUM(C11,E11,G11,I11,K11,M11,O11), $M32)</f>
        <v>0.58730158730158732</v>
      </c>
      <c r="P32" s="1"/>
      <c r="Q32" s="3">
        <f>IF($Q11 = 1, SUMIF(C11:Q11,"=1",C21:Q21)/SUM(C11,E11,G11,I11,K11,M11,O11,Q11), $O32)</f>
        <v>0.56547619047619047</v>
      </c>
      <c r="R32" s="1"/>
      <c r="S32" s="1">
        <f>IF($S11 = 1, SUMIF(C11:S11,"=1",C21:S21)/SUM(C11,E11,G11,I11,K11,M11,O11,Q11,S11), $Q32)</f>
        <v>0.56547619047619047</v>
      </c>
      <c r="T32" s="1"/>
      <c r="U32" s="1">
        <f>IF($U11 = 1, SUMIF(C11:U11,"=1",C21:U21)/SUM(C11,E11,G11,I11,K11,M11,O11,Q11,S11,U11), $S32)</f>
        <v>0.56547619047619047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ht="14" x14ac:dyDescent="0.2">
      <c r="A33" s="1"/>
      <c r="B33" s="1" t="s">
        <v>20</v>
      </c>
      <c r="C33" s="1">
        <f>AVERAGE(C23:C32)</f>
        <v>0.3</v>
      </c>
      <c r="D33" s="1"/>
      <c r="E33" s="1">
        <f>AVERAGE(E23:E32)</f>
        <v>0.45</v>
      </c>
      <c r="F33" s="1"/>
      <c r="G33" s="1">
        <f>AVERAGE(G23:G32)</f>
        <v>0.50833333333333341</v>
      </c>
      <c r="H33" s="1"/>
      <c r="I33" s="1">
        <f>AVERAGE(I23:I32)</f>
        <v>0.52222222222222225</v>
      </c>
      <c r="J33" s="1"/>
      <c r="K33" s="1">
        <f>AVERAGE(K23:K32)</f>
        <v>0.52222222222222225</v>
      </c>
      <c r="L33" s="1"/>
      <c r="M33" s="1">
        <f>AVERAGE(M23:M32)</f>
        <v>0.47777777777777775</v>
      </c>
      <c r="N33" s="1"/>
      <c r="O33" s="1">
        <f>AVERAGE(O23:O32)</f>
        <v>0.46984126984126978</v>
      </c>
      <c r="P33" s="1"/>
      <c r="Q33" s="1">
        <f>AVERAGE(Q23:Q32)</f>
        <v>0.46210317460317463</v>
      </c>
      <c r="R33" s="1"/>
      <c r="S33" s="1">
        <f>AVERAGE(S23:S32)</f>
        <v>0.46210317460317463</v>
      </c>
      <c r="T33" s="1"/>
      <c r="U33" s="1">
        <f>AVERAGE(U23:U32)</f>
        <v>0.45571428571428568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ht="15" x14ac:dyDescent="0.2">
      <c r="A34" s="1"/>
      <c r="B34" s="1"/>
      <c r="C34" s="2" t="s">
        <v>43</v>
      </c>
      <c r="D34" s="1"/>
      <c r="E34" s="2" t="s">
        <v>42</v>
      </c>
      <c r="F34" s="1"/>
      <c r="G34" s="2" t="s">
        <v>41</v>
      </c>
      <c r="H34" s="1"/>
      <c r="I34" s="2" t="s">
        <v>40</v>
      </c>
      <c r="J34" s="1"/>
      <c r="K34" s="2" t="s">
        <v>39</v>
      </c>
      <c r="L34" s="1"/>
      <c r="M34" s="2" t="s">
        <v>38</v>
      </c>
      <c r="N34" s="1"/>
      <c r="O34" s="2" t="s">
        <v>37</v>
      </c>
      <c r="P34" s="1"/>
      <c r="Q34" s="2" t="s">
        <v>36</v>
      </c>
      <c r="S34" s="2" t="s">
        <v>35</v>
      </c>
      <c r="U34" s="2" t="s">
        <v>34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ht="1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ht="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ht="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ht="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ht="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ht="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ht="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ht="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ht="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ht="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ht="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ht="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ht="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ht="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ht="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ht="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ht="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ht="1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ht="1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ht="1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ht="1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ht="1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ht="1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ht="1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ht="1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ht="1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ht="1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ht="1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ht="1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ht="1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ht="1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ht="1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ht="1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ht="1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ht="1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ht="1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ht="1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ht="1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ht="1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ht="1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ht="1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ht="1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ht="1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ht="1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ht="1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ht="1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ht="1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ht="1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ht="1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ht="1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ht="1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ht="1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ht="1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ht="1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ht="1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ht="1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ht="1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ht="1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ht="1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ht="1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ht="1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ht="1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ht="1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ht="1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ht="1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ht="1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ht="1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ht="1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ht="14" x14ac:dyDescent="0.2">
      <c r="A103" s="1" t="s">
        <v>33</v>
      </c>
      <c r="B103" s="1" t="s">
        <v>30</v>
      </c>
      <c r="C103" s="1">
        <v>0</v>
      </c>
      <c r="D103" s="1">
        <v>0.5</v>
      </c>
      <c r="E103" s="1">
        <v>0.33333333333333331</v>
      </c>
      <c r="F103" s="1">
        <v>0.5</v>
      </c>
      <c r="G103" s="1">
        <v>0.4</v>
      </c>
      <c r="H103" s="1">
        <v>0.33333333333333331</v>
      </c>
      <c r="I103" s="1">
        <v>0.2857142857142857</v>
      </c>
      <c r="J103" s="1">
        <v>0.25</v>
      </c>
      <c r="K103" s="1">
        <v>0.22222222222222221</v>
      </c>
      <c r="L103" s="1">
        <v>0.2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45" ht="14" x14ac:dyDescent="0.2">
      <c r="A104" s="1"/>
      <c r="B104" s="1" t="s">
        <v>29</v>
      </c>
      <c r="C104" s="1">
        <v>0</v>
      </c>
      <c r="D104" s="1">
        <v>0</v>
      </c>
      <c r="E104" s="1">
        <v>0.33333333333333331</v>
      </c>
      <c r="F104" s="1">
        <v>0.5</v>
      </c>
      <c r="G104" s="1">
        <v>0.4</v>
      </c>
      <c r="H104" s="1">
        <v>0.33333333333333331</v>
      </c>
      <c r="I104" s="1">
        <v>0.2857142857142857</v>
      </c>
      <c r="J104" s="1">
        <v>0.25</v>
      </c>
      <c r="K104" s="1">
        <v>0.22222222222222221</v>
      </c>
      <c r="L104" s="1">
        <v>0.3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45" ht="14" x14ac:dyDescent="0.2">
      <c r="A105" s="1"/>
      <c r="B105" s="1" t="s">
        <v>28</v>
      </c>
      <c r="C105" s="1">
        <v>1</v>
      </c>
      <c r="D105" s="1">
        <v>0.5</v>
      </c>
      <c r="E105" s="1">
        <v>0.66666666666666663</v>
      </c>
      <c r="F105" s="1">
        <v>0.5</v>
      </c>
      <c r="G105" s="1">
        <v>0.4</v>
      </c>
      <c r="H105" s="1">
        <v>0.5</v>
      </c>
      <c r="I105" s="1">
        <v>0.42857142857142855</v>
      </c>
      <c r="J105" s="1">
        <v>0.5</v>
      </c>
      <c r="K105" s="1">
        <v>0.44444444444444442</v>
      </c>
      <c r="L105" s="1">
        <v>0.4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45" ht="14" x14ac:dyDescent="0.2">
      <c r="A106" s="1"/>
      <c r="B106" s="1" t="s">
        <v>27</v>
      </c>
      <c r="C106" s="1">
        <v>0</v>
      </c>
      <c r="D106" s="1">
        <v>0.5</v>
      </c>
      <c r="E106" s="1">
        <v>0.66666666666666663</v>
      </c>
      <c r="F106" s="1">
        <v>0.75</v>
      </c>
      <c r="G106" s="1">
        <v>0.6</v>
      </c>
      <c r="H106" s="1">
        <v>0.5</v>
      </c>
      <c r="I106" s="1">
        <v>0.42857142857142855</v>
      </c>
      <c r="J106" s="1">
        <v>0.375</v>
      </c>
      <c r="K106" s="1">
        <v>0.33333333333333331</v>
      </c>
      <c r="L106" s="1">
        <v>0.3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45" ht="14" x14ac:dyDescent="0.2">
      <c r="A107" s="1"/>
      <c r="B107" s="1" t="s">
        <v>26</v>
      </c>
      <c r="C107" s="1">
        <v>0</v>
      </c>
      <c r="D107" s="1">
        <v>0.5</v>
      </c>
      <c r="E107" s="1">
        <v>0.33333333333333331</v>
      </c>
      <c r="F107" s="1">
        <v>0.5</v>
      </c>
      <c r="G107" s="1">
        <v>0.4</v>
      </c>
      <c r="H107" s="1">
        <v>0.5</v>
      </c>
      <c r="I107" s="1">
        <v>0.42857142857142855</v>
      </c>
      <c r="J107" s="1">
        <v>0.375</v>
      </c>
      <c r="K107" s="1">
        <v>0.33333333333333331</v>
      </c>
      <c r="L107" s="1">
        <v>0.4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45" ht="14" x14ac:dyDescent="0.2">
      <c r="A108" s="1"/>
      <c r="B108" s="1" t="s">
        <v>25</v>
      </c>
      <c r="C108" s="1">
        <v>0</v>
      </c>
      <c r="D108" s="1">
        <v>0</v>
      </c>
      <c r="E108" s="1">
        <v>0.33333333333333331</v>
      </c>
      <c r="F108" s="1">
        <v>0.25</v>
      </c>
      <c r="G108" s="1">
        <v>0.2</v>
      </c>
      <c r="H108" s="1">
        <v>0.16666666666666666</v>
      </c>
      <c r="I108" s="1">
        <v>0.14285714285714285</v>
      </c>
      <c r="J108" s="1">
        <v>0.125</v>
      </c>
      <c r="K108" s="1">
        <v>0.1111111111111111</v>
      </c>
      <c r="L108" s="1">
        <v>0.1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45" ht="14" x14ac:dyDescent="0.2">
      <c r="A109" s="1"/>
      <c r="B109" s="1" t="s">
        <v>24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45" ht="14" x14ac:dyDescent="0.2">
      <c r="A110" s="1"/>
      <c r="B110" s="1" t="s">
        <v>23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45" ht="14" x14ac:dyDescent="0.2">
      <c r="A111" s="1"/>
      <c r="B111" s="1" t="s">
        <v>22</v>
      </c>
      <c r="C111" s="1">
        <v>1</v>
      </c>
      <c r="D111" s="1">
        <v>0.5</v>
      </c>
      <c r="E111" s="1">
        <v>0.33333333333333331</v>
      </c>
      <c r="F111" s="1">
        <v>0.25</v>
      </c>
      <c r="G111" s="1">
        <v>0.2</v>
      </c>
      <c r="H111" s="1">
        <v>0.16666666666666666</v>
      </c>
      <c r="I111" s="1">
        <v>0.14285714285714285</v>
      </c>
      <c r="J111" s="1">
        <v>0.125</v>
      </c>
      <c r="K111" s="1">
        <v>0.1111111111111111</v>
      </c>
      <c r="L111" s="1">
        <v>0.1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45" ht="14" x14ac:dyDescent="0.2">
      <c r="A112" s="1"/>
      <c r="B112" s="1" t="s">
        <v>21</v>
      </c>
      <c r="C112" s="1">
        <v>1</v>
      </c>
      <c r="D112" s="1">
        <v>0.5</v>
      </c>
      <c r="E112" s="1">
        <v>0.33333333333333331</v>
      </c>
      <c r="F112" s="1">
        <v>0.25</v>
      </c>
      <c r="G112" s="1">
        <v>0.2</v>
      </c>
      <c r="H112" s="1">
        <v>0.33333333333333331</v>
      </c>
      <c r="I112" s="1">
        <v>0.42857142857142855</v>
      </c>
      <c r="J112" s="1">
        <v>0.5</v>
      </c>
      <c r="K112" s="1">
        <v>0.44444444444444442</v>
      </c>
      <c r="L112" s="1">
        <v>0.4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45" ht="14" x14ac:dyDescent="0.2">
      <c r="A113" s="1"/>
      <c r="B113" s="1" t="s">
        <v>32</v>
      </c>
      <c r="C113" s="1">
        <v>0.3</v>
      </c>
      <c r="D113" s="1">
        <v>0.3</v>
      </c>
      <c r="E113" s="1">
        <v>0.33333333333333337</v>
      </c>
      <c r="F113" s="1">
        <v>0.35</v>
      </c>
      <c r="G113" s="1">
        <v>0.28000000000000008</v>
      </c>
      <c r="H113" s="1">
        <v>0.28333333333333333</v>
      </c>
      <c r="I113" s="1">
        <v>0.25714285714285712</v>
      </c>
      <c r="J113" s="1">
        <v>0.25</v>
      </c>
      <c r="K113" s="1">
        <v>0.22222222222222224</v>
      </c>
      <c r="L113" s="1">
        <v>0.22000000000000003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45" ht="14" x14ac:dyDescent="0.2">
      <c r="A114" s="1" t="s">
        <v>31</v>
      </c>
      <c r="B114" s="1" t="s">
        <v>30</v>
      </c>
      <c r="C114" s="1">
        <v>0</v>
      </c>
      <c r="D114" s="1">
        <v>0.5</v>
      </c>
      <c r="E114" s="1">
        <v>0.5</v>
      </c>
      <c r="F114" s="1">
        <v>0.5</v>
      </c>
      <c r="G114" s="1">
        <v>0.5</v>
      </c>
      <c r="H114" s="1">
        <v>0.5</v>
      </c>
      <c r="I114" s="1">
        <v>0.5</v>
      </c>
      <c r="J114" s="1">
        <v>0.5</v>
      </c>
      <c r="K114" s="1">
        <v>0.5</v>
      </c>
      <c r="L114" s="1">
        <v>0.5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45" ht="14" x14ac:dyDescent="0.2">
      <c r="A115" s="1"/>
      <c r="B115" s="1" t="s">
        <v>29</v>
      </c>
      <c r="C115" s="1">
        <v>0</v>
      </c>
      <c r="D115" s="1">
        <v>0</v>
      </c>
      <c r="E115" s="1">
        <v>0.33333333333333331</v>
      </c>
      <c r="F115" s="1">
        <v>0.41666666666666663</v>
      </c>
      <c r="G115" s="1">
        <v>0.41666666666666663</v>
      </c>
      <c r="H115" s="1">
        <v>0.41666666666666663</v>
      </c>
      <c r="I115" s="1">
        <v>0.41666666666666663</v>
      </c>
      <c r="J115" s="1">
        <v>0.41666666666666663</v>
      </c>
      <c r="K115" s="1">
        <v>0.41666666666666663</v>
      </c>
      <c r="L115" s="1">
        <v>0.37777777777777777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45" ht="14" x14ac:dyDescent="0.2">
      <c r="A116" s="1"/>
      <c r="B116" s="1" t="s">
        <v>28</v>
      </c>
      <c r="C116" s="1">
        <v>1</v>
      </c>
      <c r="D116" s="1">
        <v>1</v>
      </c>
      <c r="E116" s="1">
        <v>0.83333333333333326</v>
      </c>
      <c r="F116" s="1">
        <v>0.83333333333333326</v>
      </c>
      <c r="G116" s="1">
        <v>0.83333333333333326</v>
      </c>
      <c r="H116" s="1">
        <v>0.72222222222222221</v>
      </c>
      <c r="I116" s="1">
        <v>0.72222222222222221</v>
      </c>
      <c r="J116" s="1">
        <v>0.66666666666666663</v>
      </c>
      <c r="K116" s="1">
        <v>0.66666666666666663</v>
      </c>
      <c r="L116" s="1">
        <v>0.66666666666666663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45" ht="14" x14ac:dyDescent="0.2">
      <c r="A117" s="1"/>
      <c r="B117" s="1" t="s">
        <v>27</v>
      </c>
      <c r="C117" s="1">
        <v>0</v>
      </c>
      <c r="D117" s="1">
        <v>0.5</v>
      </c>
      <c r="E117" s="1">
        <v>0.58333333333333326</v>
      </c>
      <c r="F117" s="1">
        <v>0.63888888888888884</v>
      </c>
      <c r="G117" s="1">
        <v>0.63888888888888884</v>
      </c>
      <c r="H117" s="1">
        <v>0.63888888888888884</v>
      </c>
      <c r="I117" s="1">
        <v>0.63888888888888884</v>
      </c>
      <c r="J117" s="1">
        <v>0.63888888888888884</v>
      </c>
      <c r="K117" s="1">
        <v>0.63888888888888884</v>
      </c>
      <c r="L117" s="1">
        <v>0.63888888888888884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45" ht="14" x14ac:dyDescent="0.2">
      <c r="A118" s="1"/>
      <c r="B118" s="1" t="s">
        <v>26</v>
      </c>
      <c r="C118" s="1">
        <v>0</v>
      </c>
      <c r="D118" s="1">
        <v>0.5</v>
      </c>
      <c r="E118" s="1">
        <v>0.5</v>
      </c>
      <c r="F118" s="1">
        <v>0.5</v>
      </c>
      <c r="G118" s="1">
        <v>0.5</v>
      </c>
      <c r="H118" s="1">
        <v>0.5</v>
      </c>
      <c r="I118" s="1">
        <v>0.5</v>
      </c>
      <c r="J118" s="1">
        <v>0.5</v>
      </c>
      <c r="K118" s="1">
        <v>0.5</v>
      </c>
      <c r="L118" s="1">
        <v>0.47499999999999998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45" ht="14" x14ac:dyDescent="0.2">
      <c r="A119" s="1"/>
      <c r="B119" s="1" t="s">
        <v>25</v>
      </c>
      <c r="C119" s="1">
        <v>0</v>
      </c>
      <c r="D119" s="1">
        <v>0</v>
      </c>
      <c r="E119" s="1">
        <v>0.33333333333333331</v>
      </c>
      <c r="F119" s="1">
        <v>0.33333333333333331</v>
      </c>
      <c r="G119" s="1">
        <v>0.33333333333333331</v>
      </c>
      <c r="H119" s="1">
        <v>0.33333333333333331</v>
      </c>
      <c r="I119" s="1">
        <v>0.33333333333333331</v>
      </c>
      <c r="J119" s="1">
        <v>0.33333333333333331</v>
      </c>
      <c r="K119" s="1">
        <v>0.33333333333333331</v>
      </c>
      <c r="L119" s="1">
        <v>0.33333333333333331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45" ht="14" x14ac:dyDescent="0.2">
      <c r="A120" s="1"/>
      <c r="B120" s="1" t="s">
        <v>24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45" ht="14" x14ac:dyDescent="0.2">
      <c r="A121" s="1"/>
      <c r="B121" s="1" t="s">
        <v>23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45" ht="14" x14ac:dyDescent="0.2">
      <c r="A122" s="1"/>
      <c r="B122" s="1" t="s">
        <v>22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45" ht="14" x14ac:dyDescent="0.2">
      <c r="A123" s="1"/>
      <c r="B123" s="1" t="s">
        <v>21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0.66666666666666663</v>
      </c>
      <c r="I123" s="1">
        <v>0.58730158730158732</v>
      </c>
      <c r="J123" s="1">
        <v>0.56547619047619047</v>
      </c>
      <c r="K123" s="1">
        <v>0.56547619047619047</v>
      </c>
      <c r="L123" s="1">
        <v>0.56547619047619047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45" ht="14" x14ac:dyDescent="0.2">
      <c r="A124" s="1"/>
      <c r="B124" s="1" t="s">
        <v>20</v>
      </c>
      <c r="C124" s="1">
        <v>0.3</v>
      </c>
      <c r="D124" s="1">
        <v>0.45</v>
      </c>
      <c r="E124" s="1">
        <v>0.50833333333333341</v>
      </c>
      <c r="F124" s="1">
        <v>0.52222222222222225</v>
      </c>
      <c r="G124" s="1">
        <v>0.52222222222222225</v>
      </c>
      <c r="H124" s="1">
        <v>0.47777777777777775</v>
      </c>
      <c r="I124" s="1">
        <v>0.46984126984126978</v>
      </c>
      <c r="J124" s="1">
        <v>0.46210317460317463</v>
      </c>
      <c r="K124" s="1">
        <v>0.46210317460317463</v>
      </c>
      <c r="L124" s="1">
        <v>0.45571428571428568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45" ht="14" x14ac:dyDescent="0.2">
      <c r="A125" s="1"/>
      <c r="B125" s="1"/>
      <c r="C125" s="1" t="s">
        <v>19</v>
      </c>
      <c r="D125" s="1" t="s">
        <v>18</v>
      </c>
      <c r="E125" s="1" t="s">
        <v>17</v>
      </c>
      <c r="F125" s="1" t="s">
        <v>16</v>
      </c>
      <c r="G125" s="1" t="s">
        <v>15</v>
      </c>
      <c r="H125" s="1" t="s">
        <v>14</v>
      </c>
      <c r="I125" s="1" t="s">
        <v>13</v>
      </c>
      <c r="J125" s="1" t="s">
        <v>12</v>
      </c>
      <c r="K125" s="1" t="s">
        <v>11</v>
      </c>
      <c r="L125" s="1" t="s">
        <v>10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45" ht="14" x14ac:dyDescent="0.2">
      <c r="A126" s="1"/>
      <c r="B126" s="1"/>
      <c r="C126" s="1" t="s">
        <v>9</v>
      </c>
      <c r="D126" s="1" t="s">
        <v>8</v>
      </c>
      <c r="E126" s="1" t="s">
        <v>7</v>
      </c>
      <c r="F126" s="1" t="s">
        <v>6</v>
      </c>
      <c r="G126" s="1" t="s">
        <v>5</v>
      </c>
      <c r="H126" s="1" t="s">
        <v>4</v>
      </c>
      <c r="I126" s="1" t="s">
        <v>3</v>
      </c>
      <c r="J126" s="1" t="s">
        <v>2</v>
      </c>
      <c r="K126" s="1" t="s">
        <v>1</v>
      </c>
      <c r="L126" s="1" t="s">
        <v>0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ht="1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ht="1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ht="1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ht="1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ht="1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ht="1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ht="1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ht="1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ht="1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ht="1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ht="1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ht="1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ht="1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ht="1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ht="1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ht="1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ht="1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ht="1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ht="1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ht="1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ht="1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ht="1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ht="1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ht="1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ht="1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ht="1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ht="1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ht="1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ht="1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ht="1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ht="1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ht="1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ht="1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ht="1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ht="1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ht="1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ht="1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ht="1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ht="1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ht="1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ht="1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ht="1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ht="1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ht="1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ht="1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ht="1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ht="1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ht="1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ht="1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ht="1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ht="1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ht="1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ht="1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ht="1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ht="1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ht="1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ht="1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ht="1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ht="1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ht="1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ht="1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ht="1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ht="1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ht="1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ht="1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ht="1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ht="1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ht="1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ht="1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ht="1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ht="1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ht="1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ht="1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ht="1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ht="1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ht="1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ht="1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ht="1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ht="1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ht="1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ht="1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ht="1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ht="1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ht="1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ht="1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ht="1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ht="1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ht="1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ht="1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ht="1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ht="1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ht="1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ht="1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ht="1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ht="1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ht="1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ht="1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ht="1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ht="1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ht="1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ht="1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ht="1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ht="1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ht="1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ht="1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ht="1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ht="1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ht="1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ht="1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ht="1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ht="1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ht="1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ht="1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ht="1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ht="1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ht="1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ht="1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ht="1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ht="1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ht="1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ht="1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ht="1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ht="1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ht="1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ht="1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ht="1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ht="1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ht="1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ht="1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ht="1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ht="1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ht="1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ht="1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ht="1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ht="1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ht="1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ht="1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ht="1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ht="1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ht="1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ht="1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ht="1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ht="1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ht="1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ht="1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ht="1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ht="1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ht="1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ht="1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ht="1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ht="1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ht="1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ht="1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ht="1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ht="1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ht="1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ht="1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ht="1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ht="1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ht="1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ht="1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ht="1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ht="1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ht="1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ht="1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ht="1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ht="1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ht="1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ht="1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ht="1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ht="1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ht="1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ht="1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ht="1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ht="1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ht="1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ht="1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ht="1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ht="1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ht="1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ht="1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ht="1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ht="1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ht="1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ht="1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ht="1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ht="1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ht="1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ht="1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ht="1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ht="1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ht="1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ht="1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ht="1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ht="1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ht="1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ht="1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ht="1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ht="1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ht="1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ht="1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ht="1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ht="1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ht="1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ht="1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ht="1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ht="1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ht="1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ht="1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ht="1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ht="1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ht="1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ht="1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ht="1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ht="1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ht="1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ht="1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ht="1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ht="1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ht="1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ht="1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ht="1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ht="1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ht="1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ht="1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ht="1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ht="1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ht="1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ht="1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ht="1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ht="1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ht="1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ht="1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ht="1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ht="1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ht="1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ht="1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ht="1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ht="1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ht="1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ht="1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ht="1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ht="1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ht="1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ht="1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ht="1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ht="1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ht="1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ht="1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ht="1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ht="1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ht="1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ht="1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ht="1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ht="1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ht="1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ht="1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ht="1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ht="1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ht="1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ht="1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ht="1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ht="1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ht="1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ht="1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ht="1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ht="1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ht="1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ht="1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ht="1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ht="1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ht="1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ht="1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ht="1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ht="1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ht="1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ht="1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ht="1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ht="1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ht="1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ht="1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ht="1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ht="1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ht="1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ht="1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ht="1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ht="1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ht="1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ht="1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ht="1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ht="1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ht="1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ht="1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ht="1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ht="1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ht="1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ht="1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ht="1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ht="1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ht="1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ht="1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ht="1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ht="1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ht="1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ht="1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ht="1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ht="1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ht="1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ht="1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ht="1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ht="1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ht="1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ht="1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ht="1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ht="1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ht="1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ht="1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ht="1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ht="1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ht="1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ht="1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ht="1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ht="1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ht="1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ht="1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ht="1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ht="1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ht="1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ht="1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ht="1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ht="1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ht="1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ht="1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ht="1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ht="1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ht="1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ht="1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ht="1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ht="1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ht="1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ht="1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ht="1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ht="1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ht="1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ht="1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ht="1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ht="1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ht="1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ht="1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ht="1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ht="1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ht="1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ht="1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ht="1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ht="1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ht="1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ht="1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ht="1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ht="1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ht="1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ht="1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ht="1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ht="1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ht="1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ht="1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ht="1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ht="1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ht="1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ht="1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ht="1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ht="1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spans="1:45" ht="1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 spans="1:45" ht="1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  <row r="500" spans="1:45" ht="1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</row>
    <row r="501" spans="1:45" ht="1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</row>
    <row r="502" spans="1:45" ht="1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</row>
    <row r="503" spans="1:45" ht="1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</row>
    <row r="504" spans="1:45" ht="1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</row>
    <row r="505" spans="1:45" ht="1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</row>
    <row r="506" spans="1:45" ht="1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</row>
    <row r="507" spans="1:45" ht="1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</row>
    <row r="508" spans="1:45" ht="1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</row>
    <row r="509" spans="1:45" ht="1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</row>
    <row r="510" spans="1:45" ht="1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</row>
    <row r="511" spans="1:45" ht="1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</row>
    <row r="512" spans="1:45" ht="1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</row>
    <row r="513" spans="1:45" ht="1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</row>
    <row r="514" spans="1:45" ht="1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</row>
    <row r="515" spans="1:45" ht="1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</row>
    <row r="516" spans="1:45" ht="1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</row>
    <row r="517" spans="1:45" ht="1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</row>
    <row r="518" spans="1:45" ht="1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</row>
    <row r="519" spans="1:45" ht="1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</row>
    <row r="520" spans="1:45" ht="1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</row>
    <row r="521" spans="1:45" ht="1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</row>
    <row r="522" spans="1:45" ht="1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</row>
    <row r="523" spans="1:45" ht="1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</row>
    <row r="524" spans="1:45" ht="1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</row>
    <row r="525" spans="1:45" ht="1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</row>
    <row r="526" spans="1:45" ht="1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</row>
    <row r="527" spans="1:45" ht="1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</row>
    <row r="528" spans="1:45" ht="1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</row>
    <row r="529" spans="1:45" ht="1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</row>
    <row r="530" spans="1:45" ht="1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</row>
    <row r="531" spans="1:45" ht="1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</row>
    <row r="532" spans="1:45" ht="1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</row>
    <row r="533" spans="1:45" ht="1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</row>
    <row r="534" spans="1:45" ht="1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</row>
    <row r="535" spans="1:45" ht="1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</row>
    <row r="536" spans="1:45" ht="1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</row>
    <row r="537" spans="1:45" ht="1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</row>
    <row r="538" spans="1:45" ht="1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</row>
    <row r="539" spans="1:45" ht="1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</row>
    <row r="540" spans="1:45" ht="1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</row>
    <row r="541" spans="1:45" ht="1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</row>
    <row r="542" spans="1:45" ht="1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</row>
    <row r="543" spans="1:45" ht="1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</row>
    <row r="544" spans="1:45" ht="1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</row>
    <row r="545" spans="1:45" ht="1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</row>
    <row r="546" spans="1:45" ht="1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</row>
    <row r="547" spans="1:45" ht="1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</row>
    <row r="548" spans="1:45" ht="1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</row>
    <row r="549" spans="1:45" ht="1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</row>
    <row r="550" spans="1:45" ht="1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</row>
    <row r="551" spans="1:45" ht="1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</row>
    <row r="552" spans="1:45" ht="1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</row>
    <row r="553" spans="1:45" ht="1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</row>
    <row r="554" spans="1:45" ht="1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</row>
    <row r="555" spans="1:45" ht="1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</row>
    <row r="556" spans="1:45" ht="1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</row>
    <row r="557" spans="1:45" ht="1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</row>
    <row r="558" spans="1:45" ht="1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</row>
    <row r="559" spans="1:45" ht="1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</row>
    <row r="560" spans="1:45" ht="1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</row>
    <row r="561" spans="1:45" ht="1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</row>
    <row r="562" spans="1:45" ht="1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</row>
    <row r="563" spans="1:45" ht="1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</row>
    <row r="564" spans="1:45" ht="1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</row>
    <row r="565" spans="1:45" ht="1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</row>
    <row r="566" spans="1:45" ht="1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</row>
    <row r="567" spans="1:45" ht="1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</row>
    <row r="568" spans="1:45" ht="1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</row>
    <row r="569" spans="1:45" ht="1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</row>
    <row r="570" spans="1:45" ht="1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</row>
    <row r="571" spans="1:45" ht="1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</row>
    <row r="572" spans="1:45" ht="1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</row>
    <row r="573" spans="1:45" ht="1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</row>
    <row r="574" spans="1:45" ht="1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</row>
    <row r="575" spans="1:45" ht="1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</row>
    <row r="576" spans="1:45" ht="1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</row>
    <row r="577" spans="1:45" ht="1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</row>
    <row r="578" spans="1:45" ht="1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</row>
    <row r="579" spans="1:45" ht="1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</row>
    <row r="580" spans="1:45" ht="1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</row>
    <row r="581" spans="1:45" ht="1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</row>
    <row r="582" spans="1:45" ht="1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</row>
    <row r="583" spans="1:45" ht="1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</row>
    <row r="584" spans="1:45" ht="1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</row>
    <row r="585" spans="1:45" ht="1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</row>
    <row r="586" spans="1:45" ht="1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</row>
    <row r="587" spans="1:45" ht="1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</row>
    <row r="588" spans="1:45" ht="1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</row>
    <row r="589" spans="1:45" ht="1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</row>
    <row r="590" spans="1:45" ht="1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</row>
    <row r="591" spans="1:45" ht="1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</row>
    <row r="592" spans="1:45" ht="1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</row>
    <row r="593" spans="1:45" ht="1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</row>
    <row r="594" spans="1:45" ht="1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</row>
    <row r="595" spans="1:45" ht="1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</row>
    <row r="596" spans="1:45" ht="1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</row>
    <row r="597" spans="1:45" ht="1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</row>
    <row r="598" spans="1:45" ht="1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</row>
    <row r="599" spans="1:45" ht="1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</row>
    <row r="600" spans="1:45" ht="1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</row>
    <row r="601" spans="1:45" ht="1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</row>
    <row r="602" spans="1:45" ht="1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</row>
    <row r="603" spans="1:45" ht="1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</row>
    <row r="604" spans="1:45" ht="1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</row>
    <row r="605" spans="1:45" ht="1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</row>
    <row r="606" spans="1:45" ht="1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</row>
    <row r="607" spans="1:45" ht="1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</row>
    <row r="608" spans="1:45" ht="1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</row>
    <row r="609" spans="1:45" ht="1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</row>
    <row r="610" spans="1:45" ht="1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</row>
    <row r="611" spans="1:45" ht="1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</row>
    <row r="612" spans="1:45" ht="1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</row>
    <row r="613" spans="1:45" ht="1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</row>
    <row r="614" spans="1:45" ht="1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</row>
    <row r="615" spans="1:45" ht="1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</row>
    <row r="616" spans="1:45" ht="1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</row>
    <row r="617" spans="1:45" ht="1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</row>
    <row r="618" spans="1:45" ht="1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</row>
    <row r="619" spans="1:45" ht="1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</row>
    <row r="620" spans="1:45" ht="1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</row>
    <row r="621" spans="1:45" ht="1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</row>
    <row r="622" spans="1:45" ht="1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</row>
    <row r="623" spans="1:45" ht="1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</row>
    <row r="624" spans="1:45" ht="1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</row>
    <row r="625" spans="1:45" ht="1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</row>
    <row r="626" spans="1:45" ht="1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</row>
    <row r="627" spans="1:45" ht="1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</row>
    <row r="628" spans="1:45" ht="1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</row>
    <row r="629" spans="1:45" ht="1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</row>
    <row r="630" spans="1:45" ht="1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</row>
    <row r="631" spans="1:45" ht="1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</row>
    <row r="632" spans="1:45" ht="1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</row>
    <row r="633" spans="1:45" ht="1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</row>
    <row r="634" spans="1:45" ht="1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</row>
    <row r="635" spans="1:45" ht="1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</row>
    <row r="636" spans="1:45" ht="1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</row>
    <row r="637" spans="1:45" ht="1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</row>
    <row r="638" spans="1:45" ht="1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</row>
    <row r="639" spans="1:45" ht="1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</row>
    <row r="640" spans="1:45" ht="1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</row>
    <row r="641" spans="1:45" ht="1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</row>
    <row r="642" spans="1:45" ht="1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</row>
    <row r="643" spans="1:45" ht="1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</row>
    <row r="644" spans="1:45" ht="1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</row>
    <row r="645" spans="1:45" ht="1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</row>
    <row r="646" spans="1:45" ht="1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</row>
    <row r="647" spans="1:45" ht="1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</row>
    <row r="648" spans="1:45" ht="1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</row>
    <row r="649" spans="1:45" ht="1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</row>
    <row r="650" spans="1:45" ht="1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</row>
    <row r="651" spans="1:45" ht="1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</row>
    <row r="652" spans="1:45" ht="1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</row>
    <row r="653" spans="1:45" ht="1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</row>
    <row r="654" spans="1:45" ht="1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</row>
    <row r="655" spans="1:45" ht="1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</row>
    <row r="656" spans="1:45" ht="1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</row>
    <row r="657" spans="1:45" ht="1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</row>
    <row r="658" spans="1:45" ht="1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</row>
    <row r="659" spans="1:45" ht="1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</row>
    <row r="660" spans="1:45" ht="1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</row>
    <row r="661" spans="1:45" ht="1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</row>
    <row r="662" spans="1:45" ht="1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</row>
    <row r="663" spans="1:45" ht="1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</row>
    <row r="664" spans="1:45" ht="1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</row>
    <row r="665" spans="1:45" ht="1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</row>
    <row r="666" spans="1:45" ht="1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</row>
    <row r="667" spans="1:45" ht="1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</row>
    <row r="668" spans="1:45" ht="1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</row>
    <row r="669" spans="1:45" ht="1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</row>
    <row r="670" spans="1:45" ht="1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</row>
    <row r="671" spans="1:45" ht="1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</row>
    <row r="672" spans="1:45" ht="1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</row>
    <row r="673" spans="1:45" ht="1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</row>
    <row r="674" spans="1:45" ht="1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</row>
    <row r="675" spans="1:45" ht="1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</row>
    <row r="676" spans="1:45" ht="1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</row>
    <row r="677" spans="1:45" ht="1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</row>
    <row r="678" spans="1:45" ht="1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</row>
    <row r="679" spans="1:45" ht="1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</row>
    <row r="680" spans="1:45" ht="1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</row>
    <row r="681" spans="1:45" ht="1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</row>
    <row r="682" spans="1:45" ht="1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</row>
    <row r="683" spans="1:45" ht="1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</row>
    <row r="684" spans="1:45" ht="1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</row>
    <row r="685" spans="1:45" ht="1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</row>
    <row r="686" spans="1:45" ht="1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</row>
    <row r="687" spans="1:45" ht="1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</row>
    <row r="688" spans="1:45" ht="1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</row>
    <row r="689" spans="1:45" ht="1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</row>
    <row r="690" spans="1:45" ht="1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</row>
    <row r="691" spans="1:45" ht="1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</row>
    <row r="692" spans="1:45" ht="1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</row>
    <row r="693" spans="1:45" ht="1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</row>
    <row r="694" spans="1:45" ht="1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</row>
    <row r="695" spans="1:45" ht="1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</row>
    <row r="696" spans="1:45" ht="1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</row>
    <row r="697" spans="1:45" ht="1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</row>
    <row r="698" spans="1:45" ht="1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</row>
    <row r="699" spans="1:45" ht="1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</row>
    <row r="700" spans="1:45" ht="1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</row>
    <row r="701" spans="1:45" ht="1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</row>
    <row r="702" spans="1:45" ht="1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</row>
    <row r="703" spans="1:45" ht="1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</row>
    <row r="704" spans="1:45" ht="1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</row>
    <row r="705" spans="1:45" ht="1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</row>
    <row r="706" spans="1:45" ht="1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</row>
    <row r="707" spans="1:45" ht="1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</row>
    <row r="708" spans="1:45" ht="1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</row>
    <row r="709" spans="1:45" ht="1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</row>
    <row r="710" spans="1:45" ht="1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</row>
    <row r="711" spans="1:45" ht="1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</row>
    <row r="712" spans="1:45" ht="1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</row>
    <row r="713" spans="1:45" ht="1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</row>
    <row r="714" spans="1:45" ht="1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</row>
    <row r="715" spans="1:45" ht="1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</row>
    <row r="716" spans="1:45" ht="1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</row>
    <row r="717" spans="1:45" ht="1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</row>
    <row r="718" spans="1:45" ht="1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</row>
    <row r="719" spans="1:45" ht="1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</row>
    <row r="720" spans="1:45" ht="1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</row>
    <row r="721" spans="1:45" ht="1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</row>
    <row r="722" spans="1:45" ht="1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</row>
    <row r="723" spans="1:45" ht="1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</row>
    <row r="724" spans="1:45" ht="1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</row>
    <row r="725" spans="1:45" ht="1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</row>
    <row r="726" spans="1:45" ht="1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</row>
    <row r="727" spans="1:45" ht="1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</row>
    <row r="728" spans="1:45" ht="1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</row>
    <row r="729" spans="1:45" ht="1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</row>
    <row r="730" spans="1:45" ht="1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</row>
    <row r="731" spans="1:45" ht="1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</row>
    <row r="732" spans="1:45" ht="1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</row>
    <row r="733" spans="1:45" ht="1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</row>
    <row r="734" spans="1:45" ht="1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</row>
    <row r="735" spans="1:45" ht="1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</row>
    <row r="736" spans="1:45" ht="1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</row>
    <row r="737" spans="1:45" ht="1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</row>
    <row r="738" spans="1:45" ht="1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</row>
    <row r="739" spans="1:45" ht="1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</row>
    <row r="740" spans="1:45" ht="1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</row>
    <row r="741" spans="1:45" ht="1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</row>
    <row r="742" spans="1:45" ht="1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</row>
    <row r="743" spans="1:45" ht="1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</row>
    <row r="744" spans="1:45" ht="1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</row>
    <row r="745" spans="1:45" ht="1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</row>
    <row r="746" spans="1:45" ht="1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</row>
    <row r="747" spans="1:45" ht="1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</row>
    <row r="748" spans="1:45" ht="1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</row>
    <row r="749" spans="1:45" ht="1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</row>
    <row r="750" spans="1:45" ht="1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</row>
    <row r="751" spans="1:45" ht="1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</row>
    <row r="752" spans="1:45" ht="1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</row>
    <row r="753" spans="1:45" ht="1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</row>
    <row r="754" spans="1:45" ht="1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</row>
    <row r="755" spans="1:45" ht="1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</row>
    <row r="756" spans="1:45" ht="1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</row>
    <row r="757" spans="1:45" ht="1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</row>
    <row r="758" spans="1:45" ht="1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</row>
    <row r="759" spans="1:45" ht="1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</row>
    <row r="760" spans="1:45" ht="1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</row>
    <row r="761" spans="1:45" ht="1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</row>
    <row r="762" spans="1:45" ht="1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</row>
    <row r="763" spans="1:45" ht="1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</row>
    <row r="764" spans="1:45" ht="1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</row>
    <row r="765" spans="1:45" ht="1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</row>
    <row r="766" spans="1:45" ht="1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</row>
    <row r="767" spans="1:45" ht="1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</row>
    <row r="768" spans="1:45" ht="1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</row>
    <row r="769" spans="1:45" ht="1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</row>
    <row r="770" spans="1:45" ht="1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</row>
    <row r="771" spans="1:45" ht="1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</row>
    <row r="772" spans="1:45" ht="1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</row>
    <row r="773" spans="1:45" ht="1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</row>
    <row r="774" spans="1:45" ht="1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</row>
    <row r="775" spans="1:45" ht="1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</row>
    <row r="776" spans="1:45" ht="1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</row>
    <row r="777" spans="1:45" ht="1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</row>
    <row r="778" spans="1:45" ht="1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</row>
    <row r="779" spans="1:45" ht="1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</row>
    <row r="780" spans="1:45" ht="1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</row>
    <row r="781" spans="1:45" ht="1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</row>
    <row r="782" spans="1:45" ht="1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</row>
    <row r="783" spans="1:45" ht="1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</row>
    <row r="784" spans="1:45" ht="1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</row>
    <row r="785" spans="1:45" ht="1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</row>
    <row r="786" spans="1:45" ht="1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</row>
    <row r="787" spans="1:45" ht="1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</row>
    <row r="788" spans="1:45" ht="1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</row>
    <row r="789" spans="1:45" ht="1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</row>
    <row r="790" spans="1:45" ht="1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</row>
    <row r="791" spans="1:45" ht="1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</row>
    <row r="792" spans="1:45" ht="1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</row>
    <row r="793" spans="1:45" ht="1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</row>
    <row r="794" spans="1:45" ht="1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</row>
    <row r="795" spans="1:45" ht="1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</row>
    <row r="796" spans="1:45" ht="1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</row>
    <row r="797" spans="1:45" ht="1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</row>
    <row r="798" spans="1:45" ht="1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</row>
    <row r="799" spans="1:45" ht="1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</row>
    <row r="800" spans="1:45" ht="1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</row>
    <row r="801" spans="1:45" ht="1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</row>
    <row r="802" spans="1:45" ht="1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</row>
    <row r="803" spans="1:45" ht="1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</row>
    <row r="804" spans="1:45" ht="1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</row>
    <row r="805" spans="1:45" ht="1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</row>
    <row r="806" spans="1:45" ht="1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</row>
    <row r="807" spans="1:45" ht="1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</row>
    <row r="808" spans="1:45" ht="1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</row>
    <row r="809" spans="1:45" ht="1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</row>
    <row r="810" spans="1:45" ht="1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</row>
    <row r="811" spans="1:45" ht="1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</row>
    <row r="812" spans="1:45" ht="1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</row>
    <row r="813" spans="1:45" ht="1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</row>
    <row r="814" spans="1:45" ht="1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</row>
    <row r="815" spans="1:45" ht="1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</row>
    <row r="816" spans="1:45" ht="1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</row>
    <row r="817" spans="1:45" ht="1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</row>
    <row r="818" spans="1:45" ht="1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</row>
    <row r="819" spans="1:45" ht="1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</row>
    <row r="820" spans="1:45" ht="1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</row>
    <row r="821" spans="1:45" ht="1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</row>
    <row r="822" spans="1:45" ht="1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</row>
    <row r="823" spans="1:45" ht="1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</row>
    <row r="824" spans="1:45" ht="1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</row>
    <row r="825" spans="1:45" ht="1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</row>
    <row r="826" spans="1:45" ht="1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</row>
    <row r="827" spans="1:45" ht="1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</row>
    <row r="828" spans="1:45" ht="1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</row>
    <row r="829" spans="1:45" ht="1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</row>
    <row r="830" spans="1:45" ht="1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</row>
    <row r="831" spans="1:45" ht="1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</row>
    <row r="832" spans="1:45" ht="1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</row>
    <row r="833" spans="1:45" ht="1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</row>
    <row r="834" spans="1:45" ht="1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</row>
    <row r="835" spans="1:45" ht="1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</row>
    <row r="836" spans="1:45" ht="1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</row>
    <row r="837" spans="1:45" ht="1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</row>
    <row r="838" spans="1:45" ht="1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</row>
    <row r="839" spans="1:45" ht="1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</row>
    <row r="840" spans="1:45" ht="1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</row>
    <row r="841" spans="1:45" ht="1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</row>
    <row r="842" spans="1:45" ht="1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</row>
    <row r="843" spans="1:45" ht="1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</row>
    <row r="844" spans="1:45" ht="1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</row>
    <row r="845" spans="1:45" ht="1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</row>
    <row r="846" spans="1:45" ht="1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</row>
    <row r="847" spans="1:45" ht="1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</row>
    <row r="848" spans="1:45" ht="1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</row>
    <row r="849" spans="1:45" ht="1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</row>
    <row r="850" spans="1:45" ht="1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</row>
    <row r="851" spans="1:45" ht="1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</row>
    <row r="852" spans="1:45" ht="1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</row>
    <row r="853" spans="1:45" ht="1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</row>
    <row r="854" spans="1:45" ht="1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</row>
    <row r="855" spans="1:45" ht="1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</row>
    <row r="856" spans="1:45" ht="1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</row>
    <row r="857" spans="1:45" ht="1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</row>
    <row r="858" spans="1:45" ht="1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</row>
    <row r="859" spans="1:45" ht="1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</row>
    <row r="860" spans="1:45" ht="1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</row>
    <row r="861" spans="1:45" ht="1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</row>
    <row r="862" spans="1:45" ht="1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</row>
    <row r="863" spans="1:45" ht="1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</row>
    <row r="864" spans="1:45" ht="1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</row>
    <row r="865" spans="1:45" ht="1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</row>
    <row r="866" spans="1:45" ht="1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</row>
    <row r="867" spans="1:45" ht="1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</row>
    <row r="868" spans="1:45" ht="1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</row>
    <row r="869" spans="1:45" ht="1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</row>
    <row r="870" spans="1:45" ht="1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</row>
    <row r="871" spans="1:45" ht="1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</row>
    <row r="872" spans="1:45" ht="1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</row>
    <row r="873" spans="1:45" ht="1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</row>
    <row r="874" spans="1:45" ht="1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</row>
    <row r="875" spans="1:45" ht="1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</row>
    <row r="876" spans="1:45" ht="1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</row>
    <row r="877" spans="1:45" ht="1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</row>
    <row r="878" spans="1:45" ht="1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</row>
    <row r="879" spans="1:45" ht="1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</row>
    <row r="880" spans="1:45" ht="1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</row>
    <row r="881" spans="1:45" ht="1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</row>
    <row r="882" spans="1:45" ht="1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</row>
    <row r="883" spans="1:45" ht="1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</row>
    <row r="884" spans="1:45" ht="1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</row>
    <row r="885" spans="1:45" ht="1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</row>
    <row r="886" spans="1:45" ht="1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</row>
    <row r="887" spans="1:45" ht="1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</row>
    <row r="888" spans="1:45" ht="1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</row>
    <row r="889" spans="1:45" ht="1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</row>
    <row r="890" spans="1:45" ht="1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</row>
    <row r="891" spans="1:45" ht="1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</row>
    <row r="892" spans="1:45" ht="1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</row>
    <row r="893" spans="1:45" ht="1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</row>
    <row r="894" spans="1:45" ht="1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</row>
    <row r="895" spans="1:45" ht="1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</row>
    <row r="896" spans="1:45" ht="1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</row>
    <row r="897" spans="1:45" ht="1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</row>
    <row r="898" spans="1:45" ht="1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</row>
    <row r="899" spans="1:45" ht="1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</row>
    <row r="900" spans="1:45" ht="1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</row>
    <row r="901" spans="1:45" ht="1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</row>
    <row r="902" spans="1:45" ht="1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</row>
    <row r="903" spans="1:45" ht="1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</row>
    <row r="904" spans="1:45" ht="1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</row>
    <row r="905" spans="1:45" ht="1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</row>
    <row r="906" spans="1:45" ht="1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</row>
    <row r="907" spans="1:45" ht="1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</row>
    <row r="908" spans="1:45" ht="1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</row>
    <row r="909" spans="1:45" ht="1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</row>
    <row r="910" spans="1:45" ht="1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</row>
    <row r="911" spans="1:45" ht="1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</row>
    <row r="912" spans="1:45" ht="1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</row>
    <row r="913" spans="1:45" ht="1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</row>
    <row r="914" spans="1:45" ht="1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</row>
    <row r="915" spans="1:45" ht="1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</row>
    <row r="916" spans="1:45" ht="1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</row>
    <row r="917" spans="1:45" ht="1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</row>
    <row r="918" spans="1:45" ht="1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</row>
    <row r="919" spans="1:45" ht="1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</row>
    <row r="920" spans="1:45" ht="1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</row>
    <row r="921" spans="1:45" ht="1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</row>
    <row r="922" spans="1:45" ht="1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</row>
    <row r="923" spans="1:45" ht="1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</row>
    <row r="924" spans="1:45" ht="1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</row>
    <row r="925" spans="1:45" ht="1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</row>
    <row r="926" spans="1:45" ht="1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</row>
    <row r="927" spans="1:45" ht="1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</row>
    <row r="928" spans="1:45" ht="1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</row>
    <row r="929" spans="1:45" ht="1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</row>
    <row r="930" spans="1:45" ht="1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</row>
    <row r="931" spans="1:45" ht="1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</row>
    <row r="932" spans="1:45" ht="1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</row>
    <row r="933" spans="1:45" ht="1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</row>
    <row r="934" spans="1:45" ht="1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</row>
    <row r="935" spans="1:45" ht="1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</row>
    <row r="936" spans="1:45" ht="1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</row>
    <row r="937" spans="1:45" ht="1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</row>
    <row r="938" spans="1:45" ht="1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</row>
    <row r="939" spans="1:45" ht="1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</row>
    <row r="940" spans="1:45" ht="1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</row>
    <row r="941" spans="1:45" ht="1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</row>
    <row r="942" spans="1:45" ht="1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</row>
    <row r="943" spans="1:45" ht="1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</row>
    <row r="944" spans="1:45" ht="1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</row>
    <row r="945" spans="1:45" ht="1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</row>
    <row r="946" spans="1:45" ht="1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</row>
    <row r="947" spans="1:45" ht="1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</row>
    <row r="948" spans="1:45" ht="1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</row>
    <row r="949" spans="1:45" ht="1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</row>
    <row r="950" spans="1:45" ht="1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</row>
    <row r="951" spans="1:45" ht="1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</row>
    <row r="952" spans="1:45" ht="1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</row>
    <row r="953" spans="1:45" ht="1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</row>
    <row r="954" spans="1:45" ht="1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</row>
    <row r="955" spans="1:45" ht="1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</row>
    <row r="956" spans="1:45" ht="1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</row>
    <row r="957" spans="1:45" ht="1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</row>
    <row r="958" spans="1:45" ht="1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</row>
    <row r="959" spans="1:45" ht="1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</row>
    <row r="960" spans="1:45" ht="1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</row>
    <row r="961" spans="1:45" ht="1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</row>
    <row r="962" spans="1:45" ht="1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</row>
    <row r="963" spans="1:45" ht="1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</row>
    <row r="964" spans="1:45" ht="1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</row>
    <row r="965" spans="1:45" ht="1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</row>
    <row r="966" spans="1:45" ht="1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</row>
    <row r="967" spans="1:45" ht="1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</row>
    <row r="968" spans="1:45" ht="1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</row>
    <row r="969" spans="1:45" ht="1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</row>
    <row r="970" spans="1:45" ht="1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</row>
    <row r="971" spans="1:45" ht="1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</row>
    <row r="972" spans="1:45" ht="1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</row>
    <row r="973" spans="1:45" ht="1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</row>
    <row r="974" spans="1:45" ht="1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</row>
    <row r="975" spans="1:45" ht="1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</row>
    <row r="976" spans="1:45" ht="1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</row>
    <row r="977" spans="1:45" ht="1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</row>
    <row r="978" spans="1:45" ht="1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</row>
    <row r="979" spans="1:45" ht="1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</row>
    <row r="980" spans="1:45" ht="1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</row>
    <row r="981" spans="1:45" ht="1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</row>
    <row r="982" spans="1:45" ht="1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</row>
    <row r="983" spans="1:45" ht="1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</row>
    <row r="984" spans="1:45" ht="1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</row>
    <row r="985" spans="1:45" ht="1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</row>
    <row r="986" spans="1:45" ht="1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</row>
    <row r="987" spans="1:45" ht="1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</row>
    <row r="988" spans="1:45" ht="1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</row>
    <row r="989" spans="1:45" ht="1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2022-12-13T03:44:43Z</dcterms:created>
  <dcterms:modified xsi:type="dcterms:W3CDTF">2022-12-13T03:45:39Z</dcterms:modified>
</cp:coreProperties>
</file>