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samaa/Google Drive/school/Uni/uni year 3/Introduction to MI/IntroductionToMachineLearning/Assignment_4_2/"/>
    </mc:Choice>
  </mc:AlternateContent>
  <xr:revisionPtr revIDLastSave="0" documentId="13_ncr:1_{241E08D3-808B-CC4C-9662-E8592D61840D}" xr6:coauthVersionLast="43" xr6:coauthVersionMax="43" xr10:uidLastSave="{00000000-0000-0000-0000-000000000000}"/>
  <bookViews>
    <workbookView xWindow="0" yWindow="0" windowWidth="28800" windowHeight="18000" xr2:uid="{D0B857CD-2231-D147-9688-F9558C7F57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0" i="1" l="1"/>
  <c r="AB42" i="1"/>
  <c r="AB41" i="1"/>
  <c r="AB39" i="1"/>
  <c r="L17" i="1"/>
  <c r="L16" i="1"/>
  <c r="L15" i="1"/>
  <c r="L14" i="1"/>
  <c r="L13" i="1"/>
  <c r="L12" i="1"/>
  <c r="L11" i="1"/>
  <c r="L10" i="1"/>
  <c r="L9" i="1"/>
  <c r="L8" i="1"/>
  <c r="AB36" i="1"/>
  <c r="AB35" i="1"/>
  <c r="AB34" i="1"/>
  <c r="AB33" i="1"/>
  <c r="AB32" i="1"/>
  <c r="AB31" i="1"/>
  <c r="AB30" i="1"/>
  <c r="AB29" i="1"/>
  <c r="AB28" i="1"/>
  <c r="AB27" i="1"/>
  <c r="H33" i="1"/>
  <c r="H32" i="1"/>
  <c r="AB18" i="1"/>
  <c r="AB17" i="1"/>
  <c r="AB16" i="1"/>
  <c r="AB15" i="1"/>
  <c r="AB14" i="1"/>
  <c r="AB13" i="1"/>
  <c r="AB12" i="1"/>
  <c r="AB11" i="1"/>
  <c r="AB10" i="1"/>
  <c r="AB9" i="1"/>
  <c r="H31" i="1"/>
  <c r="H30" i="1"/>
  <c r="H29" i="1"/>
  <c r="H28" i="1"/>
  <c r="H27" i="1"/>
  <c r="H26" i="1"/>
  <c r="H25" i="1"/>
  <c r="H24" i="1"/>
</calcChain>
</file>

<file path=xl/sharedStrings.xml><?xml version="1.0" encoding="utf-8"?>
<sst xmlns="http://schemas.openxmlformats.org/spreadsheetml/2006/main" count="70" uniqueCount="20">
  <si>
    <t># of Conv Layers</t>
  </si>
  <si>
    <t># neuron on fc1</t>
  </si>
  <si>
    <t># Kernel per conv layer</t>
  </si>
  <si>
    <t>LR</t>
  </si>
  <si>
    <t>batch size</t>
  </si>
  <si>
    <t>Epoch</t>
  </si>
  <si>
    <t>Accuracy</t>
  </si>
  <si>
    <t># of Param</t>
  </si>
  <si>
    <t>Memory (MB)</t>
  </si>
  <si>
    <t>Time (s)</t>
  </si>
  <si>
    <t>seed</t>
  </si>
  <si>
    <t>Number</t>
  </si>
  <si>
    <t>With BN</t>
  </si>
  <si>
    <t>With  CEL</t>
  </si>
  <si>
    <t>BN and CEL</t>
  </si>
  <si>
    <t>BaseLine</t>
  </si>
  <si>
    <t>Num Conv Layer</t>
  </si>
  <si>
    <t>fc 1 num</t>
  </si>
  <si>
    <t>fc 2 num</t>
  </si>
  <si>
    <t xml:space="preserve">lr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</si>
</sst>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3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980B-092C-0F4B-B083-B7C6C1B8915F}">
  <dimension ref="D5:AP48"/>
  <sheetViews>
    <sheetView tabSelected="1" topLeftCell="A18" workbookViewId="0">
      <selection activeCell="P31" sqref="P31"/>
    </sheetView>
  </sheetViews>
  <sheetFormatPr baseColWidth="10" defaultRowHeight="16" x14ac:dyDescent="0.2"/>
  <cols>
    <col min="5" max="5" width="14.33203125" bestFit="1" customWidth="1"/>
    <col min="6" max="6" width="19.83203125" bestFit="1" customWidth="1"/>
    <col min="7" max="7" width="14.6640625" customWidth="1"/>
    <col min="8" max="9" width="10.83203125" customWidth="1"/>
    <col min="12" max="12" width="13.5" bestFit="1" customWidth="1"/>
    <col min="14" max="14" width="12.83203125" bestFit="1" customWidth="1"/>
    <col min="33" max="33" width="14.6640625" bestFit="1" customWidth="1"/>
    <col min="34" max="34" width="20.33203125" bestFit="1" customWidth="1"/>
    <col min="35" max="35" width="17.5" bestFit="1" customWidth="1"/>
  </cols>
  <sheetData>
    <row r="5" spans="4:42" x14ac:dyDescent="0.2">
      <c r="D5" s="2" t="s">
        <v>11</v>
      </c>
      <c r="E5" s="2" t="s">
        <v>0</v>
      </c>
      <c r="F5" s="2" t="s">
        <v>2</v>
      </c>
      <c r="G5" s="2" t="s">
        <v>1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9</v>
      </c>
      <c r="M5" s="2" t="s">
        <v>7</v>
      </c>
      <c r="N5" s="2" t="s">
        <v>8</v>
      </c>
      <c r="O5" s="2" t="s">
        <v>10</v>
      </c>
    </row>
    <row r="6" spans="4:42" x14ac:dyDescent="0.2">
      <c r="D6" s="8">
        <v>1</v>
      </c>
      <c r="E6" s="8">
        <v>2</v>
      </c>
      <c r="F6" s="8">
        <v>10</v>
      </c>
      <c r="G6" s="8">
        <v>8</v>
      </c>
      <c r="H6" s="8">
        <v>0.1</v>
      </c>
      <c r="I6" s="8">
        <v>32</v>
      </c>
      <c r="J6" s="3">
        <v>220</v>
      </c>
      <c r="K6" s="3">
        <v>0.35096153846153799</v>
      </c>
      <c r="L6" s="5">
        <v>229.51480000000001</v>
      </c>
      <c r="M6" s="4">
        <v>12808</v>
      </c>
      <c r="N6" s="3">
        <v>0.42</v>
      </c>
      <c r="O6" s="9">
        <v>3</v>
      </c>
      <c r="Y6" s="2" t="s">
        <v>11</v>
      </c>
      <c r="Z6" s="2" t="s">
        <v>5</v>
      </c>
      <c r="AA6" s="2" t="s">
        <v>6</v>
      </c>
      <c r="AB6" s="2" t="s">
        <v>9</v>
      </c>
      <c r="AC6" s="2" t="s">
        <v>7</v>
      </c>
      <c r="AD6" s="2" t="s">
        <v>8</v>
      </c>
      <c r="AE6" s="2" t="s">
        <v>10</v>
      </c>
      <c r="AL6" s="1" t="s">
        <v>16</v>
      </c>
      <c r="AM6" s="1" t="s">
        <v>17</v>
      </c>
      <c r="AN6" s="1" t="s">
        <v>18</v>
      </c>
      <c r="AO6" s="1" t="s">
        <v>19</v>
      </c>
      <c r="AP6" s="1" t="s">
        <v>4</v>
      </c>
    </row>
    <row r="7" spans="4:42" x14ac:dyDescent="0.2">
      <c r="D7" s="8">
        <v>2</v>
      </c>
      <c r="E7" s="8">
        <v>2</v>
      </c>
      <c r="F7" s="8">
        <v>10</v>
      </c>
      <c r="G7" s="8">
        <v>32</v>
      </c>
      <c r="H7" s="8">
        <v>0.1</v>
      </c>
      <c r="I7" s="8">
        <v>32</v>
      </c>
      <c r="J7" s="3">
        <v>200</v>
      </c>
      <c r="K7" s="3">
        <v>0.375</v>
      </c>
      <c r="L7" s="5">
        <v>220.315</v>
      </c>
      <c r="M7" s="4">
        <v>47632</v>
      </c>
      <c r="N7" s="3">
        <v>0.55000000000000004</v>
      </c>
      <c r="O7" s="9">
        <v>3</v>
      </c>
      <c r="Y7" s="7">
        <v>1</v>
      </c>
      <c r="Z7" s="3">
        <v>220</v>
      </c>
      <c r="AA7" s="3">
        <v>0.35096153846153799</v>
      </c>
      <c r="AB7" s="5">
        <v>229.51480000000001</v>
      </c>
      <c r="AC7" s="4">
        <v>12808</v>
      </c>
      <c r="AD7" s="3">
        <v>0.42</v>
      </c>
      <c r="AE7" s="9">
        <v>3</v>
      </c>
      <c r="AL7" s="1">
        <v>4</v>
      </c>
      <c r="AM7" s="1">
        <v>10</v>
      </c>
      <c r="AN7" s="1">
        <v>50</v>
      </c>
      <c r="AO7" s="1">
        <v>0.1</v>
      </c>
      <c r="AP7" s="1">
        <v>34</v>
      </c>
    </row>
    <row r="8" spans="4:42" x14ac:dyDescent="0.2">
      <c r="D8" s="8">
        <v>3</v>
      </c>
      <c r="E8" s="8">
        <v>2</v>
      </c>
      <c r="F8" s="8">
        <v>30</v>
      </c>
      <c r="G8" s="8">
        <v>8</v>
      </c>
      <c r="H8" s="8">
        <v>0.1</v>
      </c>
      <c r="I8" s="8">
        <v>32</v>
      </c>
      <c r="J8" s="3">
        <v>240</v>
      </c>
      <c r="K8" s="3">
        <v>0.30288461538461497</v>
      </c>
      <c r="L8" s="5">
        <f>1121.69/400*240</f>
        <v>673.01400000000001</v>
      </c>
      <c r="M8" s="4">
        <v>43628</v>
      </c>
      <c r="N8" s="3">
        <v>1.21</v>
      </c>
      <c r="O8" s="9">
        <v>3</v>
      </c>
      <c r="Y8" s="7">
        <v>2</v>
      </c>
      <c r="Z8" s="3">
        <v>200</v>
      </c>
      <c r="AA8" s="3">
        <v>0.375</v>
      </c>
      <c r="AB8" s="5">
        <v>220.315</v>
      </c>
      <c r="AC8" s="4">
        <v>47632</v>
      </c>
      <c r="AD8" s="3">
        <v>0.55000000000000004</v>
      </c>
      <c r="AE8" s="9">
        <v>3</v>
      </c>
    </row>
    <row r="9" spans="4:42" x14ac:dyDescent="0.2">
      <c r="D9" s="8">
        <v>4</v>
      </c>
      <c r="E9" s="8">
        <v>2</v>
      </c>
      <c r="F9" s="8">
        <v>30</v>
      </c>
      <c r="G9" s="8">
        <v>32</v>
      </c>
      <c r="H9" s="8">
        <v>0.1</v>
      </c>
      <c r="I9" s="8">
        <v>32</v>
      </c>
      <c r="J9" s="3">
        <v>200</v>
      </c>
      <c r="K9">
        <v>0.40384615384615302</v>
      </c>
      <c r="L9" s="5">
        <f>1078.66293597221/2</f>
        <v>539.33146798610505</v>
      </c>
      <c r="M9" s="4">
        <v>147572</v>
      </c>
      <c r="N9" s="3">
        <v>1.61</v>
      </c>
      <c r="O9" s="9">
        <v>3</v>
      </c>
      <c r="Y9" s="7">
        <v>3</v>
      </c>
      <c r="Z9" s="3">
        <v>240</v>
      </c>
      <c r="AA9" s="3">
        <v>0.30288461538461497</v>
      </c>
      <c r="AB9" s="5">
        <f>1121.69/400*240</f>
        <v>673.01400000000001</v>
      </c>
      <c r="AC9" s="4">
        <v>43628</v>
      </c>
      <c r="AD9" s="3">
        <v>1.21</v>
      </c>
      <c r="AE9" s="9">
        <v>3</v>
      </c>
    </row>
    <row r="10" spans="4:42" x14ac:dyDescent="0.2">
      <c r="D10" s="8">
        <v>5</v>
      </c>
      <c r="E10" s="8">
        <v>2</v>
      </c>
      <c r="F10" s="8">
        <v>10</v>
      </c>
      <c r="G10" s="8">
        <v>8</v>
      </c>
      <c r="H10" s="8">
        <v>0.01</v>
      </c>
      <c r="I10" s="8">
        <v>32</v>
      </c>
      <c r="J10" s="3">
        <v>540</v>
      </c>
      <c r="K10" s="3">
        <v>0.27403846153846101</v>
      </c>
      <c r="L10" s="5">
        <f xml:space="preserve"> 717.252156972885/700*520</f>
        <v>532.81588803700038</v>
      </c>
      <c r="M10" s="4">
        <v>12808</v>
      </c>
      <c r="N10" s="3">
        <v>0.42</v>
      </c>
      <c r="O10" s="9">
        <v>3</v>
      </c>
      <c r="Y10" s="7">
        <v>4</v>
      </c>
      <c r="Z10" s="3">
        <v>200</v>
      </c>
      <c r="AA10">
        <v>0.40384615384615302</v>
      </c>
      <c r="AB10" s="5">
        <f>1078.66293597221/2</f>
        <v>539.33146798610505</v>
      </c>
      <c r="AC10" s="4">
        <v>147572</v>
      </c>
      <c r="AD10" s="3">
        <v>1.61</v>
      </c>
      <c r="AE10" s="9">
        <v>3</v>
      </c>
    </row>
    <row r="11" spans="4:42" x14ac:dyDescent="0.2">
      <c r="D11" s="8">
        <v>6</v>
      </c>
      <c r="E11" s="8">
        <v>2</v>
      </c>
      <c r="F11" s="8">
        <v>10</v>
      </c>
      <c r="G11" s="8">
        <v>32</v>
      </c>
      <c r="H11" s="8">
        <v>0.01</v>
      </c>
      <c r="I11" s="8">
        <v>32</v>
      </c>
      <c r="J11" s="3">
        <v>600</v>
      </c>
      <c r="K11" s="3">
        <v>0.31730769230769201</v>
      </c>
      <c r="L11" s="6">
        <f>707.377853870391/7*5</f>
        <v>505.26989562170792</v>
      </c>
      <c r="M11" s="4">
        <v>47106</v>
      </c>
      <c r="N11" s="3">
        <v>1.29</v>
      </c>
      <c r="O11" s="9">
        <v>3</v>
      </c>
      <c r="Y11" s="7">
        <v>5</v>
      </c>
      <c r="Z11" s="3">
        <v>540</v>
      </c>
      <c r="AA11" s="3">
        <v>0.27403846153846101</v>
      </c>
      <c r="AB11" s="5">
        <f xml:space="preserve"> 717.252156972885/700*520</f>
        <v>532.81588803700038</v>
      </c>
      <c r="AC11" s="4">
        <v>12808</v>
      </c>
      <c r="AD11" s="3">
        <v>0.42</v>
      </c>
      <c r="AE11" s="9">
        <v>3</v>
      </c>
    </row>
    <row r="12" spans="4:42" x14ac:dyDescent="0.2">
      <c r="D12" s="8">
        <v>7</v>
      </c>
      <c r="E12" s="8">
        <v>4</v>
      </c>
      <c r="F12" s="8">
        <v>10</v>
      </c>
      <c r="G12" s="8">
        <v>8</v>
      </c>
      <c r="H12" s="8">
        <v>0.1</v>
      </c>
      <c r="I12" s="8">
        <v>32</v>
      </c>
      <c r="J12" s="3">
        <v>420</v>
      </c>
      <c r="K12" s="3">
        <v>0.48076923076923</v>
      </c>
      <c r="L12" s="3">
        <f>848.818386316299/600*420</f>
        <v>594.17287042140924</v>
      </c>
      <c r="M12" s="4">
        <v>8228</v>
      </c>
      <c r="N12" s="3">
        <v>0.42</v>
      </c>
      <c r="O12" s="9">
        <v>3</v>
      </c>
      <c r="Y12" s="7">
        <v>6</v>
      </c>
      <c r="Z12" s="3">
        <v>600</v>
      </c>
      <c r="AA12" s="3">
        <v>0.31730769230769201</v>
      </c>
      <c r="AB12" s="6">
        <f>707.377853870391/7*5</f>
        <v>505.26989562170792</v>
      </c>
      <c r="AC12" s="4">
        <v>47106</v>
      </c>
      <c r="AD12" s="3">
        <v>1.29</v>
      </c>
      <c r="AE12" s="9">
        <v>3</v>
      </c>
    </row>
    <row r="13" spans="4:42" x14ac:dyDescent="0.2">
      <c r="D13" s="8">
        <v>8</v>
      </c>
      <c r="E13" s="8">
        <v>4</v>
      </c>
      <c r="F13" s="8">
        <v>10</v>
      </c>
      <c r="G13" s="8">
        <v>32</v>
      </c>
      <c r="H13" s="8">
        <v>0.1</v>
      </c>
      <c r="I13" s="8">
        <v>32</v>
      </c>
      <c r="J13" s="10">
        <v>240</v>
      </c>
      <c r="K13" s="10">
        <v>0.52403846153846101</v>
      </c>
      <c r="L13" s="10">
        <f>824.477272987365/600*240</f>
        <v>329.79090919494598</v>
      </c>
      <c r="M13" s="11">
        <v>23852</v>
      </c>
      <c r="N13" s="10">
        <v>0.48</v>
      </c>
      <c r="O13" s="10">
        <v>3</v>
      </c>
      <c r="Y13" s="7">
        <v>7</v>
      </c>
      <c r="Z13" s="3">
        <v>420</v>
      </c>
      <c r="AA13" s="3">
        <v>0.48076923076923</v>
      </c>
      <c r="AB13" s="3">
        <f>848.818386316299/600*420</f>
        <v>594.17287042140924</v>
      </c>
      <c r="AC13" s="4">
        <v>8228</v>
      </c>
      <c r="AD13" s="3">
        <v>0.42</v>
      </c>
      <c r="AE13" s="9">
        <v>3</v>
      </c>
    </row>
    <row r="14" spans="4:42" x14ac:dyDescent="0.2">
      <c r="D14" s="8">
        <v>9</v>
      </c>
      <c r="E14" s="8">
        <v>4</v>
      </c>
      <c r="F14" s="8">
        <v>30</v>
      </c>
      <c r="G14" s="8">
        <v>8</v>
      </c>
      <c r="H14" s="8">
        <v>0.1</v>
      </c>
      <c r="I14" s="8">
        <v>32</v>
      </c>
      <c r="J14" s="3">
        <v>280</v>
      </c>
      <c r="K14" s="3">
        <v>0.46634615384615302</v>
      </c>
      <c r="L14" s="3">
        <f>2332.62846589088/600*280</f>
        <v>1088.5599507490772</v>
      </c>
      <c r="M14" s="4">
        <v>40688</v>
      </c>
      <c r="N14" s="3">
        <v>1.24</v>
      </c>
      <c r="O14" s="3">
        <v>3</v>
      </c>
      <c r="Y14" s="10">
        <v>8</v>
      </c>
      <c r="Z14" s="10">
        <v>240</v>
      </c>
      <c r="AA14" s="10">
        <v>0.52403846153846101</v>
      </c>
      <c r="AB14" s="10">
        <f>824.477272987365/600*240</f>
        <v>329.79090919494598</v>
      </c>
      <c r="AC14" s="11">
        <v>23852</v>
      </c>
      <c r="AD14" s="10">
        <v>0.48</v>
      </c>
      <c r="AE14" s="10">
        <v>3</v>
      </c>
    </row>
    <row r="15" spans="4:42" x14ac:dyDescent="0.2">
      <c r="D15" s="8">
        <v>10</v>
      </c>
      <c r="E15" s="8">
        <v>4</v>
      </c>
      <c r="F15" s="8">
        <v>30</v>
      </c>
      <c r="G15" s="8">
        <v>32</v>
      </c>
      <c r="H15" s="8">
        <v>0.1</v>
      </c>
      <c r="I15" s="8">
        <v>32</v>
      </c>
      <c r="J15" s="3">
        <v>220</v>
      </c>
      <c r="K15" s="3">
        <v>0.48557692307692302</v>
      </c>
      <c r="L15" s="3">
        <f>2180.50241589546/600*J15</f>
        <v>799.51755249500206</v>
      </c>
      <c r="M15" s="4">
        <v>87032</v>
      </c>
      <c r="N15" s="3">
        <v>1.42</v>
      </c>
      <c r="O15" s="9">
        <v>3</v>
      </c>
      <c r="Y15" s="7">
        <v>9</v>
      </c>
      <c r="Z15" s="3">
        <v>280</v>
      </c>
      <c r="AA15" s="3">
        <v>0.46634615384615302</v>
      </c>
      <c r="AB15" s="3">
        <f>2332.62846589088/600*280</f>
        <v>1088.5599507490772</v>
      </c>
      <c r="AC15" s="4">
        <v>40688</v>
      </c>
      <c r="AD15" s="3">
        <v>1.24</v>
      </c>
      <c r="AE15" s="3">
        <v>3</v>
      </c>
    </row>
    <row r="16" spans="4:42" x14ac:dyDescent="0.2">
      <c r="D16" s="8">
        <v>11</v>
      </c>
      <c r="E16" s="8">
        <v>4</v>
      </c>
      <c r="F16" s="8">
        <v>10</v>
      </c>
      <c r="G16" s="8">
        <v>32</v>
      </c>
      <c r="H16" s="8">
        <v>0.1</v>
      </c>
      <c r="I16" s="8">
        <v>4</v>
      </c>
      <c r="J16" s="3">
        <v>60</v>
      </c>
      <c r="K16" s="3">
        <v>0.50961538461538403</v>
      </c>
      <c r="L16" s="3">
        <f>410.832024812698/4</f>
        <v>102.70800620317451</v>
      </c>
      <c r="M16" s="4">
        <v>1</v>
      </c>
      <c r="N16" s="3">
        <v>1.21</v>
      </c>
      <c r="O16" s="9">
        <v>3</v>
      </c>
      <c r="Y16" s="7">
        <v>10</v>
      </c>
      <c r="Z16" s="3">
        <v>220</v>
      </c>
      <c r="AA16" s="3">
        <v>0.48557692307692302</v>
      </c>
      <c r="AB16" s="3">
        <f>2180.50241589546/600*Z16</f>
        <v>799.51755249500206</v>
      </c>
      <c r="AC16" s="4">
        <v>87032</v>
      </c>
      <c r="AD16" s="3">
        <v>1.42</v>
      </c>
      <c r="AE16" s="9">
        <v>3</v>
      </c>
    </row>
    <row r="17" spans="4:37" x14ac:dyDescent="0.2">
      <c r="D17" s="8">
        <v>12</v>
      </c>
      <c r="E17" s="8">
        <v>2</v>
      </c>
      <c r="F17" s="8">
        <v>10</v>
      </c>
      <c r="G17" s="8">
        <v>32</v>
      </c>
      <c r="H17" s="8">
        <v>0.1</v>
      </c>
      <c r="I17" s="8">
        <v>4</v>
      </c>
      <c r="J17" s="3">
        <v>60</v>
      </c>
      <c r="K17" s="3">
        <v>0.50961538461538403</v>
      </c>
      <c r="L17" s="3">
        <f>259.379617929458/160*J17</f>
        <v>97.267356723546754</v>
      </c>
      <c r="M17" s="4">
        <v>701042</v>
      </c>
      <c r="N17" s="3">
        <v>3.54</v>
      </c>
      <c r="O17" s="9">
        <v>3</v>
      </c>
      <c r="Y17" s="7">
        <v>11</v>
      </c>
      <c r="Z17" s="3">
        <v>140</v>
      </c>
      <c r="AA17" s="3">
        <v>0.29326923076923</v>
      </c>
      <c r="AB17" s="3">
        <f>438.030381679534/600*Z17</f>
        <v>102.20708905855794</v>
      </c>
      <c r="AC17" s="4">
        <v>233922</v>
      </c>
      <c r="AD17" s="3">
        <v>1.21</v>
      </c>
      <c r="AE17" s="9">
        <v>3</v>
      </c>
      <c r="AG17" s="2" t="s">
        <v>0</v>
      </c>
      <c r="AH17" s="2" t="s">
        <v>2</v>
      </c>
      <c r="AI17" s="2" t="s">
        <v>1</v>
      </c>
      <c r="AJ17" s="2" t="s">
        <v>3</v>
      </c>
      <c r="AK17" s="2" t="s">
        <v>4</v>
      </c>
    </row>
    <row r="18" spans="4:37" x14ac:dyDescent="0.2">
      <c r="Y18" s="7">
        <v>12</v>
      </c>
      <c r="Z18" s="3">
        <v>100</v>
      </c>
      <c r="AA18" s="3">
        <v>0.32692307692307598</v>
      </c>
      <c r="AB18" s="3">
        <f>977.415215969085/6</f>
        <v>162.90253599484751</v>
      </c>
      <c r="AC18" s="4">
        <v>701042</v>
      </c>
      <c r="AD18" s="3">
        <v>3.54</v>
      </c>
      <c r="AE18" s="9">
        <v>3</v>
      </c>
      <c r="AG18" s="8">
        <v>4</v>
      </c>
      <c r="AH18" s="8">
        <v>10</v>
      </c>
      <c r="AI18" s="8">
        <v>32</v>
      </c>
      <c r="AJ18" s="8">
        <v>0.1</v>
      </c>
      <c r="AK18" s="8">
        <v>32</v>
      </c>
    </row>
    <row r="21" spans="4:37" x14ac:dyDescent="0.2">
      <c r="E21" s="2" t="s">
        <v>11</v>
      </c>
      <c r="F21" s="2" t="s">
        <v>5</v>
      </c>
      <c r="G21" s="2" t="s">
        <v>6</v>
      </c>
      <c r="H21" s="2" t="s">
        <v>9</v>
      </c>
      <c r="I21" s="2" t="s">
        <v>7</v>
      </c>
      <c r="J21" s="2" t="s">
        <v>8</v>
      </c>
      <c r="K21" s="2" t="s">
        <v>10</v>
      </c>
      <c r="N21" s="2" t="s">
        <v>5</v>
      </c>
      <c r="O21" s="2" t="s">
        <v>6</v>
      </c>
      <c r="P21" s="2" t="s">
        <v>9</v>
      </c>
      <c r="Q21" s="2" t="s">
        <v>7</v>
      </c>
      <c r="R21" s="2" t="s">
        <v>8</v>
      </c>
    </row>
    <row r="22" spans="4:37" x14ac:dyDescent="0.2">
      <c r="E22" s="7">
        <v>1</v>
      </c>
      <c r="F22" s="3">
        <v>220</v>
      </c>
      <c r="G22" s="3">
        <v>0.35096153846153799</v>
      </c>
      <c r="H22" s="5">
        <v>229.51480000000001</v>
      </c>
      <c r="I22" s="4">
        <v>12808</v>
      </c>
      <c r="J22" s="3">
        <v>0.42</v>
      </c>
      <c r="K22" s="9">
        <v>3</v>
      </c>
      <c r="N22" s="3">
        <v>180</v>
      </c>
      <c r="O22" s="3">
        <v>0.50729927007299203</v>
      </c>
      <c r="P22" s="5">
        <v>205.10900000000001</v>
      </c>
      <c r="Q22" s="4">
        <v>12808</v>
      </c>
      <c r="R22" s="3">
        <v>0.42</v>
      </c>
    </row>
    <row r="23" spans="4:37" x14ac:dyDescent="0.2">
      <c r="E23" s="7">
        <v>2</v>
      </c>
      <c r="F23" s="3">
        <v>200</v>
      </c>
      <c r="G23" s="3">
        <v>0.375</v>
      </c>
      <c r="H23" s="5">
        <v>220.315</v>
      </c>
      <c r="I23" s="4">
        <v>47632</v>
      </c>
      <c r="J23" s="3">
        <v>0.55000000000000004</v>
      </c>
      <c r="K23" s="9">
        <v>3</v>
      </c>
      <c r="N23" s="3">
        <v>200</v>
      </c>
      <c r="O23" s="3">
        <v>0.63138686131386801</v>
      </c>
      <c r="P23" s="5">
        <v>220.315</v>
      </c>
      <c r="Q23" s="4">
        <v>47632</v>
      </c>
      <c r="R23" s="3">
        <v>0.55000000000000004</v>
      </c>
    </row>
    <row r="24" spans="4:37" x14ac:dyDescent="0.2">
      <c r="E24" s="7">
        <v>3</v>
      </c>
      <c r="F24" s="3">
        <v>240</v>
      </c>
      <c r="G24" s="3">
        <v>0.30288461538461497</v>
      </c>
      <c r="H24" s="5">
        <f>1121.69/400*240</f>
        <v>673.01400000000001</v>
      </c>
      <c r="I24" s="4">
        <v>43628</v>
      </c>
      <c r="J24" s="3">
        <v>1.21</v>
      </c>
      <c r="K24" s="9">
        <v>3</v>
      </c>
      <c r="N24" s="3">
        <v>160</v>
      </c>
      <c r="O24" s="3">
        <v>0.48175182481751799</v>
      </c>
      <c r="P24" s="5">
        <v>401.63200000000001</v>
      </c>
      <c r="Q24" s="4">
        <v>43628</v>
      </c>
      <c r="R24" s="3">
        <v>1.21</v>
      </c>
      <c r="Y24" s="2" t="s">
        <v>11</v>
      </c>
      <c r="Z24" s="2" t="s">
        <v>5</v>
      </c>
      <c r="AA24" s="2" t="s">
        <v>6</v>
      </c>
      <c r="AB24" s="2" t="s">
        <v>9</v>
      </c>
      <c r="AC24" s="2" t="s">
        <v>7</v>
      </c>
      <c r="AD24" s="2" t="s">
        <v>8</v>
      </c>
      <c r="AE24" s="2" t="s">
        <v>10</v>
      </c>
    </row>
    <row r="25" spans="4:37" x14ac:dyDescent="0.2">
      <c r="E25" s="7">
        <v>4</v>
      </c>
      <c r="F25" s="3">
        <v>200</v>
      </c>
      <c r="G25">
        <v>0.40384615384615302</v>
      </c>
      <c r="H25" s="5">
        <f>1078.66293597221/2</f>
        <v>539.33146798610505</v>
      </c>
      <c r="I25" s="4">
        <v>147572</v>
      </c>
      <c r="J25" s="3">
        <v>1.61</v>
      </c>
      <c r="K25" s="9">
        <v>3</v>
      </c>
      <c r="N25" s="3">
        <v>200</v>
      </c>
      <c r="O25">
        <v>0.60948905109489004</v>
      </c>
      <c r="P25" s="5">
        <v>607.58000000000004</v>
      </c>
      <c r="Q25" s="4">
        <v>147572</v>
      </c>
      <c r="R25" s="3">
        <v>1.61</v>
      </c>
      <c r="Y25" s="7">
        <v>1</v>
      </c>
      <c r="Z25" s="3">
        <v>220</v>
      </c>
      <c r="AA25" s="3">
        <v>0.35096153846153799</v>
      </c>
      <c r="AB25" s="5">
        <v>229.51480000000001</v>
      </c>
      <c r="AC25" s="4">
        <v>12808</v>
      </c>
      <c r="AD25" s="3">
        <v>0.42</v>
      </c>
      <c r="AE25" s="9">
        <v>3</v>
      </c>
    </row>
    <row r="26" spans="4:37" x14ac:dyDescent="0.2">
      <c r="E26" s="7">
        <v>5</v>
      </c>
      <c r="F26" s="3">
        <v>540</v>
      </c>
      <c r="G26" s="3">
        <v>0.27403846153846101</v>
      </c>
      <c r="H26" s="5">
        <f xml:space="preserve"> 717.252156972885/700*520</f>
        <v>532.81588803700038</v>
      </c>
      <c r="I26" s="4">
        <v>12808</v>
      </c>
      <c r="J26" s="3">
        <v>0.42</v>
      </c>
      <c r="K26" s="9">
        <v>3</v>
      </c>
      <c r="N26" s="3">
        <v>1200</v>
      </c>
      <c r="O26" s="3">
        <v>0.41240875912408698</v>
      </c>
      <c r="P26" s="5">
        <v>1353.4393100299999</v>
      </c>
      <c r="Q26" s="4">
        <v>12808</v>
      </c>
      <c r="R26" s="3">
        <v>0.42</v>
      </c>
      <c r="Y26" s="7">
        <v>2</v>
      </c>
      <c r="Z26" s="3">
        <v>200</v>
      </c>
      <c r="AA26" s="3">
        <v>0.375</v>
      </c>
      <c r="AB26" s="5">
        <v>220.315</v>
      </c>
      <c r="AC26" s="4">
        <v>47632</v>
      </c>
      <c r="AD26" s="3">
        <v>0.55000000000000004</v>
      </c>
      <c r="AE26" s="9">
        <v>3</v>
      </c>
    </row>
    <row r="27" spans="4:37" x14ac:dyDescent="0.2">
      <c r="E27" s="7">
        <v>6</v>
      </c>
      <c r="F27" s="3">
        <v>600</v>
      </c>
      <c r="G27" s="3">
        <v>0.31730769230769201</v>
      </c>
      <c r="H27" s="6">
        <f>707.377853870391/7*5</f>
        <v>505.26989562170792</v>
      </c>
      <c r="I27" s="4">
        <v>47106</v>
      </c>
      <c r="J27" s="3">
        <v>1.29</v>
      </c>
      <c r="K27" s="9">
        <v>3</v>
      </c>
      <c r="N27" s="3">
        <v>1500</v>
      </c>
      <c r="O27" s="3">
        <v>0.44525547445255398</v>
      </c>
      <c r="P27" s="6">
        <v>5579.1308238506299</v>
      </c>
      <c r="Q27" s="4">
        <v>47106</v>
      </c>
      <c r="R27" s="3">
        <v>1.29</v>
      </c>
      <c r="Y27" s="7">
        <v>3</v>
      </c>
      <c r="Z27" s="3">
        <v>240</v>
      </c>
      <c r="AA27" s="3">
        <v>0.30288461538461497</v>
      </c>
      <c r="AB27" s="5">
        <f>1121.69/400*240</f>
        <v>673.01400000000001</v>
      </c>
      <c r="AC27" s="4">
        <v>43628</v>
      </c>
      <c r="AD27" s="3">
        <v>1.21</v>
      </c>
      <c r="AE27" s="9">
        <v>3</v>
      </c>
    </row>
    <row r="28" spans="4:37" x14ac:dyDescent="0.2">
      <c r="E28" s="7">
        <v>7</v>
      </c>
      <c r="F28" s="3">
        <v>420</v>
      </c>
      <c r="G28" s="3">
        <v>0.48076923076923</v>
      </c>
      <c r="H28" s="3">
        <f>848.818386316299/600*420</f>
        <v>594.17287042140924</v>
      </c>
      <c r="I28" s="4">
        <v>8228</v>
      </c>
      <c r="J28" s="3">
        <v>0.42</v>
      </c>
      <c r="K28" s="9">
        <v>3</v>
      </c>
      <c r="N28" s="3">
        <v>340</v>
      </c>
      <c r="O28" s="3">
        <v>0.59124087591240804</v>
      </c>
      <c r="P28" s="3">
        <v>457.38</v>
      </c>
      <c r="Q28" s="4">
        <v>8228</v>
      </c>
      <c r="R28" s="3">
        <v>0.42</v>
      </c>
      <c r="Y28" s="7">
        <v>4</v>
      </c>
      <c r="Z28" s="3">
        <v>200</v>
      </c>
      <c r="AA28">
        <v>0.40384615384615302</v>
      </c>
      <c r="AB28" s="5">
        <f>1078.66293597221/2</f>
        <v>539.33146798610505</v>
      </c>
      <c r="AC28" s="4">
        <v>147572</v>
      </c>
      <c r="AD28" s="3">
        <v>1.61</v>
      </c>
      <c r="AE28" s="9">
        <v>3</v>
      </c>
    </row>
    <row r="29" spans="4:37" x14ac:dyDescent="0.2">
      <c r="E29" s="10">
        <v>8</v>
      </c>
      <c r="F29" s="10">
        <v>240</v>
      </c>
      <c r="G29" s="10">
        <v>0.52403846153846101</v>
      </c>
      <c r="H29" s="10">
        <f>824.477272987365/600*240</f>
        <v>329.79090919494598</v>
      </c>
      <c r="I29" s="11">
        <v>23852</v>
      </c>
      <c r="J29" s="10">
        <v>0.48</v>
      </c>
      <c r="K29" s="10">
        <v>3</v>
      </c>
      <c r="N29" s="3">
        <v>340</v>
      </c>
      <c r="O29" s="3">
        <v>0.66788321167883202</v>
      </c>
      <c r="P29" s="3">
        <v>456.29199999999997</v>
      </c>
      <c r="Q29" s="4">
        <v>23852</v>
      </c>
      <c r="R29" s="3">
        <v>0.48</v>
      </c>
      <c r="Y29" s="7">
        <v>5</v>
      </c>
      <c r="Z29" s="3">
        <v>540</v>
      </c>
      <c r="AA29" s="3">
        <v>0.27403846153846101</v>
      </c>
      <c r="AB29" s="5">
        <f xml:space="preserve"> 717.252156972885/700*520</f>
        <v>532.81588803700038</v>
      </c>
      <c r="AC29" s="4">
        <v>12808</v>
      </c>
      <c r="AD29" s="3">
        <v>0.42</v>
      </c>
      <c r="AE29" s="9">
        <v>3</v>
      </c>
    </row>
    <row r="30" spans="4:37" x14ac:dyDescent="0.2">
      <c r="E30" s="7">
        <v>9</v>
      </c>
      <c r="F30" s="3">
        <v>280</v>
      </c>
      <c r="G30" s="3">
        <v>0.46634615384615302</v>
      </c>
      <c r="H30" s="3">
        <f>2332.62846589088/600*280</f>
        <v>1088.5599507490772</v>
      </c>
      <c r="I30" s="4">
        <v>40688</v>
      </c>
      <c r="J30" s="3">
        <v>1.24</v>
      </c>
      <c r="K30" s="3">
        <v>3</v>
      </c>
      <c r="N30" s="3">
        <v>340</v>
      </c>
      <c r="O30" s="3">
        <v>0.64963503649635002</v>
      </c>
      <c r="P30" s="3">
        <v>4301.59</v>
      </c>
      <c r="Q30" s="4">
        <v>40688</v>
      </c>
      <c r="R30" s="3">
        <v>1.24</v>
      </c>
      <c r="Y30" s="7">
        <v>6</v>
      </c>
      <c r="Z30" s="3">
        <v>600</v>
      </c>
      <c r="AA30" s="3">
        <v>0.31730769230769201</v>
      </c>
      <c r="AB30" s="6">
        <f>707.377853870391/7*5</f>
        <v>505.26989562170792</v>
      </c>
      <c r="AC30" s="4">
        <v>47106</v>
      </c>
      <c r="AD30" s="3">
        <v>1.29</v>
      </c>
      <c r="AE30" s="9">
        <v>3</v>
      </c>
    </row>
    <row r="31" spans="4:37" x14ac:dyDescent="0.2">
      <c r="E31" s="7">
        <v>10</v>
      </c>
      <c r="F31" s="3">
        <v>220</v>
      </c>
      <c r="G31" s="3">
        <v>0.48557692307692302</v>
      </c>
      <c r="H31" s="3">
        <f>2180.50241589546/600*F31</f>
        <v>799.51755249500206</v>
      </c>
      <c r="I31" s="4">
        <v>87032</v>
      </c>
      <c r="J31" s="3">
        <v>1.42</v>
      </c>
      <c r="K31" s="9">
        <v>3</v>
      </c>
      <c r="N31" s="3">
        <v>320</v>
      </c>
      <c r="O31" s="3">
        <v>0.63503649635036497</v>
      </c>
      <c r="P31" s="3">
        <v>1816.33</v>
      </c>
      <c r="Q31" s="4">
        <v>87032</v>
      </c>
      <c r="R31" s="3">
        <v>1.42</v>
      </c>
      <c r="Y31" s="7">
        <v>7</v>
      </c>
      <c r="Z31" s="3">
        <v>420</v>
      </c>
      <c r="AA31" s="3">
        <v>0.48076923076923</v>
      </c>
      <c r="AB31" s="3">
        <f>848.818386316299/600*420</f>
        <v>594.17287042140924</v>
      </c>
      <c r="AC31" s="4">
        <v>8228</v>
      </c>
      <c r="AD31" s="3">
        <v>0.42</v>
      </c>
      <c r="AE31" s="9">
        <v>3</v>
      </c>
    </row>
    <row r="32" spans="4:37" x14ac:dyDescent="0.2">
      <c r="E32" s="7">
        <v>11</v>
      </c>
      <c r="F32" s="3">
        <v>60</v>
      </c>
      <c r="G32" s="3">
        <v>0.50961538461538403</v>
      </c>
      <c r="H32" s="3">
        <f>410.832024812698/4</f>
        <v>102.70800620317451</v>
      </c>
      <c r="I32" s="4">
        <v>1</v>
      </c>
      <c r="J32" s="3">
        <v>1.21</v>
      </c>
      <c r="K32" s="9">
        <v>3</v>
      </c>
      <c r="N32" s="3"/>
      <c r="O32" s="3"/>
      <c r="P32" s="3"/>
      <c r="Q32" s="3"/>
      <c r="R32" s="3"/>
      <c r="Y32" s="10">
        <v>8</v>
      </c>
      <c r="Z32" s="10">
        <v>240</v>
      </c>
      <c r="AA32" s="10">
        <v>0.52403846153846101</v>
      </c>
      <c r="AB32" s="10">
        <f>824.477272987365/600*240</f>
        <v>329.79090919494598</v>
      </c>
      <c r="AC32" s="11">
        <v>23852</v>
      </c>
      <c r="AD32" s="10">
        <v>0.48</v>
      </c>
      <c r="AE32" s="10">
        <v>3</v>
      </c>
    </row>
    <row r="33" spans="5:31" x14ac:dyDescent="0.2">
      <c r="E33" s="7">
        <v>12</v>
      </c>
      <c r="F33" s="3">
        <v>60</v>
      </c>
      <c r="G33" s="3">
        <v>0.50961538461538403</v>
      </c>
      <c r="H33" s="3">
        <f>259.379617929458/160*F33</f>
        <v>97.267356723546754</v>
      </c>
      <c r="I33" s="4">
        <v>701042</v>
      </c>
      <c r="J33" s="3">
        <v>3.54</v>
      </c>
      <c r="K33" s="9">
        <v>3</v>
      </c>
      <c r="N33" s="3"/>
      <c r="O33" s="3"/>
      <c r="P33" s="3"/>
      <c r="Q33" s="3"/>
      <c r="R33" s="3"/>
      <c r="Y33" s="7">
        <v>9</v>
      </c>
      <c r="Z33" s="3">
        <v>280</v>
      </c>
      <c r="AA33" s="3">
        <v>0.46634615384615302</v>
      </c>
      <c r="AB33" s="3">
        <f>2332.62846589088/600*280</f>
        <v>1088.5599507490772</v>
      </c>
      <c r="AC33" s="4">
        <v>40688</v>
      </c>
      <c r="AD33" s="3">
        <v>1.24</v>
      </c>
      <c r="AE33" s="3">
        <v>3</v>
      </c>
    </row>
    <row r="34" spans="5:31" x14ac:dyDescent="0.2">
      <c r="Y34" s="7">
        <v>10</v>
      </c>
      <c r="Z34" s="3">
        <v>220</v>
      </c>
      <c r="AA34" s="3">
        <v>0.48557692307692302</v>
      </c>
      <c r="AB34" s="3">
        <f>2180.50241589546/600*Z34</f>
        <v>799.51755249500206</v>
      </c>
      <c r="AC34" s="4">
        <v>87032</v>
      </c>
      <c r="AD34" s="3">
        <v>1.42</v>
      </c>
      <c r="AE34" s="9">
        <v>3</v>
      </c>
    </row>
    <row r="35" spans="5:31" x14ac:dyDescent="0.2">
      <c r="Y35" s="7">
        <v>11</v>
      </c>
      <c r="Z35" s="3">
        <v>60</v>
      </c>
      <c r="AA35" s="3">
        <v>0.50961538461538403</v>
      </c>
      <c r="AB35" s="3">
        <f>410.832024812698/4</f>
        <v>102.70800620317451</v>
      </c>
      <c r="AC35" s="4">
        <v>1</v>
      </c>
      <c r="AD35" s="3">
        <v>1.21</v>
      </c>
      <c r="AE35" s="9">
        <v>3</v>
      </c>
    </row>
    <row r="36" spans="5:31" x14ac:dyDescent="0.2">
      <c r="Y36" s="7">
        <v>12</v>
      </c>
      <c r="Z36" s="3">
        <v>60</v>
      </c>
      <c r="AA36" s="3">
        <v>0.50961538461538403</v>
      </c>
      <c r="AB36" s="3">
        <f>259.379617929458/160*Z36</f>
        <v>97.267356723546754</v>
      </c>
      <c r="AC36" s="4">
        <v>701042</v>
      </c>
      <c r="AD36" s="3">
        <v>3.54</v>
      </c>
      <c r="AE36" s="9">
        <v>3</v>
      </c>
    </row>
    <row r="38" spans="5:31" x14ac:dyDescent="0.2">
      <c r="Z38" s="2" t="s">
        <v>5</v>
      </c>
      <c r="AA38" s="2" t="s">
        <v>6</v>
      </c>
      <c r="AB38" s="2" t="s">
        <v>9</v>
      </c>
      <c r="AC38" s="2" t="s">
        <v>7</v>
      </c>
      <c r="AD38" s="2" t="s">
        <v>8</v>
      </c>
      <c r="AE38" s="2" t="s">
        <v>10</v>
      </c>
    </row>
    <row r="39" spans="5:31" x14ac:dyDescent="0.2">
      <c r="Y39" s="12" t="s">
        <v>15</v>
      </c>
      <c r="Z39" s="3">
        <v>240</v>
      </c>
      <c r="AA39" s="3">
        <v>0.52403846153846101</v>
      </c>
      <c r="AB39" s="3">
        <f>824.477272987365/600*240</f>
        <v>329.79090919494598</v>
      </c>
      <c r="AC39" s="3">
        <v>23852</v>
      </c>
      <c r="AD39" s="3">
        <v>0.48</v>
      </c>
      <c r="AE39" s="3">
        <v>3</v>
      </c>
    </row>
    <row r="40" spans="5:31" x14ac:dyDescent="0.2">
      <c r="Y40" s="12" t="s">
        <v>12</v>
      </c>
      <c r="Z40" s="3">
        <v>80</v>
      </c>
      <c r="AA40" s="3">
        <v>0.3125</v>
      </c>
      <c r="AB40" s="3">
        <f>503.923190116882/260*80</f>
        <v>155.05328926673292</v>
      </c>
      <c r="AC40" s="3">
        <v>23996</v>
      </c>
      <c r="AD40" s="3">
        <v>0.56000000000000005</v>
      </c>
      <c r="AE40" s="3">
        <v>3</v>
      </c>
    </row>
    <row r="41" spans="5:31" x14ac:dyDescent="0.2">
      <c r="Y41" s="12" t="s">
        <v>13</v>
      </c>
      <c r="Z41" s="3">
        <v>220</v>
      </c>
      <c r="AA41" s="3">
        <v>0.54326923076922995</v>
      </c>
      <c r="AB41" s="3">
        <f>386.702695846557/260*Z41</f>
        <v>327.20997340862516</v>
      </c>
      <c r="AC41" s="3">
        <v>23852</v>
      </c>
      <c r="AD41" s="3">
        <v>0.48</v>
      </c>
      <c r="AE41" s="3">
        <v>3</v>
      </c>
    </row>
    <row r="42" spans="5:31" x14ac:dyDescent="0.2">
      <c r="G42" s="2" t="s">
        <v>0</v>
      </c>
      <c r="H42" s="2" t="s">
        <v>2</v>
      </c>
      <c r="I42" s="2" t="s">
        <v>1</v>
      </c>
      <c r="J42" s="2" t="s">
        <v>3</v>
      </c>
      <c r="K42" s="2" t="s">
        <v>4</v>
      </c>
      <c r="L42" s="2" t="s">
        <v>5</v>
      </c>
      <c r="Y42" s="12" t="s">
        <v>14</v>
      </c>
      <c r="Z42" s="3">
        <v>140</v>
      </c>
      <c r="AA42" s="3">
        <v>0.42788461538461497</v>
      </c>
      <c r="AB42" s="3">
        <f>491.680789947509/260*Z42</f>
        <v>264.75119458712027</v>
      </c>
      <c r="AC42" s="4">
        <v>23996</v>
      </c>
      <c r="AD42" s="3">
        <v>0.56000000000000005</v>
      </c>
      <c r="AE42" s="3">
        <v>3</v>
      </c>
    </row>
    <row r="43" spans="5:31" x14ac:dyDescent="0.2">
      <c r="G43" s="8">
        <v>4</v>
      </c>
      <c r="H43" s="8">
        <v>10</v>
      </c>
      <c r="I43" s="8">
        <v>32</v>
      </c>
      <c r="J43" s="8">
        <v>0.1</v>
      </c>
      <c r="K43" s="8">
        <v>32</v>
      </c>
      <c r="L43" s="8">
        <v>210</v>
      </c>
      <c r="M43" s="13">
        <v>52</v>
      </c>
    </row>
    <row r="47" spans="5:31" x14ac:dyDescent="0.2">
      <c r="G47" s="2" t="s">
        <v>0</v>
      </c>
      <c r="H47" s="2" t="s">
        <v>2</v>
      </c>
      <c r="I47" s="2" t="s">
        <v>1</v>
      </c>
      <c r="J47" s="2" t="s">
        <v>3</v>
      </c>
      <c r="K47" s="2" t="s">
        <v>4</v>
      </c>
      <c r="L47" s="2" t="s">
        <v>5</v>
      </c>
    </row>
    <row r="48" spans="5:31" x14ac:dyDescent="0.2">
      <c r="G48" s="8">
        <v>3</v>
      </c>
      <c r="H48" s="8">
        <v>7</v>
      </c>
      <c r="I48" s="8">
        <v>18</v>
      </c>
      <c r="J48" s="8">
        <v>0.1</v>
      </c>
      <c r="K48" s="8">
        <v>32</v>
      </c>
      <c r="L48" s="8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2019-10-14T18:02:55Z</dcterms:created>
  <dcterms:modified xsi:type="dcterms:W3CDTF">2019-10-18T20:55:38Z</dcterms:modified>
</cp:coreProperties>
</file>