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ior\403_project\"/>
    </mc:Choice>
  </mc:AlternateContent>
  <xr:revisionPtr revIDLastSave="0" documentId="13_ncr:1_{5F86F8A7-FBEF-495F-AB6E-156941169BFC}" xr6:coauthVersionLast="47" xr6:coauthVersionMax="47" xr10:uidLastSave="{00000000-0000-0000-0000-000000000000}"/>
  <bookViews>
    <workbookView xWindow="-120" yWindow="-120" windowWidth="20730" windowHeight="11760" activeTab="1" xr2:uid="{25F77146-4570-4C10-970B-8A3E71ED9D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2" l="1"/>
  <c r="H12" i="2"/>
  <c r="Q8" i="2"/>
  <c r="N8" i="2"/>
  <c r="H8" i="2"/>
  <c r="J9" i="2"/>
  <c r="K9" i="2" s="1"/>
  <c r="J7" i="2"/>
  <c r="K7" i="2" s="1"/>
  <c r="P13" i="2"/>
  <c r="Q13" i="2" s="1"/>
  <c r="J13" i="2"/>
  <c r="K13" i="2" s="1"/>
  <c r="J11" i="2"/>
  <c r="K11" i="2" s="1"/>
  <c r="P11" i="2"/>
  <c r="Q11" i="2" s="1"/>
  <c r="Q10" i="2"/>
  <c r="N10" i="2"/>
  <c r="N11" i="2"/>
  <c r="K10" i="2"/>
  <c r="H10" i="2"/>
  <c r="H11" i="2"/>
  <c r="M13" i="2"/>
  <c r="N13" i="2" s="1"/>
  <c r="G13" i="2"/>
  <c r="H13" i="2" s="1"/>
  <c r="G9" i="2"/>
  <c r="H9" i="2" s="1"/>
  <c r="Q3" i="2"/>
  <c r="Q5" i="2"/>
  <c r="Q6" i="2"/>
  <c r="Q7" i="2"/>
  <c r="Q9" i="2"/>
  <c r="N3" i="2"/>
  <c r="N5" i="2"/>
  <c r="N6" i="2"/>
  <c r="N7" i="2"/>
  <c r="N9" i="2"/>
  <c r="K3" i="2"/>
  <c r="K5" i="2"/>
  <c r="K6" i="2"/>
  <c r="H3" i="2"/>
  <c r="H5" i="2"/>
  <c r="H6" i="2"/>
  <c r="H7" i="2"/>
  <c r="Q2" i="2"/>
  <c r="N2" i="2"/>
  <c r="K2" i="2"/>
  <c r="H2" i="2"/>
  <c r="C10" i="1"/>
  <c r="E15" i="1"/>
  <c r="H15" i="1"/>
  <c r="K15" i="1" s="1"/>
  <c r="N15" i="1" s="1"/>
  <c r="E14" i="1"/>
  <c r="H14" i="1" s="1"/>
  <c r="K14" i="1" s="1"/>
  <c r="N14" i="1" s="1"/>
  <c r="E13" i="1"/>
  <c r="H13" i="1" s="1"/>
  <c r="K13" i="1" s="1"/>
  <c r="N13" i="1" s="1"/>
  <c r="L13" i="1" s="1"/>
  <c r="D15" i="1"/>
  <c r="C15" i="1" s="1"/>
  <c r="G15" i="1"/>
  <c r="J15" i="1"/>
  <c r="M15" i="1"/>
  <c r="L15" i="1" s="1"/>
  <c r="D14" i="1"/>
  <c r="C14" i="1" s="1"/>
  <c r="G14" i="1"/>
  <c r="F14" i="1" s="1"/>
  <c r="J14" i="1"/>
  <c r="I14" i="1" s="1"/>
  <c r="M14" i="1"/>
  <c r="L14" i="1" s="1"/>
  <c r="D13" i="1"/>
  <c r="C13" i="1" s="1"/>
  <c r="G13" i="1"/>
  <c r="F13" i="1" s="1"/>
  <c r="J13" i="1"/>
  <c r="I13" i="1" s="1"/>
  <c r="M13" i="1"/>
  <c r="D12" i="1"/>
  <c r="G12" i="1"/>
  <c r="F12" i="1" s="1"/>
  <c r="J12" i="1"/>
  <c r="M12" i="1"/>
  <c r="D11" i="1"/>
  <c r="G11" i="1"/>
  <c r="J11" i="1"/>
  <c r="M11" i="1"/>
  <c r="E12" i="1"/>
  <c r="H12" i="1" s="1"/>
  <c r="K12" i="1" s="1"/>
  <c r="N12" i="1" s="1"/>
  <c r="L12" i="1" s="1"/>
  <c r="E11" i="1"/>
  <c r="H11" i="1" s="1"/>
  <c r="E10" i="1"/>
  <c r="H10" i="1" s="1"/>
  <c r="K10" i="1" s="1"/>
  <c r="N10" i="1" s="1"/>
  <c r="D10" i="1"/>
  <c r="G10" i="1"/>
  <c r="J10" i="1"/>
  <c r="M10" i="1"/>
  <c r="M3" i="1"/>
  <c r="M4" i="1"/>
  <c r="M5" i="1"/>
  <c r="M6" i="1"/>
  <c r="M7" i="1"/>
  <c r="M8" i="1"/>
  <c r="M9" i="1"/>
  <c r="J3" i="1"/>
  <c r="J4" i="1"/>
  <c r="J5" i="1"/>
  <c r="I5" i="1" s="1"/>
  <c r="J6" i="1"/>
  <c r="J7" i="1"/>
  <c r="J8" i="1"/>
  <c r="J9" i="1"/>
  <c r="G3" i="1"/>
  <c r="G4" i="1"/>
  <c r="G5" i="1"/>
  <c r="G6" i="1"/>
  <c r="G7" i="1"/>
  <c r="G8" i="1"/>
  <c r="G9" i="1"/>
  <c r="D3" i="1"/>
  <c r="D4" i="1"/>
  <c r="C4" i="1" s="1"/>
  <c r="D5" i="1"/>
  <c r="D6" i="1"/>
  <c r="D7" i="1"/>
  <c r="D8" i="1"/>
  <c r="D9" i="1"/>
  <c r="M2" i="1"/>
  <c r="J2" i="1"/>
  <c r="G2" i="1"/>
  <c r="D2" i="1"/>
  <c r="C2" i="1" s="1"/>
  <c r="K8" i="1"/>
  <c r="N8" i="1" s="1"/>
  <c r="H3" i="1"/>
  <c r="K3" i="1" s="1"/>
  <c r="N3" i="1" s="1"/>
  <c r="H8" i="1"/>
  <c r="E2" i="1"/>
  <c r="H2" i="1" s="1"/>
  <c r="E3" i="1"/>
  <c r="E4" i="1"/>
  <c r="H4" i="1" s="1"/>
  <c r="K4" i="1" s="1"/>
  <c r="N4" i="1" s="1"/>
  <c r="L4" i="1" s="1"/>
  <c r="E5" i="1"/>
  <c r="H5" i="1" s="1"/>
  <c r="K5" i="1" s="1"/>
  <c r="N5" i="1" s="1"/>
  <c r="L5" i="1" s="1"/>
  <c r="E6" i="1"/>
  <c r="H6" i="1" s="1"/>
  <c r="K6" i="1" s="1"/>
  <c r="E7" i="1"/>
  <c r="H7" i="1" s="1"/>
  <c r="E8" i="1"/>
  <c r="E9" i="1"/>
  <c r="H9" i="1" s="1"/>
  <c r="K9" i="1" s="1"/>
  <c r="N9" i="1" s="1"/>
  <c r="C6" i="1" l="1"/>
  <c r="I4" i="1"/>
  <c r="C12" i="1"/>
  <c r="C5" i="1"/>
  <c r="F4" i="1"/>
  <c r="L10" i="1"/>
  <c r="C3" i="1"/>
  <c r="F10" i="1"/>
  <c r="F6" i="1"/>
  <c r="I15" i="1"/>
  <c r="L9" i="1"/>
  <c r="I8" i="1"/>
  <c r="C11" i="1"/>
  <c r="I10" i="1"/>
  <c r="C9" i="1"/>
  <c r="F8" i="1"/>
  <c r="C8" i="1"/>
  <c r="I12" i="1"/>
  <c r="F5" i="1"/>
  <c r="L3" i="1"/>
  <c r="I3" i="1"/>
  <c r="K2" i="1"/>
  <c r="N2" i="1" s="1"/>
  <c r="L2" i="1" s="1"/>
  <c r="F2" i="1"/>
  <c r="I2" i="1"/>
  <c r="I9" i="1"/>
  <c r="L8" i="1"/>
  <c r="F9" i="1"/>
  <c r="K11" i="1"/>
  <c r="N11" i="1" s="1"/>
  <c r="L11" i="1" s="1"/>
  <c r="F11" i="1"/>
  <c r="I6" i="1"/>
  <c r="N6" i="1"/>
  <c r="L6" i="1" s="1"/>
  <c r="F7" i="1"/>
  <c r="K7" i="1"/>
  <c r="N7" i="1" s="1"/>
  <c r="L7" i="1" s="1"/>
  <c r="C7" i="1"/>
  <c r="F3" i="1"/>
  <c r="F15" i="1"/>
  <c r="I11" i="1" l="1"/>
  <c r="I7" i="1"/>
</calcChain>
</file>

<file path=xl/sharedStrings.xml><?xml version="1.0" encoding="utf-8"?>
<sst xmlns="http://schemas.openxmlformats.org/spreadsheetml/2006/main" count="35" uniqueCount="35">
  <si>
    <t>T</t>
  </si>
  <si>
    <t>P Bar</t>
  </si>
  <si>
    <t>Branch1</t>
  </si>
  <si>
    <t>Branch2</t>
  </si>
  <si>
    <t>Branch3</t>
  </si>
  <si>
    <t>Branch4</t>
  </si>
  <si>
    <t>1A</t>
  </si>
  <si>
    <t>1B</t>
  </si>
  <si>
    <t>1C</t>
  </si>
  <si>
    <t>1D</t>
  </si>
  <si>
    <t>GraphT</t>
  </si>
  <si>
    <t>GraphP</t>
  </si>
  <si>
    <t>Vo</t>
  </si>
  <si>
    <t>5B-</t>
  </si>
  <si>
    <t>5D-</t>
  </si>
  <si>
    <t>5A+</t>
  </si>
  <si>
    <t>5C+</t>
  </si>
  <si>
    <t>VOUTmv</t>
  </si>
  <si>
    <t>T deg C</t>
  </si>
  <si>
    <t>P</t>
  </si>
  <si>
    <t>Rat</t>
  </si>
  <si>
    <t>Rap</t>
  </si>
  <si>
    <t>Rbt</t>
  </si>
  <si>
    <t>Rbp</t>
  </si>
  <si>
    <t>Rct</t>
  </si>
  <si>
    <t>Rcp</t>
  </si>
  <si>
    <t>Rdt</t>
  </si>
  <si>
    <t>Rdp</t>
  </si>
  <si>
    <t>Atotal</t>
  </si>
  <si>
    <t>Btotal</t>
  </si>
  <si>
    <t>Ctotal</t>
  </si>
  <si>
    <t>Dtotal</t>
  </si>
  <si>
    <t>Vo mv</t>
  </si>
  <si>
    <t>Vo Demo mv</t>
  </si>
  <si>
    <t>"+-40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</si>
</sst>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2" borderId="1" xfId="0" applyFont="1" applyFill="1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  <a:r>
              <a:rPr lang="en-US" baseline="0"/>
              <a:t> voltage and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58705161854774E-2"/>
          <c:y val="2.5428331875182269E-2"/>
          <c:w val="0.88055796150481191"/>
          <c:h val="0.84204505686789155"/>
        </c:manualLayout>
      </c:layout>
      <c:scatterChart>
        <c:scatterStyle val="smoothMarker"/>
        <c:varyColors val="0"/>
        <c:ser>
          <c:idx val="0"/>
          <c:order val="0"/>
          <c:tx>
            <c:v>T0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Sheet2!$B$2:$B$5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Sheet2!$C$2:$C$5</c:f>
              <c:numCache>
                <c:formatCode>General</c:formatCode>
                <c:ptCount val="4"/>
                <c:pt idx="0">
                  <c:v>-0.48</c:v>
                </c:pt>
                <c:pt idx="1">
                  <c:v>35.9</c:v>
                </c:pt>
                <c:pt idx="3">
                  <c:v>287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3B-47AD-8699-148C4E9F088D}"/>
            </c:ext>
          </c:extLst>
        </c:ser>
        <c:ser>
          <c:idx val="1"/>
          <c:order val="1"/>
          <c:tx>
            <c:v>T1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Sheet2!$B$6:$B$9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Sheet2!$C$6:$C$9</c:f>
              <c:numCache>
                <c:formatCode>General</c:formatCode>
                <c:ptCount val="4"/>
                <c:pt idx="0">
                  <c:v>82</c:v>
                </c:pt>
                <c:pt idx="1">
                  <c:v>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3B-47AD-8699-148C4E9F0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159632"/>
        <c:axId val="1442160112"/>
      </c:scatterChart>
      <c:valAx>
        <c:axId val="144215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160112"/>
        <c:crosses val="autoZero"/>
        <c:crossBetween val="midCat"/>
      </c:valAx>
      <c:valAx>
        <c:axId val="14421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Voltlage Out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15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  <a:r>
              <a:rPr lang="en-US" baseline="0"/>
              <a:t> voltage and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4711964150898E-2"/>
          <c:y val="9.9926720823831777E-2"/>
          <c:w val="0.88055796150481191"/>
          <c:h val="0.84204505686789155"/>
        </c:manualLayout>
      </c:layout>
      <c:scatterChart>
        <c:scatterStyle val="smoothMarker"/>
        <c:varyColors val="0"/>
        <c:ser>
          <c:idx val="0"/>
          <c:order val="0"/>
          <c:tx>
            <c:v>T0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Sheet2!$D$2:$D$5</c:f>
              <c:numCache>
                <c:formatCode>General</c:formatCode>
                <c:ptCount val="4"/>
                <c:pt idx="0">
                  <c:v>-0.48</c:v>
                </c:pt>
                <c:pt idx="1">
                  <c:v>45.9</c:v>
                </c:pt>
                <c:pt idx="2">
                  <c:v>185.92</c:v>
                </c:pt>
                <c:pt idx="3">
                  <c:v>325.25</c:v>
                </c:pt>
              </c:numCache>
            </c:numRef>
          </c:xVal>
          <c:yVal>
            <c:numRef>
              <c:f>Sheet2!$B$2:$B$5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B1-45A7-8AE1-D87B3660BA40}"/>
            </c:ext>
          </c:extLst>
        </c:ser>
        <c:ser>
          <c:idx val="1"/>
          <c:order val="1"/>
          <c:tx>
            <c:v>T1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Sheet2!$D$6:$D$9</c:f>
              <c:numCache>
                <c:formatCode>General</c:formatCode>
                <c:ptCount val="4"/>
                <c:pt idx="0">
                  <c:v>-19.84</c:v>
                </c:pt>
                <c:pt idx="1">
                  <c:v>167.94</c:v>
                </c:pt>
                <c:pt idx="2">
                  <c:v>304.14999999999998</c:v>
                </c:pt>
                <c:pt idx="3">
                  <c:v>512.08000000000004</c:v>
                </c:pt>
              </c:numCache>
            </c:numRef>
          </c:xVal>
          <c:yVal>
            <c:numRef>
              <c:f>Sheet2!$B$6:$B$9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B1-45A7-8AE1-D87B3660BA40}"/>
            </c:ext>
          </c:extLst>
        </c:ser>
        <c:ser>
          <c:idx val="2"/>
          <c:order val="2"/>
          <c:tx>
            <c:v>T2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Sheet2!$D$10:$D$13</c:f>
              <c:numCache>
                <c:formatCode>General</c:formatCode>
                <c:ptCount val="4"/>
                <c:pt idx="0">
                  <c:v>-25.86</c:v>
                </c:pt>
                <c:pt idx="1">
                  <c:v>117.87</c:v>
                </c:pt>
                <c:pt idx="2">
                  <c:v>260.45</c:v>
                </c:pt>
                <c:pt idx="3">
                  <c:v>371.6</c:v>
                </c:pt>
              </c:numCache>
            </c:numRef>
          </c:xVal>
          <c:yVal>
            <c:numRef>
              <c:f>Sheet2!$B$10:$B$13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63-48AB-8B3C-BDE4FCC60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159632"/>
        <c:axId val="1442160112"/>
      </c:scatterChart>
      <c:valAx>
        <c:axId val="144215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Out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160112"/>
        <c:crosses val="autoZero"/>
        <c:crossBetween val="midCat"/>
      </c:valAx>
      <c:valAx>
        <c:axId val="14421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15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49849445738594"/>
          <c:y val="0.38690503035168267"/>
          <c:w val="0.13976848860512742"/>
          <c:h val="0.357731665363304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180975</xdr:rowOff>
    </xdr:from>
    <xdr:to>
      <xdr:col>11</xdr:col>
      <xdr:colOff>142875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E1948-B804-BE16-248B-ABAE88CE0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371475</xdr:colOff>
      <xdr:row>15</xdr:row>
      <xdr:rowOff>101151</xdr:rowOff>
    </xdr:from>
    <xdr:to>
      <xdr:col>22</xdr:col>
      <xdr:colOff>514350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876AA8-2E16-48AE-A74A-6DB43C0D7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453B-807F-4AE3-92AE-EEEAFE2F02CB}">
  <dimension ref="A1:R15"/>
  <sheetViews>
    <sheetView workbookViewId="0">
      <selection activeCell="E11" sqref="E11"/>
    </sheetView>
  </sheetViews>
  <sheetFormatPr defaultRowHeight="15" x14ac:dyDescent="0.25"/>
  <sheetData>
    <row r="1" spans="1:18" x14ac:dyDescent="0.25">
      <c r="A1" t="s">
        <v>18</v>
      </c>
      <c r="B1" t="s">
        <v>1</v>
      </c>
      <c r="C1" t="s">
        <v>2</v>
      </c>
      <c r="D1" s="1" t="s">
        <v>6</v>
      </c>
      <c r="E1" s="1" t="s">
        <v>15</v>
      </c>
      <c r="F1" t="s">
        <v>3</v>
      </c>
      <c r="G1" s="2" t="s">
        <v>7</v>
      </c>
      <c r="H1" s="2" t="s">
        <v>13</v>
      </c>
      <c r="I1" t="s">
        <v>4</v>
      </c>
      <c r="J1" s="1" t="s">
        <v>8</v>
      </c>
      <c r="K1" s="1" t="s">
        <v>16</v>
      </c>
      <c r="L1" t="s">
        <v>5</v>
      </c>
      <c r="M1" s="2" t="s">
        <v>9</v>
      </c>
      <c r="N1" s="2" t="s">
        <v>14</v>
      </c>
      <c r="O1" s="2" t="s">
        <v>17</v>
      </c>
      <c r="P1" t="s">
        <v>10</v>
      </c>
      <c r="Q1" t="s">
        <v>11</v>
      </c>
      <c r="R1" t="s">
        <v>12</v>
      </c>
    </row>
    <row r="2" spans="1:18" x14ac:dyDescent="0.25">
      <c r="A2">
        <v>0</v>
      </c>
      <c r="B2">
        <v>0</v>
      </c>
      <c r="C2">
        <f>6000+SUM(D2:E2)</f>
        <v>5712</v>
      </c>
      <c r="D2">
        <f>(A2-20)*0.0024 * 6000</f>
        <v>-287.99999999999994</v>
      </c>
      <c r="E2">
        <f>(B2-0)*0.09*6000</f>
        <v>0</v>
      </c>
      <c r="F2">
        <f>6000+SUM(G2:H2)</f>
        <v>5712</v>
      </c>
      <c r="G2">
        <f>(A2-20)*0.0024 * 6000</f>
        <v>-287.99999999999994</v>
      </c>
      <c r="H2">
        <f>-1*E2</f>
        <v>0</v>
      </c>
      <c r="I2">
        <f>6000+SUM(J2:K2)</f>
        <v>5712</v>
      </c>
      <c r="J2">
        <f>(A2-20)*0.0024 * 6000</f>
        <v>-287.99999999999994</v>
      </c>
      <c r="K2">
        <f>-1*H2</f>
        <v>0</v>
      </c>
      <c r="L2">
        <f>6000+SUM(M2:N2)</f>
        <v>5712</v>
      </c>
      <c r="M2">
        <f>(A2-20)*0.0024 * 6000</f>
        <v>-287.99999999999994</v>
      </c>
      <c r="N2">
        <f>-1*K2</f>
        <v>0</v>
      </c>
      <c r="P2">
        <v>0</v>
      </c>
      <c r="Q2">
        <v>0</v>
      </c>
    </row>
    <row r="3" spans="1:18" x14ac:dyDescent="0.25">
      <c r="A3">
        <v>20</v>
      </c>
      <c r="B3">
        <v>0</v>
      </c>
      <c r="C3">
        <f t="shared" ref="C3:C15" si="0">6000+SUM(D3:E3)</f>
        <v>6000</v>
      </c>
      <c r="D3">
        <f t="shared" ref="D3:D15" si="1">(A3-20)*0.0024 * 6000</f>
        <v>0</v>
      </c>
      <c r="E3">
        <f t="shared" ref="E3:E15" si="2">(B3-0)*0.09*6000</f>
        <v>0</v>
      </c>
      <c r="F3">
        <f t="shared" ref="F3:F15" si="3">6000+SUM(G3:H3)</f>
        <v>6000</v>
      </c>
      <c r="G3">
        <f t="shared" ref="G3:G15" si="4">(A3-20)*0.0024 * 6000</f>
        <v>0</v>
      </c>
      <c r="H3">
        <f t="shared" ref="H3:H15" si="5">-1*E3</f>
        <v>0</v>
      </c>
      <c r="I3">
        <f t="shared" ref="I3:I15" si="6">6000+SUM(J3:K3)</f>
        <v>6000</v>
      </c>
      <c r="J3">
        <f t="shared" ref="J3:J15" si="7">(A3-20)*0.0024 * 6000</f>
        <v>0</v>
      </c>
      <c r="K3">
        <f t="shared" ref="K3:K15" si="8">-1*H3</f>
        <v>0</v>
      </c>
      <c r="L3">
        <f t="shared" ref="L3:L15" si="9">6000+SUM(M3:N3)</f>
        <v>6000</v>
      </c>
      <c r="M3">
        <f t="shared" ref="M3:M15" si="10">(A3-20)*0.0024 * 6000</f>
        <v>0</v>
      </c>
      <c r="N3">
        <f t="shared" ref="N3:N15" si="11">-1*K3</f>
        <v>0</v>
      </c>
      <c r="O3">
        <v>88</v>
      </c>
      <c r="P3">
        <v>20</v>
      </c>
      <c r="Q3">
        <v>1</v>
      </c>
    </row>
    <row r="4" spans="1:18" x14ac:dyDescent="0.25">
      <c r="A4">
        <v>40</v>
      </c>
      <c r="B4">
        <v>0</v>
      </c>
      <c r="C4">
        <f t="shared" si="0"/>
        <v>6288</v>
      </c>
      <c r="D4">
        <f t="shared" si="1"/>
        <v>287.99999999999994</v>
      </c>
      <c r="E4">
        <f t="shared" si="2"/>
        <v>0</v>
      </c>
      <c r="F4">
        <f t="shared" si="3"/>
        <v>6288</v>
      </c>
      <c r="G4">
        <f t="shared" si="4"/>
        <v>287.99999999999994</v>
      </c>
      <c r="H4">
        <f t="shared" si="5"/>
        <v>0</v>
      </c>
      <c r="I4">
        <f t="shared" si="6"/>
        <v>6288</v>
      </c>
      <c r="J4">
        <f t="shared" si="7"/>
        <v>287.99999999999994</v>
      </c>
      <c r="K4">
        <f t="shared" si="8"/>
        <v>0</v>
      </c>
      <c r="L4">
        <f t="shared" si="9"/>
        <v>6288</v>
      </c>
      <c r="M4">
        <f t="shared" si="10"/>
        <v>287.99999999999994</v>
      </c>
      <c r="N4">
        <f t="shared" si="11"/>
        <v>0</v>
      </c>
      <c r="P4">
        <v>40</v>
      </c>
      <c r="Q4">
        <v>2</v>
      </c>
    </row>
    <row r="5" spans="1:18" x14ac:dyDescent="0.25">
      <c r="A5">
        <v>60</v>
      </c>
      <c r="B5">
        <v>0</v>
      </c>
      <c r="C5">
        <f t="shared" si="0"/>
        <v>6576</v>
      </c>
      <c r="D5">
        <f t="shared" si="1"/>
        <v>575.99999999999989</v>
      </c>
      <c r="E5">
        <f t="shared" si="2"/>
        <v>0</v>
      </c>
      <c r="F5">
        <f t="shared" si="3"/>
        <v>6576</v>
      </c>
      <c r="G5">
        <f t="shared" si="4"/>
        <v>575.99999999999989</v>
      </c>
      <c r="H5">
        <f t="shared" si="5"/>
        <v>0</v>
      </c>
      <c r="I5">
        <f t="shared" si="6"/>
        <v>6576</v>
      </c>
      <c r="J5">
        <f t="shared" si="7"/>
        <v>575.99999999999989</v>
      </c>
      <c r="K5">
        <f t="shared" si="8"/>
        <v>0</v>
      </c>
      <c r="L5">
        <f t="shared" si="9"/>
        <v>6576</v>
      </c>
      <c r="M5">
        <f t="shared" si="10"/>
        <v>575.99999999999989</v>
      </c>
      <c r="N5">
        <f t="shared" si="11"/>
        <v>0</v>
      </c>
      <c r="P5">
        <v>60</v>
      </c>
      <c r="Q5">
        <v>3</v>
      </c>
    </row>
    <row r="6" spans="1:18" x14ac:dyDescent="0.25">
      <c r="A6">
        <v>80</v>
      </c>
      <c r="B6">
        <v>0</v>
      </c>
      <c r="C6">
        <f t="shared" si="0"/>
        <v>6864</v>
      </c>
      <c r="D6">
        <f t="shared" si="1"/>
        <v>863.99999999999989</v>
      </c>
      <c r="E6">
        <f t="shared" si="2"/>
        <v>0</v>
      </c>
      <c r="F6">
        <f t="shared" si="3"/>
        <v>6864</v>
      </c>
      <c r="G6">
        <f t="shared" si="4"/>
        <v>863.99999999999989</v>
      </c>
      <c r="H6">
        <f t="shared" si="5"/>
        <v>0</v>
      </c>
      <c r="I6">
        <f t="shared" si="6"/>
        <v>6864</v>
      </c>
      <c r="J6">
        <f t="shared" si="7"/>
        <v>863.99999999999989</v>
      </c>
      <c r="K6">
        <f t="shared" si="8"/>
        <v>0</v>
      </c>
      <c r="L6">
        <f t="shared" si="9"/>
        <v>6864</v>
      </c>
      <c r="M6">
        <f t="shared" si="10"/>
        <v>863.99999999999989</v>
      </c>
      <c r="N6">
        <f t="shared" si="11"/>
        <v>0</v>
      </c>
    </row>
    <row r="7" spans="1:18" s="3" customFormat="1" x14ac:dyDescent="0.25">
      <c r="A7" s="3">
        <v>0</v>
      </c>
      <c r="B7" s="3">
        <v>1</v>
      </c>
      <c r="C7">
        <f t="shared" si="0"/>
        <v>6252</v>
      </c>
      <c r="D7" s="3">
        <f t="shared" si="1"/>
        <v>-287.99999999999994</v>
      </c>
      <c r="E7" s="3">
        <f t="shared" si="2"/>
        <v>540</v>
      </c>
      <c r="F7">
        <f t="shared" si="3"/>
        <v>5172</v>
      </c>
      <c r="G7" s="3">
        <f t="shared" si="4"/>
        <v>-287.99999999999994</v>
      </c>
      <c r="H7" s="3">
        <f t="shared" si="5"/>
        <v>-540</v>
      </c>
      <c r="I7">
        <f t="shared" si="6"/>
        <v>6252</v>
      </c>
      <c r="J7" s="3">
        <f t="shared" si="7"/>
        <v>-287.99999999999994</v>
      </c>
      <c r="K7" s="3">
        <f t="shared" si="8"/>
        <v>540</v>
      </c>
      <c r="L7">
        <f t="shared" si="9"/>
        <v>5172</v>
      </c>
      <c r="M7" s="3">
        <f t="shared" si="10"/>
        <v>-287.99999999999994</v>
      </c>
      <c r="N7" s="3">
        <f t="shared" si="11"/>
        <v>-540</v>
      </c>
    </row>
    <row r="8" spans="1:18" s="3" customFormat="1" x14ac:dyDescent="0.25">
      <c r="A8" s="3">
        <v>0</v>
      </c>
      <c r="B8" s="3">
        <v>2</v>
      </c>
      <c r="C8">
        <f t="shared" si="0"/>
        <v>6792</v>
      </c>
      <c r="D8" s="3">
        <f t="shared" si="1"/>
        <v>-287.99999999999994</v>
      </c>
      <c r="E8" s="3">
        <f t="shared" si="2"/>
        <v>1080</v>
      </c>
      <c r="F8">
        <f t="shared" si="3"/>
        <v>4632</v>
      </c>
      <c r="G8" s="3">
        <f t="shared" si="4"/>
        <v>-287.99999999999994</v>
      </c>
      <c r="H8" s="3">
        <f t="shared" si="5"/>
        <v>-1080</v>
      </c>
      <c r="I8">
        <f t="shared" si="6"/>
        <v>6792</v>
      </c>
      <c r="J8" s="3">
        <f t="shared" si="7"/>
        <v>-287.99999999999994</v>
      </c>
      <c r="K8" s="3">
        <f t="shared" si="8"/>
        <v>1080</v>
      </c>
      <c r="L8">
        <f t="shared" si="9"/>
        <v>4632</v>
      </c>
      <c r="M8" s="3">
        <f t="shared" si="10"/>
        <v>-287.99999999999994</v>
      </c>
      <c r="N8" s="3">
        <f t="shared" si="11"/>
        <v>-1080</v>
      </c>
    </row>
    <row r="9" spans="1:18" s="3" customFormat="1" x14ac:dyDescent="0.25">
      <c r="A9" s="3">
        <v>0</v>
      </c>
      <c r="B9" s="3">
        <v>3</v>
      </c>
      <c r="C9">
        <f t="shared" si="0"/>
        <v>7332</v>
      </c>
      <c r="D9" s="3">
        <f t="shared" si="1"/>
        <v>-287.99999999999994</v>
      </c>
      <c r="E9" s="3">
        <f t="shared" si="2"/>
        <v>1620</v>
      </c>
      <c r="F9">
        <f t="shared" si="3"/>
        <v>4092</v>
      </c>
      <c r="G9" s="3">
        <f t="shared" si="4"/>
        <v>-287.99999999999994</v>
      </c>
      <c r="H9" s="3">
        <f t="shared" si="5"/>
        <v>-1620</v>
      </c>
      <c r="I9">
        <f t="shared" si="6"/>
        <v>7332</v>
      </c>
      <c r="J9" s="3">
        <f t="shared" si="7"/>
        <v>-287.99999999999994</v>
      </c>
      <c r="K9" s="3">
        <f t="shared" si="8"/>
        <v>1620</v>
      </c>
      <c r="L9">
        <f t="shared" si="9"/>
        <v>4092</v>
      </c>
      <c r="M9" s="3">
        <f t="shared" si="10"/>
        <v>-287.99999999999994</v>
      </c>
      <c r="N9" s="3">
        <f t="shared" si="11"/>
        <v>-1620</v>
      </c>
    </row>
    <row r="10" spans="1:18" s="4" customFormat="1" x14ac:dyDescent="0.25">
      <c r="A10" s="4">
        <v>20</v>
      </c>
      <c r="B10" s="4">
        <v>1</v>
      </c>
      <c r="C10" s="4">
        <f t="shared" si="0"/>
        <v>6540</v>
      </c>
      <c r="D10" s="4">
        <f t="shared" si="1"/>
        <v>0</v>
      </c>
      <c r="E10" s="4">
        <f t="shared" si="2"/>
        <v>540</v>
      </c>
      <c r="F10" s="4">
        <f t="shared" si="3"/>
        <v>5460</v>
      </c>
      <c r="G10" s="4">
        <f t="shared" si="4"/>
        <v>0</v>
      </c>
      <c r="H10" s="4">
        <f t="shared" si="5"/>
        <v>-540</v>
      </c>
      <c r="I10" s="4">
        <f t="shared" si="6"/>
        <v>6540</v>
      </c>
      <c r="J10" s="4">
        <f t="shared" si="7"/>
        <v>0</v>
      </c>
      <c r="K10" s="4">
        <f t="shared" si="8"/>
        <v>540</v>
      </c>
      <c r="L10" s="4">
        <f t="shared" si="9"/>
        <v>5460</v>
      </c>
      <c r="M10" s="4">
        <f t="shared" si="10"/>
        <v>0</v>
      </c>
      <c r="N10" s="4">
        <f t="shared" si="11"/>
        <v>-540</v>
      </c>
    </row>
    <row r="11" spans="1:18" s="4" customFormat="1" x14ac:dyDescent="0.25">
      <c r="A11" s="4">
        <v>20</v>
      </c>
      <c r="B11" s="4">
        <v>2</v>
      </c>
      <c r="C11" s="4">
        <f t="shared" si="0"/>
        <v>7080</v>
      </c>
      <c r="D11" s="4">
        <f t="shared" si="1"/>
        <v>0</v>
      </c>
      <c r="E11" s="4">
        <f t="shared" si="2"/>
        <v>1080</v>
      </c>
      <c r="F11" s="4">
        <f t="shared" si="3"/>
        <v>4920</v>
      </c>
      <c r="G11" s="4">
        <f t="shared" si="4"/>
        <v>0</v>
      </c>
      <c r="H11" s="4">
        <f t="shared" si="5"/>
        <v>-1080</v>
      </c>
      <c r="I11" s="4">
        <f t="shared" si="6"/>
        <v>7080</v>
      </c>
      <c r="J11" s="4">
        <f t="shared" si="7"/>
        <v>0</v>
      </c>
      <c r="K11" s="4">
        <f t="shared" si="8"/>
        <v>1080</v>
      </c>
      <c r="L11" s="4">
        <f t="shared" si="9"/>
        <v>4920</v>
      </c>
      <c r="M11" s="4">
        <f t="shared" si="10"/>
        <v>0</v>
      </c>
      <c r="N11" s="4">
        <f t="shared" si="11"/>
        <v>-1080</v>
      </c>
    </row>
    <row r="12" spans="1:18" s="4" customFormat="1" x14ac:dyDescent="0.25">
      <c r="A12" s="4">
        <v>20</v>
      </c>
      <c r="B12" s="4">
        <v>3</v>
      </c>
      <c r="C12" s="4">
        <f t="shared" si="0"/>
        <v>7620</v>
      </c>
      <c r="D12" s="4">
        <f t="shared" si="1"/>
        <v>0</v>
      </c>
      <c r="E12" s="4">
        <f t="shared" si="2"/>
        <v>1620</v>
      </c>
      <c r="F12" s="4">
        <f t="shared" si="3"/>
        <v>4380</v>
      </c>
      <c r="G12" s="4">
        <f t="shared" si="4"/>
        <v>0</v>
      </c>
      <c r="H12" s="4">
        <f t="shared" si="5"/>
        <v>-1620</v>
      </c>
      <c r="I12" s="4">
        <f t="shared" si="6"/>
        <v>7620</v>
      </c>
      <c r="J12" s="4">
        <f t="shared" si="7"/>
        <v>0</v>
      </c>
      <c r="K12" s="4">
        <f t="shared" si="8"/>
        <v>1620</v>
      </c>
      <c r="L12" s="4">
        <f t="shared" si="9"/>
        <v>4380</v>
      </c>
      <c r="M12" s="4">
        <f t="shared" si="10"/>
        <v>0</v>
      </c>
      <c r="N12" s="4">
        <f t="shared" si="11"/>
        <v>-1620</v>
      </c>
    </row>
    <row r="13" spans="1:18" x14ac:dyDescent="0.25">
      <c r="A13" s="3">
        <v>40</v>
      </c>
      <c r="B13" s="3">
        <v>1</v>
      </c>
      <c r="C13">
        <f t="shared" si="0"/>
        <v>6828</v>
      </c>
      <c r="D13" s="3">
        <f t="shared" si="1"/>
        <v>287.99999999999994</v>
      </c>
      <c r="E13" s="3">
        <f t="shared" si="2"/>
        <v>540</v>
      </c>
      <c r="F13">
        <f t="shared" si="3"/>
        <v>5748</v>
      </c>
      <c r="G13" s="3">
        <f t="shared" si="4"/>
        <v>287.99999999999994</v>
      </c>
      <c r="H13" s="3">
        <f t="shared" si="5"/>
        <v>-540</v>
      </c>
      <c r="I13">
        <f t="shared" si="6"/>
        <v>6828</v>
      </c>
      <c r="J13" s="3">
        <f t="shared" si="7"/>
        <v>287.99999999999994</v>
      </c>
      <c r="K13" s="3">
        <f t="shared" si="8"/>
        <v>540</v>
      </c>
      <c r="L13">
        <f t="shared" si="9"/>
        <v>5748</v>
      </c>
      <c r="M13" s="3">
        <f t="shared" si="10"/>
        <v>287.99999999999994</v>
      </c>
      <c r="N13" s="3">
        <f t="shared" si="11"/>
        <v>-540</v>
      </c>
      <c r="O13" s="3"/>
    </row>
    <row r="14" spans="1:18" x14ac:dyDescent="0.25">
      <c r="A14" s="3">
        <v>40</v>
      </c>
      <c r="B14" s="3">
        <v>2</v>
      </c>
      <c r="C14">
        <f t="shared" si="0"/>
        <v>7368</v>
      </c>
      <c r="D14" s="3">
        <f t="shared" si="1"/>
        <v>287.99999999999994</v>
      </c>
      <c r="E14" s="3">
        <f t="shared" si="2"/>
        <v>1080</v>
      </c>
      <c r="F14">
        <f t="shared" si="3"/>
        <v>5208</v>
      </c>
      <c r="G14" s="3">
        <f t="shared" si="4"/>
        <v>287.99999999999994</v>
      </c>
      <c r="H14" s="3">
        <f t="shared" si="5"/>
        <v>-1080</v>
      </c>
      <c r="I14">
        <f t="shared" si="6"/>
        <v>7368</v>
      </c>
      <c r="J14" s="3">
        <f t="shared" si="7"/>
        <v>287.99999999999994</v>
      </c>
      <c r="K14" s="3">
        <f t="shared" si="8"/>
        <v>1080</v>
      </c>
      <c r="L14">
        <f t="shared" si="9"/>
        <v>5208</v>
      </c>
      <c r="M14" s="3">
        <f t="shared" si="10"/>
        <v>287.99999999999994</v>
      </c>
      <c r="N14" s="3">
        <f t="shared" si="11"/>
        <v>-1080</v>
      </c>
      <c r="O14" s="3"/>
    </row>
    <row r="15" spans="1:18" x14ac:dyDescent="0.25">
      <c r="A15" s="3">
        <v>40</v>
      </c>
      <c r="B15" s="3">
        <v>3</v>
      </c>
      <c r="C15">
        <f t="shared" si="0"/>
        <v>7908</v>
      </c>
      <c r="D15" s="3">
        <f t="shared" si="1"/>
        <v>287.99999999999994</v>
      </c>
      <c r="E15" s="3">
        <f t="shared" si="2"/>
        <v>1620</v>
      </c>
      <c r="F15">
        <f t="shared" si="3"/>
        <v>4668</v>
      </c>
      <c r="G15" s="3">
        <f t="shared" si="4"/>
        <v>287.99999999999994</v>
      </c>
      <c r="H15" s="3">
        <f t="shared" si="5"/>
        <v>-1620</v>
      </c>
      <c r="I15">
        <f t="shared" si="6"/>
        <v>7908</v>
      </c>
      <c r="J15" s="3">
        <f t="shared" si="7"/>
        <v>287.99999999999994</v>
      </c>
      <c r="K15" s="3">
        <f t="shared" si="8"/>
        <v>1620</v>
      </c>
      <c r="L15">
        <f t="shared" si="9"/>
        <v>4668</v>
      </c>
      <c r="M15" s="3">
        <f t="shared" si="10"/>
        <v>287.99999999999994</v>
      </c>
      <c r="N15" s="3">
        <f t="shared" si="11"/>
        <v>-1620</v>
      </c>
      <c r="O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0071-76C0-4E7E-9574-8D7E3B462370}">
  <dimension ref="A1:Q15"/>
  <sheetViews>
    <sheetView tabSelected="1" zoomScaleNormal="88" workbookViewId="0">
      <selection activeCell="D11" sqref="D11"/>
    </sheetView>
  </sheetViews>
  <sheetFormatPr defaultRowHeight="15" x14ac:dyDescent="0.25"/>
  <cols>
    <col min="1" max="16384" width="9.140625" style="5"/>
  </cols>
  <sheetData>
    <row r="1" spans="1:17" x14ac:dyDescent="0.25">
      <c r="A1" s="5" t="s">
        <v>0</v>
      </c>
      <c r="B1" s="5" t="s">
        <v>19</v>
      </c>
      <c r="C1" s="5" t="s">
        <v>32</v>
      </c>
      <c r="D1" s="5" t="s">
        <v>33</v>
      </c>
      <c r="F1" s="6" t="s">
        <v>20</v>
      </c>
      <c r="G1" s="6" t="s">
        <v>21</v>
      </c>
      <c r="H1" s="6" t="s">
        <v>28</v>
      </c>
      <c r="I1" s="7" t="s">
        <v>22</v>
      </c>
      <c r="J1" s="7" t="s">
        <v>23</v>
      </c>
      <c r="K1" s="7" t="s">
        <v>29</v>
      </c>
      <c r="L1" s="8" t="s">
        <v>24</v>
      </c>
      <c r="M1" s="8" t="s">
        <v>25</v>
      </c>
      <c r="N1" s="8" t="s">
        <v>30</v>
      </c>
      <c r="O1" s="7" t="s">
        <v>26</v>
      </c>
      <c r="P1" s="7" t="s">
        <v>27</v>
      </c>
      <c r="Q1" s="7" t="s">
        <v>31</v>
      </c>
    </row>
    <row r="2" spans="1:17" s="9" customFormat="1" x14ac:dyDescent="0.25">
      <c r="A2" s="9">
        <v>0</v>
      </c>
      <c r="B2" s="9">
        <v>0</v>
      </c>
      <c r="C2" s="9">
        <v>-0.48</v>
      </c>
      <c r="D2" s="9">
        <v>-0.48</v>
      </c>
      <c r="F2" s="9">
        <v>700</v>
      </c>
      <c r="G2" s="9">
        <v>0</v>
      </c>
      <c r="H2" s="8">
        <f>F2+5000+G2</f>
        <v>5700</v>
      </c>
      <c r="I2" s="9">
        <v>700</v>
      </c>
      <c r="J2" s="9">
        <v>4000</v>
      </c>
      <c r="K2" s="7">
        <f>I2+1000+J2</f>
        <v>5700</v>
      </c>
      <c r="L2" s="9">
        <v>700</v>
      </c>
      <c r="M2" s="9">
        <v>0</v>
      </c>
      <c r="N2" s="8">
        <f>L2+5000+M2</f>
        <v>5700</v>
      </c>
      <c r="O2" s="9">
        <v>700</v>
      </c>
      <c r="P2" s="9">
        <v>4000</v>
      </c>
      <c r="Q2" s="7">
        <f>O2+1000+P2</f>
        <v>5700</v>
      </c>
    </row>
    <row r="3" spans="1:17" s="9" customFormat="1" x14ac:dyDescent="0.25">
      <c r="A3" s="9">
        <v>0</v>
      </c>
      <c r="B3" s="9">
        <v>1</v>
      </c>
      <c r="C3" s="9">
        <v>35.9</v>
      </c>
      <c r="D3" s="9">
        <v>45.9</v>
      </c>
      <c r="F3" s="9">
        <v>700</v>
      </c>
      <c r="G3" s="9">
        <v>540</v>
      </c>
      <c r="H3" s="8">
        <f t="shared" ref="H3:H13" si="0">F3+5000+G3</f>
        <v>6240</v>
      </c>
      <c r="I3" s="9">
        <v>700</v>
      </c>
      <c r="J3" s="9">
        <v>3500</v>
      </c>
      <c r="K3" s="7">
        <f t="shared" ref="K3:K13" si="1">I3+1000+J3</f>
        <v>5200</v>
      </c>
      <c r="L3" s="9">
        <v>700</v>
      </c>
      <c r="M3" s="9">
        <v>540</v>
      </c>
      <c r="N3" s="8">
        <f t="shared" ref="N3:N13" si="2">L3+5000+M3</f>
        <v>6240</v>
      </c>
      <c r="O3" s="9">
        <v>700</v>
      </c>
      <c r="P3" s="9">
        <v>3500</v>
      </c>
      <c r="Q3" s="7">
        <f t="shared" ref="Q3:Q13" si="3">O3+1000+P3</f>
        <v>5200</v>
      </c>
    </row>
    <row r="4" spans="1:17" s="9" customFormat="1" x14ac:dyDescent="0.25">
      <c r="A4" s="9">
        <v>0</v>
      </c>
      <c r="B4" s="9">
        <v>2</v>
      </c>
      <c r="D4" s="9">
        <v>185.92</v>
      </c>
      <c r="F4" s="9">
        <v>700</v>
      </c>
      <c r="G4" s="9">
        <v>1080</v>
      </c>
      <c r="H4" s="8"/>
      <c r="I4" s="9">
        <v>700</v>
      </c>
      <c r="J4" s="9">
        <v>3000</v>
      </c>
      <c r="K4" s="7"/>
      <c r="L4" s="9">
        <v>700</v>
      </c>
      <c r="M4" s="9">
        <v>1080</v>
      </c>
      <c r="N4" s="8"/>
      <c r="O4" s="9">
        <v>700</v>
      </c>
      <c r="P4" s="9">
        <v>3000</v>
      </c>
      <c r="Q4" s="7"/>
    </row>
    <row r="5" spans="1:17" s="9" customFormat="1" x14ac:dyDescent="0.25">
      <c r="A5" s="9">
        <v>0</v>
      </c>
      <c r="B5" s="9">
        <v>3</v>
      </c>
      <c r="C5" s="9">
        <v>287</v>
      </c>
      <c r="D5" s="9">
        <v>325.25</v>
      </c>
      <c r="F5" s="9">
        <v>700</v>
      </c>
      <c r="G5" s="9">
        <v>1620</v>
      </c>
      <c r="H5" s="8">
        <f t="shared" si="0"/>
        <v>7320</v>
      </c>
      <c r="I5" s="9">
        <v>700</v>
      </c>
      <c r="J5" s="9">
        <v>2500</v>
      </c>
      <c r="K5" s="7">
        <f t="shared" si="1"/>
        <v>4200</v>
      </c>
      <c r="L5" s="9">
        <v>700</v>
      </c>
      <c r="M5" s="9">
        <v>1620</v>
      </c>
      <c r="N5" s="8">
        <f t="shared" si="2"/>
        <v>7320</v>
      </c>
      <c r="O5" s="9">
        <v>700</v>
      </c>
      <c r="P5" s="9">
        <v>2500</v>
      </c>
      <c r="Q5" s="7">
        <f t="shared" si="3"/>
        <v>4200</v>
      </c>
    </row>
    <row r="6" spans="1:17" s="10" customFormat="1" x14ac:dyDescent="0.25">
      <c r="A6" s="10">
        <v>25</v>
      </c>
      <c r="B6" s="10">
        <v>0</v>
      </c>
      <c r="C6" s="10">
        <v>82</v>
      </c>
      <c r="D6" s="10">
        <v>-19.84</v>
      </c>
      <c r="F6" s="10">
        <v>0</v>
      </c>
      <c r="G6" s="10">
        <v>1000</v>
      </c>
      <c r="H6" s="8">
        <f t="shared" si="0"/>
        <v>6000</v>
      </c>
      <c r="I6" s="10">
        <v>1000</v>
      </c>
      <c r="J6" s="10">
        <v>4000</v>
      </c>
      <c r="K6" s="7">
        <f t="shared" si="1"/>
        <v>6000</v>
      </c>
      <c r="L6" s="10">
        <v>0</v>
      </c>
      <c r="M6" s="10">
        <v>1000</v>
      </c>
      <c r="N6" s="8">
        <f t="shared" si="2"/>
        <v>6000</v>
      </c>
      <c r="O6" s="10">
        <v>1000</v>
      </c>
      <c r="P6" s="10">
        <v>4000</v>
      </c>
      <c r="Q6" s="7">
        <f t="shared" si="3"/>
        <v>6000</v>
      </c>
    </row>
    <row r="7" spans="1:17" s="10" customFormat="1" x14ac:dyDescent="0.25">
      <c r="A7" s="10">
        <v>25</v>
      </c>
      <c r="B7" s="10">
        <v>1</v>
      </c>
      <c r="C7" s="10">
        <v>161</v>
      </c>
      <c r="D7" s="10">
        <v>167.94</v>
      </c>
      <c r="F7" s="10">
        <v>0</v>
      </c>
      <c r="G7" s="10">
        <v>1540</v>
      </c>
      <c r="H7" s="8">
        <f t="shared" si="0"/>
        <v>6540</v>
      </c>
      <c r="I7" s="10">
        <v>0</v>
      </c>
      <c r="J7" s="10">
        <f>4000-540</f>
        <v>3460</v>
      </c>
      <c r="K7" s="7">
        <f t="shared" si="1"/>
        <v>4460</v>
      </c>
      <c r="L7" s="10">
        <v>0</v>
      </c>
      <c r="M7" s="10">
        <v>1540</v>
      </c>
      <c r="N7" s="8">
        <f t="shared" si="2"/>
        <v>6540</v>
      </c>
      <c r="O7" s="10">
        <v>0</v>
      </c>
      <c r="P7" s="10">
        <v>3460</v>
      </c>
      <c r="Q7" s="7">
        <f t="shared" si="3"/>
        <v>4460</v>
      </c>
    </row>
    <row r="8" spans="1:17" s="10" customFormat="1" x14ac:dyDescent="0.25">
      <c r="A8" s="10">
        <v>25</v>
      </c>
      <c r="B8" s="10">
        <v>2</v>
      </c>
      <c r="D8" s="10">
        <v>304.14999999999998</v>
      </c>
      <c r="F8" s="10">
        <v>0</v>
      </c>
      <c r="G8" s="10">
        <v>2080</v>
      </c>
      <c r="H8" s="8">
        <f t="shared" si="0"/>
        <v>7080</v>
      </c>
      <c r="I8" s="10">
        <v>0</v>
      </c>
      <c r="J8" s="10">
        <v>2920</v>
      </c>
      <c r="K8" s="7"/>
      <c r="L8" s="10">
        <v>0</v>
      </c>
      <c r="M8" s="10">
        <v>2080</v>
      </c>
      <c r="N8" s="8">
        <f t="shared" si="2"/>
        <v>7080</v>
      </c>
      <c r="O8" s="10">
        <v>0</v>
      </c>
      <c r="P8" s="10">
        <v>2920</v>
      </c>
      <c r="Q8" s="7">
        <f t="shared" si="3"/>
        <v>3920</v>
      </c>
    </row>
    <row r="9" spans="1:17" s="10" customFormat="1" x14ac:dyDescent="0.25">
      <c r="A9" s="10">
        <v>25</v>
      </c>
      <c r="B9" s="10">
        <v>3</v>
      </c>
      <c r="D9" s="10">
        <v>512.08000000000004</v>
      </c>
      <c r="F9" s="10">
        <v>0</v>
      </c>
      <c r="G9" s="10">
        <f>G6+1620</f>
        <v>2620</v>
      </c>
      <c r="H9" s="8">
        <f t="shared" si="0"/>
        <v>7620</v>
      </c>
      <c r="I9" s="10">
        <v>0</v>
      </c>
      <c r="J9" s="10">
        <f>J6-1620</f>
        <v>2380</v>
      </c>
      <c r="K9" s="7">
        <f t="shared" si="1"/>
        <v>3380</v>
      </c>
      <c r="L9" s="10">
        <v>0</v>
      </c>
      <c r="M9" s="10">
        <v>2620</v>
      </c>
      <c r="N9" s="8">
        <f t="shared" si="2"/>
        <v>7620</v>
      </c>
      <c r="O9" s="10">
        <v>0</v>
      </c>
      <c r="P9" s="10">
        <v>2380</v>
      </c>
      <c r="Q9" s="7">
        <f t="shared" si="3"/>
        <v>3380</v>
      </c>
    </row>
    <row r="10" spans="1:17" x14ac:dyDescent="0.25">
      <c r="A10" s="5">
        <v>40</v>
      </c>
      <c r="B10" s="5">
        <v>0</v>
      </c>
      <c r="C10" s="5">
        <v>-13.86</v>
      </c>
      <c r="D10" s="5">
        <v>-25.86</v>
      </c>
      <c r="F10" s="5">
        <v>300</v>
      </c>
      <c r="G10" s="10">
        <v>1000</v>
      </c>
      <c r="H10" s="8">
        <f t="shared" si="0"/>
        <v>6300</v>
      </c>
      <c r="I10" s="5">
        <v>1000</v>
      </c>
      <c r="J10" s="10">
        <v>4000</v>
      </c>
      <c r="K10" s="7">
        <f t="shared" si="1"/>
        <v>6000</v>
      </c>
      <c r="L10" s="5">
        <v>300</v>
      </c>
      <c r="M10" s="10">
        <v>1000</v>
      </c>
      <c r="N10" s="8">
        <f t="shared" si="2"/>
        <v>6300</v>
      </c>
      <c r="O10" s="5">
        <v>1000</v>
      </c>
      <c r="P10" s="10">
        <v>4000</v>
      </c>
      <c r="Q10" s="7">
        <f t="shared" si="3"/>
        <v>6000</v>
      </c>
    </row>
    <row r="11" spans="1:17" x14ac:dyDescent="0.25">
      <c r="A11" s="5">
        <v>40</v>
      </c>
      <c r="B11" s="5">
        <v>1</v>
      </c>
      <c r="D11" s="5">
        <v>117.87</v>
      </c>
      <c r="F11" s="5">
        <v>300</v>
      </c>
      <c r="G11" s="10">
        <v>1540</v>
      </c>
      <c r="H11" s="8">
        <f t="shared" si="0"/>
        <v>6840</v>
      </c>
      <c r="I11" s="5">
        <v>1000</v>
      </c>
      <c r="J11" s="10">
        <f>4000-540</f>
        <v>3460</v>
      </c>
      <c r="K11" s="7">
        <f t="shared" si="1"/>
        <v>5460</v>
      </c>
      <c r="L11" s="5">
        <v>300</v>
      </c>
      <c r="M11" s="10">
        <v>1540</v>
      </c>
      <c r="N11" s="8">
        <f t="shared" si="2"/>
        <v>6840</v>
      </c>
      <c r="O11" s="5">
        <v>1000</v>
      </c>
      <c r="P11" s="10">
        <f>4000-540</f>
        <v>3460</v>
      </c>
      <c r="Q11" s="7">
        <f t="shared" si="3"/>
        <v>5460</v>
      </c>
    </row>
    <row r="12" spans="1:17" x14ac:dyDescent="0.25">
      <c r="A12" s="5">
        <v>40</v>
      </c>
      <c r="B12" s="5">
        <v>2</v>
      </c>
      <c r="D12" s="5">
        <v>260.45</v>
      </c>
      <c r="F12" s="5">
        <v>300</v>
      </c>
      <c r="G12" s="10">
        <v>2080</v>
      </c>
      <c r="H12" s="8">
        <f t="shared" si="0"/>
        <v>7380</v>
      </c>
      <c r="I12" s="5">
        <v>1000</v>
      </c>
      <c r="J12" s="10">
        <v>2920</v>
      </c>
      <c r="K12" s="7"/>
      <c r="L12" s="5">
        <v>300</v>
      </c>
      <c r="M12" s="10">
        <v>2080</v>
      </c>
      <c r="N12" s="8">
        <f t="shared" si="2"/>
        <v>7380</v>
      </c>
      <c r="O12" s="5">
        <v>1000</v>
      </c>
      <c r="P12" s="10">
        <v>2920</v>
      </c>
      <c r="Q12" s="7"/>
    </row>
    <row r="13" spans="1:17" x14ac:dyDescent="0.25">
      <c r="A13" s="5">
        <v>40</v>
      </c>
      <c r="B13" s="5">
        <v>3</v>
      </c>
      <c r="D13" s="5">
        <v>371.6</v>
      </c>
      <c r="F13" s="5">
        <v>300</v>
      </c>
      <c r="G13" s="10">
        <f>G10+1620</f>
        <v>2620</v>
      </c>
      <c r="H13" s="8">
        <f t="shared" si="0"/>
        <v>7920</v>
      </c>
      <c r="I13" s="5">
        <v>1000</v>
      </c>
      <c r="J13" s="10">
        <f>4000-1620</f>
        <v>2380</v>
      </c>
      <c r="K13" s="7">
        <f t="shared" si="1"/>
        <v>4380</v>
      </c>
      <c r="L13" s="5">
        <v>300</v>
      </c>
      <c r="M13" s="10">
        <f>M10+1620</f>
        <v>2620</v>
      </c>
      <c r="N13" s="8">
        <f t="shared" si="2"/>
        <v>7920</v>
      </c>
      <c r="O13" s="5">
        <v>1000</v>
      </c>
      <c r="P13" s="10">
        <f>4000-1620</f>
        <v>2380</v>
      </c>
      <c r="Q13" s="7">
        <f t="shared" si="3"/>
        <v>4380</v>
      </c>
    </row>
    <row r="14" spans="1:17" x14ac:dyDescent="0.25">
      <c r="D14" s="5" t="s">
        <v>34</v>
      </c>
    </row>
    <row r="15" spans="1:17" x14ac:dyDescent="0.25">
      <c r="G15" s="5">
        <v>540</v>
      </c>
      <c r="H15" s="5">
        <v>1080</v>
      </c>
      <c r="I15" s="5">
        <v>1620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Hon, Brendan</dc:creator>
  <cp:lastModifiedBy>Hon, Brendan</cp:lastModifiedBy>
  <dcterms:created xsi:type="dcterms:W3CDTF">2024-04-19T19:38:13Z</dcterms:created>
  <dcterms:modified xsi:type="dcterms:W3CDTF">2024-04-28T09:16:59Z</dcterms:modified>
</cp:coreProperties>
</file>