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/Desktop/Class/Module 1 assignment/"/>
    </mc:Choice>
  </mc:AlternateContent>
  <xr:revisionPtr revIDLastSave="0" documentId="13_ncr:1_{805B7AF1-E4B2-0942-BDB4-8F595DA44733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Crowdfunding" sheetId="1" r:id="rId1"/>
    <sheet name="Sheet1" sheetId="3" r:id="rId2"/>
    <sheet name="Sheet2" sheetId="5" r:id="rId3"/>
    <sheet name="Sheet 3" sheetId="29" r:id="rId4"/>
    <sheet name="Sheet4" sheetId="14" r:id="rId5"/>
    <sheet name="Sheet 5" sheetId="30" r:id="rId6"/>
  </sheets>
  <definedNames>
    <definedName name="_xlnm._FilterDatabase" localSheetId="0" hidden="1">Crowdfunding!$A$1:$T$1001</definedName>
    <definedName name="PCan">Sheet4!$H$2:$H$13</definedName>
    <definedName name="PF">Sheet4!$G$1:$G$13</definedName>
    <definedName name="PFai">Sheet4!$G$2:$G$13</definedName>
    <definedName name="PS">Sheet4!$F$1:$F$13</definedName>
    <definedName name="Psucc">Sheet4!$F$2:$F$13</definedName>
    <definedName name="TP">Sheet4!$E$1:$E$13</definedName>
    <definedName name="TPro">Sheet4!$E$2:$E$13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/>
  <c r="H4" i="14"/>
  <c r="H5" i="14"/>
  <c r="H6" i="14"/>
  <c r="H7" i="14"/>
  <c r="H8" i="14"/>
  <c r="H9" i="14"/>
  <c r="H10" i="14"/>
  <c r="H11" i="14"/>
  <c r="H12" i="14"/>
  <c r="H13" i="14"/>
  <c r="H2" i="14"/>
  <c r="G3" i="14"/>
  <c r="G4" i="14"/>
  <c r="G5" i="14"/>
  <c r="G6" i="14"/>
  <c r="G7" i="14"/>
  <c r="G8" i="14"/>
  <c r="G9" i="14"/>
  <c r="G10" i="14"/>
  <c r="G11" i="14"/>
  <c r="G12" i="14"/>
  <c r="G13" i="14"/>
  <c r="G2" i="14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D12" i="14"/>
  <c r="D11" i="14"/>
  <c r="D10" i="14"/>
  <c r="D9" i="14"/>
  <c r="D8" i="14"/>
  <c r="D7" i="14"/>
  <c r="D6" i="14"/>
  <c r="D5" i="14"/>
  <c r="D4" i="14"/>
  <c r="D3" i="14"/>
  <c r="D13" i="14"/>
  <c r="D2" i="14"/>
  <c r="C12" i="14"/>
  <c r="C11" i="14"/>
  <c r="C10" i="14"/>
  <c r="C9" i="14"/>
  <c r="C8" i="14"/>
  <c r="C7" i="14"/>
  <c r="C6" i="14"/>
  <c r="C5" i="14"/>
  <c r="C4" i="14"/>
  <c r="C13" i="14"/>
  <c r="C3" i="14"/>
  <c r="C2" i="14"/>
  <c r="B13" i="14"/>
  <c r="B12" i="14"/>
  <c r="B11" i="14"/>
  <c r="B10" i="14"/>
  <c r="B9" i="14"/>
  <c r="B8" i="14"/>
  <c r="B7" i="14"/>
  <c r="B6" i="14"/>
  <c r="B5" i="14"/>
  <c r="B4" i="14"/>
  <c r="B3" i="14"/>
  <c r="B2" i="14" l="1"/>
  <c r="J8" i="30"/>
  <c r="J7" i="30"/>
  <c r="J6" i="30"/>
  <c r="J5" i="30"/>
  <c r="J4" i="30"/>
  <c r="J3" i="30"/>
  <c r="H8" i="30"/>
  <c r="H7" i="30"/>
  <c r="H6" i="30"/>
  <c r="H5" i="30"/>
  <c r="H4" i="30"/>
  <c r="H3" i="30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N1001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2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<sst xmlns="http://schemas.openxmlformats.org/spreadsheetml/2006/main" count="9067" uniqueCount="2115">
  <si>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</si>
  <si>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</si>
  <si>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</si>
  <si>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</si>
  <si>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</si>
  <si>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</si>
  <si>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</si>
  <si>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</si>
  <si>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</si>
  <si>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</si>
  <si>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</si>
  <si>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</si>
  <si>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</si>
  <si>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</si>
  <si>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</si>
  <si>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</si>
  <si>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</si>
  <si>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</si>
  <si>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</si>
  <si>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</si>
  <si>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</si>
  <si>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</si>
  <si>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</si>
  <si>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</si>
  <si>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</si>
  <si>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</si>
  <si>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</si>
  <si>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</si>
  <si>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</si>
  <si>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</si>
  <si>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</si>
  <si>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</si>
  <si>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</si>
  <si>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</si>
  <si>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</si>
  <si>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</si>
  <si>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</si>
  <si>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</si>
  <si>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</si>
  <si>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</si>
  <si>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</si>
  <si>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</si>
  <si>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</si>
  <si>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</si>
  <si>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</si>
  <si>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</si>
  <si>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</si>
  <si>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</si>
  <si>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</si>
  <si>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</si>
  <si>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</si>
  <si>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</si>
  <si>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</si>
  <si>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</si>
  <si>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</si>
  <si>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</si>
  <si>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</si>
  <si>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</si>
  <si>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</si>
  <si>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</si>
  <si>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</si>
  <si>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</si>
  <si>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</si>
  <si>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</si>
  <si>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</si>
  <si>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</si>
  <si>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</si>
  <si>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</si>
  <si>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</si>
  <si>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</si>
  <si>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</si>
  <si>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</si>
  <si>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</si>
  <si>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</si>
  <si>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</si>
  <si>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</si>
  <si>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</si>
  <si>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</si>
  <si>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</si>
  <si>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</si>
  <si>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</si>
  <si>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</si>
  <si>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</si>
  <si>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</si>
  <si>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</si>
  <si>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</si>
  <si>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</si>
  <si>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</si>
  <si>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</si>
  <si>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</si>
  <si>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</si>
  <si>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</si>
  <si>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</si>
  <si>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</si>
  <si>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</si>
  <si>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</si>
  <si>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</si>
  <si>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</si>
  <si>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</si>
  <si>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</si>
  <si>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</si>
  <si>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</si>
  <si>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</si>
  <si>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</si>
  <si>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</si>
  <si>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</si>
  <si>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</si>
  <si>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</si>
  <si>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</si>
  <si>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</si>
  <si>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</si>
  <si>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</si>
  <si>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</si>
  <si>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</si>
  <si>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</si>
  <si>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</si>
  <si>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</si>
  <si>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</si>
  <si>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</si>
  <si>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</si>
  <si>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</si>
  <si>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</si>
  <si>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</si>
  <si>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</si>
  <si>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</si>
  <si>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</si>
  <si>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</si>
  <si>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</si>
  <si>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</si>
  <si>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</si>
  <si>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</si>
  <si>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</si>
  <si>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</si>
  <si>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</si>
  <si>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</si>
  <si>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</si>
  <si>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</si>
  <si>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</si>
  <si>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</si>
  <si>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</si>
  <si>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</si>
  <si>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</si>
  <si>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</si>
  <si>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</si>
  <si>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</si>
  <si>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</si>
  <si>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</si>
  <si>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</si>
  <si>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</si>
  <si>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</si>
  <si>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</si>
  <si>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</si>
  <si>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</si>
  <si>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</si>
  <si>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</si>
  <si>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</si>
  <si>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</si>
  <si>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</si>
  <si>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</si>
  <si>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</si>
  <si>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</si>
  <si>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</si>
  <si>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</si>
  <si>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</si>
  <si>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</si>
  <si>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</si>
  <si>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</si>
  <si>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</si>
  <si>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</si>
  <si>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</si>
  <si>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</si>
  <si>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</si>
  <si>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</si>
  <si>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</si>
  <si>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</si>
  <si>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</si>
  <si>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</si>
  <si>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</si>
  <si>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</si>
  <si>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</si>
  <si>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</si>
  <si>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</si>
  <si>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</si>
  <si>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</si>
  <si>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</si>
  <si>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</si>
  <si>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</si>
  <si>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</si>
  <si>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</si>
  <si>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</si>
  <si>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</si>
  <si>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</si>
  <si>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</si>
  <si>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</si>
  <si>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</si>
  <si>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</si>
  <si>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</si>
  <si>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</si>
  <si>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</si>
  <si>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</si>
  <si>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</si>
  <si>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</si>
  <si>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</si>
  <si>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</si>
  <si>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</si>
  <si>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</si>
  <si>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</si>
  <si>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</si>
  <si>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</si>
  <si>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</si>
  <si>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</si>
  <si>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</si>
  <si>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</si>
  <si>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</si>
  <si>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</si>
  <si>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</si>
  <si>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</si>
  <si>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</si>
  <si>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</si>
  <si>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</si>
  <si>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</si>
  <si>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</si>
  <si>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</si>
  <si>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</si>
  <si>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</si>
  <si>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</si>
  <si>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</si>
  <si>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</si>
  <si>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</si>
  <si>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</si>
  <si>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</si>
  <si>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</si>
  <si>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</si>
  <si>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</si>
  <si>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</si>
  <si>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</si>
  <si>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</si>
  <si>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</si>
  <si>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</si>
  <si>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</si>
  <si>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</si>
  <si>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</si>
  <si>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</si>
  <si>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</si>
  <si>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</si>
  <si>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</si>
  <si>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</si>
  <si>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</si>
  <si>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</si>
  <si>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</si>
  <si>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</si>
  <si>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</si>
  <si>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</si>
  <si>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</si>
  <si>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</si>
  <si>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</si>
  <si>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</si>
  <si>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</si>
  <si>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</si>
  <si>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</si>
  <si>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</si>
  <si>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</si>
  <si>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</si>
  <si>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</si>
  <si>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</si>
  <si>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</si>
  <si>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</si>
  <si>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</si>
  <si>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</si>
  <si>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</si>
  <si>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</si>
  <si>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</si>
  <si>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</si>
  <si>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</si>
  <si>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</si>
  <si>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</si>
  <si>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</si>
  <si>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</si>
  <si>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</si>
  <si>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</si>
  <si>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</si>
  <si>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</si>
  <si>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</si>
  <si>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</si>
  <si>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</si>
  <si>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</si>
  <si>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</si>
  <si>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</si>
  <si>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</si>
  <si>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</si>
  <si>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</si>
  <si>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</si>
  <si>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</si>
  <si>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</si>
  <si>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</si>
  <si>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</si>
  <si>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</si>
  <si>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</si>
  <si>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</si>
  <si>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</si>
  <si>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</si>
  <si>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</si>
  <si>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</si>
  <si>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</si>
  <si>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</si>
  <si>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</si>
  <si>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</si>
  <si>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</si>
  <si>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</si>
  <si>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</si>
  <si>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</si>
  <si>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</si>
  <si>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</si>
  <si>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</si>
  <si>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</si>
  <si>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</si>
  <si>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</si>
  <si>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</si>
  <si>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</si>
  <si>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</si>
  <si>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</si>
  <si>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</si>
  <si>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</si>
  <si>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</si>
  <si>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</si>
  <si>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</si>
  <si>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</si>
  <si>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</si>
  <si>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</si>
  <si>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</si>
  <si>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</si>
  <si>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</si>
  <si>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</si>
  <si>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</si>
  <si>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</si>
  <si>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</si>
  <si>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</si>
  <si>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</si>
  <si>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</si>
  <si>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</si>
  <si>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</si>
  <si>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</si>
  <si>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</si>
  <si>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</si>
  <si>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</si>
  <si>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</si>
  <si>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</si>
  <si>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</si>
  <si>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</si>
  <si>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</si>
  <si>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</si>
  <si>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</si>
  <si>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</si>
  <si>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</si>
  <si>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</si>
  <si>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</si>
  <si>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</si>
  <si>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</si>
  <si>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</si>
  <si>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</si>
  <si>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</si>
  <si>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</si>
  <si>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</si>
  <si>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</si>
  <si>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</si>
  <si>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</si>
  <si>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</si>
  <si>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</si>
  <si>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</si>
  <si>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</si>
  <si>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</si>
  <si>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</si>
  <si>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</si>
  <si>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</si>
  <si>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</si>
  <si>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</si>
  <si>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</si>
  <si>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</si>
  <si>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</si>
  <si>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</si>
  <si>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</si>
  <si>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</si>
  <si>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</si>
  <si>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</si>
  <si>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</si>
  <si>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</si>
  <si>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</si>
  <si>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</si>
  <si>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</si>
  <si>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</si>
  <si>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</si>
  <si>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</si>
  <si>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</si>
  <si>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</si>
  <si>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</si>
  <si>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</si>
  <si>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</si>
  <si>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</si>
  <si>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</si>
  <si>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</si>
  <si>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</si>
  <si>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</si>
  <si>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</si>
  <si>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</si>
  <si>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</si>
  <si>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</si>
  <si>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</si>
  <si>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</si>
  <si>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</si>
  <si>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</si>
  <si>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</si>
  <si>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</si>
  <si>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</si>
  <si>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</si>
  <si>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</si>
  <si>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</si>
  <si>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</si>
  <si>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</si>
  <si>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</si>
  <si>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</si>
  <si>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</si>
  <si>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</si>
  <si>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</si>
  <si>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</si>
  <si>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</si>
  <si>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</si>
  <si>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</si>
  <si>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</si>
  <si>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</si>
  <si>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</si>
  <si>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</si>
  <si>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</si>
  <si>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</si>
  <si>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</si>
  <si>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</si>
  <si>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</si>
  <si>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</si>
  <si>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</si>
  <si>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</si>
  <si>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</si>
  <si>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</si>
  <si>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</si>
  <si>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</si>
  <si>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</si>
  <si>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</si>
  <si>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</si>
  <si>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</si>
  <si>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</si>
  <si>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</si>
  <si>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</si>
  <si>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</si>
  <si>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</si>
  <si>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</si>
  <si>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</si>
  <si>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</si>
  <si>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</si>
  <si>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</si>
  <si>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</si>
  <si>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</si>
  <si>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</si>
  <si>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</si>
  <si>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</si>
  <si>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</si>
  <si>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</si>
  <si>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</si>
  <si>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</si>
  <si>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</si>
  <si>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</si>
  <si>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</si>
  <si>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</si>
  <si>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</si>
  <si>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</si>
  <si>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</si>
  <si>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</si>
  <si>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</si>
  <si>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</si>
  <si>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</si>
  <si>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</si>
  <si>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</si>
  <si>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</si>
  <si>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</si>
  <si>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</si>
  <si>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</si>
  <si>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</si>
  <si>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</si>
  <si>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</si>
  <si>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</si>
  <si>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</si>
  <si>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</si>
  <si>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</si>
  <si>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</si>
  <si>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</si>
  <si>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</si>
  <si>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</si>
  <si>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</si>
  <si>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</si>
  <si>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</si>
  <si>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</si>
  <si>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</si>
  <si>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</si>
  <si>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</si>
  <si>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</si>
  <si>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</si>
  <si>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</si>
  <si>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</si>
  <si>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</si>
  <si>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</si>
  <si>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</si>
  <si>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</si>
  <si>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</si>
  <si>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</si>
  <si>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</si>
  <si>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</si>
  <si>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</si>
  <si>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</si>
  <si>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</si>
  <si>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</si>
  <si>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</si>
  <si>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</si>
  <si>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</si>
  <si>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</si>
  <si>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</si>
  <si>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</si>
  <si>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</si>
  <si>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</si>
  <si>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</si>
  <si>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</si>
  <si>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</si>
  <si>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</si>
  <si>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</si>
  <si>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</si>
  <si>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</si>
  <si>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</si>
  <si>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</si>
  <si>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</si>
  <si>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</si>
  <si>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</si>
  <si>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</si>
  <si>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</si>
  <si>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</si>
  <si>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</si>
  <si>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</si>
  <si>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</si>
  <si>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</si>
  <si>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</si>
  <si>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</si>
  <si>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</si>
  <si>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</si>
  <si>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</si>
  <si>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</si>
  <si>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</si>
  <si>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</si>
  <si>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</si>
  <si>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</si>
  <si>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</si>
  <si>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</si>
  <si>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</si>
  <si>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</si>
  <si>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</si>
  <si>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</si>
  <si>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</si>
  <si>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</si>
  <si>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</si>
  <si>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</si>
  <si>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</si>
  <si>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</si>
  <si>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</si>
  <si>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</si>
  <si>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</si>
  <si>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</si>
  <si>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</si>
  <si>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</si>
  <si>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</si>
  <si>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</si>
  <si>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</si>
  <si>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</si>
  <si>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</si>
  <si>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</si>
  <si>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</si>
  <si>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</si>
  <si>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</si>
  <si>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</si>
  <si>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</si>
  <si>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</si>
  <si>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</si>
  <si>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</si>
  <si>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</si>
  <si>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</si>
  <si>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</si>
  <si>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</si>
  <si>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</si>
  <si>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</si>
  <si>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</si>
  <si>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</si>
  <si>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</si>
  <si>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</si>
  <si>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</si>
  <si>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</si>
  <si>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</si>
  <si>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</si>
  <si>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</si>
  <si>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</si>
  <si>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</si>
  <si>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</si>
  <si>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</si>
  <si>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</si>
  <si>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</si>
  <si>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</si>
  <si>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</si>
  <si>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</si>
  <si>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</si>
  <si>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</si>
  <si>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</si>
  <si>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</si>
  <si>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</si>
  <si>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</si>
  <si>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</si>
  <si>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</si>
  <si>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</si>
  <si>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</si>
  <si>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</si>
  <si>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</si>
  <si>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</si>
  <si>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</si>
  <si>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</si>
  <si>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</si>
  <si>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</si>
  <si>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</si>
  <si>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</si>
  <si>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</si>
  <si>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</si>
  <si>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</si>
  <si>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</si>
  <si>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</si>
  <si>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</si>
  <si>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</si>
  <si>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</si>
  <si>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</si>
  <si>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</si>
  <si>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</si>
  <si>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</si>
  <si>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</si>
  <si>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</si>
  <si>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</si>
  <si>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</si>
  <si>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</si>
  <si>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</si>
  <si>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</si>
  <si>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</si>
  <si>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</si>
  <si>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</si>
  <si>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</si>
  <si>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</si>
  <si>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</si>
  <si>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</si>
  <si>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</si>
  <si>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</si>
  <si>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</si>
  <si>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</si>
  <si>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</si>
  <si>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</si>
  <si>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</si>
  <si>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</si>
  <si>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</si>
  <si>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</si>
  <si>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</si>
  <si>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</si>
  <si>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</si>
  <si>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</si>
  <si>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</si>
  <si>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</si>
  <si>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</si>
  <si>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</si>
  <si>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</si>
  <si>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</si>
  <si>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</si>
  <si>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</si>
  <si>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</si>
  <si>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</si>
  <si>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</si>
  <si>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</si>
  <si>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</si>
  <si>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</si>
  <si>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</si>
  <si>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</si>
  <si>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</si>
  <si>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</si>
  <si>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</si>
  <si>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</si>
  <si>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</si>
  <si>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</si>
  <si>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</si>
  <si>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</si>
  <si>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</si>
  <si>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</si>
  <si>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</si>
  <si>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</si>
  <si>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</si>
  <si>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</si>
  <si>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</si>
  <si>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</si>
  <si>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</si>
  <si>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</si>
  <si>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</si>
  <si>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</si>
  <si>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</si>
  <si>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</si>
  <si>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</si>
  <si>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</si>
  <si>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</si>
  <si>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</si>
  <si>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</si>
  <si>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</si>
  <si>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</si>
  <si>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</si>
  <si>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</si>
  <si>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</si>
  <si>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</si>
  <si>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</si>
  <si>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</si>
  <si>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</si>
  <si>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</si>
  <si>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</si>
  <si>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</si>
  <si>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</si>
  <si>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</si>
  <si>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</si>
  <si>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</si>
  <si>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</si>
  <si>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</si>
  <si>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</si>
  <si>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</si>
  <si>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</si>
  <si>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</si>
  <si>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</si>
  <si>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</si>
  <si>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</si>
  <si>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</si>
  <si>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</si>
  <si>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</si>
  <si>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</si>
  <si>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</si>
  <si>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</si>
  <si>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</si>
  <si>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</si>
  <si>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</si>
  <si>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</si>
  <si>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</si>
  <si>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</si>
  <si>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</si>
  <si>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</si>
  <si>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</si>
  <si>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</si>
  <si>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</si>
  <si>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</si>
  <si>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</si>
  <si>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</si>
  <si>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</si>
  <si>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</si>
  <si>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</si>
  <si>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</si>
  <si>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</si>
  <si>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</si>
  <si>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</si>
  <si>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</si>
  <si>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</si>
  <si>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</si>
  <si>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</si>
  <si>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</si>
  <si>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</si>
  <si>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</si>
  <si>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</si>
  <si>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</si>
  <si>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</si>
  <si>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</si>
  <si>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</si>
  <si>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</si>
  <si>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</si>
  <si>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</si>
  <si>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</si>
  <si>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</si>
  <si>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</si>
  <si>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</si>
  <si>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</si>
  <si>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</si>
  <si>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</si>
  <si>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</si>
  <si>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</si>
  <si>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</si>
  <si>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</si>
  <si>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</si>
  <si>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</si>
  <si>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</si>
  <si>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</si>
  <si>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</si>
  <si>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</si>
  <si>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</si>
  <si>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</si>
  <si>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</si>
  <si>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</si>
  <si>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</si>
  <si>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</si>
  <si>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</si>
  <si>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</si>
  <si>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</si>
  <si>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</si>
  <si>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</si>
  <si>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</si>
  <si>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</si>
  <si>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</si>
  <si>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</si>
  <si>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</si>
  <si>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</si>
  <si>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</si>
  <si>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</si>
  <si>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</si>
  <si>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</si>
  <si>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</si>
  <si>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</si>
  <si>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</si>
  <si>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</si>
  <si>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</si>
  <si>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</si>
  <si>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</si>
  <si>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</si>
  <si>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</si>
  <si>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</si>
  <si>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</si>
  <si>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</si>
  <si>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</si>
  <si>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</si>
  <si>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</si>
  <si>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</si>
  <si>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</si>
  <si>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</si>
  <si>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</si>
  <si>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</si>
  <si>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</si>
  <si>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</si>
  <si>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</si>
  <si>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</si>
  <si>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</si>
  <si>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</si>
  <si>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</si>
  <si>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</si>
  <si>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</si>
  <si>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</si>
  <si>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</si>
  <si>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</si>
  <si>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</si>
  <si>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</si>
  <si>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</si>
  <si>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</si>
  <si>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</si>
  <si>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</si>
  <si>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</si>
  <si>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</si>
  <si>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</si>
  <si>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</si>
  <si>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</si>
  <si>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</si>
  <si>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</si>
  <si>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</si>
  <si>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</si>
  <si>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</si>
  <si>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</si>
  <si>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</si>
  <si>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</si>
  <si>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</si>
  <si>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</si>
  <si>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</si>
  <si>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</si>
  <si>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</si>
  <si>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</si>
  <si>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</si>
  <si>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</si>
  <si>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</si>
  <si>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</si>
  <si>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</si>
  <si>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</si>
  <si>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</si>
  <si>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</si>
  <si>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</si>
  <si>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</si>
  <si>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</si>
  <si>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</si>
  <si>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</si>
  <si>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</si>
  <si>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</si>
  <si>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</si>
  <si>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</si>
  <si>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</si>
  <si>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</si>
  <si>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</si>
  <si>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</si>
  <si>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</si>
  <si>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</si>
  <si>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</si>
  <si>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</si>
  <si>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</si>
  <si>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</si>
  <si>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</si>
  <si>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</si>
  <si>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</si>
  <si>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</si>
  <si>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</si>
  <si>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</si>
  <si>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</si>
  <si>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</si>
  <si>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</si>
  <si>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</si>
  <si>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</si>
  <si>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</si>
  <si>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</si>
  <si>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</si>
  <si>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</si>
  <si>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</si>
  <si>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</si>
  <si>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</si>
  <si>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</si>
  <si>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</si>
  <si>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</si>
  <si>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</si>
  <si>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</si>
  <si>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</si>
  <si>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</si>
  <si>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</si>
  <si>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</si>
  <si>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</si>
  <si>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</si>
  <si>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</si>
  <si>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</si>
  <si>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</si>
  <si>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</si>
  <si>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</si>
  <si>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</si>
  <si>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</si>
  <si>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</si>
  <si>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</si>
  <si>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</si>
  <si>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</si>
  <si>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</si>
  <si>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</si>
  <si>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</si>
  <si>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</si>
  <si>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</si>
  <si>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</si>
  <si>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</si>
  <si>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</si>
  <si>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</si>
  <si>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</si>
  <si>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</si>
  <si>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</si>
  <si>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</si>
  <si>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</si>
  <si>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</si>
  <si>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</si>
  <si>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</si>
  <si>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</si>
  <si>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</si>
  <si>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</si>
  <si>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</si>
  <si>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</si>
  <si>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</si>
  <si>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</si>
  <si>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</si>
  <si>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</si>
  <si>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</si>
  <si>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</si>
  <si>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</si>
  <si>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</si>
  <si>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</si>
  <si>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</si>
  <si>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</si>
  <si>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</si>
  <si>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</si>
  <si>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</si>
  <si>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</si>
  <si>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</si>
  <si>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</si>
  <si>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</si>
  <si>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</si>
  <si>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</si>
  <si>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</si>
  <si>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</si>
  <si>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</si>
  <si>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</si>
  <si>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</si>
  <si>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</si>
  <si>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</si>
  <si>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</si>
  <si>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</si>
  <si>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</si>
  <si>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</si>
  <si>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</si>
  <si>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</si>
  <si>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</si>
  <si>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</si>
  <si>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</si>
  <si>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</si>
  <si>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</si>
  <si>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</si>
  <si>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</si>
  <si>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</si>
  <si>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</si>
  <si>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</si>
  <si>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</si>
  <si>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</si>
  <si>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</si>
  <si>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</si>
  <si>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</si>
  <si>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</si>
  <si>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</si>
  <si>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</si>
  <si>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</si>
  <si>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</si>
  <si>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</si>
  <si>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</si>
  <si>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</si>
  <si>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</si>
  <si>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</si>
  <si>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</si>
  <si>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</si>
  <si>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</si>
  <si>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</si>
  <si>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</si>
  <si>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</si>
  <si>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</si>
  <si>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</si>
  <si>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</si>
  <si>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</si>
  <si>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</si>
  <si>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</si>
  <si>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</si>
  <si>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</si>
  <si>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</si>
  <si>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</si>
  <si>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</si>
  <si>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</si>
  <si>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</si>
  <si>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</si>
  <si>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</si>
  <si>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</si>
  <si>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</si>
  <si>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</si>
  <si>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</si>
  <si>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</si>
  <si>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</si>
  <si>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</si>
  <si>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</si>
  <si>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</si>
  <si>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</si>
  <si>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</si>
  <si>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</si>
  <si>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</si>
  <si>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</si>
  <si>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</si>
  <si>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</si>
  <si>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</si>
  <si>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</si>
  <si>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</si>
  <si>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</si>
  <si>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</si>
  <si>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</si>
  <si>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</si>
  <si>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</si>
  <si>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</si>
  <si>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</si>
  <si>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</si>
  <si>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</si>
  <si>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</si>
  <si>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</si>
  <si>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</si>
  <si>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</si>
  <si>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</si>
  <si>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</si>
  <si>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</si>
  <si>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</si>
  <si>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</si>
  <si>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</si>
  <si>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</si>
  <si>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</si>
  <si>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</si>
  <si>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</si>
  <si>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</si>
  <si>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</si>
  <si>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</si>
  <si>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</si>
  <si>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</si>
  <si>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</si>
  <si>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</si>
  <si>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</si>
  <si>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</si>
  <si>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</si>
  <si>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</si>
  <si>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</si>
  <si>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</si>
  <si>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</si>
  <si>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</si>
  <si>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</si>
  <si>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</si>
  <si>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</si>
  <si>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</si>
  <si>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</si>
  <si>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</si>
  <si>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</si>
  <si>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</si>
  <si>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</si>
  <si>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</si>
  <si>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</si>
  <si>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</si>
  <si>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</si>
  <si>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</si>
  <si>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</si>
  <si>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</si>
  <si>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</si>
  <si>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</si>
  <si>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</si>
  <si>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</si>
  <si>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</si>
  <si>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</si>
  <si>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</si>
  <si>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</si>
  <si>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</si>
  <si>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</si>
  <si>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</si>
  <si>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</si>
  <si>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</si>
  <si>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</si>
  <si>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</si>
  <si>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</si>
  <si>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</si>
  <si>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</si>
  <si>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</si>
  <si>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</si>
  <si>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</si>
  <si>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</si>
  <si>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</si>
  <si>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</si>
  <si>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</si>
  <si>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</si>
  <si>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</si>
  <si>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</si>
  <si>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</si>
  <si>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</si>
  <si>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</si>
  <si>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</si>
  <si>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</si>
  <si>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</si>
  <si>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</si>
  <si>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</si>
  <si>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</si>
  <si>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</si>
  <si>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</si>
  <si>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</si>
  <si>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</si>
  <si>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</si>
  <si>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</si>
  <si>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</si>
  <si>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</si>
  <si>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</si>
  <si>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</si>
  <si>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</si>
  <si>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</si>
  <si>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</si>
  <si>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</si>
  <si>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</si>
  <si>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</si>
  <si>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</si>
  <si>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</si>
  <si>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</si>
  <si>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</si>
  <si>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</si>
  <si>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</si>
  <si>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</si>
  <si>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</si>
  <si>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</si>
  <si>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</si>
  <si>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</si>
  <si>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</si>
  <si>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</si>
  <si>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</si>
  <si>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</si>
  <si>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</si>
  <si>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</si>
  <si>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</si>
  <si>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</si>
  <si>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</si>
  <si>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</si>
  <si>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</si>
  <si>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</si>
  <si>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</si>
  <si>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</si>
  <si>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</si>
  <si>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</si>
  <si>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</si>
  <si>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</si>
  <si>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</si>
  <si>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</si>
  <si>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</si>
  <si>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</si>
  <si>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</si>
  <si>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</si>
  <si>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</si>
  <si>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</si>
  <si>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</si>
  <si>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</si>
  <si>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</si>
  <si>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</si>
  <si>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</si>
  <si>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</si>
  <si>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</si>
  <si>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</si>
  <si>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</si>
  <si>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</si>
  <si>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</si>
  <si>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</si>
  <si>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</si>
  <si>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</si>
  <si>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</si>
  <si>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</si>
  <si>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</si>
  <si>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</si>
  <si>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</si>
  <si>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</si>
  <si>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</si>
  <si>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</si>
  <si>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</si>
  <si>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</si>
  <si>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</si>
  <si>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</si>
  <si>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</si>
  <si>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</si>
  <si>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</si>
  <si>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</si>
  <si>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</si>
  <si>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</si>
  <si>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</si>
  <si>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</si>
  <si>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</si>
  <si>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</si>
  <si>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</si>
  <si>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</si>
  <si>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</si>
  <si>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</si>
  <si>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</si>
  <si>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</si>
  <si>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</si>
  <si>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</si>
  <si>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</si>
  <si>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</si>
  <si>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</si>
  <si>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</si>
  <si>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</si>
  <si>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</si>
  <si>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</si>
  <si>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</si>
  <si>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</si>
  <si>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</si>
  <si>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</si>
  <si>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</si>
  <si>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</si>
  <si>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</si>
  <si>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</si>
  <si>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</si>
  <si>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</si>
  <si>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</si>
  <si>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</si>
  <si>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</si>
  <si>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</si>
  <si>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</si>
  <si>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</si>
  <si>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</si>
  <si>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</si>
  <si>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</si>
  <si>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</si>
  <si>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</si>
  <si>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</si>
  <si>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</si>
  <si>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</si>
  <si>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</si>
  <si>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</si>
  <si>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</si>
  <si>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</si>
  <si>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</si>
  <si>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</si>
  <si>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</si>
  <si>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</si>
  <si>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</si>
  <si>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</si>
  <si>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</si>
  <si>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</si>
  <si>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</si>
  <si>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</si>
  <si>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</si>
  <si>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</si>
  <si>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</si>
  <si>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</si>
  <si>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</si>
  <si>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</si>
  <si>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</si>
  <si>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</si>
  <si>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</si>
  <si>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</si>
  <si>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</si>
  <si>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</si>
  <si>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</si>
  <si>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</si>
  <si>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</si>
  <si>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</si>
  <si>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</si>
  <si>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</si>
  <si>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</si>
  <si>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</si>
  <si>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</si>
  <si>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</si>
  <si>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</si>
  <si>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</si>
  <si>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</si>
  <si>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</si>
  <si>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</si>
  <si>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</si>
  <si>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</si>
  <si>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</si>
  <si>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</si>
  <si>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</si>
  <si>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</si>
  <si>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</si>
  <si>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</si>
  <si>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</si>
  <si>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</si>
  <si>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</si>
  <si>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</si>
  <si>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</si>
  <si>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</si>
  <si>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</si>
  <si>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</si>
  <si>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</si>
  <si>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</si>
  <si>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</si>
  <si>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</si>
  <si>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</si>
  <si>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</si>
  <si>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</si>
  <si>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</si>
  <si>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</si>
  <si>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</si>
  <si>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</si>
  <si>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</si>
  <si>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</si>
  <si>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</si>
  <si>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</si>
  <si>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</si>
  <si>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</si>
  <si>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</si>
  <si>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</si>
  <si>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</si>
  <si>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</si>
  <si>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</si>
  <si>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</si>
  <si>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</si>
  <si>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</si>
  <si>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</si>
  <si>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</si>
  <si>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</si>
  <si>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</si>
  <si>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</si>
  <si>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</si>
  <si>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</si>
  <si>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</si>
  <si>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</si>
  <si>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</si>
  <si>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</si>
  <si>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</si>
  <si>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</si>
  <si>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</si>
  <si>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</si>
  <si>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</si>
  <si>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</si>
  <si>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</si>
  <si>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</si>
  <si>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</si>
  <si>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</si>
  <si>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</si>
  <si>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</si>
  <si>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</si>
  <si>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</si>
  <si>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</si>
  <si>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</si>
  <si>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</si>
  <si>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</si>
  <si>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</si>
  <si>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</si>
  <si>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</si>
  <si>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</si>
  <si>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</si>
  <si>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</si>
  <si>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</si>
  <si>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</si>
  <si>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</si>
  <si>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</si>
  <si>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</si>
  <si>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</si>
  <si>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</si>
  <si>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</si>
  <si>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</si>
  <si>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</si>
  <si>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</si>
  <si>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</si>
  <si>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</si>
  <si>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</si>
  <si>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</si>
  <si>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</si>
  <si>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</si>
  <si>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</si>
  <si>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</si>
  <si>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</si>
  <si>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</si>
  <si>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</si>
  <si>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</si>
  <si>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</si>
  <si>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</si>
  <si>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</si>
  <si>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</si>
  <si>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</si>
  <si>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</si>
  <si>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</si>
  <si>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</si>
  <si>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</si>
  <si>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</si>
  <si>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</si>
  <si>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</si>
  <si>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</si>
  <si>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</si>
  <si>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</si>
  <si>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</si>
  <si>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</si>
  <si>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</si>
  <si>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</si>
  <si>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</si>
  <si>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</si>
  <si>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</si>
  <si>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</si>
  <si>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</si>
  <si>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</si>
  <si>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</si>
  <si>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</si>
  <si>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</si>
  <si>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</si>
  <si>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</si>
  <si>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</si>
  <si>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</si>
  <si>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</si>
  <si>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</si>
  <si>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</si>
  <si>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</si>
  <si>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</si>
  <si>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</si>
  <si>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</si>
  <si>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</si>
  <si>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</si>
  <si>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</si>
  <si>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</si>
  <si>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</si>
  <si>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</si>
  <si>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</si>
  <si>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</si>
  <si>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</si>
  <si>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</si>
  <si>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</si>
  <si>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</si>
  <si>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</si>
  <si>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</si>
  <si>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</si>
  <si>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</si>
  <si>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</si>
  <si>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</si>
  <si>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</si>
  <si>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</si>
  <si>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</si>
  <si>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</si>
  <si>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</si>
  <si>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</si>
  <si>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</si>
  <si>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</si>
  <si>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</si>
  <si>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</si>
  <si>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</si>
  <si>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</si>
  <si>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</si>
  <si>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</si>
  <si>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</si>
  <si>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</si>
  <si>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</si>
  <si>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</si>
  <si>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</si>
  <si>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</si>
  <si>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</si>
  <si>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</si>
  <si>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</si>
  <si>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</si>
  <si>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</si>
  <si>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</si>
  <si>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</si>
  <si>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</si>
  <si>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</si>
  <si>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</si>
  <si>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</si>
  <si>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</si>
  <si>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</si>
  <si>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</si>
  <si>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</si>
  <si>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</si>
  <si>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</si>
  <si>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</si>
  <si>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</si>
  <si>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</si>
  <si>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</si>
  <si>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</si>
  <si>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</si>
  <si>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</si>
  <si>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</si>
  <si>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</si>
  <si>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</si>
  <si>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</si>
  <si>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</si>
  <si>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</si>
  <si>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</si>
  <si>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</si>
  <si>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</si>
  <si>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</si>
  <si>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</si>
  <si>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</si>
  <si>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</si>
  <si>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</si>
  <si>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</si>
  <si>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</si>
  <si>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</si>
  <si>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</si>
  <si>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</si>
  <si>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</si>
  <si>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</si>
  <si>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</si>
  <si>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</si>
  <si>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</si>
  <si>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</si>
  <si>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</si>
  <si>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</si>
  <si>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</si>
  <si>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</si>
  <si>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</si>
  <si>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</si>
  <si>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</si>
  <si>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</si>
  <si>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</si>
  <si>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</si>
  <si>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</si>
  <si>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</si>
  <si>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</si>
  <si>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</si>
  <si>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</si>
  <si>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</si>
  <si>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</si>
  <si>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</si>
  <si>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</si>
  <si>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</si>
  <si>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</si>
  <si>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</si>
  <si>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</si>
  <si>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</si>
  <si>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</si>
  <si>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</si>
  <si>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</si>
  <si>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</si>
  <si>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</si>
  <si>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</si>
  <si>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</si>
  <si>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</si>
  <si>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</si>
  <si>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</si>
  <si>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</si>
  <si>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</si>
  <si>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</si>
  <si>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</si>
  <si>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</si>
  <si>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</si>
  <si>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</si>
  <si>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</si>
  <si>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</si>
  <si>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</si>
  <si>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</si>
  <si>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</si>
  <si>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</si>
  <si>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</si>
  <si>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</si>
  <si>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</si>
  <si>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</si>
  <si>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</si>
  <si>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</si>
  <si>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</si>
  <si>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</si>
  <si>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</si>
  <si>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</si>
  <si>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</si>
  <si>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</si>
  <si>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</si>
  <si>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</si>
  <si>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</si>
  <si>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</si>
  <si>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</si>
  <si>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</si>
  <si>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</si>
  <si>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</si>
  <si>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</si>
  <si>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</si>
  <si>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</si>
  <si>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</si>
  <si>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</si>
  <si>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</si>
  <si>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</si>
  <si>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</si>
  <si>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</si>
  <si>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</si>
  <si>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</si>
  <si>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</si>
  <si>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</si>
  <si>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</si>
  <si>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</si>
  <si>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</si>
  <si>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</si>
  <si>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</si>
  <si>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</si>
  <si>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</si>
  <si>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</si>
  <si>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</si>
  <si>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</si>
  <si>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</si>
  <si>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</si>
  <si>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</si>
  <si>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</si>
  <si>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</si>
  <si>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</si>
  <si>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</si>
  <si>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</si>
  <si>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</si>
  <si>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</si>
  <si>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</si>
  <si>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</si>
  <si>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</si>
  <si>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</si>
  <si>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</si>
  <si>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</si>
  <si>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</si>
  <si>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</si>
  <si>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</si>
  <si>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</si>
  <si>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</si>
  <si>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</si>
  <si>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</si>
  <si>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</si>
  <si>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</si>
  <si>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</si>
  <si>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</si>
  <si>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</si>
  <si>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</si>
  <si>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</si>
  <si>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</si>
  <si>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</si>
  <si>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</si>
  <si>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</si>
  <si>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</si>
  <si>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</si>
  <si>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</si>
  <si>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</si>
  <si>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</si>
  <si>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</si>
  <si>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</si>
  <si>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</si>
  <si>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</si>
  <si>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</si>
  <si>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</si>
  <si>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</si>
  <si>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</si>
  <si>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</si>
  <si>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</si>
  <si>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</si>
  <si>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</si>
  <si>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</si>
  <si>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</si>
  <si>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</si>
  <si>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</si>
  <si>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</si>
  <si>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</si>
  <si>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</si>
  <si>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</si>
  <si>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</si>
  <si>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</si>
  <si>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</si>
  <si>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</si>
  <si>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</si>
  <si>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</si>
  <si>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</si>
  <si>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</si>
  <si>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</si>
  <si>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</si>
  <si>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</si>
  <si>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</si>
  <si>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</si>
  <si>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</si>
  <si>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</si>
  <si>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</si>
  <si>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</si>
  <si>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</si>
  <si>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</si>
  <si>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</si>
  <si>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</si>
  <si>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</si>
  <si>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</si>
  <si>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</si>
  <si>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</si>
  <si>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</si>
  <si>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</si>
  <si>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</si>
  <si>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</si>
  <si>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</si>
  <si>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</si>
  <si>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</si>
  <si>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</si>
  <si>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</si>
  <si>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</si>
  <si>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</si>
  <si>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</si>
  <si>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</si>
  <si>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</si>
  <si>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</si>
  <si>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</si>
  <si>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</si>
  <si>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</si>
  <si>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</si>
  <si>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</si>
  <si>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</si>
  <si>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</si>
  <si>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</si>
  <si>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</si>
  <si>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</si>
  <si>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</si>
  <si>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</si>
  <si>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</si>
  <si>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</si>
  <si>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</si>
  <si>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</si>
  <si>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</si>
  <si>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</si>
  <si>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</si>
  <si>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</si>
  <si>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</si>
  <si>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</si>
  <si>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</si>
  <si>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</si>
  <si>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</si>
  <si>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</si>
  <si>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</si>
  <si>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</si>
  <si>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</si>
  <si>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</si>
  <si>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</si>
  <si>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</si>
  <si>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</si>
  <si>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</si>
  <si>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</si>
  <si>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</si>
  <si>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</si>
  <si>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</si>
  <si>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</si>
  <si>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</si>
  <si>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</si>
  <si>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</si>
  <si>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</si>
  <si>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</si>
  <si>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</si>
  <si>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</si>
  <si>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</si>
  <si>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</si>
  <si>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</si>
  <si>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</si>
  <si>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</si>
  <si>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</si>
  <si>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</si>
  <si>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</si>
  <si>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</si>
  <si>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</si>
  <si>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</si>
  <si>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</si>
  <si>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</si>
  <si>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</si>
  <si>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</si>
  <si>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</si>
  <si>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</si>
  <si>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</si>
  <si>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</si>
  <si>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</si>
  <si>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</si>
  <si>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</si>
  <si>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</si>
  <si>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</si>
  <si>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</si>
  <si>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</si>
  <si>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</si>
  <si>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</si>
  <si>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</si>
  <si>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</si>
  <si>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</si>
  <si>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</si>
  <si>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</si>
  <si>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</si>
  <si>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</si>
  <si>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</si>
  <si>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</si>
  <si>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</si>
  <si>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</si>
  <si>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</si>
  <si>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</si>
  <si>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</si>
  <si>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</si>
  <si>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</si>
  <si>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</si>
  <si>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</si>
  <si>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</si>
  <si>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</si>
  <si>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</si>
  <si>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</si>
  <si>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</si>
  <si>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</si>
  <si>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</si>
  <si>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</si>
  <si>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</si>
  <si>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</si>
  <si>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</si>
  <si>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</si>
  <si>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</si>
  <si>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</si>
  <si>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</si>
  <si>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</si>
  <si>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</si>
  <si>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</si>
  <si>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</si>
  <si>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</si>
  <si>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</si>
  <si>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</si>
  <si>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</si>
  <si>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</si>
  <si>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</si>
  <si>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</si>
  <si>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</si>
  <si>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</si>
  <si>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</si>
  <si>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</si>
  <si>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</si>
  <si>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</si>
  <si>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</si>
  <si>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</si>
  <si>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</si>
  <si>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</si>
  <si>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</si>
  <si>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</si>
  <si>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</si>
  <si>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</si>
  <si>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</si>
  <si>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</si>
  <si>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</si>
  <si>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</si>
  <si>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</si>
  <si>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</si>
  <si>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</si>
  <si>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</si>
  <si>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</si>
  <si>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</si>
  <si>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</si>
  <si>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</si>
  <si>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</si>
  <si>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</si>
  <si>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</si>
  <si>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</si>
  <si>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</si>
  <si>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</si>
  <si>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</si>
  <si>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</si>
  <si>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</si>
  <si>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</si>
  <si>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</si>
  <si>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</si>
  <si>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</si>
  <si>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</si>
  <si>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</si>
  <si>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</si>
  <si>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</si>
  <si>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</si>
  <si>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</si>
  <si>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</si>
  <si>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</si>
  <si>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</si>
  <si>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</si>
  <si>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</si>
  <si>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</si>
  <si>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</si>
  <si>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</si>
  <si>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</si>
  <si>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</si>
  <si>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</si>
  <si>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</si>
  <si>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</si>
  <si>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</si>
  <si>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</si>
  <si>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</si>
  <si>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</si>
  <si>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</si>
  <si>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</si>
  <si>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</si>
  <si>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</si>
  <si>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</si>
  <si>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</si>
  <si>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</si>
  <si>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</si>
  <si>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</si>
  <si>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</si>
  <si>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</si>
  <si>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</si>
  <si>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</si>
  <si>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</si>
  <si>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</si>
  <si>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</si>
  <si>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</si>
  <si>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</si>
  <si>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</si>
  <si>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</si>
  <si>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</si>
  <si>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</si>
  <si>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</si>
  <si>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</si>
  <si>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</si>
  <si>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</si>
  <si>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</si>
  <si>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</si>
  <si>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</si>
  <si>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</si>
  <si>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</si>
  <si>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</si>
  <si>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</si>
  <si>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</si>
  <si>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</si>
  <si>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</si>
  <si>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</si>
  <si>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</si>
  <si>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</si>
  <si>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</si>
  <si>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</si>
  <si>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</si>
  <si>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</si>
  <si>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</si>
  <si>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</si>
  <si>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</si>
  <si>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</si>
  <si>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</si>
  <si>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</si>
  <si>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</si>
  <si>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</si>
  <si>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</si>
  <si>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</si>
  <si>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</si>
  <si>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</si>
  <si>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</si>
  <si>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</si>
  <si>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</si>
  <si>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</si>
  <si>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</si>
  <si>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</si>
  <si>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</si>
  <si>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</si>
  <si>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</si>
  <si>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</si>
  <si>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</si>
  <si>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</si>
  <si>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</si>
  <si>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</si>
  <si>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</si>
  <si>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</si>
  <si>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</si>
  <si>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</si>
  <si>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</si>
  <si>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</si>
  <si>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</si>
  <si>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</si>
  <si>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</si>
  <si>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</si>
  <si>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</si>
  <si>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</si>
  <si>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</si>
  <si>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</si>
  <si>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</si>
  <si>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</si>
  <si>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</si>
  <si>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</si>
  <si>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</si>
  <si>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</si>
  <si>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</si>
  <si>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</si>
  <si>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</si>
  <si>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</si>
  <si>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</si>
  <si>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</si>
  <si>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</si>
  <si>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</si>
  <si>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</si>
  <si>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</si>
  <si>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</si>
  <si>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</si>
  <si>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</si>
  <si>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</si>
  <si>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</si>
  <si>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</si>
  <si>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</si>
  <si>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</si>
  <si>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</si>
  <si>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</si>
  <si>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</si>
  <si>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</si>
  <si>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</si>
  <si>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</si>
  <si>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</si>
  <si>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</si>
  <si>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</si>
  <si>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</si>
  <si>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 Category</t>
  </si>
  <si>
    <t>food</t>
  </si>
  <si>
    <t>music</t>
  </si>
  <si>
    <t>rock</t>
  </si>
  <si>
    <t>technology</t>
  </si>
  <si>
    <t>web</t>
  </si>
  <si>
    <t>theater</t>
  </si>
  <si>
    <t>plays</t>
  </si>
  <si>
    <t>documentary</t>
  </si>
  <si>
    <t>drama</t>
  </si>
  <si>
    <t>wearables</t>
  </si>
  <si>
    <t>publishing</t>
  </si>
  <si>
    <t>nonfiction</t>
  </si>
  <si>
    <t>animation</t>
  </si>
  <si>
    <t>games</t>
  </si>
  <si>
    <t>shorts</t>
  </si>
  <si>
    <t>fiction</t>
  </si>
  <si>
    <t>photography</t>
  </si>
  <si>
    <t>metal</t>
  </si>
  <si>
    <t>jazz</t>
  </si>
  <si>
    <t>translations</t>
  </si>
  <si>
    <t>television</t>
  </si>
  <si>
    <t>journalism</t>
  </si>
  <si>
    <t>audio</t>
  </si>
  <si>
    <t>food trucks</t>
  </si>
  <si>
    <t>film &amp; video</t>
  </si>
  <si>
    <t>electric music</t>
  </si>
  <si>
    <t>indie rock</t>
  </si>
  <si>
    <t>video games</t>
  </si>
  <si>
    <t>photography books</t>
  </si>
  <si>
    <t>radio &amp; podcasts</t>
  </si>
  <si>
    <t>mobile games</t>
  </si>
  <si>
    <t>world music</t>
  </si>
  <si>
    <t>science fiction</t>
  </si>
  <si>
    <t>(All)</t>
  </si>
  <si>
    <t>Column Labels</t>
  </si>
  <si>
    <t>Grand Total</t>
  </si>
  <si>
    <t>Row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</si>
  <si>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</si>
  <si>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</si>
  <si>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</si>
  <si>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</si>
  <si>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</si>
  <si>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</si>
  <si>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</si>
  <si>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</si>
  <si>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</si>
  <si>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</si>
  <si>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</si>
  <si>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</si>
  <si>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</si>
  <si>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</si>
  <si>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</si>
  <si>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</si>
  <si>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</si>
  <si>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</si>
  <si>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</si>
  <si>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</si>
  <si>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</si>
  <si>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</si>
  <si>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</si>
  <si>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</si>
  <si>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</si>
  <si>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</si>
  <si>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</si>
  <si>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</si>
  <si>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</si>
  <si>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</si>
  <si>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</si>
  <si>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</si>
  <si>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</si>
  <si>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</si>
  <si>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</si>
  <si>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</si>
  <si>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Outcome</t>
  </si>
  <si>
    <t xml:space="preserve">Failed campaigns </t>
  </si>
  <si>
    <t>Successful campaigns</t>
  </si>
  <si>
    <t>Mean</t>
  </si>
  <si>
    <t>Median</t>
  </si>
  <si>
    <t>Minimum</t>
  </si>
  <si>
    <t>Maximun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</si>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</sst>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42" applyNumberFormat="1" applyFont="1"/>
    <xf numFmtId="1" fontId="0" fillId="0" borderId="0" xfId="42" applyNumberFormat="1" applyFont="1"/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2" fontId="0" fillId="0" borderId="0" xfId="0" applyNumberFormat="1" applyAlignment="1">
      <alignment horizontal="right"/>
    </xf>
    <xf numFmtId="1" fontId="16" fillId="0" borderId="0" xfId="42" applyNumberFormat="1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9-1547-9F99-3220128B69B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A9-1547-9F99-3220128B69B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A9-1547-9F99-3220128B69B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A9-1547-9F99-3220128B6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66162463"/>
        <c:axId val="1466026143"/>
      </c:barChart>
      <c:catAx>
        <c:axId val="146616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26143"/>
        <c:crosses val="autoZero"/>
        <c:auto val="1"/>
        <c:lblAlgn val="ctr"/>
        <c:lblOffset val="100"/>
        <c:noMultiLvlLbl val="0"/>
      </c:catAx>
      <c:valAx>
        <c:axId val="14660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16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5-7141-95B9-8EAED656AA4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5-7141-95B9-8EAED656AA4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A5-7141-95B9-8EAED656AA4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A5-7141-95B9-8EAED656A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14172831"/>
        <c:axId val="1414157423"/>
      </c:barChart>
      <c:catAx>
        <c:axId val="141417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157423"/>
        <c:crosses val="autoZero"/>
        <c:auto val="1"/>
        <c:lblAlgn val="ctr"/>
        <c:lblOffset val="100"/>
        <c:noMultiLvlLbl val="0"/>
      </c:catAx>
      <c:valAx>
        <c:axId val="141415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17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[CrowdfundingBook1.xlsx]Sheet 3!PivotTable25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'Sheet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6-C64C-9CDF-A4E9989D0BF6}"/>
            </c:ext>
          </c:extLst>
        </c:ser>
        <c:ser>
          <c:idx val="1"/>
          <c:order val="1"/>
          <c:tx>
            <c:strRef>
              <c:f>'Sheet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3'!$C$6:$C$18</c:f>
              <c:numCache>
                <c:formatCode>General</c:formatCode>
                <c:ptCount val="12"/>
                <c:pt idx="0">
                  <c:v>35</c:v>
                </c:pt>
                <c:pt idx="1">
                  <c:v>29</c:v>
                </c:pt>
                <c:pt idx="2">
                  <c:v>34</c:v>
                </c:pt>
                <c:pt idx="3">
                  <c:v>30</c:v>
                </c:pt>
                <c:pt idx="4">
                  <c:v>33</c:v>
                </c:pt>
                <c:pt idx="5">
                  <c:v>29</c:v>
                </c:pt>
                <c:pt idx="6">
                  <c:v>31</c:v>
                </c:pt>
                <c:pt idx="7">
                  <c:v>35</c:v>
                </c:pt>
                <c:pt idx="8">
                  <c:v>22</c:v>
                </c:pt>
                <c:pt idx="9">
                  <c:v>26</c:v>
                </c:pt>
                <c:pt idx="10">
                  <c:v>28</c:v>
                </c:pt>
                <c:pt idx="1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6-C64C-9CDF-A4E9989D0BF6}"/>
            </c:ext>
          </c:extLst>
        </c:ser>
        <c:ser>
          <c:idx val="2"/>
          <c:order val="2"/>
          <c:tx>
            <c:strRef>
              <c:f>'Sheet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6-C64C-9CDF-A4E9989D0BF6}"/>
            </c:ext>
          </c:extLst>
        </c:ser>
        <c:ser>
          <c:idx val="3"/>
          <c:order val="3"/>
          <c:tx>
            <c:strRef>
              <c:f>'Sheet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3'!$E$6:$E$18</c:f>
              <c:numCache>
                <c:formatCode>General</c:formatCode>
                <c:ptCount val="12"/>
                <c:pt idx="0">
                  <c:v>50</c:v>
                </c:pt>
                <c:pt idx="1">
                  <c:v>43</c:v>
                </c:pt>
                <c:pt idx="2">
                  <c:v>48</c:v>
                </c:pt>
                <c:pt idx="3">
                  <c:v>45</c:v>
                </c:pt>
                <c:pt idx="4">
                  <c:v>46</c:v>
                </c:pt>
                <c:pt idx="5">
                  <c:v>52</c:v>
                </c:pt>
                <c:pt idx="6">
                  <c:v>58</c:v>
                </c:pt>
                <c:pt idx="7">
                  <c:v>42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C6-C64C-9CDF-A4E9989D0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073967"/>
        <c:axId val="1475053823"/>
      </c:lineChart>
      <c:catAx>
        <c:axId val="152407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3823"/>
        <c:crosses val="autoZero"/>
        <c:auto val="1"/>
        <c:lblAlgn val="ctr"/>
        <c:lblOffset val="100"/>
        <c:noMultiLvlLbl val="0"/>
      </c:catAx>
      <c:valAx>
        <c:axId val="147505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7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Sheet4!$F$2:$F$13</c:f>
              <c:numCache>
                <c:formatCode>0%</c:formatCode>
                <c:ptCount val="12"/>
                <c:pt idx="0">
                  <c:v>0.56862745098039214</c:v>
                </c:pt>
                <c:pt idx="1">
                  <c:v>0.81818181818181823</c:v>
                </c:pt>
                <c:pt idx="2">
                  <c:v>0.51265822784810122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0.38032786885245901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7-284F-A64A-F530308FD7EA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0%</c:formatCode>
                <c:ptCount val="12"/>
                <c:pt idx="0">
                  <c:v>0.41176470588235292</c:v>
                </c:pt>
                <c:pt idx="1">
                  <c:v>0.16883116883116883</c:v>
                </c:pt>
                <c:pt idx="2">
                  <c:v>0.4050632911392405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0.14285714285714285</c:v>
                </c:pt>
                <c:pt idx="10">
                  <c:v>0.27272727272727271</c:v>
                </c:pt>
                <c:pt idx="11">
                  <c:v>0.52786885245901638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7-284F-A64A-F530308FD7EA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1.2987012987012988E-2</c:v>
                </c:pt>
                <c:pt idx="2">
                  <c:v>8.2278481012658222E-2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7.1428571428571425E-2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7-284F-A64A-F530308F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796735"/>
        <c:axId val="1103503519"/>
      </c:lineChart>
      <c:catAx>
        <c:axId val="115079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503519"/>
        <c:crosses val="autoZero"/>
        <c:auto val="1"/>
        <c:lblAlgn val="ctr"/>
        <c:lblOffset val="100"/>
        <c:noMultiLvlLbl val="0"/>
      </c:catAx>
      <c:valAx>
        <c:axId val="110350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9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</xdr:row>
      <xdr:rowOff>6350</xdr:rowOff>
    </xdr:from>
    <xdr:to>
      <xdr:col>11</xdr:col>
      <xdr:colOff>469900</xdr:colOff>
      <xdr:row>15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92741-A98D-FE97-06DB-4629E7FE3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2</xdr:row>
      <xdr:rowOff>146050</xdr:rowOff>
    </xdr:from>
    <xdr:to>
      <xdr:col>15</xdr:col>
      <xdr:colOff>520700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023A1-8B43-A4DB-71FA-A9C0685E9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3</xdr:row>
      <xdr:rowOff>12700</xdr:rowOff>
    </xdr:from>
    <xdr:to>
      <xdr:col>13</xdr:col>
      <xdr:colOff>12700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87BD2-86B0-C912-2D6C-DECAF9F59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13</xdr:row>
      <xdr:rowOff>25400</xdr:rowOff>
    </xdr:from>
    <xdr:to>
      <xdr:col>6</xdr:col>
      <xdr:colOff>939800</xdr:colOff>
      <xdr:row>34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284EB6-1FA4-8878-F2F9-E68AF3E39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ward Chac" refreshedDate="45278.776992476851" createdVersion="8" refreshedVersion="8" minRefreshableVersion="3" recordCount="1000" xr:uid="{27974A37-4403-8043-B968-1EA47264AAD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ward Chac" refreshedDate="45286.006006018521" createdVersion="8" refreshedVersion="8" minRefreshableVersion="3" recordCount="2999" xr:uid="{EADB3032-33EF-C246-B926-A9F648AF6BF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0"/>
    <s v="Baldwin, Riley and Jackson"/>
    <s v="Pre-emptive tertiary standardization"/>
    <n v="100"/>
    <n v="0"/>
    <n v="0"/>
    <x v="0"/>
    <n v="0"/>
    <s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s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0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0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1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3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0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1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3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3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1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1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1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0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1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0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1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0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3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0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0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3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3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37481-726B-E342-9E9E-EB2D76B3BF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06514-8FF4-1040-9BA6-243AF0031B4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C6E13-AF01-7F43-B9CC-4D44AC546C38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1" bestFit="1" customWidth="1"/>
    <col min="5" max="5" width="8" bestFit="1" customWidth="1"/>
    <col min="6" max="6" width="14" style="6" bestFit="1" customWidth="1"/>
    <col min="7" max="7" width="13" bestFit="1" customWidth="1"/>
    <col min="8" max="8" width="13.1640625" bestFit="1" customWidth="1"/>
    <col min="9" max="9" width="16.1640625" style="7" bestFit="1" customWidth="1"/>
    <col min="10" max="11" width="11.1640625" bestFit="1" customWidth="1"/>
    <col min="12" max="13" width="12.6640625" bestFit="1" customWidth="1"/>
    <col min="14" max="14" width="21.832031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.5" bestFit="1" customWidth="1"/>
    <col min="19" max="19" width="14.6640625" bestFit="1" customWidth="1"/>
    <col min="20" max="20" width="17" bestFit="1" customWidth="1"/>
    <col min="21" max="24" width="15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4" t="s">
        <v>2030</v>
      </c>
      <c r="G1" s="1" t="s">
        <v>4</v>
      </c>
      <c r="H1" s="1" t="s">
        <v>5</v>
      </c>
      <c r="I1" s="8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 cm="1">
        <f t="array" ref="F2:F1001">E2:E1001/D2:D1001*100</f>
        <v>0</v>
      </c>
      <c r="G2" t="s">
        <v>14</v>
      </c>
      <c r="H2">
        <v>0</v>
      </c>
      <c r="I2" s="13" t="str">
        <f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s="5" t="s">
        <v>2033</v>
      </c>
      <c r="T2" t="s">
        <v>2056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v>1040</v>
      </c>
      <c r="G3" t="s">
        <v>20</v>
      </c>
      <c r="H3">
        <v>158</v>
      </c>
      <c r="I3" s="7">
        <f t="shared" ref="I3:I66" si="0">IFERROR(E3/H3,"0")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1">(((L3/60)/60)/24)+DATE(1970,1,1)</f>
        <v>41870.208333333336</v>
      </c>
      <c r="O3" s="11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v>131.4787822878229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v>58.976190476190467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v>69.276315789473685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v>173.61842105263159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v>20.961538461538463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">
        <v>2057</v>
      </c>
      <c r="T8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v>327.57777777777778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v>19.932788374205266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v>51.741935483870968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2058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v>266.11538461538464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">
        <v>2057</v>
      </c>
      <c r="T12" t="s">
        <v>2041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v>48.095238095238095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v>89.349206349206341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">
        <v>2057</v>
      </c>
      <c r="T14" t="s">
        <v>2041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v>245.11904761904765</v>
      </c>
      <c r="G15" t="s">
        <v>20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2059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v>66.769503546099301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2059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v>47.307881773399011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2042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v>649.47058823529414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">
        <v>2043</v>
      </c>
      <c r="T18" t="s">
        <v>2044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v>159.39125295508273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">
        <v>2057</v>
      </c>
      <c r="T19" t="s">
        <v>2045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v>66.912087912087912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v>48.529600000000002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v>112.24279210925646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">
        <v>2057</v>
      </c>
      <c r="T22" t="s">
        <v>2041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v>40.992553191489364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v>128.07106598984771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v>332.04444444444448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">
        <v>2057</v>
      </c>
      <c r="T25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v>112.83225108225108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2042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v>216.43636363636364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">
        <v>2046</v>
      </c>
      <c r="T27" t="s">
        <v>2060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v>48.199069767441863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v>79.95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v>105.22553516819573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v>328.89978213507629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">
        <v>2057</v>
      </c>
      <c r="T31" t="s">
        <v>2047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v>160.61111111111111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">
        <v>2057</v>
      </c>
      <c r="T32" t="s">
        <v>2045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v>310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">
        <v>2046</v>
      </c>
      <c r="T33" t="s">
        <v>2060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v>86.807920792079202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">
        <v>2057</v>
      </c>
      <c r="T34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v>377.82071713147411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v>150.80645161290323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">
        <v>2057</v>
      </c>
      <c r="T36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v>150.30119521912351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">
        <v>2057</v>
      </c>
      <c r="T37" t="s">
        <v>2041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v>157.28571428571431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v>139.98765432098764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">
        <v>2043</v>
      </c>
      <c r="T39" t="s">
        <v>2048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v>325.32258064516128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">
        <v>2049</v>
      </c>
      <c r="T40" t="s">
        <v>2061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v>50.777777777777779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v>169.06818181818181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2042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v>212.92857142857144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v>443.94444444444446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2056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v>185.9390243902439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">
        <v>2043</v>
      </c>
      <c r="T45" t="s">
        <v>2062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v>658.8125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">
        <v>2043</v>
      </c>
      <c r="T46" t="s">
        <v>2048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v>47.684210526315788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v>114.78378378378378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v>475.26666666666665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v>386.97297297297297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v>189.625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v>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2050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v>91.867805186590772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2042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v>34.152777777777779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v>140.40909090909091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">
        <v>2057</v>
      </c>
      <c r="T55" t="s">
        <v>2041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v>89.86666666666666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2042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v>177.96969696969697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2051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v>143.66249999999999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2042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v>215.27586206896552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">
        <v>2046</v>
      </c>
      <c r="T59" t="s">
        <v>2060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v>227.11111111111114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v>275.07142857142861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v>144.37048832271762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v>92.74598393574297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v>722.6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v>11.851063829787234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v>97.642857142857139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1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v>236.14754098360655</v>
      </c>
      <c r="G67" t="s">
        <v>20</v>
      </c>
      <c r="H67">
        <v>236</v>
      </c>
      <c r="I67" s="7">
        <f t="shared" ref="I67:I130" si="3">IFERROR(E67/H67,"0")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4">(((L67/60)/60)/24)+DATE(1970,1,1)</f>
        <v>40570.25</v>
      </c>
      <c r="O67" s="11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v>45.068965517241381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4"/>
        <v>42102.208333333328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4"/>
        <v>40203.25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2042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v>254.52631578947367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4"/>
        <v>42943.208333333328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v>24.063291139240505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4"/>
        <v>40531.25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v>123.74140625000001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4"/>
        <v>40484.208333333336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v>108.06666666666666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4"/>
        <v>43799.25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v>670.33333333333326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4"/>
        <v>42186.208333333328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">
        <v>2057</v>
      </c>
      <c r="T74" t="s">
        <v>2045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v>660.92857142857144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4"/>
        <v>42701.25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2051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v>122.46153846153847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4"/>
        <v>42456.208333333328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2050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v>150.57731958762886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4"/>
        <v>43296.208333333328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">
        <v>2049</v>
      </c>
      <c r="T77" t="s">
        <v>2061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v>78.106590724165997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4"/>
        <v>42027.25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v>46.94736842105263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4"/>
        <v>40448.208333333336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">
        <v>2057</v>
      </c>
      <c r="T79" t="s">
        <v>2045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v>300.8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4"/>
        <v>43206.208333333328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">
        <v>2043</v>
      </c>
      <c r="T80" t="s">
        <v>2052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v>69.598615916955026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4"/>
        <v>43267.208333333328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v>637.4545454545455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4"/>
        <v>42976.208333333328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">
        <v>2046</v>
      </c>
      <c r="T82" t="s">
        <v>2060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v>225.33928571428569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4"/>
        <v>43062.25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v>1497.3000000000002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4"/>
        <v>43482.25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">
        <v>2046</v>
      </c>
      <c r="T84" t="s">
        <v>2060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v>37.590225563909776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4"/>
        <v>42579.208333333328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2058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v>132.36942675159236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4"/>
        <v>41118.208333333336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2042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v>131.22448979591837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4"/>
        <v>40797.208333333336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2059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v>167.63513513513513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4"/>
        <v>42128.208333333328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v>61.984886649874063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4"/>
        <v>40610.25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v>260.75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4"/>
        <v>42110.208333333328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">
        <v>2043</v>
      </c>
      <c r="T90" t="s">
        <v>2052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v>252.58823529411765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4"/>
        <v>40283.208333333336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v>78.615384615384613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4"/>
        <v>42425.25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v>48.404406999351913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4"/>
        <v>42588.208333333328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">
        <v>2043</v>
      </c>
      <c r="T93" t="s">
        <v>2052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v>258.875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4"/>
        <v>40352.208333333336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">
        <v>2046</v>
      </c>
      <c r="T94" t="s">
        <v>2060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v>60.548713235294116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4"/>
        <v>41202.208333333336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v>303.68965517241378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4"/>
        <v>43562.208333333328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v>112.99999999999999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4"/>
        <v>43752.208333333328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">
        <v>2057</v>
      </c>
      <c r="T97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v>217.37876614060258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4"/>
        <v>40612.25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v>926.69230769230762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4"/>
        <v>42180.208333333328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2056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v>33.692229038854805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4"/>
        <v>42212.208333333328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">
        <v>2046</v>
      </c>
      <c r="T100" t="s">
        <v>2060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v>196.7236842105263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4"/>
        <v>41968.25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4"/>
        <v>40835.208333333336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v>1021.4444444444445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4"/>
        <v>42056.25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2058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v>281.67567567567568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4"/>
        <v>43234.208333333328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2042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v>24.610000000000003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4"/>
        <v>40475.208333333336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2058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v>143.14010067114094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4"/>
        <v>42878.208333333328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2059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v>144.54411764705884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4"/>
        <v>41366.208333333336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v>359.12820512820514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4"/>
        <v>43716.208333333328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v>186.48571428571427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4"/>
        <v>43213.208333333328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v>595.26666666666665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4"/>
        <v>41005.208333333336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">
        <v>2057</v>
      </c>
      <c r="T110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v>59.21153846153846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4"/>
        <v>41651.25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">
        <v>2057</v>
      </c>
      <c r="T111" t="s">
        <v>2053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v>14.962780898876405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4"/>
        <v>43354.208333333328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2056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v>119.95602605863192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4"/>
        <v>41174.208333333336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">
        <v>2043</v>
      </c>
      <c r="T113" t="s">
        <v>2062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v>268.82978723404256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4"/>
        <v>41875.208333333336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v>376.87878787878788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4"/>
        <v>42990.208333333328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2056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v>727.15789473684208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4"/>
        <v>43564.208333333328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2042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v>87.211757648470297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4"/>
        <v>43056.25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">
        <v>2043</v>
      </c>
      <c r="T117" t="s">
        <v>2048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v>88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4"/>
        <v>42265.208333333328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v>173.9387755102041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4"/>
        <v>40808.208333333336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">
        <v>2057</v>
      </c>
      <c r="T119" t="s">
        <v>2053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v>117.61111111111111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4"/>
        <v>41665.25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">
        <v>2049</v>
      </c>
      <c r="T120" t="s">
        <v>2061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v>214.96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4"/>
        <v>41806.208333333336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">
        <v>2057</v>
      </c>
      <c r="T12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v>149.49667110519306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4"/>
        <v>42111.208333333328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">
        <v>2046</v>
      </c>
      <c r="T122" t="s">
        <v>2063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v>219.33995584988963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4"/>
        <v>41917.208333333336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">
        <v>2046</v>
      </c>
      <c r="T123" t="s">
        <v>2060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v>64.367690058479525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4"/>
        <v>41970.25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">
        <v>2043</v>
      </c>
      <c r="T124" t="s">
        <v>2048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v>18.622397298818232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4"/>
        <v>42332.25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v>367.76923076923077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4"/>
        <v>43598.208333333328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">
        <v>2049</v>
      </c>
      <c r="T126" t="s">
        <v>2061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v>159.90566037735849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4"/>
        <v>43362.208333333328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v>38.633185349611544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4"/>
        <v>42596.208333333328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v>51.42151162790698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4"/>
        <v>40310.208333333336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v>60.334277620396605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4"/>
        <v>40417.208333333336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v>3.202693602693603</v>
      </c>
      <c r="G131" t="s">
        <v>74</v>
      </c>
      <c r="H131">
        <v>55</v>
      </c>
      <c r="I131" s="7">
        <f t="shared" ref="I131:I194" si="6">IFERROR(E131/H131,"0")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7">(((L131/60)/60)/24)+DATE(1970,1,1)</f>
        <v>42038.25</v>
      </c>
      <c r="O131" s="11">
        <f t="shared" ref="O131:O171" si="8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2056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v>155.46875</v>
      </c>
      <c r="G132" t="s">
        <v>20</v>
      </c>
      <c r="H132">
        <v>533</v>
      </c>
      <c r="I132" s="7">
        <f t="shared" si="6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7"/>
        <v>40842.208333333336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">
        <v>2057</v>
      </c>
      <c r="T132" t="s">
        <v>2041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v>100.85974499089254</v>
      </c>
      <c r="G133" t="s">
        <v>20</v>
      </c>
      <c r="H133">
        <v>2443</v>
      </c>
      <c r="I133" s="7">
        <f t="shared" si="6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7"/>
        <v>41607.25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v>116.18181818181819</v>
      </c>
      <c r="G134" t="s">
        <v>20</v>
      </c>
      <c r="H134">
        <v>89</v>
      </c>
      <c r="I134" s="7">
        <f t="shared" si="6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7"/>
        <v>43112.25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v>310.77777777777777</v>
      </c>
      <c r="G135" t="s">
        <v>20</v>
      </c>
      <c r="H135">
        <v>159</v>
      </c>
      <c r="I135" s="7">
        <f t="shared" si="6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7"/>
        <v>40767.208333333336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2064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v>89.73668341708543</v>
      </c>
      <c r="G136" t="s">
        <v>14</v>
      </c>
      <c r="H136">
        <v>940</v>
      </c>
      <c r="I136" s="7">
        <f t="shared" si="6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7"/>
        <v>40713.208333333336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">
        <v>2057</v>
      </c>
      <c r="T136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v>71.27272727272728</v>
      </c>
      <c r="G137" t="s">
        <v>14</v>
      </c>
      <c r="H137">
        <v>117</v>
      </c>
      <c r="I137" s="7">
        <f t="shared" si="6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7"/>
        <v>41340.25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v>3.2862318840579712</v>
      </c>
      <c r="G138" t="s">
        <v>74</v>
      </c>
      <c r="H138">
        <v>58</v>
      </c>
      <c r="I138" s="7">
        <f t="shared" si="6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7"/>
        <v>41797.208333333336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">
        <v>2057</v>
      </c>
      <c r="T138" t="s">
        <v>2041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v>261.77777777777777</v>
      </c>
      <c r="G139" t="s">
        <v>20</v>
      </c>
      <c r="H139">
        <v>50</v>
      </c>
      <c r="I139" s="7">
        <f t="shared" si="6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7"/>
        <v>40457.208333333336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">
        <v>2043</v>
      </c>
      <c r="T139" t="s">
        <v>2044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v>96</v>
      </c>
      <c r="G140" t="s">
        <v>14</v>
      </c>
      <c r="H140">
        <v>115</v>
      </c>
      <c r="I140" s="7">
        <f t="shared" si="6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7"/>
        <v>41180.208333333336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">
        <v>2046</v>
      </c>
      <c r="T140" t="s">
        <v>2063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v>20.896851248642779</v>
      </c>
      <c r="G141" t="s">
        <v>14</v>
      </c>
      <c r="H141">
        <v>326</v>
      </c>
      <c r="I141" s="7">
        <f t="shared" si="6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7"/>
        <v>42115.208333333328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2042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v>223.16363636363636</v>
      </c>
      <c r="G142" t="s">
        <v>20</v>
      </c>
      <c r="H142">
        <v>186</v>
      </c>
      <c r="I142" s="7">
        <f t="shared" si="6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7"/>
        <v>43156.25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">
        <v>2057</v>
      </c>
      <c r="T142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v>101.59097978227061</v>
      </c>
      <c r="G143" t="s">
        <v>20</v>
      </c>
      <c r="H143">
        <v>1071</v>
      </c>
      <c r="I143" s="7">
        <f t="shared" si="6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7"/>
        <v>42167.208333333328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v>230.03999999999996</v>
      </c>
      <c r="G144" t="s">
        <v>20</v>
      </c>
      <c r="H144">
        <v>117</v>
      </c>
      <c r="I144" s="7">
        <f t="shared" si="6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7"/>
        <v>41005.208333333336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v>135.59259259259261</v>
      </c>
      <c r="G145" t="s">
        <v>20</v>
      </c>
      <c r="H145">
        <v>70</v>
      </c>
      <c r="I145" s="7">
        <f t="shared" si="6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7"/>
        <v>40357.208333333336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2059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v>129.1</v>
      </c>
      <c r="G146" t="s">
        <v>20</v>
      </c>
      <c r="H146">
        <v>135</v>
      </c>
      <c r="I146" s="7">
        <f t="shared" si="6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7"/>
        <v>43633.208333333328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v>236.512</v>
      </c>
      <c r="G147" t="s">
        <v>20</v>
      </c>
      <c r="H147">
        <v>768</v>
      </c>
      <c r="I147" s="7">
        <f t="shared" si="6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7"/>
        <v>41889.208333333336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2042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v>17.25</v>
      </c>
      <c r="G148" t="s">
        <v>74</v>
      </c>
      <c r="H148">
        <v>51</v>
      </c>
      <c r="I148" s="7">
        <f t="shared" si="6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7"/>
        <v>40855.25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v>112.49397590361446</v>
      </c>
      <c r="G149" t="s">
        <v>20</v>
      </c>
      <c r="H149">
        <v>199</v>
      </c>
      <c r="I149" s="7">
        <f t="shared" si="6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7"/>
        <v>42534.208333333328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v>121.02150537634408</v>
      </c>
      <c r="G150" t="s">
        <v>20</v>
      </c>
      <c r="H150">
        <v>107</v>
      </c>
      <c r="I150" s="7">
        <f t="shared" si="6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7"/>
        <v>42941.208333333328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2042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v>219.87096774193549</v>
      </c>
      <c r="G151" t="s">
        <v>20</v>
      </c>
      <c r="H151">
        <v>195</v>
      </c>
      <c r="I151" s="7">
        <f t="shared" si="6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7"/>
        <v>41275.25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2059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v>1</v>
      </c>
      <c r="G152" t="s">
        <v>14</v>
      </c>
      <c r="H152">
        <v>1</v>
      </c>
      <c r="I152" s="7">
        <f t="shared" si="6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7"/>
        <v>43450.25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v>64.166909620991248</v>
      </c>
      <c r="G153" t="s">
        <v>14</v>
      </c>
      <c r="H153">
        <v>1467</v>
      </c>
      <c r="I153" s="7">
        <f t="shared" si="6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7"/>
        <v>41799.208333333336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2058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v>423.06746987951806</v>
      </c>
      <c r="G154" t="s">
        <v>20</v>
      </c>
      <c r="H154">
        <v>3376</v>
      </c>
      <c r="I154" s="7">
        <f t="shared" si="6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7"/>
        <v>42783.25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2059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v>92.984160506863773</v>
      </c>
      <c r="G155" t="s">
        <v>14</v>
      </c>
      <c r="H155">
        <v>5681</v>
      </c>
      <c r="I155" s="7">
        <f t="shared" si="6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7"/>
        <v>41201.208333333336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v>58.756567425569173</v>
      </c>
      <c r="G156" t="s">
        <v>14</v>
      </c>
      <c r="H156">
        <v>1059</v>
      </c>
      <c r="I156" s="7">
        <f t="shared" si="6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7"/>
        <v>42502.208333333328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2059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v>65.022222222222226</v>
      </c>
      <c r="G157" t="s">
        <v>14</v>
      </c>
      <c r="H157">
        <v>1194</v>
      </c>
      <c r="I157" s="7">
        <f t="shared" si="6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7"/>
        <v>40262.208333333336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v>73.939560439560438</v>
      </c>
      <c r="G158" t="s">
        <v>74</v>
      </c>
      <c r="H158">
        <v>379</v>
      </c>
      <c r="I158" s="7">
        <f t="shared" si="6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7"/>
        <v>43743.208333333328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v>52.666666666666664</v>
      </c>
      <c r="G159" t="s">
        <v>14</v>
      </c>
      <c r="H159">
        <v>30</v>
      </c>
      <c r="I159" s="7">
        <f t="shared" si="6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7"/>
        <v>41638.25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">
        <v>2049</v>
      </c>
      <c r="T159" t="s">
        <v>2061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v>220.95238095238096</v>
      </c>
      <c r="G160" t="s">
        <v>20</v>
      </c>
      <c r="H160">
        <v>41</v>
      </c>
      <c r="I160" s="7">
        <f t="shared" si="6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7"/>
        <v>42346.25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v>100.01150627615063</v>
      </c>
      <c r="G161" t="s">
        <v>20</v>
      </c>
      <c r="H161">
        <v>1821</v>
      </c>
      <c r="I161" s="7">
        <f t="shared" si="6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7"/>
        <v>43551.208333333328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v>162.3125</v>
      </c>
      <c r="G162" t="s">
        <v>20</v>
      </c>
      <c r="H162">
        <v>164</v>
      </c>
      <c r="I162" s="7">
        <f t="shared" si="6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7"/>
        <v>43582.208333333328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2042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v>78.181818181818187</v>
      </c>
      <c r="G163" t="s">
        <v>14</v>
      </c>
      <c r="H163">
        <v>75</v>
      </c>
      <c r="I163" s="7">
        <f t="shared" si="6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7"/>
        <v>42270.208333333328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v>149.73770491803279</v>
      </c>
      <c r="G164" t="s">
        <v>20</v>
      </c>
      <c r="H164">
        <v>157</v>
      </c>
      <c r="I164" s="7">
        <f t="shared" si="6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7"/>
        <v>43442.25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v>253.25714285714284</v>
      </c>
      <c r="G165" t="s">
        <v>20</v>
      </c>
      <c r="H165">
        <v>246</v>
      </c>
      <c r="I165" s="7">
        <f t="shared" si="6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7"/>
        <v>43028.208333333328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">
        <v>2049</v>
      </c>
      <c r="T165" t="s">
        <v>2061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v>100.16943521594683</v>
      </c>
      <c r="G166" t="s">
        <v>20</v>
      </c>
      <c r="H166">
        <v>1396</v>
      </c>
      <c r="I166" s="7">
        <f t="shared" si="6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7"/>
        <v>43016.208333333328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v>121.99004424778761</v>
      </c>
      <c r="G167" t="s">
        <v>20</v>
      </c>
      <c r="H167">
        <v>2506</v>
      </c>
      <c r="I167" s="7">
        <f t="shared" si="6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7"/>
        <v>42948.208333333328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v>137.13265306122449</v>
      </c>
      <c r="G168" t="s">
        <v>20</v>
      </c>
      <c r="H168">
        <v>244</v>
      </c>
      <c r="I168" s="7">
        <f t="shared" si="6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7"/>
        <v>40534.25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">
        <v>2049</v>
      </c>
      <c r="T168" t="s">
        <v>2061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v>415.53846153846149</v>
      </c>
      <c r="G169" t="s">
        <v>20</v>
      </c>
      <c r="H169">
        <v>146</v>
      </c>
      <c r="I169" s="7">
        <f t="shared" si="6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7"/>
        <v>41435.208333333336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v>31.30913348946136</v>
      </c>
      <c r="G170" t="s">
        <v>14</v>
      </c>
      <c r="H170">
        <v>955</v>
      </c>
      <c r="I170" s="7">
        <f t="shared" si="6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7"/>
        <v>43518.25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2059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v>424.08154506437768</v>
      </c>
      <c r="G171" t="s">
        <v>20</v>
      </c>
      <c r="H171">
        <v>1267</v>
      </c>
      <c r="I171" s="7">
        <f t="shared" si="6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7"/>
        <v>41077.208333333336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">
        <v>2057</v>
      </c>
      <c r="T171" t="s">
        <v>2047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v>2.93886230728336</v>
      </c>
      <c r="G172" t="s">
        <v>14</v>
      </c>
      <c r="H172">
        <v>67</v>
      </c>
      <c r="I172" s="7">
        <f t="shared" si="6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7"/>
        <v>42950.208333333328</v>
      </c>
      <c r="O172" s="11">
        <f t="shared" ref="O172:O194" si="9">(((M172/60)/60)/24)+DATE(1970,1,1)</f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2059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v>10.63265306122449</v>
      </c>
      <c r="G173" t="s">
        <v>14</v>
      </c>
      <c r="H173">
        <v>5</v>
      </c>
      <c r="I173" s="7">
        <f t="shared" si="6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7"/>
        <v>41718.208333333336</v>
      </c>
      <c r="O173" s="11">
        <f t="shared" si="9"/>
        <v>41740.208333333336</v>
      </c>
      <c r="P173" t="b">
        <v>0</v>
      </c>
      <c r="Q173" t="b">
        <v>0</v>
      </c>
      <c r="R173" t="s">
        <v>206</v>
      </c>
      <c r="S173" t="s">
        <v>2043</v>
      </c>
      <c r="T173" t="s">
        <v>2052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v>82.875</v>
      </c>
      <c r="G174" t="s">
        <v>14</v>
      </c>
      <c r="H174">
        <v>26</v>
      </c>
      <c r="I174" s="7">
        <f t="shared" si="6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7"/>
        <v>41839.208333333336</v>
      </c>
      <c r="O174" s="11">
        <f t="shared" si="9"/>
        <v>41854.208333333336</v>
      </c>
      <c r="P174" t="b">
        <v>0</v>
      </c>
      <c r="Q174" t="b">
        <v>1</v>
      </c>
      <c r="R174" t="s">
        <v>42</v>
      </c>
      <c r="S174" t="s">
        <v>2057</v>
      </c>
      <c r="T174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v>163.01447776628748</v>
      </c>
      <c r="G175" t="s">
        <v>20</v>
      </c>
      <c r="H175">
        <v>1561</v>
      </c>
      <c r="I175" s="7">
        <f t="shared" si="6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7"/>
        <v>41412.208333333336</v>
      </c>
      <c r="O175" s="11">
        <f t="shared" si="9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v>894.66666666666674</v>
      </c>
      <c r="G176" t="s">
        <v>20</v>
      </c>
      <c r="H176">
        <v>48</v>
      </c>
      <c r="I176" s="7">
        <f t="shared" si="6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7"/>
        <v>42282.208333333328</v>
      </c>
      <c r="O176" s="11">
        <f t="shared" si="9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2042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v>26.191501103752756</v>
      </c>
      <c r="G177" t="s">
        <v>14</v>
      </c>
      <c r="H177">
        <v>1130</v>
      </c>
      <c r="I177" s="7">
        <f t="shared" si="6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7"/>
        <v>42613.208333333328</v>
      </c>
      <c r="O177" s="11">
        <f t="shared" si="9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v>74.834782608695647</v>
      </c>
      <c r="G178" t="s">
        <v>14</v>
      </c>
      <c r="H178">
        <v>782</v>
      </c>
      <c r="I178" s="7">
        <f t="shared" si="6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7"/>
        <v>42616.208333333328</v>
      </c>
      <c r="O178" s="11">
        <f t="shared" si="9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v>416.47680412371136</v>
      </c>
      <c r="G179" t="s">
        <v>20</v>
      </c>
      <c r="H179">
        <v>2739</v>
      </c>
      <c r="I179" s="7">
        <f t="shared" si="6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7"/>
        <v>40497.25</v>
      </c>
      <c r="O179" s="11">
        <f t="shared" si="9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v>96.208333333333329</v>
      </c>
      <c r="G180" t="s">
        <v>14</v>
      </c>
      <c r="H180">
        <v>210</v>
      </c>
      <c r="I180" s="7">
        <f t="shared" si="6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7"/>
        <v>42999.208333333328</v>
      </c>
      <c r="O180" s="11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2056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v>357.71910112359546</v>
      </c>
      <c r="G181" t="s">
        <v>20</v>
      </c>
      <c r="H181">
        <v>3537</v>
      </c>
      <c r="I181" s="7">
        <f t="shared" si="6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7"/>
        <v>41350.208333333336</v>
      </c>
      <c r="O181" s="11">
        <f t="shared" si="9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v>308.45714285714286</v>
      </c>
      <c r="G182" t="s">
        <v>20</v>
      </c>
      <c r="H182">
        <v>2107</v>
      </c>
      <c r="I182" s="7">
        <f t="shared" si="6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7"/>
        <v>40259.208333333336</v>
      </c>
      <c r="O182" s="11">
        <f t="shared" si="9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2042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v>61.802325581395344</v>
      </c>
      <c r="G183" t="s">
        <v>14</v>
      </c>
      <c r="H183">
        <v>136</v>
      </c>
      <c r="I183" s="7">
        <f t="shared" si="6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7"/>
        <v>43012.208333333328</v>
      </c>
      <c r="O183" s="11">
        <f t="shared" si="9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v>722.32472324723244</v>
      </c>
      <c r="G184" t="s">
        <v>20</v>
      </c>
      <c r="H184">
        <v>3318</v>
      </c>
      <c r="I184" s="7">
        <f t="shared" si="6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7"/>
        <v>43631.208333333328</v>
      </c>
      <c r="O184" s="11">
        <f t="shared" si="9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v>69.117647058823522</v>
      </c>
      <c r="G185" t="s">
        <v>14</v>
      </c>
      <c r="H185">
        <v>86</v>
      </c>
      <c r="I185" s="7">
        <f t="shared" si="6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7"/>
        <v>40430.208333333336</v>
      </c>
      <c r="O185" s="11">
        <f t="shared" si="9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v>293.05555555555554</v>
      </c>
      <c r="G186" t="s">
        <v>20</v>
      </c>
      <c r="H186">
        <v>340</v>
      </c>
      <c r="I186" s="7">
        <f t="shared" si="6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7"/>
        <v>43588.208333333328</v>
      </c>
      <c r="O186" s="11">
        <f t="shared" si="9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v>71.8</v>
      </c>
      <c r="G187" t="s">
        <v>14</v>
      </c>
      <c r="H187">
        <v>19</v>
      </c>
      <c r="I187" s="7">
        <f t="shared" si="6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7"/>
        <v>43233.208333333328</v>
      </c>
      <c r="O187" s="11">
        <f t="shared" si="9"/>
        <v>43244.208333333328</v>
      </c>
      <c r="P187" t="b">
        <v>0</v>
      </c>
      <c r="Q187" t="b">
        <v>0</v>
      </c>
      <c r="R187" t="s">
        <v>269</v>
      </c>
      <c r="S187" t="s">
        <v>2057</v>
      </c>
      <c r="T187" t="s">
        <v>2053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v>31.934684684684683</v>
      </c>
      <c r="G188" t="s">
        <v>14</v>
      </c>
      <c r="H188">
        <v>886</v>
      </c>
      <c r="I188" s="7">
        <f t="shared" si="6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7"/>
        <v>41782.208333333336</v>
      </c>
      <c r="O188" s="11">
        <f t="shared" si="9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v>229.87375415282392</v>
      </c>
      <c r="G189" t="s">
        <v>20</v>
      </c>
      <c r="H189">
        <v>1442</v>
      </c>
      <c r="I189" s="7">
        <f t="shared" si="6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7"/>
        <v>41328.25</v>
      </c>
      <c r="O189" s="11">
        <f t="shared" si="9"/>
        <v>41356.208333333336</v>
      </c>
      <c r="P189" t="b">
        <v>0</v>
      </c>
      <c r="Q189" t="b">
        <v>1</v>
      </c>
      <c r="R189" t="s">
        <v>100</v>
      </c>
      <c r="S189" t="s">
        <v>2057</v>
      </c>
      <c r="T189" t="s">
        <v>2047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v>32.012195121951223</v>
      </c>
      <c r="G190" t="s">
        <v>14</v>
      </c>
      <c r="H190">
        <v>35</v>
      </c>
      <c r="I190" s="7">
        <f t="shared" si="6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7"/>
        <v>41975.25</v>
      </c>
      <c r="O190" s="11">
        <f t="shared" si="9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v>23.525352848928385</v>
      </c>
      <c r="G191" t="s">
        <v>74</v>
      </c>
      <c r="H191">
        <v>441</v>
      </c>
      <c r="I191" s="7">
        <f t="shared" si="6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7"/>
        <v>42433.25</v>
      </c>
      <c r="O191" s="11">
        <f t="shared" si="9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v>68.594594594594597</v>
      </c>
      <c r="G192" t="s">
        <v>14</v>
      </c>
      <c r="H192">
        <v>24</v>
      </c>
      <c r="I192" s="7">
        <f t="shared" si="6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7"/>
        <v>41429.208333333336</v>
      </c>
      <c r="O192" s="11">
        <f t="shared" si="9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v>37.952380952380956</v>
      </c>
      <c r="G193" t="s">
        <v>14</v>
      </c>
      <c r="H193">
        <v>86</v>
      </c>
      <c r="I193" s="7">
        <f t="shared" si="6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7"/>
        <v>43536.208333333328</v>
      </c>
      <c r="O193" s="11">
        <f t="shared" si="9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v>19.992957746478872</v>
      </c>
      <c r="G194" t="s">
        <v>14</v>
      </c>
      <c r="H194">
        <v>243</v>
      </c>
      <c r="I194" s="7">
        <f t="shared" si="6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7"/>
        <v>41817.208333333336</v>
      </c>
      <c r="O194" s="11">
        <f t="shared" si="9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v>45.636363636363633</v>
      </c>
      <c r="G195" t="s">
        <v>14</v>
      </c>
      <c r="H195">
        <v>65</v>
      </c>
      <c r="I195" s="7">
        <f t="shared" ref="I195:I258" si="10">IFERROR(E195/H195,"0")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1">(((L195/60)/60)/24)+DATE(1970,1,1)</f>
        <v>43198.208333333328</v>
      </c>
      <c r="O195" s="11">
        <f t="shared" ref="O195:O258" si="12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2059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v>122.7605633802817</v>
      </c>
      <c r="G196" t="s">
        <v>20</v>
      </c>
      <c r="H196">
        <v>126</v>
      </c>
      <c r="I196" s="7">
        <f t="shared" si="10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1"/>
        <v>42261.208333333328</v>
      </c>
      <c r="O196" s="11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2050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v>361.75316455696202</v>
      </c>
      <c r="G197" t="s">
        <v>20</v>
      </c>
      <c r="H197">
        <v>524</v>
      </c>
      <c r="I197" s="7">
        <f t="shared" si="10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1"/>
        <v>43310.208333333328</v>
      </c>
      <c r="O197" s="11">
        <f t="shared" si="12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2058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v>63.146341463414636</v>
      </c>
      <c r="G198" t="s">
        <v>14</v>
      </c>
      <c r="H198">
        <v>100</v>
      </c>
      <c r="I198" s="7">
        <f t="shared" si="10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1"/>
        <v>42616.208333333328</v>
      </c>
      <c r="O198" s="11">
        <f t="shared" si="12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2042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v>298.20475319926874</v>
      </c>
      <c r="G199" t="s">
        <v>20</v>
      </c>
      <c r="H199">
        <v>1989</v>
      </c>
      <c r="I199" s="7">
        <f t="shared" si="10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1"/>
        <v>42909.208333333328</v>
      </c>
      <c r="O199" s="11">
        <f t="shared" si="12"/>
        <v>42923.208333333328</v>
      </c>
      <c r="P199" t="b">
        <v>0</v>
      </c>
      <c r="Q199" t="b">
        <v>0</v>
      </c>
      <c r="R199" t="s">
        <v>53</v>
      </c>
      <c r="S199" t="s">
        <v>2057</v>
      </c>
      <c r="T199" t="s">
        <v>2041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v>9.5585443037974684</v>
      </c>
      <c r="G200" t="s">
        <v>14</v>
      </c>
      <c r="H200">
        <v>168</v>
      </c>
      <c r="I200" s="7">
        <f t="shared" si="10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1"/>
        <v>40396.208333333336</v>
      </c>
      <c r="O200" s="11">
        <f t="shared" si="12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2058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v>53.777777777777779</v>
      </c>
      <c r="G201" t="s">
        <v>14</v>
      </c>
      <c r="H201">
        <v>13</v>
      </c>
      <c r="I201" s="7">
        <f t="shared" si="10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1"/>
        <v>42192.208333333328</v>
      </c>
      <c r="O201" s="11">
        <f t="shared" si="12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v>2</v>
      </c>
      <c r="G202" t="s">
        <v>14</v>
      </c>
      <c r="H202">
        <v>1</v>
      </c>
      <c r="I202" s="7">
        <f t="shared" si="10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1"/>
        <v>40262.208333333336</v>
      </c>
      <c r="O202" s="11">
        <f t="shared" si="12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v>681.19047619047615</v>
      </c>
      <c r="G203" t="s">
        <v>20</v>
      </c>
      <c r="H203">
        <v>157</v>
      </c>
      <c r="I203" s="7">
        <f t="shared" si="10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1"/>
        <v>41845.208333333336</v>
      </c>
      <c r="O203" s="11">
        <f t="shared" si="12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v>78.831325301204828</v>
      </c>
      <c r="G204" t="s">
        <v>74</v>
      </c>
      <c r="H204">
        <v>82</v>
      </c>
      <c r="I204" s="7">
        <f t="shared" si="10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1"/>
        <v>40818.208333333336</v>
      </c>
      <c r="O204" s="11">
        <f t="shared" si="12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2056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v>134.40792216817235</v>
      </c>
      <c r="G205" t="s">
        <v>20</v>
      </c>
      <c r="H205">
        <v>4498</v>
      </c>
      <c r="I205" s="7">
        <f t="shared" si="10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1"/>
        <v>42752.25</v>
      </c>
      <c r="O205" s="11">
        <f t="shared" si="12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v>3.3719999999999999</v>
      </c>
      <c r="G206" t="s">
        <v>14</v>
      </c>
      <c r="H206">
        <v>40</v>
      </c>
      <c r="I206" s="7">
        <f t="shared" si="10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1"/>
        <v>40636.208333333336</v>
      </c>
      <c r="O206" s="11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2051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v>431.84615384615387</v>
      </c>
      <c r="G207" t="s">
        <v>20</v>
      </c>
      <c r="H207">
        <v>80</v>
      </c>
      <c r="I207" s="7">
        <f t="shared" si="10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1"/>
        <v>43390.208333333328</v>
      </c>
      <c r="O207" s="11">
        <f t="shared" si="12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v>38.844444444444441</v>
      </c>
      <c r="G208" t="s">
        <v>74</v>
      </c>
      <c r="H208">
        <v>57</v>
      </c>
      <c r="I208" s="7">
        <f t="shared" si="10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1"/>
        <v>40236.25</v>
      </c>
      <c r="O208" s="11">
        <f t="shared" si="12"/>
        <v>40245.25</v>
      </c>
      <c r="P208" t="b">
        <v>0</v>
      </c>
      <c r="Q208" t="b">
        <v>0</v>
      </c>
      <c r="R208" t="s">
        <v>119</v>
      </c>
      <c r="S208" t="s">
        <v>2043</v>
      </c>
      <c r="T208" t="s">
        <v>2048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v>425.7</v>
      </c>
      <c r="G209" t="s">
        <v>20</v>
      </c>
      <c r="H209">
        <v>43</v>
      </c>
      <c r="I209" s="7">
        <f t="shared" si="10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1"/>
        <v>43340.208333333328</v>
      </c>
      <c r="O209" s="11">
        <f t="shared" si="12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v>101.12239715591672</v>
      </c>
      <c r="G210" t="s">
        <v>20</v>
      </c>
      <c r="H210">
        <v>2053</v>
      </c>
      <c r="I210" s="7">
        <f t="shared" si="10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1"/>
        <v>43048.25</v>
      </c>
      <c r="O210" s="11">
        <f t="shared" si="12"/>
        <v>43072.25</v>
      </c>
      <c r="P210" t="b">
        <v>0</v>
      </c>
      <c r="Q210" t="b">
        <v>0</v>
      </c>
      <c r="R210" t="s">
        <v>42</v>
      </c>
      <c r="S210" t="s">
        <v>2057</v>
      </c>
      <c r="T210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v>21.188688946015425</v>
      </c>
      <c r="G211" t="s">
        <v>47</v>
      </c>
      <c r="H211">
        <v>808</v>
      </c>
      <c r="I211" s="7">
        <f t="shared" si="10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1"/>
        <v>42496.208333333328</v>
      </c>
      <c r="O211" s="11">
        <f t="shared" si="12"/>
        <v>42503.208333333328</v>
      </c>
      <c r="P211" t="b">
        <v>0</v>
      </c>
      <c r="Q211" t="b">
        <v>0</v>
      </c>
      <c r="R211" t="s">
        <v>42</v>
      </c>
      <c r="S211" t="s">
        <v>2057</v>
      </c>
      <c r="T2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v>67.425531914893625</v>
      </c>
      <c r="G212" t="s">
        <v>14</v>
      </c>
      <c r="H212">
        <v>226</v>
      </c>
      <c r="I212" s="7">
        <f t="shared" si="10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1"/>
        <v>42797.25</v>
      </c>
      <c r="O212" s="11">
        <f t="shared" si="12"/>
        <v>42824.208333333328</v>
      </c>
      <c r="P212" t="b">
        <v>0</v>
      </c>
      <c r="Q212" t="b">
        <v>0</v>
      </c>
      <c r="R212" t="s">
        <v>474</v>
      </c>
      <c r="S212" t="s">
        <v>2057</v>
      </c>
      <c r="T212" t="s">
        <v>2065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v>94.923371647509583</v>
      </c>
      <c r="G213" t="s">
        <v>14</v>
      </c>
      <c r="H213">
        <v>1625</v>
      </c>
      <c r="I213" s="7">
        <f t="shared" si="10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1"/>
        <v>41513.208333333336</v>
      </c>
      <c r="O213" s="11">
        <f t="shared" si="12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v>151.85185185185185</v>
      </c>
      <c r="G214" t="s">
        <v>20</v>
      </c>
      <c r="H214">
        <v>168</v>
      </c>
      <c r="I214" s="7">
        <f t="shared" si="10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1"/>
        <v>43814.25</v>
      </c>
      <c r="O214" s="11">
        <f t="shared" si="12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v>195.16382252559728</v>
      </c>
      <c r="G215" t="s">
        <v>20</v>
      </c>
      <c r="H215">
        <v>4289</v>
      </c>
      <c r="I215" s="7">
        <f t="shared" si="10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1"/>
        <v>40488.208333333336</v>
      </c>
      <c r="O215" s="11">
        <f t="shared" si="12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2059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v>1023.1428571428571</v>
      </c>
      <c r="G216" t="s">
        <v>20</v>
      </c>
      <c r="H216">
        <v>165</v>
      </c>
      <c r="I216" s="7">
        <f t="shared" si="10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1"/>
        <v>40409.208333333336</v>
      </c>
      <c r="O216" s="11">
        <f t="shared" si="12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v>3.841836734693878</v>
      </c>
      <c r="G217" t="s">
        <v>14</v>
      </c>
      <c r="H217">
        <v>143</v>
      </c>
      <c r="I217" s="7">
        <f t="shared" si="10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1"/>
        <v>43509.25</v>
      </c>
      <c r="O217" s="11">
        <f t="shared" si="12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v>155.07066557107643</v>
      </c>
      <c r="G218" t="s">
        <v>20</v>
      </c>
      <c r="H218">
        <v>1815</v>
      </c>
      <c r="I218" s="7">
        <f t="shared" si="10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1"/>
        <v>40869.25</v>
      </c>
      <c r="O218" s="11">
        <f t="shared" si="12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v>44.753477588871718</v>
      </c>
      <c r="G219" t="s">
        <v>14</v>
      </c>
      <c r="H219">
        <v>934</v>
      </c>
      <c r="I219" s="7">
        <f t="shared" si="10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1"/>
        <v>43583.208333333328</v>
      </c>
      <c r="O219" s="11">
        <f t="shared" si="12"/>
        <v>43592.208333333328</v>
      </c>
      <c r="P219" t="b">
        <v>0</v>
      </c>
      <c r="Q219" t="b">
        <v>0</v>
      </c>
      <c r="R219" t="s">
        <v>474</v>
      </c>
      <c r="S219" t="s">
        <v>2057</v>
      </c>
      <c r="T219" t="s">
        <v>2065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v>215.94736842105263</v>
      </c>
      <c r="G220" t="s">
        <v>20</v>
      </c>
      <c r="H220">
        <v>397</v>
      </c>
      <c r="I220" s="7">
        <f t="shared" si="10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1"/>
        <v>40858.25</v>
      </c>
      <c r="O220" s="11">
        <f t="shared" si="12"/>
        <v>40892.25</v>
      </c>
      <c r="P220" t="b">
        <v>0</v>
      </c>
      <c r="Q220" t="b">
        <v>1</v>
      </c>
      <c r="R220" t="s">
        <v>100</v>
      </c>
      <c r="S220" t="s">
        <v>2057</v>
      </c>
      <c r="T220" t="s">
        <v>2047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v>332.12709832134288</v>
      </c>
      <c r="G221" t="s">
        <v>20</v>
      </c>
      <c r="H221">
        <v>1539</v>
      </c>
      <c r="I221" s="7">
        <f t="shared" si="10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1"/>
        <v>41137.208333333336</v>
      </c>
      <c r="O221" s="11">
        <f t="shared" si="12"/>
        <v>41149.208333333336</v>
      </c>
      <c r="P221" t="b">
        <v>0</v>
      </c>
      <c r="Q221" t="b">
        <v>0</v>
      </c>
      <c r="R221" t="s">
        <v>71</v>
      </c>
      <c r="S221" t="s">
        <v>2057</v>
      </c>
      <c r="T221" t="s">
        <v>2045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v>8.4430379746835449</v>
      </c>
      <c r="G222" t="s">
        <v>14</v>
      </c>
      <c r="H222">
        <v>17</v>
      </c>
      <c r="I222" s="7">
        <f t="shared" si="10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1"/>
        <v>40725.208333333336</v>
      </c>
      <c r="O222" s="11">
        <f t="shared" si="12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v>98.625514403292186</v>
      </c>
      <c r="G223" t="s">
        <v>14</v>
      </c>
      <c r="H223">
        <v>2179</v>
      </c>
      <c r="I223" s="7">
        <f t="shared" si="10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1"/>
        <v>41081.208333333336</v>
      </c>
      <c r="O223" s="11">
        <f t="shared" si="12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2056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v>137.97916666666669</v>
      </c>
      <c r="G224" t="s">
        <v>20</v>
      </c>
      <c r="H224">
        <v>138</v>
      </c>
      <c r="I224" s="7">
        <f t="shared" si="10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1"/>
        <v>41914.208333333336</v>
      </c>
      <c r="O224" s="11">
        <f t="shared" si="12"/>
        <v>41915.208333333336</v>
      </c>
      <c r="P224" t="b">
        <v>0</v>
      </c>
      <c r="Q224" t="b">
        <v>0</v>
      </c>
      <c r="R224" t="s">
        <v>122</v>
      </c>
      <c r="S224" t="s">
        <v>2049</v>
      </c>
      <c r="T224" t="s">
        <v>2061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v>93.81099656357388</v>
      </c>
      <c r="G225" t="s">
        <v>14</v>
      </c>
      <c r="H225">
        <v>931</v>
      </c>
      <c r="I225" s="7">
        <f t="shared" si="10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1"/>
        <v>42445.208333333328</v>
      </c>
      <c r="O225" s="11">
        <f t="shared" si="12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v>403.63930885529157</v>
      </c>
      <c r="G226" t="s">
        <v>20</v>
      </c>
      <c r="H226">
        <v>3594</v>
      </c>
      <c r="I226" s="7">
        <f t="shared" si="10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1"/>
        <v>41906.208333333336</v>
      </c>
      <c r="O226" s="11">
        <f t="shared" si="12"/>
        <v>41951.25</v>
      </c>
      <c r="P226" t="b">
        <v>0</v>
      </c>
      <c r="Q226" t="b">
        <v>0</v>
      </c>
      <c r="R226" t="s">
        <v>474</v>
      </c>
      <c r="S226" t="s">
        <v>2057</v>
      </c>
      <c r="T226" t="s">
        <v>2065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v>260.1740412979351</v>
      </c>
      <c r="G227" t="s">
        <v>20</v>
      </c>
      <c r="H227">
        <v>5880</v>
      </c>
      <c r="I227" s="7">
        <f t="shared" si="10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1"/>
        <v>41762.208333333336</v>
      </c>
      <c r="O227" s="11">
        <f t="shared" si="12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v>366.63333333333333</v>
      </c>
      <c r="G228" t="s">
        <v>20</v>
      </c>
      <c r="H228">
        <v>112</v>
      </c>
      <c r="I228" s="7">
        <f t="shared" si="10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1"/>
        <v>40276.208333333336</v>
      </c>
      <c r="O228" s="11">
        <f t="shared" si="12"/>
        <v>40313.208333333336</v>
      </c>
      <c r="P228" t="b">
        <v>0</v>
      </c>
      <c r="Q228" t="b">
        <v>0</v>
      </c>
      <c r="R228" t="s">
        <v>122</v>
      </c>
      <c r="S228" t="s">
        <v>2049</v>
      </c>
      <c r="T228" t="s">
        <v>2061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v>168.72085385878489</v>
      </c>
      <c r="G229" t="s">
        <v>20</v>
      </c>
      <c r="H229">
        <v>943</v>
      </c>
      <c r="I229" s="7">
        <f t="shared" si="10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1"/>
        <v>42139.208333333328</v>
      </c>
      <c r="O229" s="11">
        <f t="shared" si="12"/>
        <v>42145.208333333328</v>
      </c>
      <c r="P229" t="b">
        <v>0</v>
      </c>
      <c r="Q229" t="b">
        <v>0</v>
      </c>
      <c r="R229" t="s">
        <v>292</v>
      </c>
      <c r="S229" t="s">
        <v>2046</v>
      </c>
      <c r="T229" t="s">
        <v>2063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v>119.90717911530093</v>
      </c>
      <c r="G230" t="s">
        <v>20</v>
      </c>
      <c r="H230">
        <v>2468</v>
      </c>
      <c r="I230" s="7">
        <f t="shared" si="10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1"/>
        <v>42613.208333333328</v>
      </c>
      <c r="O230" s="11">
        <f t="shared" si="12"/>
        <v>42638.208333333328</v>
      </c>
      <c r="P230" t="b">
        <v>0</v>
      </c>
      <c r="Q230" t="b">
        <v>0</v>
      </c>
      <c r="R230" t="s">
        <v>71</v>
      </c>
      <c r="S230" t="s">
        <v>2057</v>
      </c>
      <c r="T230" t="s">
        <v>2045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v>193.68925233644859</v>
      </c>
      <c r="G231" t="s">
        <v>20</v>
      </c>
      <c r="H231">
        <v>2551</v>
      </c>
      <c r="I231" s="7">
        <f t="shared" si="10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1"/>
        <v>42887.208333333328</v>
      </c>
      <c r="O231" s="11">
        <f t="shared" si="12"/>
        <v>42935.208333333328</v>
      </c>
      <c r="P231" t="b">
        <v>0</v>
      </c>
      <c r="Q231" t="b">
        <v>1</v>
      </c>
      <c r="R231" t="s">
        <v>292</v>
      </c>
      <c r="S231" t="s">
        <v>2046</v>
      </c>
      <c r="T231" t="s">
        <v>2063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v>420.16666666666669</v>
      </c>
      <c r="G232" t="s">
        <v>20</v>
      </c>
      <c r="H232">
        <v>101</v>
      </c>
      <c r="I232" s="7">
        <f t="shared" si="10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1"/>
        <v>43805.25</v>
      </c>
      <c r="O232" s="11">
        <f t="shared" si="12"/>
        <v>43805.25</v>
      </c>
      <c r="P232" t="b">
        <v>0</v>
      </c>
      <c r="Q232" t="b">
        <v>0</v>
      </c>
      <c r="R232" t="s">
        <v>89</v>
      </c>
      <c r="S232" t="s">
        <v>2046</v>
      </c>
      <c r="T232" t="s">
        <v>2060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v>76.708333333333329</v>
      </c>
      <c r="G233" t="s">
        <v>74</v>
      </c>
      <c r="H233">
        <v>67</v>
      </c>
      <c r="I233" s="7">
        <f t="shared" si="10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1"/>
        <v>41415.208333333336</v>
      </c>
      <c r="O233" s="11">
        <f t="shared" si="12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v>171.26470588235293</v>
      </c>
      <c r="G234" t="s">
        <v>20</v>
      </c>
      <c r="H234">
        <v>92</v>
      </c>
      <c r="I234" s="7">
        <f t="shared" si="10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1"/>
        <v>42576.208333333328</v>
      </c>
      <c r="O234" s="11">
        <f t="shared" si="12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v>157.89473684210526</v>
      </c>
      <c r="G235" t="s">
        <v>20</v>
      </c>
      <c r="H235">
        <v>62</v>
      </c>
      <c r="I235" s="7">
        <f t="shared" si="10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1"/>
        <v>40706.208333333336</v>
      </c>
      <c r="O235" s="11">
        <f t="shared" si="12"/>
        <v>40722.208333333336</v>
      </c>
      <c r="P235" t="b">
        <v>0</v>
      </c>
      <c r="Q235" t="b">
        <v>0</v>
      </c>
      <c r="R235" t="s">
        <v>71</v>
      </c>
      <c r="S235" t="s">
        <v>2057</v>
      </c>
      <c r="T235" t="s">
        <v>2045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v>109.08</v>
      </c>
      <c r="G236" t="s">
        <v>20</v>
      </c>
      <c r="H236">
        <v>149</v>
      </c>
      <c r="I236" s="7">
        <f t="shared" si="10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1"/>
        <v>42969.208333333328</v>
      </c>
      <c r="O236" s="11">
        <f t="shared" si="12"/>
        <v>42976.208333333328</v>
      </c>
      <c r="P236" t="b">
        <v>0</v>
      </c>
      <c r="Q236" t="b">
        <v>1</v>
      </c>
      <c r="R236" t="s">
        <v>89</v>
      </c>
      <c r="S236" t="s">
        <v>2046</v>
      </c>
      <c r="T236" t="s">
        <v>2060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v>41.732558139534881</v>
      </c>
      <c r="G237" t="s">
        <v>14</v>
      </c>
      <c r="H237">
        <v>92</v>
      </c>
      <c r="I237" s="7">
        <f t="shared" si="10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1"/>
        <v>42779.25</v>
      </c>
      <c r="O237" s="11">
        <f t="shared" si="12"/>
        <v>42784.25</v>
      </c>
      <c r="P237" t="b">
        <v>0</v>
      </c>
      <c r="Q237" t="b">
        <v>0</v>
      </c>
      <c r="R237" t="s">
        <v>71</v>
      </c>
      <c r="S237" t="s">
        <v>2057</v>
      </c>
      <c r="T237" t="s">
        <v>2045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v>10.944303797468354</v>
      </c>
      <c r="G238" t="s">
        <v>14</v>
      </c>
      <c r="H238">
        <v>57</v>
      </c>
      <c r="I238" s="7">
        <f t="shared" si="10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1"/>
        <v>43641.208333333328</v>
      </c>
      <c r="O238" s="11">
        <f t="shared" si="12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v>159.3763440860215</v>
      </c>
      <c r="G239" t="s">
        <v>20</v>
      </c>
      <c r="H239">
        <v>329</v>
      </c>
      <c r="I239" s="7">
        <f t="shared" si="10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1"/>
        <v>41754.208333333336</v>
      </c>
      <c r="O239" s="11">
        <f t="shared" si="12"/>
        <v>41756.208333333336</v>
      </c>
      <c r="P239" t="b">
        <v>0</v>
      </c>
      <c r="Q239" t="b">
        <v>0</v>
      </c>
      <c r="R239" t="s">
        <v>71</v>
      </c>
      <c r="S239" t="s">
        <v>2057</v>
      </c>
      <c r="T239" t="s">
        <v>2045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v>422.41666666666669</v>
      </c>
      <c r="G240" t="s">
        <v>20</v>
      </c>
      <c r="H240">
        <v>97</v>
      </c>
      <c r="I240" s="7">
        <f t="shared" si="10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1"/>
        <v>43083.25</v>
      </c>
      <c r="O240" s="11">
        <f t="shared" si="12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v>97.71875</v>
      </c>
      <c r="G241" t="s">
        <v>14</v>
      </c>
      <c r="H241">
        <v>41</v>
      </c>
      <c r="I241" s="7">
        <f t="shared" si="10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1"/>
        <v>42245.208333333328</v>
      </c>
      <c r="O241" s="11">
        <f t="shared" si="12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2042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v>418.78911564625849</v>
      </c>
      <c r="G242" t="s">
        <v>20</v>
      </c>
      <c r="H242">
        <v>1784</v>
      </c>
      <c r="I242" s="7">
        <f t="shared" si="10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1"/>
        <v>40396.208333333336</v>
      </c>
      <c r="O242" s="11">
        <f t="shared" si="12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v>101.91632047477745</v>
      </c>
      <c r="G243" t="s">
        <v>20</v>
      </c>
      <c r="H243">
        <v>1684</v>
      </c>
      <c r="I243" s="7">
        <f t="shared" si="10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1"/>
        <v>41742.208333333336</v>
      </c>
      <c r="O243" s="11">
        <f t="shared" si="12"/>
        <v>41752.208333333336</v>
      </c>
      <c r="P243" t="b">
        <v>0</v>
      </c>
      <c r="Q243" t="b">
        <v>1</v>
      </c>
      <c r="R243" t="s">
        <v>68</v>
      </c>
      <c r="S243" t="s">
        <v>2043</v>
      </c>
      <c r="T243" t="s">
        <v>2044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v>127.72619047619047</v>
      </c>
      <c r="G244" t="s">
        <v>20</v>
      </c>
      <c r="H244">
        <v>250</v>
      </c>
      <c r="I244" s="7">
        <f t="shared" si="10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1"/>
        <v>42865.208333333328</v>
      </c>
      <c r="O244" s="11">
        <f t="shared" si="12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v>445.21739130434781</v>
      </c>
      <c r="G245" t="s">
        <v>20</v>
      </c>
      <c r="H245">
        <v>238</v>
      </c>
      <c r="I245" s="7">
        <f t="shared" si="10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1"/>
        <v>43163.25</v>
      </c>
      <c r="O245" s="11">
        <f t="shared" si="12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v>569.71428571428578</v>
      </c>
      <c r="G246" t="s">
        <v>20</v>
      </c>
      <c r="H246">
        <v>53</v>
      </c>
      <c r="I246" s="7">
        <f t="shared" si="10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1"/>
        <v>41834.208333333336</v>
      </c>
      <c r="O246" s="11">
        <f t="shared" si="12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v>509.34482758620686</v>
      </c>
      <c r="G247" t="s">
        <v>20</v>
      </c>
      <c r="H247">
        <v>214</v>
      </c>
      <c r="I247" s="7">
        <f t="shared" si="10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1"/>
        <v>41736.208333333336</v>
      </c>
      <c r="O247" s="11">
        <f t="shared" si="12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v>325.5333333333333</v>
      </c>
      <c r="G248" t="s">
        <v>20</v>
      </c>
      <c r="H248">
        <v>222</v>
      </c>
      <c r="I248" s="7">
        <f t="shared" si="10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1"/>
        <v>41491.208333333336</v>
      </c>
      <c r="O248" s="11">
        <f t="shared" si="12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v>932.61616161616166</v>
      </c>
      <c r="G249" t="s">
        <v>20</v>
      </c>
      <c r="H249">
        <v>1884</v>
      </c>
      <c r="I249" s="7">
        <f t="shared" si="10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1"/>
        <v>42726.25</v>
      </c>
      <c r="O249" s="11">
        <f t="shared" si="12"/>
        <v>42741.25</v>
      </c>
      <c r="P249" t="b">
        <v>0</v>
      </c>
      <c r="Q249" t="b">
        <v>1</v>
      </c>
      <c r="R249" t="s">
        <v>119</v>
      </c>
      <c r="S249" t="s">
        <v>2043</v>
      </c>
      <c r="T249" t="s">
        <v>2048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v>211.33870967741933</v>
      </c>
      <c r="G250" t="s">
        <v>20</v>
      </c>
      <c r="H250">
        <v>218</v>
      </c>
      <c r="I250" s="7">
        <f t="shared" si="10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1"/>
        <v>42004.25</v>
      </c>
      <c r="O250" s="11">
        <f t="shared" si="12"/>
        <v>42009.25</v>
      </c>
      <c r="P250" t="b">
        <v>0</v>
      </c>
      <c r="Q250" t="b">
        <v>0</v>
      </c>
      <c r="R250" t="s">
        <v>292</v>
      </c>
      <c r="S250" t="s">
        <v>2046</v>
      </c>
      <c r="T250" t="s">
        <v>2063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v>273.32520325203251</v>
      </c>
      <c r="G251" t="s">
        <v>20</v>
      </c>
      <c r="H251">
        <v>6465</v>
      </c>
      <c r="I251" s="7">
        <f t="shared" si="10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1"/>
        <v>42006.25</v>
      </c>
      <c r="O251" s="11">
        <f t="shared" si="12"/>
        <v>42013.25</v>
      </c>
      <c r="P251" t="b">
        <v>0</v>
      </c>
      <c r="Q251" t="b">
        <v>0</v>
      </c>
      <c r="R251" t="s">
        <v>206</v>
      </c>
      <c r="S251" t="s">
        <v>2043</v>
      </c>
      <c r="T251" t="s">
        <v>2052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v>3</v>
      </c>
      <c r="G252" t="s">
        <v>14</v>
      </c>
      <c r="H252">
        <v>1</v>
      </c>
      <c r="I252" s="7">
        <f t="shared" si="10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1"/>
        <v>40203.25</v>
      </c>
      <c r="O252" s="11">
        <f t="shared" si="12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v>54.084507042253513</v>
      </c>
      <c r="G253" t="s">
        <v>14</v>
      </c>
      <c r="H253">
        <v>101</v>
      </c>
      <c r="I253" s="7">
        <f t="shared" si="10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1"/>
        <v>41252.25</v>
      </c>
      <c r="O253" s="11">
        <f t="shared" si="12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v>626.29999999999995</v>
      </c>
      <c r="G254" t="s">
        <v>20</v>
      </c>
      <c r="H254">
        <v>59</v>
      </c>
      <c r="I254" s="7">
        <f t="shared" si="10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1"/>
        <v>41572.208333333336</v>
      </c>
      <c r="O254" s="11">
        <f t="shared" si="12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v>89.021399176954731</v>
      </c>
      <c r="G255" t="s">
        <v>14</v>
      </c>
      <c r="H255">
        <v>1335</v>
      </c>
      <c r="I255" s="7">
        <f t="shared" si="10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1"/>
        <v>40641.208333333336</v>
      </c>
      <c r="O255" s="11">
        <f t="shared" si="12"/>
        <v>40653.208333333336</v>
      </c>
      <c r="P255" t="b">
        <v>0</v>
      </c>
      <c r="Q255" t="b">
        <v>0</v>
      </c>
      <c r="R255" t="s">
        <v>53</v>
      </c>
      <c r="S255" t="s">
        <v>2057</v>
      </c>
      <c r="T255" t="s">
        <v>2041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v>184.89130434782609</v>
      </c>
      <c r="G256" t="s">
        <v>20</v>
      </c>
      <c r="H256">
        <v>88</v>
      </c>
      <c r="I256" s="7">
        <f t="shared" si="10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1"/>
        <v>42787.25</v>
      </c>
      <c r="O256" s="11">
        <f t="shared" si="12"/>
        <v>42789.25</v>
      </c>
      <c r="P256" t="b">
        <v>0</v>
      </c>
      <c r="Q256" t="b">
        <v>0</v>
      </c>
      <c r="R256" t="s">
        <v>68</v>
      </c>
      <c r="S256" t="s">
        <v>2043</v>
      </c>
      <c r="T256" t="s">
        <v>2044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v>120.16770186335404</v>
      </c>
      <c r="G257" t="s">
        <v>20</v>
      </c>
      <c r="H257">
        <v>1697</v>
      </c>
      <c r="I257" s="7">
        <f t="shared" si="10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1"/>
        <v>40590.25</v>
      </c>
      <c r="O257" s="11">
        <f t="shared" si="12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v>23.390243902439025</v>
      </c>
      <c r="G258" t="s">
        <v>14</v>
      </c>
      <c r="H258">
        <v>15</v>
      </c>
      <c r="I258" s="7">
        <f t="shared" si="10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1"/>
        <v>42393.25</v>
      </c>
      <c r="O258" s="11">
        <f t="shared" si="12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v>146</v>
      </c>
      <c r="G259" t="s">
        <v>20</v>
      </c>
      <c r="H259">
        <v>92</v>
      </c>
      <c r="I259" s="7">
        <f t="shared" ref="I259:I322" si="13">IFERROR(E259/H259,"0")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4">(((L259/60)/60)/24)+DATE(1970,1,1)</f>
        <v>41338.25</v>
      </c>
      <c r="O259" s="11">
        <f t="shared" ref="O259:O322" si="15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v>268.48</v>
      </c>
      <c r="G260" t="s">
        <v>20</v>
      </c>
      <c r="H260">
        <v>186</v>
      </c>
      <c r="I260" s="7">
        <f t="shared" si="13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4"/>
        <v>42712.25</v>
      </c>
      <c r="O260" s="11">
        <f t="shared" si="15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v>597.5</v>
      </c>
      <c r="G261" t="s">
        <v>20</v>
      </c>
      <c r="H261">
        <v>138</v>
      </c>
      <c r="I261" s="7">
        <f t="shared" si="13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4"/>
        <v>41251.25</v>
      </c>
      <c r="O261" s="11">
        <f t="shared" si="15"/>
        <v>41270.25</v>
      </c>
      <c r="P261" t="b">
        <v>1</v>
      </c>
      <c r="Q261" t="b">
        <v>0</v>
      </c>
      <c r="R261" t="s">
        <v>122</v>
      </c>
      <c r="S261" t="s">
        <v>2049</v>
      </c>
      <c r="T261" t="s">
        <v>2061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v>157.69841269841268</v>
      </c>
      <c r="G262" t="s">
        <v>20</v>
      </c>
      <c r="H262">
        <v>261</v>
      </c>
      <c r="I262" s="7">
        <f t="shared" si="13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4"/>
        <v>41180.208333333336</v>
      </c>
      <c r="O262" s="11">
        <f t="shared" si="15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v>31.201660735468568</v>
      </c>
      <c r="G263" t="s">
        <v>14</v>
      </c>
      <c r="H263">
        <v>454</v>
      </c>
      <c r="I263" s="7">
        <f t="shared" si="13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4"/>
        <v>40415.208333333336</v>
      </c>
      <c r="O263" s="11">
        <f t="shared" si="15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v>313.41176470588238</v>
      </c>
      <c r="G264" t="s">
        <v>20</v>
      </c>
      <c r="H264">
        <v>107</v>
      </c>
      <c r="I264" s="7">
        <f t="shared" si="13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4"/>
        <v>40638.208333333336</v>
      </c>
      <c r="O264" s="11">
        <f t="shared" si="15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2059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v>370.89655172413791</v>
      </c>
      <c r="G265" t="s">
        <v>20</v>
      </c>
      <c r="H265">
        <v>199</v>
      </c>
      <c r="I265" s="7">
        <f t="shared" si="13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4"/>
        <v>40187.25</v>
      </c>
      <c r="O265" s="11">
        <f t="shared" si="15"/>
        <v>40187.25</v>
      </c>
      <c r="P265" t="b">
        <v>0</v>
      </c>
      <c r="Q265" t="b">
        <v>0</v>
      </c>
      <c r="R265" t="s">
        <v>122</v>
      </c>
      <c r="S265" t="s">
        <v>2049</v>
      </c>
      <c r="T265" t="s">
        <v>2061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v>362.66447368421052</v>
      </c>
      <c r="G266" t="s">
        <v>20</v>
      </c>
      <c r="H266">
        <v>5512</v>
      </c>
      <c r="I266" s="7">
        <f t="shared" si="13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4"/>
        <v>41317.25</v>
      </c>
      <c r="O266" s="11">
        <f t="shared" si="15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v>123.08163265306122</v>
      </c>
      <c r="G267" t="s">
        <v>20</v>
      </c>
      <c r="H267">
        <v>86</v>
      </c>
      <c r="I267" s="7">
        <f t="shared" si="13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4"/>
        <v>42372.25</v>
      </c>
      <c r="O267" s="11">
        <f t="shared" si="15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v>76.766756032171585</v>
      </c>
      <c r="G268" t="s">
        <v>14</v>
      </c>
      <c r="H268">
        <v>3182</v>
      </c>
      <c r="I268" s="7">
        <f t="shared" si="13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4"/>
        <v>41950.25</v>
      </c>
      <c r="O268" s="11">
        <f t="shared" si="15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2051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v>233.62012987012989</v>
      </c>
      <c r="G269" t="s">
        <v>20</v>
      </c>
      <c r="H269">
        <v>2768</v>
      </c>
      <c r="I269" s="7">
        <f t="shared" si="13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4"/>
        <v>41206.208333333336</v>
      </c>
      <c r="O269" s="11">
        <f t="shared" si="15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v>180.53333333333333</v>
      </c>
      <c r="G270" t="s">
        <v>20</v>
      </c>
      <c r="H270">
        <v>48</v>
      </c>
      <c r="I270" s="7">
        <f t="shared" si="13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4"/>
        <v>41186.208333333336</v>
      </c>
      <c r="O270" s="11">
        <f t="shared" si="15"/>
        <v>41232.25</v>
      </c>
      <c r="P270" t="b">
        <v>0</v>
      </c>
      <c r="Q270" t="b">
        <v>0</v>
      </c>
      <c r="R270" t="s">
        <v>42</v>
      </c>
      <c r="S270" t="s">
        <v>2057</v>
      </c>
      <c r="T270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v>252.62857142857143</v>
      </c>
      <c r="G271" t="s">
        <v>20</v>
      </c>
      <c r="H271">
        <v>87</v>
      </c>
      <c r="I271" s="7">
        <f t="shared" si="13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4"/>
        <v>43496.25</v>
      </c>
      <c r="O271" s="11">
        <f t="shared" si="15"/>
        <v>43517.25</v>
      </c>
      <c r="P271" t="b">
        <v>0</v>
      </c>
      <c r="Q271" t="b">
        <v>0</v>
      </c>
      <c r="R271" t="s">
        <v>269</v>
      </c>
      <c r="S271" t="s">
        <v>2057</v>
      </c>
      <c r="T271" t="s">
        <v>2053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v>27.176538240368025</v>
      </c>
      <c r="G272" t="s">
        <v>74</v>
      </c>
      <c r="H272">
        <v>1890</v>
      </c>
      <c r="I272" s="7">
        <f t="shared" si="13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4"/>
        <v>40514.25</v>
      </c>
      <c r="O272" s="11">
        <f t="shared" si="15"/>
        <v>40516.25</v>
      </c>
      <c r="P272" t="b">
        <v>0</v>
      </c>
      <c r="Q272" t="b">
        <v>0</v>
      </c>
      <c r="R272" t="s">
        <v>89</v>
      </c>
      <c r="S272" t="s">
        <v>2046</v>
      </c>
      <c r="T272" t="s">
        <v>2060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v>1.2706571242680547</v>
      </c>
      <c r="G273" t="s">
        <v>47</v>
      </c>
      <c r="H273">
        <v>61</v>
      </c>
      <c r="I273" s="7">
        <f t="shared" si="13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4"/>
        <v>42345.25</v>
      </c>
      <c r="O273" s="11">
        <f t="shared" si="15"/>
        <v>42376.25</v>
      </c>
      <c r="P273" t="b">
        <v>0</v>
      </c>
      <c r="Q273" t="b">
        <v>0</v>
      </c>
      <c r="R273" t="s">
        <v>122</v>
      </c>
      <c r="S273" t="s">
        <v>2049</v>
      </c>
      <c r="T273" t="s">
        <v>2061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v>304.0097847358121</v>
      </c>
      <c r="G274" t="s">
        <v>20</v>
      </c>
      <c r="H274">
        <v>1894</v>
      </c>
      <c r="I274" s="7">
        <f t="shared" si="13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4"/>
        <v>43656.208333333328</v>
      </c>
      <c r="O274" s="11">
        <f t="shared" si="15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v>137.23076923076923</v>
      </c>
      <c r="G275" t="s">
        <v>20</v>
      </c>
      <c r="H275">
        <v>282</v>
      </c>
      <c r="I275" s="7">
        <f t="shared" si="13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4"/>
        <v>42995.208333333328</v>
      </c>
      <c r="O275" s="11">
        <f t="shared" si="15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v>32.208333333333336</v>
      </c>
      <c r="G276" t="s">
        <v>14</v>
      </c>
      <c r="H276">
        <v>15</v>
      </c>
      <c r="I276" s="7">
        <f t="shared" si="13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4"/>
        <v>43045.25</v>
      </c>
      <c r="O276" s="11">
        <f t="shared" si="15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v>241.51282051282053</v>
      </c>
      <c r="G277" t="s">
        <v>20</v>
      </c>
      <c r="H277">
        <v>116</v>
      </c>
      <c r="I277" s="7">
        <f t="shared" si="13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4"/>
        <v>43561.208333333328</v>
      </c>
      <c r="O277" s="11">
        <f t="shared" si="15"/>
        <v>43569.208333333328</v>
      </c>
      <c r="P277" t="b">
        <v>0</v>
      </c>
      <c r="Q277" t="b">
        <v>0</v>
      </c>
      <c r="R277" t="s">
        <v>206</v>
      </c>
      <c r="S277" t="s">
        <v>2043</v>
      </c>
      <c r="T277" t="s">
        <v>2052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v>96.8</v>
      </c>
      <c r="G278" t="s">
        <v>14</v>
      </c>
      <c r="H278">
        <v>133</v>
      </c>
      <c r="I278" s="7">
        <f t="shared" si="13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4"/>
        <v>41018.208333333336</v>
      </c>
      <c r="O278" s="11">
        <f t="shared" si="15"/>
        <v>41023.208333333336</v>
      </c>
      <c r="P278" t="b">
        <v>0</v>
      </c>
      <c r="Q278" t="b">
        <v>1</v>
      </c>
      <c r="R278" t="s">
        <v>89</v>
      </c>
      <c r="S278" t="s">
        <v>2046</v>
      </c>
      <c r="T278" t="s">
        <v>2060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v>1066.4285714285716</v>
      </c>
      <c r="G279" t="s">
        <v>20</v>
      </c>
      <c r="H279">
        <v>83</v>
      </c>
      <c r="I279" s="7">
        <f t="shared" si="13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4"/>
        <v>40378.208333333336</v>
      </c>
      <c r="O279" s="11">
        <f t="shared" si="15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v>325.88888888888891</v>
      </c>
      <c r="G280" t="s">
        <v>20</v>
      </c>
      <c r="H280">
        <v>91</v>
      </c>
      <c r="I280" s="7">
        <f t="shared" si="13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4"/>
        <v>41239.25</v>
      </c>
      <c r="O280" s="11">
        <f t="shared" si="15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v>170.70000000000002</v>
      </c>
      <c r="G281" t="s">
        <v>20</v>
      </c>
      <c r="H281">
        <v>546</v>
      </c>
      <c r="I281" s="7">
        <f t="shared" si="13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4"/>
        <v>43346.208333333328</v>
      </c>
      <c r="O281" s="11">
        <f t="shared" si="15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v>581.44000000000005</v>
      </c>
      <c r="G282" t="s">
        <v>20</v>
      </c>
      <c r="H282">
        <v>393</v>
      </c>
      <c r="I282" s="7">
        <f t="shared" si="13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4"/>
        <v>43060.25</v>
      </c>
      <c r="O282" s="11">
        <f t="shared" si="15"/>
        <v>43066.25</v>
      </c>
      <c r="P282" t="b">
        <v>0</v>
      </c>
      <c r="Q282" t="b">
        <v>0</v>
      </c>
      <c r="R282" t="s">
        <v>71</v>
      </c>
      <c r="S282" t="s">
        <v>2057</v>
      </c>
      <c r="T282" t="s">
        <v>2045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v>91.520972644376897</v>
      </c>
      <c r="G283" t="s">
        <v>14</v>
      </c>
      <c r="H283">
        <v>2062</v>
      </c>
      <c r="I283" s="7">
        <f t="shared" si="13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4"/>
        <v>40979.25</v>
      </c>
      <c r="O283" s="11">
        <f t="shared" si="15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v>108.04761904761904</v>
      </c>
      <c r="G284" t="s">
        <v>20</v>
      </c>
      <c r="H284">
        <v>133</v>
      </c>
      <c r="I284" s="7">
        <f t="shared" si="13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4"/>
        <v>42701.25</v>
      </c>
      <c r="O284" s="11">
        <f t="shared" si="15"/>
        <v>42707.25</v>
      </c>
      <c r="P284" t="b">
        <v>0</v>
      </c>
      <c r="Q284" t="b">
        <v>1</v>
      </c>
      <c r="R284" t="s">
        <v>269</v>
      </c>
      <c r="S284" t="s">
        <v>2057</v>
      </c>
      <c r="T284" t="s">
        <v>2053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v>18.728395061728396</v>
      </c>
      <c r="G285" t="s">
        <v>14</v>
      </c>
      <c r="H285">
        <v>29</v>
      </c>
      <c r="I285" s="7">
        <f t="shared" si="13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4"/>
        <v>42520.208333333328</v>
      </c>
      <c r="O285" s="11">
        <f t="shared" si="15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v>83.193877551020407</v>
      </c>
      <c r="G286" t="s">
        <v>14</v>
      </c>
      <c r="H286">
        <v>132</v>
      </c>
      <c r="I286" s="7">
        <f t="shared" si="13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4"/>
        <v>41030.208333333336</v>
      </c>
      <c r="O286" s="11">
        <f t="shared" si="15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v>706.33333333333337</v>
      </c>
      <c r="G287" t="s">
        <v>20</v>
      </c>
      <c r="H287">
        <v>254</v>
      </c>
      <c r="I287" s="7">
        <f t="shared" si="13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4"/>
        <v>42623.208333333328</v>
      </c>
      <c r="O287" s="11">
        <f t="shared" si="15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v>17.446030330062445</v>
      </c>
      <c r="G288" t="s">
        <v>74</v>
      </c>
      <c r="H288">
        <v>184</v>
      </c>
      <c r="I288" s="7">
        <f t="shared" si="13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4"/>
        <v>42697.25</v>
      </c>
      <c r="O288" s="11">
        <f t="shared" si="15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v>209.73015873015873</v>
      </c>
      <c r="G289" t="s">
        <v>20</v>
      </c>
      <c r="H289">
        <v>176</v>
      </c>
      <c r="I289" s="7">
        <f t="shared" si="13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4"/>
        <v>42122.208333333328</v>
      </c>
      <c r="O289" s="11">
        <f t="shared" si="15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2058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v>97.785714285714292</v>
      </c>
      <c r="G290" t="s">
        <v>14</v>
      </c>
      <c r="H290">
        <v>137</v>
      </c>
      <c r="I290" s="7">
        <f t="shared" si="13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4"/>
        <v>40982.208333333336</v>
      </c>
      <c r="O290" s="11">
        <f t="shared" si="15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2050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v>1684.25</v>
      </c>
      <c r="G291" t="s">
        <v>20</v>
      </c>
      <c r="H291">
        <v>337</v>
      </c>
      <c r="I291" s="7">
        <f t="shared" si="13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4"/>
        <v>42219.208333333328</v>
      </c>
      <c r="O291" s="11">
        <f t="shared" si="15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v>54.402135231316727</v>
      </c>
      <c r="G292" t="s">
        <v>14</v>
      </c>
      <c r="H292">
        <v>908</v>
      </c>
      <c r="I292" s="7">
        <f t="shared" si="13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4"/>
        <v>41404.208333333336</v>
      </c>
      <c r="O292" s="11">
        <f t="shared" si="15"/>
        <v>41436.208333333336</v>
      </c>
      <c r="P292" t="b">
        <v>0</v>
      </c>
      <c r="Q292" t="b">
        <v>1</v>
      </c>
      <c r="R292" t="s">
        <v>42</v>
      </c>
      <c r="S292" t="s">
        <v>2057</v>
      </c>
      <c r="T292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v>456.61111111111109</v>
      </c>
      <c r="G293" t="s">
        <v>20</v>
      </c>
      <c r="H293">
        <v>107</v>
      </c>
      <c r="I293" s="7">
        <f t="shared" si="13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4"/>
        <v>40831.208333333336</v>
      </c>
      <c r="O293" s="11">
        <f t="shared" si="15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v>9.8219178082191778</v>
      </c>
      <c r="G294" t="s">
        <v>14</v>
      </c>
      <c r="H294">
        <v>10</v>
      </c>
      <c r="I294" s="7">
        <f t="shared" si="13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4"/>
        <v>40984.208333333336</v>
      </c>
      <c r="O294" s="11">
        <f t="shared" si="15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2056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v>16.384615384615383</v>
      </c>
      <c r="G295" t="s">
        <v>74</v>
      </c>
      <c r="H295">
        <v>32</v>
      </c>
      <c r="I295" s="7">
        <f t="shared" si="13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4"/>
        <v>40456.208333333336</v>
      </c>
      <c r="O295" s="11">
        <f t="shared" si="15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v>1339.6666666666667</v>
      </c>
      <c r="G296" t="s">
        <v>20</v>
      </c>
      <c r="H296">
        <v>183</v>
      </c>
      <c r="I296" s="7">
        <f t="shared" si="13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4"/>
        <v>43399.208333333328</v>
      </c>
      <c r="O296" s="11">
        <f t="shared" si="15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v>35.650077760497666</v>
      </c>
      <c r="G297" t="s">
        <v>14</v>
      </c>
      <c r="H297">
        <v>1910</v>
      </c>
      <c r="I297" s="7">
        <f t="shared" si="13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4"/>
        <v>41562.208333333336</v>
      </c>
      <c r="O297" s="11">
        <f t="shared" si="15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v>54.950819672131146</v>
      </c>
      <c r="G298" t="s">
        <v>14</v>
      </c>
      <c r="H298">
        <v>38</v>
      </c>
      <c r="I298" s="7">
        <f t="shared" si="13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4"/>
        <v>43493.25</v>
      </c>
      <c r="O298" s="11">
        <f t="shared" si="15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v>94.236111111111114</v>
      </c>
      <c r="G299" t="s">
        <v>14</v>
      </c>
      <c r="H299">
        <v>104</v>
      </c>
      <c r="I299" s="7">
        <f t="shared" si="13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4"/>
        <v>41653.25</v>
      </c>
      <c r="O299" s="11">
        <f t="shared" si="15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v>143.91428571428571</v>
      </c>
      <c r="G300" t="s">
        <v>20</v>
      </c>
      <c r="H300">
        <v>72</v>
      </c>
      <c r="I300" s="7">
        <f t="shared" si="13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4"/>
        <v>42426.25</v>
      </c>
      <c r="O300" s="11">
        <f t="shared" si="15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v>51.421052631578945</v>
      </c>
      <c r="G301" t="s">
        <v>14</v>
      </c>
      <c r="H301">
        <v>49</v>
      </c>
      <c r="I301" s="7">
        <f t="shared" si="13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4"/>
        <v>42432.25</v>
      </c>
      <c r="O301" s="11">
        <f t="shared" si="15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2056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v>5</v>
      </c>
      <c r="G302" t="s">
        <v>14</v>
      </c>
      <c r="H302">
        <v>1</v>
      </c>
      <c r="I302" s="7">
        <f t="shared" si="13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4"/>
        <v>42977.208333333328</v>
      </c>
      <c r="O302" s="11">
        <f t="shared" si="15"/>
        <v>42978.208333333328</v>
      </c>
      <c r="P302" t="b">
        <v>0</v>
      </c>
      <c r="Q302" t="b">
        <v>1</v>
      </c>
      <c r="R302" t="s">
        <v>68</v>
      </c>
      <c r="S302" t="s">
        <v>2043</v>
      </c>
      <c r="T302" t="s">
        <v>2044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v>1344.6666666666667</v>
      </c>
      <c r="G303" t="s">
        <v>20</v>
      </c>
      <c r="H303">
        <v>295</v>
      </c>
      <c r="I303" s="7">
        <f t="shared" si="13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4"/>
        <v>42061.25</v>
      </c>
      <c r="O303" s="11">
        <f t="shared" si="15"/>
        <v>42078.208333333328</v>
      </c>
      <c r="P303" t="b">
        <v>0</v>
      </c>
      <c r="Q303" t="b">
        <v>0</v>
      </c>
      <c r="R303" t="s">
        <v>42</v>
      </c>
      <c r="S303" t="s">
        <v>2057</v>
      </c>
      <c r="T303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v>31.844940867279899</v>
      </c>
      <c r="G304" t="s">
        <v>14</v>
      </c>
      <c r="H304">
        <v>245</v>
      </c>
      <c r="I304" s="7">
        <f t="shared" si="13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4"/>
        <v>43345.208333333328</v>
      </c>
      <c r="O304" s="11">
        <f t="shared" si="15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v>82.617647058823536</v>
      </c>
      <c r="G305" t="s">
        <v>14</v>
      </c>
      <c r="H305">
        <v>32</v>
      </c>
      <c r="I305" s="7">
        <f t="shared" si="13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4"/>
        <v>42376.25</v>
      </c>
      <c r="O305" s="11">
        <f t="shared" si="15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2059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v>546.14285714285722</v>
      </c>
      <c r="G306" t="s">
        <v>20</v>
      </c>
      <c r="H306">
        <v>142</v>
      </c>
      <c r="I306" s="7">
        <f t="shared" si="13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4"/>
        <v>42589.208333333328</v>
      </c>
      <c r="O306" s="11">
        <f t="shared" si="15"/>
        <v>42630.208333333328</v>
      </c>
      <c r="P306" t="b">
        <v>0</v>
      </c>
      <c r="Q306" t="b">
        <v>0</v>
      </c>
      <c r="R306" t="s">
        <v>42</v>
      </c>
      <c r="S306" t="s">
        <v>2057</v>
      </c>
      <c r="T306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v>286.21428571428572</v>
      </c>
      <c r="G307" t="s">
        <v>20</v>
      </c>
      <c r="H307">
        <v>85</v>
      </c>
      <c r="I307" s="7">
        <f t="shared" si="13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4"/>
        <v>42448.208333333328</v>
      </c>
      <c r="O307" s="11">
        <f t="shared" si="15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v>7.9076923076923071</v>
      </c>
      <c r="G308" t="s">
        <v>14</v>
      </c>
      <c r="H308">
        <v>7</v>
      </c>
      <c r="I308" s="7">
        <f t="shared" si="13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4"/>
        <v>42930.208333333328</v>
      </c>
      <c r="O308" s="11">
        <f t="shared" si="15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v>132.13677811550153</v>
      </c>
      <c r="G309" t="s">
        <v>20</v>
      </c>
      <c r="H309">
        <v>659</v>
      </c>
      <c r="I309" s="7">
        <f t="shared" si="13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4"/>
        <v>41066.208333333336</v>
      </c>
      <c r="O309" s="11">
        <f t="shared" si="15"/>
        <v>41086.208333333336</v>
      </c>
      <c r="P309" t="b">
        <v>0</v>
      </c>
      <c r="Q309" t="b">
        <v>1</v>
      </c>
      <c r="R309" t="s">
        <v>119</v>
      </c>
      <c r="S309" t="s">
        <v>2043</v>
      </c>
      <c r="T309" t="s">
        <v>2048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v>74.077834179357026</v>
      </c>
      <c r="G310" t="s">
        <v>14</v>
      </c>
      <c r="H310">
        <v>803</v>
      </c>
      <c r="I310" s="7">
        <f t="shared" si="13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4"/>
        <v>40651.208333333336</v>
      </c>
      <c r="O310" s="11">
        <f t="shared" si="15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v>75.292682926829272</v>
      </c>
      <c r="G311" t="s">
        <v>74</v>
      </c>
      <c r="H311">
        <v>75</v>
      </c>
      <c r="I311" s="7">
        <f t="shared" si="13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4"/>
        <v>40807.208333333336</v>
      </c>
      <c r="O311" s="11">
        <f t="shared" si="15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2059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v>20.333333333333332</v>
      </c>
      <c r="G312" t="s">
        <v>14</v>
      </c>
      <c r="H312">
        <v>16</v>
      </c>
      <c r="I312" s="7">
        <f t="shared" si="13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4"/>
        <v>40277.208333333336</v>
      </c>
      <c r="O312" s="11">
        <f t="shared" si="15"/>
        <v>40293.208333333336</v>
      </c>
      <c r="P312" t="b">
        <v>0</v>
      </c>
      <c r="Q312" t="b">
        <v>0</v>
      </c>
      <c r="R312" t="s">
        <v>89</v>
      </c>
      <c r="S312" t="s">
        <v>2046</v>
      </c>
      <c r="T312" t="s">
        <v>2060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v>203.36507936507937</v>
      </c>
      <c r="G313" t="s">
        <v>20</v>
      </c>
      <c r="H313">
        <v>121</v>
      </c>
      <c r="I313" s="7">
        <f t="shared" si="13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4"/>
        <v>40590.25</v>
      </c>
      <c r="O313" s="11">
        <f t="shared" si="15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v>310.2284263959391</v>
      </c>
      <c r="G314" t="s">
        <v>20</v>
      </c>
      <c r="H314">
        <v>3742</v>
      </c>
      <c r="I314" s="7">
        <f t="shared" si="13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4"/>
        <v>41572.208333333336</v>
      </c>
      <c r="O314" s="11">
        <f t="shared" si="15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v>395.31818181818181</v>
      </c>
      <c r="G315" t="s">
        <v>20</v>
      </c>
      <c r="H315">
        <v>223</v>
      </c>
      <c r="I315" s="7">
        <f t="shared" si="13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4"/>
        <v>40966.25</v>
      </c>
      <c r="O315" s="11">
        <f t="shared" si="15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v>294.71428571428572</v>
      </c>
      <c r="G316" t="s">
        <v>20</v>
      </c>
      <c r="H316">
        <v>133</v>
      </c>
      <c r="I316" s="7">
        <f t="shared" si="13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4"/>
        <v>43536.208333333328</v>
      </c>
      <c r="O316" s="11">
        <f t="shared" si="15"/>
        <v>43541.208333333328</v>
      </c>
      <c r="P316" t="b">
        <v>0</v>
      </c>
      <c r="Q316" t="b">
        <v>1</v>
      </c>
      <c r="R316" t="s">
        <v>42</v>
      </c>
      <c r="S316" t="s">
        <v>2057</v>
      </c>
      <c r="T316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v>33.89473684210526</v>
      </c>
      <c r="G317" t="s">
        <v>14</v>
      </c>
      <c r="H317">
        <v>31</v>
      </c>
      <c r="I317" s="7">
        <f t="shared" si="13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4"/>
        <v>41783.208333333336</v>
      </c>
      <c r="O317" s="11">
        <f t="shared" si="15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v>66.677083333333329</v>
      </c>
      <c r="G318" t="s">
        <v>14</v>
      </c>
      <c r="H318">
        <v>108</v>
      </c>
      <c r="I318" s="7">
        <f t="shared" si="13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4"/>
        <v>43788.25</v>
      </c>
      <c r="O318" s="11">
        <f t="shared" si="15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2056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v>19.227272727272727</v>
      </c>
      <c r="G319" t="s">
        <v>14</v>
      </c>
      <c r="H319">
        <v>30</v>
      </c>
      <c r="I319" s="7">
        <f t="shared" si="13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4"/>
        <v>42869.208333333328</v>
      </c>
      <c r="O319" s="11">
        <f t="shared" si="15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v>15.842105263157894</v>
      </c>
      <c r="G320" t="s">
        <v>14</v>
      </c>
      <c r="H320">
        <v>17</v>
      </c>
      <c r="I320" s="7">
        <f t="shared" si="13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4"/>
        <v>41684.25</v>
      </c>
      <c r="O320" s="11">
        <f t="shared" si="15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v>38.702380952380956</v>
      </c>
      <c r="G321" t="s">
        <v>74</v>
      </c>
      <c r="H321">
        <v>64</v>
      </c>
      <c r="I321" s="7">
        <f t="shared" si="13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4"/>
        <v>40402.208333333336</v>
      </c>
      <c r="O321" s="11">
        <f t="shared" si="15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v>9.5876777251184837</v>
      </c>
      <c r="G322" t="s">
        <v>14</v>
      </c>
      <c r="H322">
        <v>80</v>
      </c>
      <c r="I322" s="7">
        <f t="shared" si="13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4"/>
        <v>40673.208333333336</v>
      </c>
      <c r="O322" s="11">
        <f t="shared" si="15"/>
        <v>40682.208333333336</v>
      </c>
      <c r="P322" t="b">
        <v>0</v>
      </c>
      <c r="Q322" t="b">
        <v>0</v>
      </c>
      <c r="R322" t="s">
        <v>119</v>
      </c>
      <c r="S322" t="s">
        <v>2043</v>
      </c>
      <c r="T322" t="s">
        <v>2048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v>94.144366197183089</v>
      </c>
      <c r="G323" t="s">
        <v>14</v>
      </c>
      <c r="H323">
        <v>2468</v>
      </c>
      <c r="I323" s="7">
        <f t="shared" ref="I323:I386" si="16">IFERROR(E323/H323,"0")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17">(((L323/60)/60)/24)+DATE(1970,1,1)</f>
        <v>40634.208333333336</v>
      </c>
      <c r="O323" s="11">
        <f t="shared" ref="O323:O386" si="18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2057</v>
      </c>
      <c r="T323" t="s">
        <v>2047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v>166.56234096692114</v>
      </c>
      <c r="G324" t="s">
        <v>20</v>
      </c>
      <c r="H324">
        <v>5168</v>
      </c>
      <c r="I324" s="7">
        <f t="shared" si="1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17"/>
        <v>40507.25</v>
      </c>
      <c r="O324" s="11">
        <f t="shared" si="18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v>24.134831460674157</v>
      </c>
      <c r="G325" t="s">
        <v>14</v>
      </c>
      <c r="H325">
        <v>26</v>
      </c>
      <c r="I325" s="7">
        <f t="shared" si="1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17"/>
        <v>41725.208333333336</v>
      </c>
      <c r="O325" s="11">
        <f t="shared" si="18"/>
        <v>41727.208333333336</v>
      </c>
      <c r="P325" t="b">
        <v>0</v>
      </c>
      <c r="Q325" t="b">
        <v>0</v>
      </c>
      <c r="R325" t="s">
        <v>42</v>
      </c>
      <c r="S325" t="s">
        <v>2057</v>
      </c>
      <c r="T325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v>164.05633802816902</v>
      </c>
      <c r="G326" t="s">
        <v>20</v>
      </c>
      <c r="H326">
        <v>307</v>
      </c>
      <c r="I326" s="7">
        <f t="shared" si="1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17"/>
        <v>42176.208333333328</v>
      </c>
      <c r="O326" s="11">
        <f t="shared" si="18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v>90.723076923076931</v>
      </c>
      <c r="G327" t="s">
        <v>14</v>
      </c>
      <c r="H327">
        <v>73</v>
      </c>
      <c r="I327" s="7">
        <f t="shared" si="1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17"/>
        <v>43267.208333333328</v>
      </c>
      <c r="O327" s="11">
        <f t="shared" si="18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v>46.194444444444443</v>
      </c>
      <c r="G328" t="s">
        <v>14</v>
      </c>
      <c r="H328">
        <v>128</v>
      </c>
      <c r="I328" s="7">
        <f t="shared" si="1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17"/>
        <v>42364.25</v>
      </c>
      <c r="O328" s="11">
        <f t="shared" si="18"/>
        <v>42370.25</v>
      </c>
      <c r="P328" t="b">
        <v>0</v>
      </c>
      <c r="Q328" t="b">
        <v>0</v>
      </c>
      <c r="R328" t="s">
        <v>71</v>
      </c>
      <c r="S328" t="s">
        <v>2057</v>
      </c>
      <c r="T328" t="s">
        <v>2045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v>38.53846153846154</v>
      </c>
      <c r="G329" t="s">
        <v>14</v>
      </c>
      <c r="H329">
        <v>33</v>
      </c>
      <c r="I329" s="7">
        <f t="shared" si="1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17"/>
        <v>43705.208333333328</v>
      </c>
      <c r="O329" s="11">
        <f t="shared" si="18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v>133.56231003039514</v>
      </c>
      <c r="G330" t="s">
        <v>20</v>
      </c>
      <c r="H330">
        <v>2441</v>
      </c>
      <c r="I330" s="7">
        <f t="shared" si="1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17"/>
        <v>43434.25</v>
      </c>
      <c r="O330" s="11">
        <f t="shared" si="18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v>22.896588486140725</v>
      </c>
      <c r="G331" t="s">
        <v>47</v>
      </c>
      <c r="H331">
        <v>211</v>
      </c>
      <c r="I331" s="7">
        <f t="shared" si="1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17"/>
        <v>42716.25</v>
      </c>
      <c r="O331" s="11">
        <f t="shared" si="18"/>
        <v>42727.25</v>
      </c>
      <c r="P331" t="b">
        <v>0</v>
      </c>
      <c r="Q331" t="b">
        <v>0</v>
      </c>
      <c r="R331" t="s">
        <v>89</v>
      </c>
      <c r="S331" t="s">
        <v>2046</v>
      </c>
      <c r="T331" t="s">
        <v>2060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v>184.95548961424333</v>
      </c>
      <c r="G332" t="s">
        <v>20</v>
      </c>
      <c r="H332">
        <v>1385</v>
      </c>
      <c r="I332" s="7">
        <f t="shared" si="1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17"/>
        <v>43077.25</v>
      </c>
      <c r="O332" s="11">
        <f t="shared" si="18"/>
        <v>43078.25</v>
      </c>
      <c r="P332" t="b">
        <v>0</v>
      </c>
      <c r="Q332" t="b">
        <v>0</v>
      </c>
      <c r="R332" t="s">
        <v>42</v>
      </c>
      <c r="S332" t="s">
        <v>2057</v>
      </c>
      <c r="T332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v>443.72727272727275</v>
      </c>
      <c r="G333" t="s">
        <v>20</v>
      </c>
      <c r="H333">
        <v>190</v>
      </c>
      <c r="I333" s="7">
        <f t="shared" si="1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17"/>
        <v>40896.25</v>
      </c>
      <c r="O333" s="11">
        <f t="shared" si="18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2056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v>199.9806763285024</v>
      </c>
      <c r="G334" t="s">
        <v>20</v>
      </c>
      <c r="H334">
        <v>470</v>
      </c>
      <c r="I334" s="7">
        <f t="shared" si="1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17"/>
        <v>41361.208333333336</v>
      </c>
      <c r="O334" s="11">
        <f t="shared" si="18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2042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v>123.95833333333333</v>
      </c>
      <c r="G335" t="s">
        <v>20</v>
      </c>
      <c r="H335">
        <v>253</v>
      </c>
      <c r="I335" s="7">
        <f t="shared" si="1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17"/>
        <v>43424.25</v>
      </c>
      <c r="O335" s="11">
        <f t="shared" si="18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v>186.61329305135951</v>
      </c>
      <c r="G336" t="s">
        <v>20</v>
      </c>
      <c r="H336">
        <v>1113</v>
      </c>
      <c r="I336" s="7">
        <f t="shared" si="1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17"/>
        <v>43110.25</v>
      </c>
      <c r="O336" s="11">
        <f t="shared" si="18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v>114.28538550057536</v>
      </c>
      <c r="G337" t="s">
        <v>20</v>
      </c>
      <c r="H337">
        <v>2283</v>
      </c>
      <c r="I337" s="7">
        <f t="shared" si="1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17"/>
        <v>43784.25</v>
      </c>
      <c r="O337" s="11">
        <f t="shared" si="18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v>97.032531824611041</v>
      </c>
      <c r="G338" t="s">
        <v>14</v>
      </c>
      <c r="H338">
        <v>1072</v>
      </c>
      <c r="I338" s="7">
        <f t="shared" si="1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17"/>
        <v>40527.25</v>
      </c>
      <c r="O338" s="11">
        <f t="shared" si="18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v>122.81904761904762</v>
      </c>
      <c r="G339" t="s">
        <v>20</v>
      </c>
      <c r="H339">
        <v>1095</v>
      </c>
      <c r="I339" s="7">
        <f t="shared" si="1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17"/>
        <v>43780.25</v>
      </c>
      <c r="O339" s="11">
        <f t="shared" si="18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v>179.14326647564468</v>
      </c>
      <c r="G340" t="s">
        <v>20</v>
      </c>
      <c r="H340">
        <v>1690</v>
      </c>
      <c r="I340" s="7">
        <f t="shared" si="1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17"/>
        <v>40821.208333333336</v>
      </c>
      <c r="O340" s="11">
        <f t="shared" si="18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v>79.951577402787962</v>
      </c>
      <c r="G341" t="s">
        <v>74</v>
      </c>
      <c r="H341">
        <v>1297</v>
      </c>
      <c r="I341" s="7">
        <f t="shared" si="1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17"/>
        <v>42949.208333333328</v>
      </c>
      <c r="O341" s="11">
        <f t="shared" si="18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v>94.242587601078171</v>
      </c>
      <c r="G342" t="s">
        <v>14</v>
      </c>
      <c r="H342">
        <v>393</v>
      </c>
      <c r="I342" s="7">
        <f t="shared" si="1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17"/>
        <v>40889.25</v>
      </c>
      <c r="O342" s="11">
        <f t="shared" si="18"/>
        <v>40890.25</v>
      </c>
      <c r="P342" t="b">
        <v>0</v>
      </c>
      <c r="Q342" t="b">
        <v>0</v>
      </c>
      <c r="R342" t="s">
        <v>122</v>
      </c>
      <c r="S342" t="s">
        <v>2049</v>
      </c>
      <c r="T342" t="s">
        <v>2061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v>84.669291338582681</v>
      </c>
      <c r="G343" t="s">
        <v>14</v>
      </c>
      <c r="H343">
        <v>1257</v>
      </c>
      <c r="I343" s="7">
        <f t="shared" si="1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17"/>
        <v>42244.208333333328</v>
      </c>
      <c r="O343" s="11">
        <f t="shared" si="18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2059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v>66.521920668058456</v>
      </c>
      <c r="G344" t="s">
        <v>14</v>
      </c>
      <c r="H344">
        <v>328</v>
      </c>
      <c r="I344" s="7">
        <f t="shared" si="1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17"/>
        <v>41475.208333333336</v>
      </c>
      <c r="O344" s="11">
        <f t="shared" si="18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v>53.922222222222224</v>
      </c>
      <c r="G345" t="s">
        <v>14</v>
      </c>
      <c r="H345">
        <v>147</v>
      </c>
      <c r="I345" s="7">
        <f t="shared" si="1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17"/>
        <v>41597.25</v>
      </c>
      <c r="O345" s="11">
        <f t="shared" si="18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v>41.983299595141702</v>
      </c>
      <c r="G346" t="s">
        <v>14</v>
      </c>
      <c r="H346">
        <v>830</v>
      </c>
      <c r="I346" s="7">
        <f t="shared" si="1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17"/>
        <v>43122.25</v>
      </c>
      <c r="O346" s="11">
        <f t="shared" si="18"/>
        <v>43162.25</v>
      </c>
      <c r="P346" t="b">
        <v>0</v>
      </c>
      <c r="Q346" t="b">
        <v>0</v>
      </c>
      <c r="R346" t="s">
        <v>89</v>
      </c>
      <c r="S346" t="s">
        <v>2046</v>
      </c>
      <c r="T346" t="s">
        <v>2060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v>14.69479695431472</v>
      </c>
      <c r="G347" t="s">
        <v>14</v>
      </c>
      <c r="H347">
        <v>331</v>
      </c>
      <c r="I347" s="7">
        <f t="shared" si="1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17"/>
        <v>42194.208333333328</v>
      </c>
      <c r="O347" s="11">
        <f t="shared" si="18"/>
        <v>42195.208333333328</v>
      </c>
      <c r="P347" t="b">
        <v>0</v>
      </c>
      <c r="Q347" t="b">
        <v>0</v>
      </c>
      <c r="R347" t="s">
        <v>53</v>
      </c>
      <c r="S347" t="s">
        <v>2057</v>
      </c>
      <c r="T347" t="s">
        <v>2041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v>34.475000000000001</v>
      </c>
      <c r="G348" t="s">
        <v>14</v>
      </c>
      <c r="H348">
        <v>25</v>
      </c>
      <c r="I348" s="7">
        <f t="shared" si="1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17"/>
        <v>42971.208333333328</v>
      </c>
      <c r="O348" s="11">
        <f t="shared" si="18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2059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v>1400.7777777777778</v>
      </c>
      <c r="G349" t="s">
        <v>20</v>
      </c>
      <c r="H349">
        <v>191</v>
      </c>
      <c r="I349" s="7">
        <f t="shared" si="1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17"/>
        <v>42046.25</v>
      </c>
      <c r="O349" s="11">
        <f t="shared" si="18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v>71.770351758793964</v>
      </c>
      <c r="G350" t="s">
        <v>14</v>
      </c>
      <c r="H350">
        <v>3483</v>
      </c>
      <c r="I350" s="7">
        <f t="shared" si="1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17"/>
        <v>42782.25</v>
      </c>
      <c r="O350" s="11">
        <f t="shared" si="18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2056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v>53.074115044247783</v>
      </c>
      <c r="G351" t="s">
        <v>14</v>
      </c>
      <c r="H351">
        <v>923</v>
      </c>
      <c r="I351" s="7">
        <f t="shared" si="1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17"/>
        <v>42930.208333333328</v>
      </c>
      <c r="O351" s="11">
        <f t="shared" si="18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v>5</v>
      </c>
      <c r="G352" t="s">
        <v>14</v>
      </c>
      <c r="H352">
        <v>1</v>
      </c>
      <c r="I352" s="7">
        <f t="shared" si="16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17"/>
        <v>42144.208333333328</v>
      </c>
      <c r="O352" s="11">
        <f t="shared" si="18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2051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v>127.70715249662618</v>
      </c>
      <c r="G353" t="s">
        <v>20</v>
      </c>
      <c r="H353">
        <v>2013</v>
      </c>
      <c r="I353" s="7">
        <f t="shared" si="1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17"/>
        <v>42240.208333333328</v>
      </c>
      <c r="O353" s="11">
        <f t="shared" si="18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v>34.892857142857139</v>
      </c>
      <c r="G354" t="s">
        <v>14</v>
      </c>
      <c r="H354">
        <v>33</v>
      </c>
      <c r="I354" s="7">
        <f t="shared" si="1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17"/>
        <v>42315.25</v>
      </c>
      <c r="O354" s="11">
        <f t="shared" si="18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v>410.59821428571428</v>
      </c>
      <c r="G355" t="s">
        <v>20</v>
      </c>
      <c r="H355">
        <v>1703</v>
      </c>
      <c r="I355" s="7">
        <f t="shared" si="1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17"/>
        <v>43651.208333333328</v>
      </c>
      <c r="O355" s="11">
        <f t="shared" si="18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v>123.73770491803278</v>
      </c>
      <c r="G356" t="s">
        <v>20</v>
      </c>
      <c r="H356">
        <v>80</v>
      </c>
      <c r="I356" s="7">
        <f t="shared" si="16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17"/>
        <v>41520.208333333336</v>
      </c>
      <c r="O356" s="11">
        <f t="shared" si="18"/>
        <v>41527.208333333336</v>
      </c>
      <c r="P356" t="b">
        <v>0</v>
      </c>
      <c r="Q356" t="b">
        <v>0</v>
      </c>
      <c r="R356" t="s">
        <v>42</v>
      </c>
      <c r="S356" t="s">
        <v>2057</v>
      </c>
      <c r="T356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v>58.973684210526315</v>
      </c>
      <c r="G357" t="s">
        <v>47</v>
      </c>
      <c r="H357">
        <v>86</v>
      </c>
      <c r="I357" s="7">
        <f t="shared" si="1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17"/>
        <v>42757.25</v>
      </c>
      <c r="O357" s="11">
        <f t="shared" si="18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2042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v>36.892473118279568</v>
      </c>
      <c r="G358" t="s">
        <v>14</v>
      </c>
      <c r="H358">
        <v>40</v>
      </c>
      <c r="I358" s="7">
        <f t="shared" si="1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17"/>
        <v>40922.25</v>
      </c>
      <c r="O358" s="11">
        <f t="shared" si="18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v>184.91304347826087</v>
      </c>
      <c r="G359" t="s">
        <v>20</v>
      </c>
      <c r="H359">
        <v>41</v>
      </c>
      <c r="I359" s="7">
        <f t="shared" si="1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17"/>
        <v>42250.208333333328</v>
      </c>
      <c r="O359" s="11">
        <f t="shared" si="18"/>
        <v>42275.208333333328</v>
      </c>
      <c r="P359" t="b">
        <v>0</v>
      </c>
      <c r="Q359" t="b">
        <v>0</v>
      </c>
      <c r="R359" t="s">
        <v>89</v>
      </c>
      <c r="S359" t="s">
        <v>2046</v>
      </c>
      <c r="T359" t="s">
        <v>2060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v>11.814432989690722</v>
      </c>
      <c r="G360" t="s">
        <v>14</v>
      </c>
      <c r="H360">
        <v>23</v>
      </c>
      <c r="I360" s="7">
        <f t="shared" si="1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17"/>
        <v>43322.208333333328</v>
      </c>
      <c r="O360" s="11">
        <f t="shared" si="18"/>
        <v>43325.208333333328</v>
      </c>
      <c r="P360" t="b">
        <v>1</v>
      </c>
      <c r="Q360" t="b">
        <v>0</v>
      </c>
      <c r="R360" t="s">
        <v>122</v>
      </c>
      <c r="S360" t="s">
        <v>2049</v>
      </c>
      <c r="T360" t="s">
        <v>2061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v>298.7</v>
      </c>
      <c r="G361" t="s">
        <v>20</v>
      </c>
      <c r="H361">
        <v>187</v>
      </c>
      <c r="I361" s="7">
        <f t="shared" si="1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17"/>
        <v>40782.208333333336</v>
      </c>
      <c r="O361" s="11">
        <f t="shared" si="18"/>
        <v>40789.208333333336</v>
      </c>
      <c r="P361" t="b">
        <v>0</v>
      </c>
      <c r="Q361" t="b">
        <v>0</v>
      </c>
      <c r="R361" t="s">
        <v>71</v>
      </c>
      <c r="S361" t="s">
        <v>2057</v>
      </c>
      <c r="T361" t="s">
        <v>2045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v>226.35175879396985</v>
      </c>
      <c r="G362" t="s">
        <v>20</v>
      </c>
      <c r="H362">
        <v>2875</v>
      </c>
      <c r="I362" s="7">
        <f t="shared" si="1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17"/>
        <v>40544.25</v>
      </c>
      <c r="O362" s="11">
        <f t="shared" si="18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v>173.56363636363636</v>
      </c>
      <c r="G363" t="s">
        <v>20</v>
      </c>
      <c r="H363">
        <v>88</v>
      </c>
      <c r="I363" s="7">
        <f t="shared" si="1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17"/>
        <v>43015.208333333328</v>
      </c>
      <c r="O363" s="11">
        <f t="shared" si="18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v>371.75675675675677</v>
      </c>
      <c r="G364" t="s">
        <v>20</v>
      </c>
      <c r="H364">
        <v>191</v>
      </c>
      <c r="I364" s="7">
        <f t="shared" si="1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17"/>
        <v>40570.25</v>
      </c>
      <c r="O364" s="11">
        <f t="shared" si="18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v>160.19230769230771</v>
      </c>
      <c r="G365" t="s">
        <v>20</v>
      </c>
      <c r="H365">
        <v>139</v>
      </c>
      <c r="I365" s="7">
        <f t="shared" si="1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17"/>
        <v>40904.25</v>
      </c>
      <c r="O365" s="11">
        <f t="shared" si="18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v>1616.3333333333335</v>
      </c>
      <c r="G366" t="s">
        <v>20</v>
      </c>
      <c r="H366">
        <v>186</v>
      </c>
      <c r="I366" s="7">
        <f t="shared" si="1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17"/>
        <v>43164.25</v>
      </c>
      <c r="O366" s="11">
        <f t="shared" si="18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2059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v>733.4375</v>
      </c>
      <c r="G367" t="s">
        <v>20</v>
      </c>
      <c r="H367">
        <v>112</v>
      </c>
      <c r="I367" s="7">
        <f t="shared" si="1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17"/>
        <v>42733.25</v>
      </c>
      <c r="O367" s="11">
        <f t="shared" si="18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v>592.11111111111109</v>
      </c>
      <c r="G368" t="s">
        <v>20</v>
      </c>
      <c r="H368">
        <v>101</v>
      </c>
      <c r="I368" s="7">
        <f t="shared" si="1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17"/>
        <v>40546.25</v>
      </c>
      <c r="O368" s="11">
        <f t="shared" si="18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v>18.888888888888889</v>
      </c>
      <c r="G369" t="s">
        <v>14</v>
      </c>
      <c r="H369">
        <v>75</v>
      </c>
      <c r="I369" s="7">
        <f t="shared" si="1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17"/>
        <v>41930.208333333336</v>
      </c>
      <c r="O369" s="11">
        <f t="shared" si="18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v>276.80769230769232</v>
      </c>
      <c r="G370" t="s">
        <v>20</v>
      </c>
      <c r="H370">
        <v>206</v>
      </c>
      <c r="I370" s="7">
        <f t="shared" si="1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17"/>
        <v>40464.208333333336</v>
      </c>
      <c r="O370" s="11">
        <f t="shared" si="18"/>
        <v>40487.208333333336</v>
      </c>
      <c r="P370" t="b">
        <v>0</v>
      </c>
      <c r="Q370" t="b">
        <v>1</v>
      </c>
      <c r="R370" t="s">
        <v>42</v>
      </c>
      <c r="S370" t="s">
        <v>2057</v>
      </c>
      <c r="T370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v>273.01851851851848</v>
      </c>
      <c r="G371" t="s">
        <v>20</v>
      </c>
      <c r="H371">
        <v>154</v>
      </c>
      <c r="I371" s="7">
        <f t="shared" si="1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17"/>
        <v>41308.25</v>
      </c>
      <c r="O371" s="11">
        <f t="shared" si="18"/>
        <v>41347.208333333336</v>
      </c>
      <c r="P371" t="b">
        <v>0</v>
      </c>
      <c r="Q371" t="b">
        <v>1</v>
      </c>
      <c r="R371" t="s">
        <v>269</v>
      </c>
      <c r="S371" t="s">
        <v>2057</v>
      </c>
      <c r="T371" t="s">
        <v>2053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v>159.36331255565449</v>
      </c>
      <c r="G372" t="s">
        <v>20</v>
      </c>
      <c r="H372">
        <v>5966</v>
      </c>
      <c r="I372" s="7">
        <f t="shared" si="1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17"/>
        <v>43570.208333333328</v>
      </c>
      <c r="O372" s="11">
        <f t="shared" si="18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v>67.869978858350947</v>
      </c>
      <c r="G373" t="s">
        <v>14</v>
      </c>
      <c r="H373">
        <v>2176</v>
      </c>
      <c r="I373" s="7">
        <f t="shared" si="1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17"/>
        <v>42043.25</v>
      </c>
      <c r="O373" s="11">
        <f t="shared" si="18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v>1591.5555555555554</v>
      </c>
      <c r="G374" t="s">
        <v>20</v>
      </c>
      <c r="H374">
        <v>169</v>
      </c>
      <c r="I374" s="7">
        <f t="shared" si="1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17"/>
        <v>42012.25</v>
      </c>
      <c r="O374" s="11">
        <f t="shared" si="18"/>
        <v>42032.25</v>
      </c>
      <c r="P374" t="b">
        <v>0</v>
      </c>
      <c r="Q374" t="b">
        <v>1</v>
      </c>
      <c r="R374" t="s">
        <v>42</v>
      </c>
      <c r="S374" t="s">
        <v>2057</v>
      </c>
      <c r="T374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v>730.18222222222221</v>
      </c>
      <c r="G375" t="s">
        <v>20</v>
      </c>
      <c r="H375">
        <v>2106</v>
      </c>
      <c r="I375" s="7">
        <f t="shared" si="1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17"/>
        <v>42964.208333333328</v>
      </c>
      <c r="O375" s="11">
        <f t="shared" si="18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v>13.185782556750297</v>
      </c>
      <c r="G376" t="s">
        <v>14</v>
      </c>
      <c r="H376">
        <v>441</v>
      </c>
      <c r="I376" s="7">
        <f t="shared" si="1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17"/>
        <v>43476.25</v>
      </c>
      <c r="O376" s="11">
        <f t="shared" si="18"/>
        <v>43481.25</v>
      </c>
      <c r="P376" t="b">
        <v>0</v>
      </c>
      <c r="Q376" t="b">
        <v>1</v>
      </c>
      <c r="R376" t="s">
        <v>42</v>
      </c>
      <c r="S376" t="s">
        <v>2057</v>
      </c>
      <c r="T376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v>54.777777777777779</v>
      </c>
      <c r="G377" t="s">
        <v>14</v>
      </c>
      <c r="H377">
        <v>25</v>
      </c>
      <c r="I377" s="7">
        <f t="shared" si="16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17"/>
        <v>42293.208333333328</v>
      </c>
      <c r="O377" s="11">
        <f t="shared" si="18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2059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v>361.02941176470591</v>
      </c>
      <c r="G378" t="s">
        <v>20</v>
      </c>
      <c r="H378">
        <v>131</v>
      </c>
      <c r="I378" s="7">
        <f t="shared" si="1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17"/>
        <v>41826.208333333336</v>
      </c>
      <c r="O378" s="11">
        <f t="shared" si="18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v>10.257545271629779</v>
      </c>
      <c r="G379" t="s">
        <v>14</v>
      </c>
      <c r="H379">
        <v>127</v>
      </c>
      <c r="I379" s="7">
        <f t="shared" si="1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17"/>
        <v>43760.208333333328</v>
      </c>
      <c r="O379" s="11">
        <f t="shared" si="18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v>13.962962962962964</v>
      </c>
      <c r="G380" t="s">
        <v>14</v>
      </c>
      <c r="H380">
        <v>355</v>
      </c>
      <c r="I380" s="7">
        <f t="shared" si="1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17"/>
        <v>43241.208333333328</v>
      </c>
      <c r="O380" s="11">
        <f t="shared" si="18"/>
        <v>43279.208333333328</v>
      </c>
      <c r="P380" t="b">
        <v>0</v>
      </c>
      <c r="Q380" t="b">
        <v>0</v>
      </c>
      <c r="R380" t="s">
        <v>42</v>
      </c>
      <c r="S380" t="s">
        <v>2057</v>
      </c>
      <c r="T380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v>40.444444444444443</v>
      </c>
      <c r="G381" t="s">
        <v>14</v>
      </c>
      <c r="H381">
        <v>44</v>
      </c>
      <c r="I381" s="7">
        <f t="shared" si="1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17"/>
        <v>40843.208333333336</v>
      </c>
      <c r="O381" s="11">
        <f t="shared" si="18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v>160.32</v>
      </c>
      <c r="G382" t="s">
        <v>20</v>
      </c>
      <c r="H382">
        <v>84</v>
      </c>
      <c r="I382" s="7">
        <f t="shared" si="1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17"/>
        <v>41448.208333333336</v>
      </c>
      <c r="O382" s="11">
        <f t="shared" si="18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v>183.9433962264151</v>
      </c>
      <c r="G383" t="s">
        <v>20</v>
      </c>
      <c r="H383">
        <v>155</v>
      </c>
      <c r="I383" s="7">
        <f t="shared" si="1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17"/>
        <v>42163.208333333328</v>
      </c>
      <c r="O383" s="11">
        <f t="shared" si="18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v>63.769230769230766</v>
      </c>
      <c r="G384" t="s">
        <v>14</v>
      </c>
      <c r="H384">
        <v>67</v>
      </c>
      <c r="I384" s="7">
        <f t="shared" si="1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17"/>
        <v>43024.208333333328</v>
      </c>
      <c r="O384" s="11">
        <f t="shared" si="18"/>
        <v>43043.208333333328</v>
      </c>
      <c r="P384" t="b">
        <v>0</v>
      </c>
      <c r="Q384" t="b">
        <v>0</v>
      </c>
      <c r="R384" t="s">
        <v>122</v>
      </c>
      <c r="S384" t="s">
        <v>2049</v>
      </c>
      <c r="T384" t="s">
        <v>2061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v>225.38095238095238</v>
      </c>
      <c r="G385" t="s">
        <v>20</v>
      </c>
      <c r="H385">
        <v>189</v>
      </c>
      <c r="I385" s="7">
        <f t="shared" si="1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17"/>
        <v>43509.25</v>
      </c>
      <c r="O385" s="11">
        <f t="shared" si="18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2056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v>172.00961538461539</v>
      </c>
      <c r="G386" t="s">
        <v>20</v>
      </c>
      <c r="H386">
        <v>4799</v>
      </c>
      <c r="I386" s="7">
        <f t="shared" si="1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17"/>
        <v>42776.25</v>
      </c>
      <c r="O386" s="11">
        <f t="shared" si="18"/>
        <v>42803.25</v>
      </c>
      <c r="P386" t="b">
        <v>1</v>
      </c>
      <c r="Q386" t="b">
        <v>1</v>
      </c>
      <c r="R386" t="s">
        <v>42</v>
      </c>
      <c r="S386" t="s">
        <v>2057</v>
      </c>
      <c r="T386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v>146.16709511568124</v>
      </c>
      <c r="G387" t="s">
        <v>20</v>
      </c>
      <c r="H387">
        <v>1137</v>
      </c>
      <c r="I387" s="7">
        <f t="shared" ref="I387:I450" si="19">IFERROR(E387/H387,"0")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0">(((L387/60)/60)/24)+DATE(1970,1,1)</f>
        <v>43553.208333333328</v>
      </c>
      <c r="O387" s="11">
        <f t="shared" ref="O387:O450" si="21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2043</v>
      </c>
      <c r="T387" t="s">
        <v>2044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v>76.42361623616236</v>
      </c>
      <c r="G388" t="s">
        <v>14</v>
      </c>
      <c r="H388">
        <v>1068</v>
      </c>
      <c r="I388" s="7">
        <f t="shared" si="19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0"/>
        <v>40355.208333333336</v>
      </c>
      <c r="O388" s="11">
        <f t="shared" si="21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v>39.261467889908261</v>
      </c>
      <c r="G389" t="s">
        <v>14</v>
      </c>
      <c r="H389">
        <v>424</v>
      </c>
      <c r="I389" s="7">
        <f t="shared" si="19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0"/>
        <v>41072.208333333336</v>
      </c>
      <c r="O389" s="11">
        <f t="shared" si="21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2042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v>11.270034843205574</v>
      </c>
      <c r="G390" t="s">
        <v>74</v>
      </c>
      <c r="H390">
        <v>145</v>
      </c>
      <c r="I390" s="7">
        <f t="shared" si="19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0"/>
        <v>40912.25</v>
      </c>
      <c r="O390" s="11">
        <f t="shared" si="21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2059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v>122.11084337349398</v>
      </c>
      <c r="G391" t="s">
        <v>20</v>
      </c>
      <c r="H391">
        <v>1152</v>
      </c>
      <c r="I391" s="7">
        <f t="shared" si="19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0"/>
        <v>40479.208333333336</v>
      </c>
      <c r="O391" s="11">
        <f t="shared" si="21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v>186.54166666666669</v>
      </c>
      <c r="G392" t="s">
        <v>20</v>
      </c>
      <c r="H392">
        <v>50</v>
      </c>
      <c r="I392" s="7">
        <f t="shared" si="19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0"/>
        <v>41530.208333333336</v>
      </c>
      <c r="O392" s="11">
        <f t="shared" si="21"/>
        <v>41545.208333333336</v>
      </c>
      <c r="P392" t="b">
        <v>0</v>
      </c>
      <c r="Q392" t="b">
        <v>0</v>
      </c>
      <c r="R392" t="s">
        <v>122</v>
      </c>
      <c r="S392" t="s">
        <v>2049</v>
      </c>
      <c r="T392" t="s">
        <v>2061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v>7.2731788079470201</v>
      </c>
      <c r="G393" t="s">
        <v>14</v>
      </c>
      <c r="H393">
        <v>151</v>
      </c>
      <c r="I393" s="7">
        <f t="shared" si="19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0"/>
        <v>41653.25</v>
      </c>
      <c r="O393" s="11">
        <f t="shared" si="21"/>
        <v>41655.25</v>
      </c>
      <c r="P393" t="b">
        <v>0</v>
      </c>
      <c r="Q393" t="b">
        <v>0</v>
      </c>
      <c r="R393" t="s">
        <v>68</v>
      </c>
      <c r="S393" t="s">
        <v>2043</v>
      </c>
      <c r="T393" t="s">
        <v>2044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v>65.642371234207957</v>
      </c>
      <c r="G394" t="s">
        <v>14</v>
      </c>
      <c r="H394">
        <v>1608</v>
      </c>
      <c r="I394" s="7">
        <f t="shared" si="19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0"/>
        <v>40549.25</v>
      </c>
      <c r="O394" s="11">
        <f t="shared" si="21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2042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v>228.96178343949046</v>
      </c>
      <c r="G395" t="s">
        <v>20</v>
      </c>
      <c r="H395">
        <v>3059</v>
      </c>
      <c r="I395" s="7">
        <f t="shared" si="19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0"/>
        <v>42933.208333333328</v>
      </c>
      <c r="O395" s="11">
        <f t="shared" si="21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2051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v>469.37499999999994</v>
      </c>
      <c r="G396" t="s">
        <v>20</v>
      </c>
      <c r="H396">
        <v>34</v>
      </c>
      <c r="I396" s="7">
        <f t="shared" si="19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0"/>
        <v>41484.208333333336</v>
      </c>
      <c r="O396" s="11">
        <f t="shared" si="21"/>
        <v>41494.208333333336</v>
      </c>
      <c r="P396" t="b">
        <v>0</v>
      </c>
      <c r="Q396" t="b">
        <v>1</v>
      </c>
      <c r="R396" t="s">
        <v>42</v>
      </c>
      <c r="S396" t="s">
        <v>2057</v>
      </c>
      <c r="T396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v>130.11267605633802</v>
      </c>
      <c r="G397" t="s">
        <v>20</v>
      </c>
      <c r="H397">
        <v>220</v>
      </c>
      <c r="I397" s="7">
        <f t="shared" si="19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0"/>
        <v>40885.25</v>
      </c>
      <c r="O397" s="11">
        <f t="shared" si="21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v>167.05422993492408</v>
      </c>
      <c r="G398" t="s">
        <v>20</v>
      </c>
      <c r="H398">
        <v>1604</v>
      </c>
      <c r="I398" s="7">
        <f t="shared" si="19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0"/>
        <v>43378.208333333328</v>
      </c>
      <c r="O398" s="11">
        <f t="shared" si="21"/>
        <v>43386.208333333328</v>
      </c>
      <c r="P398" t="b">
        <v>0</v>
      </c>
      <c r="Q398" t="b">
        <v>0</v>
      </c>
      <c r="R398" t="s">
        <v>53</v>
      </c>
      <c r="S398" t="s">
        <v>2057</v>
      </c>
      <c r="T398" t="s">
        <v>2041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v>173.8641975308642</v>
      </c>
      <c r="G399" t="s">
        <v>20</v>
      </c>
      <c r="H399">
        <v>454</v>
      </c>
      <c r="I399" s="7">
        <f t="shared" si="19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0"/>
        <v>41417.208333333336</v>
      </c>
      <c r="O399" s="11">
        <f t="shared" si="21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v>717.76470588235293</v>
      </c>
      <c r="G400" t="s">
        <v>20</v>
      </c>
      <c r="H400">
        <v>123</v>
      </c>
      <c r="I400" s="7">
        <f t="shared" si="19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0"/>
        <v>43228.208333333328</v>
      </c>
      <c r="O400" s="11">
        <f t="shared" si="21"/>
        <v>43230.208333333328</v>
      </c>
      <c r="P400" t="b">
        <v>0</v>
      </c>
      <c r="Q400" t="b">
        <v>1</v>
      </c>
      <c r="R400" t="s">
        <v>71</v>
      </c>
      <c r="S400" t="s">
        <v>2057</v>
      </c>
      <c r="T400" t="s">
        <v>2045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v>63.850976361767728</v>
      </c>
      <c r="G401" t="s">
        <v>14</v>
      </c>
      <c r="H401">
        <v>941</v>
      </c>
      <c r="I401" s="7">
        <f t="shared" si="19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0"/>
        <v>40576.25</v>
      </c>
      <c r="O401" s="11">
        <f t="shared" si="21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2059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v>2</v>
      </c>
      <c r="G402" t="s">
        <v>14</v>
      </c>
      <c r="H402">
        <v>1</v>
      </c>
      <c r="I402" s="7">
        <f t="shared" si="19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0"/>
        <v>41502.208333333336</v>
      </c>
      <c r="O402" s="11">
        <f t="shared" si="21"/>
        <v>41524.208333333336</v>
      </c>
      <c r="P402" t="b">
        <v>0</v>
      </c>
      <c r="Q402" t="b">
        <v>1</v>
      </c>
      <c r="R402" t="s">
        <v>122</v>
      </c>
      <c r="S402" t="s">
        <v>2049</v>
      </c>
      <c r="T402" t="s">
        <v>2061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v>1530.2222222222222</v>
      </c>
      <c r="G403" t="s">
        <v>20</v>
      </c>
      <c r="H403">
        <v>299</v>
      </c>
      <c r="I403" s="7">
        <f t="shared" si="19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0"/>
        <v>43765.208333333328</v>
      </c>
      <c r="O403" s="11">
        <f t="shared" si="21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v>40.356164383561641</v>
      </c>
      <c r="G404" t="s">
        <v>14</v>
      </c>
      <c r="H404">
        <v>40</v>
      </c>
      <c r="I404" s="7">
        <f t="shared" si="19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0"/>
        <v>40914.25</v>
      </c>
      <c r="O404" s="11">
        <f t="shared" si="21"/>
        <v>40961.25</v>
      </c>
      <c r="P404" t="b">
        <v>0</v>
      </c>
      <c r="Q404" t="b">
        <v>1</v>
      </c>
      <c r="R404" t="s">
        <v>100</v>
      </c>
      <c r="S404" t="s">
        <v>2057</v>
      </c>
      <c r="T404" t="s">
        <v>2047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v>86.220633299284984</v>
      </c>
      <c r="G405" t="s">
        <v>14</v>
      </c>
      <c r="H405">
        <v>3015</v>
      </c>
      <c r="I405" s="7">
        <f t="shared" si="19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0"/>
        <v>40310.208333333336</v>
      </c>
      <c r="O405" s="11">
        <f t="shared" si="21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v>315.58486707566465</v>
      </c>
      <c r="G406" t="s">
        <v>20</v>
      </c>
      <c r="H406">
        <v>2237</v>
      </c>
      <c r="I406" s="7">
        <f t="shared" si="19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0"/>
        <v>43053.25</v>
      </c>
      <c r="O406" s="11">
        <f t="shared" si="21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v>89.618243243243242</v>
      </c>
      <c r="G407" t="s">
        <v>14</v>
      </c>
      <c r="H407">
        <v>435</v>
      </c>
      <c r="I407" s="7">
        <f t="shared" si="19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0"/>
        <v>43255.208333333328</v>
      </c>
      <c r="O407" s="11">
        <f t="shared" si="21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v>182.14503816793894</v>
      </c>
      <c r="G408" t="s">
        <v>20</v>
      </c>
      <c r="H408">
        <v>645</v>
      </c>
      <c r="I408" s="7">
        <f t="shared" si="19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0"/>
        <v>41304.25</v>
      </c>
      <c r="O408" s="11">
        <f t="shared" si="21"/>
        <v>41316.25</v>
      </c>
      <c r="P408" t="b">
        <v>1</v>
      </c>
      <c r="Q408" t="b">
        <v>0</v>
      </c>
      <c r="R408" t="s">
        <v>42</v>
      </c>
      <c r="S408" t="s">
        <v>2057</v>
      </c>
      <c r="T408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v>355.88235294117646</v>
      </c>
      <c r="G409" t="s">
        <v>20</v>
      </c>
      <c r="H409">
        <v>484</v>
      </c>
      <c r="I409" s="7">
        <f t="shared" si="19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0"/>
        <v>43751.208333333328</v>
      </c>
      <c r="O409" s="11">
        <f t="shared" si="21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v>131.83695652173913</v>
      </c>
      <c r="G410" t="s">
        <v>20</v>
      </c>
      <c r="H410">
        <v>154</v>
      </c>
      <c r="I410" s="7">
        <f t="shared" si="19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0"/>
        <v>42541.208333333328</v>
      </c>
      <c r="O410" s="11">
        <f t="shared" si="21"/>
        <v>42561.208333333328</v>
      </c>
      <c r="P410" t="b">
        <v>0</v>
      </c>
      <c r="Q410" t="b">
        <v>0</v>
      </c>
      <c r="R410" t="s">
        <v>42</v>
      </c>
      <c r="S410" t="s">
        <v>2057</v>
      </c>
      <c r="T410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v>46.315634218289084</v>
      </c>
      <c r="G411" t="s">
        <v>14</v>
      </c>
      <c r="H411">
        <v>714</v>
      </c>
      <c r="I411" s="7">
        <f t="shared" si="19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0"/>
        <v>42843.208333333328</v>
      </c>
      <c r="O411" s="11">
        <f t="shared" si="21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v>36.132726089785294</v>
      </c>
      <c r="G412" t="s">
        <v>47</v>
      </c>
      <c r="H412">
        <v>1111</v>
      </c>
      <c r="I412" s="7">
        <f t="shared" si="19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0"/>
        <v>42122.208333333328</v>
      </c>
      <c r="O412" s="11">
        <f t="shared" si="21"/>
        <v>42122.208333333328</v>
      </c>
      <c r="P412" t="b">
        <v>0</v>
      </c>
      <c r="Q412" t="b">
        <v>0</v>
      </c>
      <c r="R412" t="s">
        <v>292</v>
      </c>
      <c r="S412" t="s">
        <v>2046</v>
      </c>
      <c r="T412" t="s">
        <v>2063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v>104.62820512820512</v>
      </c>
      <c r="G413" t="s">
        <v>20</v>
      </c>
      <c r="H413">
        <v>82</v>
      </c>
      <c r="I413" s="7">
        <f t="shared" si="19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0"/>
        <v>42884.208333333328</v>
      </c>
      <c r="O413" s="11">
        <f t="shared" si="21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v>668.85714285714289</v>
      </c>
      <c r="G414" t="s">
        <v>20</v>
      </c>
      <c r="H414">
        <v>134</v>
      </c>
      <c r="I414" s="7">
        <f t="shared" si="19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0"/>
        <v>41642.25</v>
      </c>
      <c r="O414" s="11">
        <f t="shared" si="21"/>
        <v>41652.25</v>
      </c>
      <c r="P414" t="b">
        <v>0</v>
      </c>
      <c r="Q414" t="b">
        <v>0</v>
      </c>
      <c r="R414" t="s">
        <v>119</v>
      </c>
      <c r="S414" t="s">
        <v>2043</v>
      </c>
      <c r="T414" t="s">
        <v>2048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v>62.072823218997364</v>
      </c>
      <c r="G415" t="s">
        <v>47</v>
      </c>
      <c r="H415">
        <v>1089</v>
      </c>
      <c r="I415" s="7">
        <f t="shared" si="19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0"/>
        <v>43431.25</v>
      </c>
      <c r="O415" s="11">
        <f t="shared" si="21"/>
        <v>43458.25</v>
      </c>
      <c r="P415" t="b">
        <v>0</v>
      </c>
      <c r="Q415" t="b">
        <v>0</v>
      </c>
      <c r="R415" t="s">
        <v>71</v>
      </c>
      <c r="S415" t="s">
        <v>2057</v>
      </c>
      <c r="T415" t="s">
        <v>2045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v>84.699787460148784</v>
      </c>
      <c r="G416" t="s">
        <v>14</v>
      </c>
      <c r="H416">
        <v>5497</v>
      </c>
      <c r="I416" s="7">
        <f t="shared" si="19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0"/>
        <v>40288.208333333336</v>
      </c>
      <c r="O416" s="11">
        <f t="shared" si="21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2056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v>11.059030837004405</v>
      </c>
      <c r="G417" t="s">
        <v>14</v>
      </c>
      <c r="H417">
        <v>418</v>
      </c>
      <c r="I417" s="7">
        <f t="shared" si="19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0"/>
        <v>40921.25</v>
      </c>
      <c r="O417" s="11">
        <f t="shared" si="21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v>43.838781575037146</v>
      </c>
      <c r="G418" t="s">
        <v>14</v>
      </c>
      <c r="H418">
        <v>1439</v>
      </c>
      <c r="I418" s="7">
        <f t="shared" si="19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0"/>
        <v>40560.25</v>
      </c>
      <c r="O418" s="11">
        <f t="shared" si="21"/>
        <v>40569.25</v>
      </c>
      <c r="P418" t="b">
        <v>0</v>
      </c>
      <c r="Q418" t="b">
        <v>1</v>
      </c>
      <c r="R418" t="s">
        <v>42</v>
      </c>
      <c r="S418" t="s">
        <v>2057</v>
      </c>
      <c r="T418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v>55.470588235294116</v>
      </c>
      <c r="G419" t="s">
        <v>14</v>
      </c>
      <c r="H419">
        <v>15</v>
      </c>
      <c r="I419" s="7">
        <f t="shared" si="19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0"/>
        <v>43407.208333333328</v>
      </c>
      <c r="O419" s="11">
        <f t="shared" si="21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v>57.399511301160658</v>
      </c>
      <c r="G420" t="s">
        <v>14</v>
      </c>
      <c r="H420">
        <v>1999</v>
      </c>
      <c r="I420" s="7">
        <f t="shared" si="19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0"/>
        <v>41035.208333333336</v>
      </c>
      <c r="O420" s="11">
        <f t="shared" si="21"/>
        <v>41036.208333333336</v>
      </c>
      <c r="P420" t="b">
        <v>0</v>
      </c>
      <c r="Q420" t="b">
        <v>0</v>
      </c>
      <c r="R420" t="s">
        <v>42</v>
      </c>
      <c r="S420" t="s">
        <v>2057</v>
      </c>
      <c r="T420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v>123.43497363796135</v>
      </c>
      <c r="G421" t="s">
        <v>20</v>
      </c>
      <c r="H421">
        <v>5203</v>
      </c>
      <c r="I421" s="7">
        <f t="shared" si="19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0"/>
        <v>40899.25</v>
      </c>
      <c r="O421" s="11">
        <f t="shared" si="21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v>128.46</v>
      </c>
      <c r="G422" t="s">
        <v>20</v>
      </c>
      <c r="H422">
        <v>94</v>
      </c>
      <c r="I422" s="7">
        <f t="shared" si="19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0"/>
        <v>42911.208333333328</v>
      </c>
      <c r="O422" s="11">
        <f t="shared" si="21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v>63.989361702127653</v>
      </c>
      <c r="G423" t="s">
        <v>14</v>
      </c>
      <c r="H423">
        <v>118</v>
      </c>
      <c r="I423" s="7">
        <f t="shared" si="19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0"/>
        <v>42915.208333333328</v>
      </c>
      <c r="O423" s="11">
        <f t="shared" si="21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2042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v>127.29885057471265</v>
      </c>
      <c r="G424" t="s">
        <v>20</v>
      </c>
      <c r="H424">
        <v>205</v>
      </c>
      <c r="I424" s="7">
        <f t="shared" si="19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0"/>
        <v>40285.208333333336</v>
      </c>
      <c r="O424" s="11">
        <f t="shared" si="21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v>10.638024357239512</v>
      </c>
      <c r="G425" t="s">
        <v>14</v>
      </c>
      <c r="H425">
        <v>162</v>
      </c>
      <c r="I425" s="7">
        <f t="shared" si="19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0"/>
        <v>40808.208333333336</v>
      </c>
      <c r="O425" s="11">
        <f t="shared" si="21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2056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v>40.470588235294116</v>
      </c>
      <c r="G426" t="s">
        <v>14</v>
      </c>
      <c r="H426">
        <v>83</v>
      </c>
      <c r="I426" s="7">
        <f t="shared" si="19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0"/>
        <v>43208.208333333328</v>
      </c>
      <c r="O426" s="11">
        <f t="shared" si="21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2059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v>287.66666666666663</v>
      </c>
      <c r="G427" t="s">
        <v>20</v>
      </c>
      <c r="H427">
        <v>92</v>
      </c>
      <c r="I427" s="7">
        <f t="shared" si="19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0"/>
        <v>42213.208333333328</v>
      </c>
      <c r="O427" s="11">
        <f t="shared" si="21"/>
        <v>42219.208333333328</v>
      </c>
      <c r="P427" t="b">
        <v>0</v>
      </c>
      <c r="Q427" t="b">
        <v>0</v>
      </c>
      <c r="R427" t="s">
        <v>122</v>
      </c>
      <c r="S427" t="s">
        <v>2049</v>
      </c>
      <c r="T427" t="s">
        <v>2061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v>572.94444444444446</v>
      </c>
      <c r="G428" t="s">
        <v>20</v>
      </c>
      <c r="H428">
        <v>219</v>
      </c>
      <c r="I428" s="7">
        <f t="shared" si="19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0"/>
        <v>41332.25</v>
      </c>
      <c r="O428" s="11">
        <f t="shared" si="21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v>112.90429799426933</v>
      </c>
      <c r="G429" t="s">
        <v>20</v>
      </c>
      <c r="H429">
        <v>2526</v>
      </c>
      <c r="I429" s="7">
        <f t="shared" si="19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0"/>
        <v>41895.208333333336</v>
      </c>
      <c r="O429" s="11">
        <f t="shared" si="21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v>46.387573964497044</v>
      </c>
      <c r="G430" t="s">
        <v>14</v>
      </c>
      <c r="H430">
        <v>747</v>
      </c>
      <c r="I430" s="7">
        <f t="shared" si="19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0"/>
        <v>40585.25</v>
      </c>
      <c r="O430" s="11">
        <f t="shared" si="21"/>
        <v>40592.25</v>
      </c>
      <c r="P430" t="b">
        <v>0</v>
      </c>
      <c r="Q430" t="b">
        <v>0</v>
      </c>
      <c r="R430" t="s">
        <v>71</v>
      </c>
      <c r="S430" t="s">
        <v>2057</v>
      </c>
      <c r="T430" t="s">
        <v>2045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v>90.675916230366497</v>
      </c>
      <c r="G431" t="s">
        <v>74</v>
      </c>
      <c r="H431">
        <v>2138</v>
      </c>
      <c r="I431" s="7">
        <f t="shared" si="19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0"/>
        <v>41680.25</v>
      </c>
      <c r="O431" s="11">
        <f t="shared" si="21"/>
        <v>41708.208333333336</v>
      </c>
      <c r="P431" t="b">
        <v>0</v>
      </c>
      <c r="Q431" t="b">
        <v>1</v>
      </c>
      <c r="R431" t="s">
        <v>122</v>
      </c>
      <c r="S431" t="s">
        <v>2049</v>
      </c>
      <c r="T431" t="s">
        <v>2061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v>67.740740740740748</v>
      </c>
      <c r="G432" t="s">
        <v>14</v>
      </c>
      <c r="H432">
        <v>84</v>
      </c>
      <c r="I432" s="7">
        <f t="shared" si="19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0"/>
        <v>43737.208333333328</v>
      </c>
      <c r="O432" s="11">
        <f t="shared" si="21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v>192.49019607843135</v>
      </c>
      <c r="G433" t="s">
        <v>20</v>
      </c>
      <c r="H433">
        <v>94</v>
      </c>
      <c r="I433" s="7">
        <f t="shared" si="19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0"/>
        <v>43273.208333333328</v>
      </c>
      <c r="O433" s="11">
        <f t="shared" si="21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v>82.714285714285722</v>
      </c>
      <c r="G434" t="s">
        <v>14</v>
      </c>
      <c r="H434">
        <v>91</v>
      </c>
      <c r="I434" s="7">
        <f t="shared" si="19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0"/>
        <v>41761.208333333336</v>
      </c>
      <c r="O434" s="11">
        <f t="shared" si="21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v>54.163920922570021</v>
      </c>
      <c r="G435" t="s">
        <v>14</v>
      </c>
      <c r="H435">
        <v>792</v>
      </c>
      <c r="I435" s="7">
        <f t="shared" si="19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0"/>
        <v>41603.25</v>
      </c>
      <c r="O435" s="11">
        <f t="shared" si="21"/>
        <v>41619.25</v>
      </c>
      <c r="P435" t="b">
        <v>0</v>
      </c>
      <c r="Q435" t="b">
        <v>1</v>
      </c>
      <c r="R435" t="s">
        <v>42</v>
      </c>
      <c r="S435" t="s">
        <v>2057</v>
      </c>
      <c r="T435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v>16.722222222222221</v>
      </c>
      <c r="G436" t="s">
        <v>74</v>
      </c>
      <c r="H436">
        <v>10</v>
      </c>
      <c r="I436" s="7">
        <f t="shared" si="19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0"/>
        <v>42705.25</v>
      </c>
      <c r="O436" s="11">
        <f t="shared" si="21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v>116.87664041994749</v>
      </c>
      <c r="G437" t="s">
        <v>20</v>
      </c>
      <c r="H437">
        <v>1713</v>
      </c>
      <c r="I437" s="7">
        <f t="shared" si="19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0"/>
        <v>41988.25</v>
      </c>
      <c r="O437" s="11">
        <f t="shared" si="21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v>1052.1538461538462</v>
      </c>
      <c r="G438" t="s">
        <v>20</v>
      </c>
      <c r="H438">
        <v>249</v>
      </c>
      <c r="I438" s="7">
        <f t="shared" si="19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0"/>
        <v>43575.208333333328</v>
      </c>
      <c r="O438" s="11">
        <f t="shared" si="21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2051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v>123.07407407407408</v>
      </c>
      <c r="G439" t="s">
        <v>20</v>
      </c>
      <c r="H439">
        <v>192</v>
      </c>
      <c r="I439" s="7">
        <f t="shared" si="19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0"/>
        <v>42260.208333333328</v>
      </c>
      <c r="O439" s="11">
        <f t="shared" si="21"/>
        <v>42263.208333333328</v>
      </c>
      <c r="P439" t="b">
        <v>0</v>
      </c>
      <c r="Q439" t="b">
        <v>1</v>
      </c>
      <c r="R439" t="s">
        <v>71</v>
      </c>
      <c r="S439" t="s">
        <v>2057</v>
      </c>
      <c r="T439" t="s">
        <v>2045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v>178.63855421686748</v>
      </c>
      <c r="G440" t="s">
        <v>20</v>
      </c>
      <c r="H440">
        <v>247</v>
      </c>
      <c r="I440" s="7">
        <f t="shared" si="19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0"/>
        <v>41337.25</v>
      </c>
      <c r="O440" s="11">
        <f t="shared" si="21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v>355.28169014084506</v>
      </c>
      <c r="G441" t="s">
        <v>20</v>
      </c>
      <c r="H441">
        <v>2293</v>
      </c>
      <c r="I441" s="7">
        <f t="shared" si="19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0"/>
        <v>42680.208333333328</v>
      </c>
      <c r="O441" s="11">
        <f t="shared" si="21"/>
        <v>42687.25</v>
      </c>
      <c r="P441" t="b">
        <v>0</v>
      </c>
      <c r="Q441" t="b">
        <v>0</v>
      </c>
      <c r="R441" t="s">
        <v>474</v>
      </c>
      <c r="S441" t="s">
        <v>2057</v>
      </c>
      <c r="T441" t="s">
        <v>2065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v>161.90634146341463</v>
      </c>
      <c r="G442" t="s">
        <v>20</v>
      </c>
      <c r="H442">
        <v>3131</v>
      </c>
      <c r="I442" s="7">
        <f t="shared" si="19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0"/>
        <v>42916.208333333328</v>
      </c>
      <c r="O442" s="11">
        <f t="shared" si="21"/>
        <v>42926.208333333328</v>
      </c>
      <c r="P442" t="b">
        <v>0</v>
      </c>
      <c r="Q442" t="b">
        <v>0</v>
      </c>
      <c r="R442" t="s">
        <v>269</v>
      </c>
      <c r="S442" t="s">
        <v>2057</v>
      </c>
      <c r="T442" t="s">
        <v>2053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v>24.914285714285715</v>
      </c>
      <c r="G443" t="s">
        <v>14</v>
      </c>
      <c r="H443">
        <v>32</v>
      </c>
      <c r="I443" s="7">
        <f t="shared" si="19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0"/>
        <v>41025.208333333336</v>
      </c>
      <c r="O443" s="11">
        <f t="shared" si="21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2042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v>198.72222222222223</v>
      </c>
      <c r="G444" t="s">
        <v>20</v>
      </c>
      <c r="H444">
        <v>143</v>
      </c>
      <c r="I444" s="7">
        <f t="shared" si="19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0"/>
        <v>42980.208333333328</v>
      </c>
      <c r="O444" s="11">
        <f t="shared" si="21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v>34.752688172043008</v>
      </c>
      <c r="G445" t="s">
        <v>74</v>
      </c>
      <c r="H445">
        <v>90</v>
      </c>
      <c r="I445" s="7">
        <f t="shared" si="19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0"/>
        <v>40451.208333333336</v>
      </c>
      <c r="O445" s="11">
        <f t="shared" si="21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v>176.41935483870967</v>
      </c>
      <c r="G446" t="s">
        <v>20</v>
      </c>
      <c r="H446">
        <v>296</v>
      </c>
      <c r="I446" s="7">
        <f t="shared" si="19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0"/>
        <v>40748.208333333336</v>
      </c>
      <c r="O446" s="11">
        <f t="shared" si="21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2059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v>511.38095238095235</v>
      </c>
      <c r="G447" t="s">
        <v>20</v>
      </c>
      <c r="H447">
        <v>170</v>
      </c>
      <c r="I447" s="7">
        <f t="shared" si="19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0"/>
        <v>40515.25</v>
      </c>
      <c r="O447" s="11">
        <f t="shared" si="21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v>82.044117647058826</v>
      </c>
      <c r="G448" t="s">
        <v>14</v>
      </c>
      <c r="H448">
        <v>186</v>
      </c>
      <c r="I448" s="7">
        <f t="shared" si="19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0"/>
        <v>41261.25</v>
      </c>
      <c r="O448" s="11">
        <f t="shared" si="21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2042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v>24.326030927835053</v>
      </c>
      <c r="G449" t="s">
        <v>74</v>
      </c>
      <c r="H449">
        <v>439</v>
      </c>
      <c r="I449" s="7">
        <f t="shared" si="19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0"/>
        <v>43088.25</v>
      </c>
      <c r="O449" s="11">
        <f t="shared" si="21"/>
        <v>43104.25</v>
      </c>
      <c r="P449" t="b">
        <v>0</v>
      </c>
      <c r="Q449" t="b">
        <v>0</v>
      </c>
      <c r="R449" t="s">
        <v>269</v>
      </c>
      <c r="S449" t="s">
        <v>2057</v>
      </c>
      <c r="T449" t="s">
        <v>2053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v>50.482758620689658</v>
      </c>
      <c r="G450" t="s">
        <v>14</v>
      </c>
      <c r="H450">
        <v>605</v>
      </c>
      <c r="I450" s="7">
        <f t="shared" si="19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0"/>
        <v>41378.208333333336</v>
      </c>
      <c r="O450" s="11">
        <f t="shared" si="21"/>
        <v>41380.208333333336</v>
      </c>
      <c r="P450" t="b">
        <v>0</v>
      </c>
      <c r="Q450" t="b">
        <v>1</v>
      </c>
      <c r="R450" t="s">
        <v>89</v>
      </c>
      <c r="S450" t="s">
        <v>2046</v>
      </c>
      <c r="T450" t="s">
        <v>2060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v>967</v>
      </c>
      <c r="G451" t="s">
        <v>20</v>
      </c>
      <c r="H451">
        <v>86</v>
      </c>
      <c r="I451" s="7">
        <f t="shared" ref="I451:I514" si="22">IFERROR(E451/H451,"0")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23">(((L451/60)/60)/24)+DATE(1970,1,1)</f>
        <v>43530.25</v>
      </c>
      <c r="O451" s="11">
        <f t="shared" ref="O451:O514" si="24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2046</v>
      </c>
      <c r="T451" t="s">
        <v>2060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v>4</v>
      </c>
      <c r="G452" t="s">
        <v>14</v>
      </c>
      <c r="H452">
        <v>1</v>
      </c>
      <c r="I452" s="7">
        <f t="shared" si="22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3"/>
        <v>43394.208333333328</v>
      </c>
      <c r="O452" s="11">
        <f t="shared" si="24"/>
        <v>43417.25</v>
      </c>
      <c r="P452" t="b">
        <v>0</v>
      </c>
      <c r="Q452" t="b">
        <v>0</v>
      </c>
      <c r="R452" t="s">
        <v>71</v>
      </c>
      <c r="S452" t="s">
        <v>2057</v>
      </c>
      <c r="T452" t="s">
        <v>2045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v>122.84501347708894</v>
      </c>
      <c r="G453" t="s">
        <v>20</v>
      </c>
      <c r="H453">
        <v>6286</v>
      </c>
      <c r="I453" s="7">
        <f t="shared" si="2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3"/>
        <v>42935.208333333328</v>
      </c>
      <c r="O453" s="11">
        <f t="shared" si="24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v>63.4375</v>
      </c>
      <c r="G454" t="s">
        <v>14</v>
      </c>
      <c r="H454">
        <v>31</v>
      </c>
      <c r="I454" s="7">
        <f t="shared" si="2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3"/>
        <v>40365.208333333336</v>
      </c>
      <c r="O454" s="11">
        <f t="shared" si="24"/>
        <v>40366.208333333336</v>
      </c>
      <c r="P454" t="b">
        <v>0</v>
      </c>
      <c r="Q454" t="b">
        <v>0</v>
      </c>
      <c r="R454" t="s">
        <v>53</v>
      </c>
      <c r="S454" t="s">
        <v>2057</v>
      </c>
      <c r="T454" t="s">
        <v>2041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v>56.331688596491226</v>
      </c>
      <c r="G455" t="s">
        <v>14</v>
      </c>
      <c r="H455">
        <v>1181</v>
      </c>
      <c r="I455" s="7">
        <f t="shared" si="2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3"/>
        <v>42705.25</v>
      </c>
      <c r="O455" s="11">
        <f t="shared" si="24"/>
        <v>42746.25</v>
      </c>
      <c r="P455" t="b">
        <v>0</v>
      </c>
      <c r="Q455" t="b">
        <v>0</v>
      </c>
      <c r="R455" t="s">
        <v>474</v>
      </c>
      <c r="S455" t="s">
        <v>2057</v>
      </c>
      <c r="T455" t="s">
        <v>2065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v>44.074999999999996</v>
      </c>
      <c r="G456" t="s">
        <v>14</v>
      </c>
      <c r="H456">
        <v>39</v>
      </c>
      <c r="I456" s="7">
        <f t="shared" si="2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3"/>
        <v>41568.208333333336</v>
      </c>
      <c r="O456" s="11">
        <f t="shared" si="24"/>
        <v>41604.25</v>
      </c>
      <c r="P456" t="b">
        <v>0</v>
      </c>
      <c r="Q456" t="b">
        <v>1</v>
      </c>
      <c r="R456" t="s">
        <v>53</v>
      </c>
      <c r="S456" t="s">
        <v>2057</v>
      </c>
      <c r="T456" t="s">
        <v>2041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v>118.37253218884121</v>
      </c>
      <c r="G457" t="s">
        <v>20</v>
      </c>
      <c r="H457">
        <v>3727</v>
      </c>
      <c r="I457" s="7">
        <f t="shared" si="2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3"/>
        <v>40809.208333333336</v>
      </c>
      <c r="O457" s="11">
        <f t="shared" si="24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v>104.1243169398907</v>
      </c>
      <c r="G458" t="s">
        <v>20</v>
      </c>
      <c r="H458">
        <v>1605</v>
      </c>
      <c r="I458" s="7">
        <f t="shared" si="2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3"/>
        <v>43141.25</v>
      </c>
      <c r="O458" s="11">
        <f t="shared" si="24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2059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v>26.640000000000004</v>
      </c>
      <c r="G459" t="s">
        <v>14</v>
      </c>
      <c r="H459">
        <v>46</v>
      </c>
      <c r="I459" s="7">
        <f t="shared" si="2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3"/>
        <v>42657.208333333328</v>
      </c>
      <c r="O459" s="11">
        <f t="shared" si="24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v>351.20118343195264</v>
      </c>
      <c r="G460" t="s">
        <v>20</v>
      </c>
      <c r="H460">
        <v>2120</v>
      </c>
      <c r="I460" s="7">
        <f t="shared" si="2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3"/>
        <v>40265.208333333336</v>
      </c>
      <c r="O460" s="11">
        <f t="shared" si="24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v>90.063492063492063</v>
      </c>
      <c r="G461" t="s">
        <v>14</v>
      </c>
      <c r="H461">
        <v>105</v>
      </c>
      <c r="I461" s="7">
        <f t="shared" si="2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3"/>
        <v>42001.25</v>
      </c>
      <c r="O461" s="11">
        <f t="shared" si="24"/>
        <v>42026.25</v>
      </c>
      <c r="P461" t="b">
        <v>0</v>
      </c>
      <c r="Q461" t="b">
        <v>0</v>
      </c>
      <c r="R461" t="s">
        <v>42</v>
      </c>
      <c r="S461" t="s">
        <v>2057</v>
      </c>
      <c r="T46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v>171.625</v>
      </c>
      <c r="G462" t="s">
        <v>20</v>
      </c>
      <c r="H462">
        <v>50</v>
      </c>
      <c r="I462" s="7">
        <f t="shared" si="22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3"/>
        <v>40399.208333333336</v>
      </c>
      <c r="O462" s="11">
        <f t="shared" si="24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v>141.04655870445345</v>
      </c>
      <c r="G463" t="s">
        <v>20</v>
      </c>
      <c r="H463">
        <v>2080</v>
      </c>
      <c r="I463" s="7">
        <f t="shared" si="2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3"/>
        <v>41757.208333333336</v>
      </c>
      <c r="O463" s="11">
        <f t="shared" si="24"/>
        <v>41777.208333333336</v>
      </c>
      <c r="P463" t="b">
        <v>0</v>
      </c>
      <c r="Q463" t="b">
        <v>0</v>
      </c>
      <c r="R463" t="s">
        <v>53</v>
      </c>
      <c r="S463" t="s">
        <v>2057</v>
      </c>
      <c r="T463" t="s">
        <v>2041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v>30.57944915254237</v>
      </c>
      <c r="G464" t="s">
        <v>14</v>
      </c>
      <c r="H464">
        <v>535</v>
      </c>
      <c r="I464" s="7">
        <f t="shared" si="2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3"/>
        <v>41304.25</v>
      </c>
      <c r="O464" s="11">
        <f t="shared" si="24"/>
        <v>41342.25</v>
      </c>
      <c r="P464" t="b">
        <v>0</v>
      </c>
      <c r="Q464" t="b">
        <v>0</v>
      </c>
      <c r="R464" t="s">
        <v>292</v>
      </c>
      <c r="S464" t="s">
        <v>2046</v>
      </c>
      <c r="T464" t="s">
        <v>2063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v>108.16455696202532</v>
      </c>
      <c r="G465" t="s">
        <v>20</v>
      </c>
      <c r="H465">
        <v>2105</v>
      </c>
      <c r="I465" s="7">
        <f t="shared" si="2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3"/>
        <v>41639.25</v>
      </c>
      <c r="O465" s="11">
        <f t="shared" si="24"/>
        <v>41643.25</v>
      </c>
      <c r="P465" t="b">
        <v>0</v>
      </c>
      <c r="Q465" t="b">
        <v>0</v>
      </c>
      <c r="R465" t="s">
        <v>71</v>
      </c>
      <c r="S465" t="s">
        <v>2057</v>
      </c>
      <c r="T465" t="s">
        <v>2045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v>133.45505617977528</v>
      </c>
      <c r="G466" t="s">
        <v>20</v>
      </c>
      <c r="H466">
        <v>2436</v>
      </c>
      <c r="I466" s="7">
        <f t="shared" si="2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3"/>
        <v>43142.25</v>
      </c>
      <c r="O466" s="11">
        <f t="shared" si="24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v>187.85106382978722</v>
      </c>
      <c r="G467" t="s">
        <v>20</v>
      </c>
      <c r="H467">
        <v>80</v>
      </c>
      <c r="I467" s="7">
        <f t="shared" si="2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3"/>
        <v>43127.25</v>
      </c>
      <c r="O467" s="11">
        <f t="shared" si="24"/>
        <v>43136.25</v>
      </c>
      <c r="P467" t="b">
        <v>0</v>
      </c>
      <c r="Q467" t="b">
        <v>0</v>
      </c>
      <c r="R467" t="s">
        <v>206</v>
      </c>
      <c r="S467" t="s">
        <v>2043</v>
      </c>
      <c r="T467" t="s">
        <v>2052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v>332</v>
      </c>
      <c r="G468" t="s">
        <v>20</v>
      </c>
      <c r="H468">
        <v>42</v>
      </c>
      <c r="I468" s="7">
        <f t="shared" si="2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3"/>
        <v>41409.208333333336</v>
      </c>
      <c r="O468" s="11">
        <f t="shared" si="24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2042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v>575.21428571428578</v>
      </c>
      <c r="G469" t="s">
        <v>20</v>
      </c>
      <c r="H469">
        <v>139</v>
      </c>
      <c r="I469" s="7">
        <f t="shared" si="2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3"/>
        <v>42331.25</v>
      </c>
      <c r="O469" s="11">
        <f t="shared" si="24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v>40.5</v>
      </c>
      <c r="G470" t="s">
        <v>14</v>
      </c>
      <c r="H470">
        <v>16</v>
      </c>
      <c r="I470" s="7">
        <f t="shared" si="2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3"/>
        <v>43569.208333333328</v>
      </c>
      <c r="O470" s="11">
        <f t="shared" si="24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v>184.42857142857144</v>
      </c>
      <c r="G471" t="s">
        <v>20</v>
      </c>
      <c r="H471">
        <v>159</v>
      </c>
      <c r="I471" s="7">
        <f t="shared" si="2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3"/>
        <v>42142.208333333328</v>
      </c>
      <c r="O471" s="11">
        <f t="shared" si="24"/>
        <v>42144.208333333328</v>
      </c>
      <c r="P471" t="b">
        <v>0</v>
      </c>
      <c r="Q471" t="b">
        <v>0</v>
      </c>
      <c r="R471" t="s">
        <v>53</v>
      </c>
      <c r="S471" t="s">
        <v>2057</v>
      </c>
      <c r="T471" t="s">
        <v>2041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v>285.80555555555554</v>
      </c>
      <c r="G472" t="s">
        <v>20</v>
      </c>
      <c r="H472">
        <v>381</v>
      </c>
      <c r="I472" s="7">
        <f t="shared" si="2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3"/>
        <v>42716.25</v>
      </c>
      <c r="O472" s="11">
        <f t="shared" si="24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2042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v>319</v>
      </c>
      <c r="G473" t="s">
        <v>20</v>
      </c>
      <c r="H473">
        <v>194</v>
      </c>
      <c r="I473" s="7">
        <f t="shared" si="2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3"/>
        <v>41031.208333333336</v>
      </c>
      <c r="O473" s="11">
        <f t="shared" si="24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2056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v>39.234070221066318</v>
      </c>
      <c r="G474" t="s">
        <v>14</v>
      </c>
      <c r="H474">
        <v>575</v>
      </c>
      <c r="I474" s="7">
        <f t="shared" si="2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3"/>
        <v>43535.208333333328</v>
      </c>
      <c r="O474" s="11">
        <f t="shared" si="24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v>178.14000000000001</v>
      </c>
      <c r="G475" t="s">
        <v>20</v>
      </c>
      <c r="H475">
        <v>106</v>
      </c>
      <c r="I475" s="7">
        <f t="shared" si="2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3"/>
        <v>43277.208333333328</v>
      </c>
      <c r="O475" s="11">
        <f t="shared" si="24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2058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v>365.15</v>
      </c>
      <c r="G476" t="s">
        <v>20</v>
      </c>
      <c r="H476">
        <v>142</v>
      </c>
      <c r="I476" s="7">
        <f t="shared" si="2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3"/>
        <v>41989.25</v>
      </c>
      <c r="O476" s="11">
        <f t="shared" si="24"/>
        <v>41990.25</v>
      </c>
      <c r="P476" t="b">
        <v>0</v>
      </c>
      <c r="Q476" t="b">
        <v>0</v>
      </c>
      <c r="R476" t="s">
        <v>269</v>
      </c>
      <c r="S476" t="s">
        <v>2057</v>
      </c>
      <c r="T476" t="s">
        <v>2053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v>113.94594594594594</v>
      </c>
      <c r="G477" t="s">
        <v>20</v>
      </c>
      <c r="H477">
        <v>211</v>
      </c>
      <c r="I477" s="7">
        <f t="shared" si="2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3"/>
        <v>41450.208333333336</v>
      </c>
      <c r="O477" s="11">
        <f t="shared" si="24"/>
        <v>41454.208333333336</v>
      </c>
      <c r="P477" t="b">
        <v>0</v>
      </c>
      <c r="Q477" t="b">
        <v>1</v>
      </c>
      <c r="R477" t="s">
        <v>206</v>
      </c>
      <c r="S477" t="s">
        <v>2043</v>
      </c>
      <c r="T477" t="s">
        <v>2052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v>29.828720626631856</v>
      </c>
      <c r="G478" t="s">
        <v>14</v>
      </c>
      <c r="H478">
        <v>1120</v>
      </c>
      <c r="I478" s="7">
        <f t="shared" si="2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3"/>
        <v>43322.208333333328</v>
      </c>
      <c r="O478" s="11">
        <f t="shared" si="24"/>
        <v>43328.208333333328</v>
      </c>
      <c r="P478" t="b">
        <v>0</v>
      </c>
      <c r="Q478" t="b">
        <v>0</v>
      </c>
      <c r="R478" t="s">
        <v>119</v>
      </c>
      <c r="S478" t="s">
        <v>2043</v>
      </c>
      <c r="T478" t="s">
        <v>2048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v>54.270588235294113</v>
      </c>
      <c r="G479" t="s">
        <v>14</v>
      </c>
      <c r="H479">
        <v>113</v>
      </c>
      <c r="I479" s="7">
        <f t="shared" si="2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3"/>
        <v>40720.208333333336</v>
      </c>
      <c r="O479" s="11">
        <f t="shared" si="24"/>
        <v>40747.208333333336</v>
      </c>
      <c r="P479" t="b">
        <v>0</v>
      </c>
      <c r="Q479" t="b">
        <v>0</v>
      </c>
      <c r="R479" t="s">
        <v>474</v>
      </c>
      <c r="S479" t="s">
        <v>2057</v>
      </c>
      <c r="T479" t="s">
        <v>2065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v>236.34156976744185</v>
      </c>
      <c r="G480" t="s">
        <v>20</v>
      </c>
      <c r="H480">
        <v>2756</v>
      </c>
      <c r="I480" s="7">
        <f t="shared" si="2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3"/>
        <v>42072.208333333328</v>
      </c>
      <c r="O480" s="11">
        <f t="shared" si="24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2042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v>512.91666666666663</v>
      </c>
      <c r="G481" t="s">
        <v>20</v>
      </c>
      <c r="H481">
        <v>173</v>
      </c>
      <c r="I481" s="7">
        <f t="shared" si="2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3"/>
        <v>42945.208333333328</v>
      </c>
      <c r="O481" s="11">
        <f t="shared" si="24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2056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v>100.65116279069768</v>
      </c>
      <c r="G482" t="s">
        <v>20</v>
      </c>
      <c r="H482">
        <v>87</v>
      </c>
      <c r="I482" s="7">
        <f t="shared" si="2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3"/>
        <v>40248.25</v>
      </c>
      <c r="O482" s="11">
        <f t="shared" si="24"/>
        <v>40257.208333333336</v>
      </c>
      <c r="P482" t="b">
        <v>0</v>
      </c>
      <c r="Q482" t="b">
        <v>1</v>
      </c>
      <c r="R482" t="s">
        <v>122</v>
      </c>
      <c r="S482" t="s">
        <v>2049</v>
      </c>
      <c r="T482" t="s">
        <v>2061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v>81.348423194303152</v>
      </c>
      <c r="G483" t="s">
        <v>14</v>
      </c>
      <c r="H483">
        <v>1538</v>
      </c>
      <c r="I483" s="7">
        <f t="shared" si="2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3"/>
        <v>41913.208333333336</v>
      </c>
      <c r="O483" s="11">
        <f t="shared" si="24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v>16.404761904761905</v>
      </c>
      <c r="G484" t="s">
        <v>14</v>
      </c>
      <c r="H484">
        <v>9</v>
      </c>
      <c r="I484" s="7">
        <f t="shared" si="2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3"/>
        <v>40963.25</v>
      </c>
      <c r="O484" s="11">
        <f t="shared" si="24"/>
        <v>40974.25</v>
      </c>
      <c r="P484" t="b">
        <v>0</v>
      </c>
      <c r="Q484" t="b">
        <v>1</v>
      </c>
      <c r="R484" t="s">
        <v>119</v>
      </c>
      <c r="S484" t="s">
        <v>2043</v>
      </c>
      <c r="T484" t="s">
        <v>2048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v>52.774617067833695</v>
      </c>
      <c r="G485" t="s">
        <v>14</v>
      </c>
      <c r="H485">
        <v>554</v>
      </c>
      <c r="I485" s="7">
        <f t="shared" si="2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3"/>
        <v>43811.25</v>
      </c>
      <c r="O485" s="11">
        <f t="shared" si="24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v>260.20608108108109</v>
      </c>
      <c r="G486" t="s">
        <v>20</v>
      </c>
      <c r="H486">
        <v>1572</v>
      </c>
      <c r="I486" s="7">
        <f t="shared" si="2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3"/>
        <v>41855.208333333336</v>
      </c>
      <c r="O486" s="11">
        <f t="shared" si="24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2056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v>30.73289183222958</v>
      </c>
      <c r="G487" t="s">
        <v>14</v>
      </c>
      <c r="H487">
        <v>648</v>
      </c>
      <c r="I487" s="7">
        <f t="shared" si="2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3"/>
        <v>43626.208333333328</v>
      </c>
      <c r="O487" s="11">
        <f t="shared" si="24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v>13.5</v>
      </c>
      <c r="G488" t="s">
        <v>14</v>
      </c>
      <c r="H488">
        <v>21</v>
      </c>
      <c r="I488" s="7">
        <f t="shared" si="2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3"/>
        <v>43168.25</v>
      </c>
      <c r="O488" s="11">
        <f t="shared" si="24"/>
        <v>43183.208333333328</v>
      </c>
      <c r="P488" t="b">
        <v>0</v>
      </c>
      <c r="Q488" t="b">
        <v>1</v>
      </c>
      <c r="R488" t="s">
        <v>206</v>
      </c>
      <c r="S488" t="s">
        <v>2043</v>
      </c>
      <c r="T488" t="s">
        <v>2052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v>178.62556663644605</v>
      </c>
      <c r="G489" t="s">
        <v>20</v>
      </c>
      <c r="H489">
        <v>2346</v>
      </c>
      <c r="I489" s="7">
        <f t="shared" si="2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3"/>
        <v>42845.208333333328</v>
      </c>
      <c r="O489" s="11">
        <f t="shared" si="24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v>220.0566037735849</v>
      </c>
      <c r="G490" t="s">
        <v>20</v>
      </c>
      <c r="H490">
        <v>115</v>
      </c>
      <c r="I490" s="7">
        <f t="shared" si="2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3"/>
        <v>42403.25</v>
      </c>
      <c r="O490" s="11">
        <f t="shared" si="24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v>101.5108695652174</v>
      </c>
      <c r="G491" t="s">
        <v>20</v>
      </c>
      <c r="H491">
        <v>85</v>
      </c>
      <c r="I491" s="7">
        <f t="shared" si="2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3"/>
        <v>40406.208333333336</v>
      </c>
      <c r="O491" s="11">
        <f t="shared" si="24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2042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v>191.5</v>
      </c>
      <c r="G492" t="s">
        <v>20</v>
      </c>
      <c r="H492">
        <v>144</v>
      </c>
      <c r="I492" s="7">
        <f t="shared" si="2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3"/>
        <v>43786.25</v>
      </c>
      <c r="O492" s="11">
        <f t="shared" si="24"/>
        <v>43793.25</v>
      </c>
      <c r="P492" t="b">
        <v>0</v>
      </c>
      <c r="Q492" t="b">
        <v>0</v>
      </c>
      <c r="R492" t="s">
        <v>1029</v>
      </c>
      <c r="S492" t="s">
        <v>2054</v>
      </c>
      <c r="T492" t="s">
        <v>2055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v>305.34683098591546</v>
      </c>
      <c r="G493" t="s">
        <v>20</v>
      </c>
      <c r="H493">
        <v>2443</v>
      </c>
      <c r="I493" s="7">
        <f t="shared" si="2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3"/>
        <v>41456.208333333336</v>
      </c>
      <c r="O493" s="11">
        <f t="shared" si="24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2056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v>23.995287958115181</v>
      </c>
      <c r="G494" t="s">
        <v>74</v>
      </c>
      <c r="H494">
        <v>595</v>
      </c>
      <c r="I494" s="7">
        <f t="shared" si="2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3"/>
        <v>40336.208333333336</v>
      </c>
      <c r="O494" s="11">
        <f t="shared" si="24"/>
        <v>40371.208333333336</v>
      </c>
      <c r="P494" t="b">
        <v>1</v>
      </c>
      <c r="Q494" t="b">
        <v>1</v>
      </c>
      <c r="R494" t="s">
        <v>100</v>
      </c>
      <c r="S494" t="s">
        <v>2057</v>
      </c>
      <c r="T494" t="s">
        <v>2047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v>723.77777777777771</v>
      </c>
      <c r="G495" t="s">
        <v>20</v>
      </c>
      <c r="H495">
        <v>64</v>
      </c>
      <c r="I495" s="7">
        <f t="shared" si="2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3"/>
        <v>43645.208333333328</v>
      </c>
      <c r="O495" s="11">
        <f t="shared" si="24"/>
        <v>43658.208333333328</v>
      </c>
      <c r="P495" t="b">
        <v>0</v>
      </c>
      <c r="Q495" t="b">
        <v>0</v>
      </c>
      <c r="R495" t="s">
        <v>122</v>
      </c>
      <c r="S495" t="s">
        <v>2049</v>
      </c>
      <c r="T495" t="s">
        <v>2061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v>547.36</v>
      </c>
      <c r="G496" t="s">
        <v>20</v>
      </c>
      <c r="H496">
        <v>268</v>
      </c>
      <c r="I496" s="7">
        <f t="shared" si="2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3"/>
        <v>40990.208333333336</v>
      </c>
      <c r="O496" s="11">
        <f t="shared" si="24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2042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v>414.49999999999994</v>
      </c>
      <c r="G497" t="s">
        <v>20</v>
      </c>
      <c r="H497">
        <v>195</v>
      </c>
      <c r="I497" s="7">
        <f t="shared" si="2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3"/>
        <v>41800.208333333336</v>
      </c>
      <c r="O497" s="11">
        <f t="shared" si="24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v>0.90696409140369971</v>
      </c>
      <c r="G498" t="s">
        <v>14</v>
      </c>
      <c r="H498">
        <v>54</v>
      </c>
      <c r="I498" s="7">
        <f t="shared" si="2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3"/>
        <v>42876.208333333328</v>
      </c>
      <c r="O498" s="11">
        <f t="shared" si="24"/>
        <v>42893.208333333328</v>
      </c>
      <c r="P498" t="b">
        <v>0</v>
      </c>
      <c r="Q498" t="b">
        <v>0</v>
      </c>
      <c r="R498" t="s">
        <v>71</v>
      </c>
      <c r="S498" t="s">
        <v>2057</v>
      </c>
      <c r="T498" t="s">
        <v>2045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v>34.173469387755098</v>
      </c>
      <c r="G499" t="s">
        <v>14</v>
      </c>
      <c r="H499">
        <v>120</v>
      </c>
      <c r="I499" s="7">
        <f t="shared" si="2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3"/>
        <v>42724.25</v>
      </c>
      <c r="O499" s="11">
        <f t="shared" si="24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2042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v>23.948810754912099</v>
      </c>
      <c r="G500" t="s">
        <v>14</v>
      </c>
      <c r="H500">
        <v>579</v>
      </c>
      <c r="I500" s="7">
        <f t="shared" si="2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3"/>
        <v>42005.25</v>
      </c>
      <c r="O500" s="11">
        <f t="shared" si="24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v>48.072649572649574</v>
      </c>
      <c r="G501" t="s">
        <v>14</v>
      </c>
      <c r="H501">
        <v>2072</v>
      </c>
      <c r="I501" s="7">
        <f t="shared" si="2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3"/>
        <v>42444.208333333328</v>
      </c>
      <c r="O501" s="11">
        <f t="shared" si="24"/>
        <v>42449.208333333328</v>
      </c>
      <c r="P501" t="b">
        <v>0</v>
      </c>
      <c r="Q501" t="b">
        <v>1</v>
      </c>
      <c r="R501" t="s">
        <v>42</v>
      </c>
      <c r="S501" t="s">
        <v>2057</v>
      </c>
      <c r="T50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v>0</v>
      </c>
      <c r="G502" t="s">
        <v>14</v>
      </c>
      <c r="H502">
        <v>0</v>
      </c>
      <c r="I502" s="7" t="str">
        <f t="shared" si="22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3"/>
        <v>41395.208333333336</v>
      </c>
      <c r="O502" s="11">
        <f t="shared" si="24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v>70.145182291666657</v>
      </c>
      <c r="G503" t="s">
        <v>14</v>
      </c>
      <c r="H503">
        <v>1796</v>
      </c>
      <c r="I503" s="7">
        <f t="shared" si="2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3"/>
        <v>41345.208333333336</v>
      </c>
      <c r="O503" s="11">
        <f t="shared" si="24"/>
        <v>41347.208333333336</v>
      </c>
      <c r="P503" t="b">
        <v>0</v>
      </c>
      <c r="Q503" t="b">
        <v>0</v>
      </c>
      <c r="R503" t="s">
        <v>42</v>
      </c>
      <c r="S503" t="s">
        <v>2057</v>
      </c>
      <c r="T503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v>529.92307692307691</v>
      </c>
      <c r="G504" t="s">
        <v>20</v>
      </c>
      <c r="H504">
        <v>186</v>
      </c>
      <c r="I504" s="7">
        <f t="shared" si="2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3"/>
        <v>41117.208333333336</v>
      </c>
      <c r="O504" s="11">
        <f t="shared" si="24"/>
        <v>41146.208333333336</v>
      </c>
      <c r="P504" t="b">
        <v>0</v>
      </c>
      <c r="Q504" t="b">
        <v>1</v>
      </c>
      <c r="R504" t="s">
        <v>89</v>
      </c>
      <c r="S504" t="s">
        <v>2046</v>
      </c>
      <c r="T504" t="s">
        <v>2060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v>180.32549019607845</v>
      </c>
      <c r="G505" t="s">
        <v>20</v>
      </c>
      <c r="H505">
        <v>460</v>
      </c>
      <c r="I505" s="7">
        <f t="shared" si="2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3"/>
        <v>42186.208333333328</v>
      </c>
      <c r="O505" s="11">
        <f t="shared" si="24"/>
        <v>42206.208333333328</v>
      </c>
      <c r="P505" t="b">
        <v>0</v>
      </c>
      <c r="Q505" t="b">
        <v>0</v>
      </c>
      <c r="R505" t="s">
        <v>53</v>
      </c>
      <c r="S505" t="s">
        <v>2057</v>
      </c>
      <c r="T505" t="s">
        <v>2041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v>92.320000000000007</v>
      </c>
      <c r="G506" t="s">
        <v>14</v>
      </c>
      <c r="H506">
        <v>62</v>
      </c>
      <c r="I506" s="7">
        <f t="shared" si="2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3"/>
        <v>42142.208333333328</v>
      </c>
      <c r="O506" s="11">
        <f t="shared" si="24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v>13.901001112347053</v>
      </c>
      <c r="G507" t="s">
        <v>14</v>
      </c>
      <c r="H507">
        <v>347</v>
      </c>
      <c r="I507" s="7">
        <f t="shared" si="2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3"/>
        <v>41341.25</v>
      </c>
      <c r="O507" s="11">
        <f t="shared" si="24"/>
        <v>41383.208333333336</v>
      </c>
      <c r="P507" t="b">
        <v>0</v>
      </c>
      <c r="Q507" t="b">
        <v>1</v>
      </c>
      <c r="R507" t="s">
        <v>133</v>
      </c>
      <c r="S507" t="s">
        <v>2043</v>
      </c>
      <c r="T507" t="s">
        <v>2062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v>927.07777777777767</v>
      </c>
      <c r="G508" t="s">
        <v>20</v>
      </c>
      <c r="H508">
        <v>2528</v>
      </c>
      <c r="I508" s="7">
        <f t="shared" si="2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3"/>
        <v>43062.25</v>
      </c>
      <c r="O508" s="11">
        <f t="shared" si="24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v>39.857142857142861</v>
      </c>
      <c r="G509" t="s">
        <v>14</v>
      </c>
      <c r="H509">
        <v>19</v>
      </c>
      <c r="I509" s="7">
        <f t="shared" si="2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3"/>
        <v>41373.208333333336</v>
      </c>
      <c r="O509" s="11">
        <f t="shared" si="24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v>112.22929936305732</v>
      </c>
      <c r="G510" t="s">
        <v>20</v>
      </c>
      <c r="H510">
        <v>3657</v>
      </c>
      <c r="I510" s="7">
        <f t="shared" si="2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3"/>
        <v>43310.208333333328</v>
      </c>
      <c r="O510" s="11">
        <f t="shared" si="24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v>70.925816023738875</v>
      </c>
      <c r="G511" t="s">
        <v>14</v>
      </c>
      <c r="H511">
        <v>1258</v>
      </c>
      <c r="I511" s="7">
        <f t="shared" si="22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3"/>
        <v>41034.208333333336</v>
      </c>
      <c r="O511" s="11">
        <f t="shared" si="24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v>119.08974358974358</v>
      </c>
      <c r="G512" t="s">
        <v>20</v>
      </c>
      <c r="H512">
        <v>131</v>
      </c>
      <c r="I512" s="7">
        <f t="shared" si="2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3"/>
        <v>43251.208333333328</v>
      </c>
      <c r="O512" s="11">
        <f t="shared" si="24"/>
        <v>43275.208333333328</v>
      </c>
      <c r="P512" t="b">
        <v>0</v>
      </c>
      <c r="Q512" t="b">
        <v>0</v>
      </c>
      <c r="R512" t="s">
        <v>53</v>
      </c>
      <c r="S512" t="s">
        <v>2057</v>
      </c>
      <c r="T512" t="s">
        <v>2041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v>24.017591339648174</v>
      </c>
      <c r="G513" t="s">
        <v>14</v>
      </c>
      <c r="H513">
        <v>362</v>
      </c>
      <c r="I513" s="7">
        <f t="shared" si="2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3"/>
        <v>43671.208333333328</v>
      </c>
      <c r="O513" s="11">
        <f t="shared" si="24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v>139.31868131868131</v>
      </c>
      <c r="G514" t="s">
        <v>20</v>
      </c>
      <c r="H514">
        <v>239</v>
      </c>
      <c r="I514" s="7">
        <f t="shared" si="2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23"/>
        <v>41825.208333333336</v>
      </c>
      <c r="O514" s="11">
        <f t="shared" si="24"/>
        <v>41826.208333333336</v>
      </c>
      <c r="P514" t="b">
        <v>0</v>
      </c>
      <c r="Q514" t="b">
        <v>1</v>
      </c>
      <c r="R514" t="s">
        <v>89</v>
      </c>
      <c r="S514" t="s">
        <v>2046</v>
      </c>
      <c r="T514" t="s">
        <v>2060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v>39.277108433734945</v>
      </c>
      <c r="G515" t="s">
        <v>74</v>
      </c>
      <c r="H515">
        <v>35</v>
      </c>
      <c r="I515" s="7">
        <f t="shared" ref="I515:I578" si="25">IFERROR(E515/H515,"0")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26">(((L515/60)/60)/24)+DATE(1970,1,1)</f>
        <v>40430.208333333336</v>
      </c>
      <c r="O515" s="11">
        <f t="shared" ref="O515:O578" si="27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2057</v>
      </c>
      <c r="T515" t="s">
        <v>2053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v>22.439077144917089</v>
      </c>
      <c r="G516" t="s">
        <v>74</v>
      </c>
      <c r="H516">
        <v>528</v>
      </c>
      <c r="I516" s="7">
        <f t="shared" si="2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26"/>
        <v>41614.25</v>
      </c>
      <c r="O516" s="11">
        <f t="shared" si="27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v>55.779069767441861</v>
      </c>
      <c r="G517" t="s">
        <v>14</v>
      </c>
      <c r="H517">
        <v>133</v>
      </c>
      <c r="I517" s="7">
        <f t="shared" si="2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26"/>
        <v>40900.25</v>
      </c>
      <c r="O517" s="11">
        <f t="shared" si="27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v>42.523125996810208</v>
      </c>
      <c r="G518" t="s">
        <v>14</v>
      </c>
      <c r="H518">
        <v>846</v>
      </c>
      <c r="I518" s="7">
        <f t="shared" si="2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26"/>
        <v>40396.208333333336</v>
      </c>
      <c r="O518" s="11">
        <f t="shared" si="27"/>
        <v>40434.208333333336</v>
      </c>
      <c r="P518" t="b">
        <v>0</v>
      </c>
      <c r="Q518" t="b">
        <v>0</v>
      </c>
      <c r="R518" t="s">
        <v>68</v>
      </c>
      <c r="S518" t="s">
        <v>2043</v>
      </c>
      <c r="T518" t="s">
        <v>2044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v>112.00000000000001</v>
      </c>
      <c r="G519" t="s">
        <v>20</v>
      </c>
      <c r="H519">
        <v>78</v>
      </c>
      <c r="I519" s="7">
        <f t="shared" si="2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26"/>
        <v>42860.208333333328</v>
      </c>
      <c r="O519" s="11">
        <f t="shared" si="27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2056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v>7.0681818181818183</v>
      </c>
      <c r="G520" t="s">
        <v>14</v>
      </c>
      <c r="H520">
        <v>10</v>
      </c>
      <c r="I520" s="7">
        <f t="shared" si="2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26"/>
        <v>43154.25</v>
      </c>
      <c r="O520" s="11">
        <f t="shared" si="27"/>
        <v>43156.25</v>
      </c>
      <c r="P520" t="b">
        <v>0</v>
      </c>
      <c r="Q520" t="b">
        <v>1</v>
      </c>
      <c r="R520" t="s">
        <v>71</v>
      </c>
      <c r="S520" t="s">
        <v>2057</v>
      </c>
      <c r="T520" t="s">
        <v>2045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v>101.74563871693867</v>
      </c>
      <c r="G521" t="s">
        <v>20</v>
      </c>
      <c r="H521">
        <v>1773</v>
      </c>
      <c r="I521" s="7">
        <f t="shared" si="2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26"/>
        <v>42012.25</v>
      </c>
      <c r="O521" s="11">
        <f t="shared" si="27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v>425.75</v>
      </c>
      <c r="G522" t="s">
        <v>20</v>
      </c>
      <c r="H522">
        <v>32</v>
      </c>
      <c r="I522" s="7">
        <f t="shared" si="2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26"/>
        <v>43574.208333333328</v>
      </c>
      <c r="O522" s="11">
        <f t="shared" si="27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v>145.53947368421052</v>
      </c>
      <c r="G523" t="s">
        <v>20</v>
      </c>
      <c r="H523">
        <v>369</v>
      </c>
      <c r="I523" s="7">
        <f t="shared" si="2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26"/>
        <v>42605.208333333328</v>
      </c>
      <c r="O523" s="11">
        <f t="shared" si="27"/>
        <v>42611.208333333328</v>
      </c>
      <c r="P523" t="b">
        <v>0</v>
      </c>
      <c r="Q523" t="b">
        <v>1</v>
      </c>
      <c r="R523" t="s">
        <v>53</v>
      </c>
      <c r="S523" t="s">
        <v>2057</v>
      </c>
      <c r="T523" t="s">
        <v>2041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v>32.453465346534657</v>
      </c>
      <c r="G524" t="s">
        <v>14</v>
      </c>
      <c r="H524">
        <v>191</v>
      </c>
      <c r="I524" s="7">
        <f t="shared" si="2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26"/>
        <v>41093.208333333336</v>
      </c>
      <c r="O524" s="11">
        <f t="shared" si="27"/>
        <v>41105.208333333336</v>
      </c>
      <c r="P524" t="b">
        <v>0</v>
      </c>
      <c r="Q524" t="b">
        <v>0</v>
      </c>
      <c r="R524" t="s">
        <v>100</v>
      </c>
      <c r="S524" t="s">
        <v>2057</v>
      </c>
      <c r="T524" t="s">
        <v>2047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v>700.33333333333326</v>
      </c>
      <c r="G525" t="s">
        <v>20</v>
      </c>
      <c r="H525">
        <v>89</v>
      </c>
      <c r="I525" s="7">
        <f t="shared" si="2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26"/>
        <v>40241.25</v>
      </c>
      <c r="O525" s="11">
        <f t="shared" si="27"/>
        <v>40246.25</v>
      </c>
      <c r="P525" t="b">
        <v>0</v>
      </c>
      <c r="Q525" t="b">
        <v>0</v>
      </c>
      <c r="R525" t="s">
        <v>100</v>
      </c>
      <c r="S525" t="s">
        <v>2057</v>
      </c>
      <c r="T525" t="s">
        <v>2047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v>83.904860392967933</v>
      </c>
      <c r="G526" t="s">
        <v>14</v>
      </c>
      <c r="H526">
        <v>1979</v>
      </c>
      <c r="I526" s="7">
        <f t="shared" si="2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26"/>
        <v>40294.208333333336</v>
      </c>
      <c r="O526" s="11">
        <f t="shared" si="27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v>84.19047619047619</v>
      </c>
      <c r="G527" t="s">
        <v>14</v>
      </c>
      <c r="H527">
        <v>63</v>
      </c>
      <c r="I527" s="7">
        <f t="shared" si="2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26"/>
        <v>40505.25</v>
      </c>
      <c r="O527" s="11">
        <f t="shared" si="27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2042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v>155.95180722891567</v>
      </c>
      <c r="G528" t="s">
        <v>20</v>
      </c>
      <c r="H528">
        <v>147</v>
      </c>
      <c r="I528" s="7">
        <f t="shared" si="2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26"/>
        <v>42364.25</v>
      </c>
      <c r="O528" s="11">
        <f t="shared" si="27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v>99.619450317124731</v>
      </c>
      <c r="G529" t="s">
        <v>14</v>
      </c>
      <c r="H529">
        <v>6080</v>
      </c>
      <c r="I529" s="7">
        <f t="shared" si="2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26"/>
        <v>42405.25</v>
      </c>
      <c r="O529" s="11">
        <f t="shared" si="27"/>
        <v>42441.25</v>
      </c>
      <c r="P529" t="b">
        <v>0</v>
      </c>
      <c r="Q529" t="b">
        <v>0</v>
      </c>
      <c r="R529" t="s">
        <v>71</v>
      </c>
      <c r="S529" t="s">
        <v>2057</v>
      </c>
      <c r="T529" t="s">
        <v>2045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v>80.300000000000011</v>
      </c>
      <c r="G530" t="s">
        <v>14</v>
      </c>
      <c r="H530">
        <v>80</v>
      </c>
      <c r="I530" s="7">
        <f t="shared" si="2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26"/>
        <v>41601.25</v>
      </c>
      <c r="O530" s="11">
        <f t="shared" si="27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2059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v>11.254901960784313</v>
      </c>
      <c r="G531" t="s">
        <v>14</v>
      </c>
      <c r="H531">
        <v>9</v>
      </c>
      <c r="I531" s="7">
        <f t="shared" si="2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26"/>
        <v>41769.208333333336</v>
      </c>
      <c r="O531" s="11">
        <f t="shared" si="27"/>
        <v>41797.208333333336</v>
      </c>
      <c r="P531" t="b">
        <v>0</v>
      </c>
      <c r="Q531" t="b">
        <v>0</v>
      </c>
      <c r="R531" t="s">
        <v>89</v>
      </c>
      <c r="S531" t="s">
        <v>2046</v>
      </c>
      <c r="T531" t="s">
        <v>2060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v>91.740952380952379</v>
      </c>
      <c r="G532" t="s">
        <v>14</v>
      </c>
      <c r="H532">
        <v>1784</v>
      </c>
      <c r="I532" s="7">
        <f t="shared" si="2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26"/>
        <v>40421.208333333336</v>
      </c>
      <c r="O532" s="11">
        <f t="shared" si="27"/>
        <v>40435.208333333336</v>
      </c>
      <c r="P532" t="b">
        <v>0</v>
      </c>
      <c r="Q532" t="b">
        <v>1</v>
      </c>
      <c r="R532" t="s">
        <v>119</v>
      </c>
      <c r="S532" t="s">
        <v>2043</v>
      </c>
      <c r="T532" t="s">
        <v>2048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v>95.521156936261391</v>
      </c>
      <c r="G533" t="s">
        <v>47</v>
      </c>
      <c r="H533">
        <v>3640</v>
      </c>
      <c r="I533" s="7">
        <f t="shared" si="2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26"/>
        <v>41589.25</v>
      </c>
      <c r="O533" s="11">
        <f t="shared" si="27"/>
        <v>41645.25</v>
      </c>
      <c r="P533" t="b">
        <v>0</v>
      </c>
      <c r="Q533" t="b">
        <v>0</v>
      </c>
      <c r="R533" t="s">
        <v>89</v>
      </c>
      <c r="S533" t="s">
        <v>2046</v>
      </c>
      <c r="T533" t="s">
        <v>2060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v>502.87499999999994</v>
      </c>
      <c r="G534" t="s">
        <v>20</v>
      </c>
      <c r="H534">
        <v>126</v>
      </c>
      <c r="I534" s="7">
        <f t="shared" si="2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26"/>
        <v>43125.25</v>
      </c>
      <c r="O534" s="11">
        <f t="shared" si="27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v>159.24394463667818</v>
      </c>
      <c r="G535" t="s">
        <v>20</v>
      </c>
      <c r="H535">
        <v>2218</v>
      </c>
      <c r="I535" s="7">
        <f t="shared" si="2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26"/>
        <v>41479.208333333336</v>
      </c>
      <c r="O535" s="11">
        <f t="shared" si="27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2059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v>15.022446689113355</v>
      </c>
      <c r="G536" t="s">
        <v>14</v>
      </c>
      <c r="H536">
        <v>243</v>
      </c>
      <c r="I536" s="7">
        <f t="shared" si="2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26"/>
        <v>43329.208333333328</v>
      </c>
      <c r="O536" s="11">
        <f t="shared" si="27"/>
        <v>43330.208333333328</v>
      </c>
      <c r="P536" t="b">
        <v>0</v>
      </c>
      <c r="Q536" t="b">
        <v>1</v>
      </c>
      <c r="R536" t="s">
        <v>53</v>
      </c>
      <c r="S536" t="s">
        <v>2057</v>
      </c>
      <c r="T536" t="s">
        <v>2041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v>482.03846153846149</v>
      </c>
      <c r="G537" t="s">
        <v>20</v>
      </c>
      <c r="H537">
        <v>202</v>
      </c>
      <c r="I537" s="7">
        <f t="shared" si="2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26"/>
        <v>43259.208333333328</v>
      </c>
      <c r="O537" s="11">
        <f t="shared" si="27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v>149.96938775510205</v>
      </c>
      <c r="G538" t="s">
        <v>20</v>
      </c>
      <c r="H538">
        <v>140</v>
      </c>
      <c r="I538" s="7">
        <f t="shared" si="2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26"/>
        <v>40414.208333333336</v>
      </c>
      <c r="O538" s="11">
        <f t="shared" si="27"/>
        <v>40440.208333333336</v>
      </c>
      <c r="P538" t="b">
        <v>0</v>
      </c>
      <c r="Q538" t="b">
        <v>0</v>
      </c>
      <c r="R538" t="s">
        <v>119</v>
      </c>
      <c r="S538" t="s">
        <v>2043</v>
      </c>
      <c r="T538" t="s">
        <v>2048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v>117.22156398104266</v>
      </c>
      <c r="G539" t="s">
        <v>20</v>
      </c>
      <c r="H539">
        <v>1052</v>
      </c>
      <c r="I539" s="7">
        <f t="shared" si="2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26"/>
        <v>43342.208333333328</v>
      </c>
      <c r="O539" s="11">
        <f t="shared" si="27"/>
        <v>43365.208333333328</v>
      </c>
      <c r="P539" t="b">
        <v>1</v>
      </c>
      <c r="Q539" t="b">
        <v>1</v>
      </c>
      <c r="R539" t="s">
        <v>42</v>
      </c>
      <c r="S539" t="s">
        <v>2057</v>
      </c>
      <c r="T539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v>37.695968274950431</v>
      </c>
      <c r="G540" t="s">
        <v>14</v>
      </c>
      <c r="H540">
        <v>1296</v>
      </c>
      <c r="I540" s="7">
        <f t="shared" si="2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26"/>
        <v>41539.208333333336</v>
      </c>
      <c r="O540" s="11">
        <f t="shared" si="27"/>
        <v>41555.208333333336</v>
      </c>
      <c r="P540" t="b">
        <v>0</v>
      </c>
      <c r="Q540" t="b">
        <v>0</v>
      </c>
      <c r="R540" t="s">
        <v>292</v>
      </c>
      <c r="S540" t="s">
        <v>2046</v>
      </c>
      <c r="T540" t="s">
        <v>2063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v>72.653061224489804</v>
      </c>
      <c r="G541" t="s">
        <v>14</v>
      </c>
      <c r="H541">
        <v>77</v>
      </c>
      <c r="I541" s="7">
        <f t="shared" si="2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26"/>
        <v>43647.208333333328</v>
      </c>
      <c r="O541" s="11">
        <f t="shared" si="27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2056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v>265.98113207547169</v>
      </c>
      <c r="G542" t="s">
        <v>20</v>
      </c>
      <c r="H542">
        <v>247</v>
      </c>
      <c r="I542" s="7">
        <f t="shared" si="2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26"/>
        <v>43225.208333333328</v>
      </c>
      <c r="O542" s="11">
        <f t="shared" si="27"/>
        <v>43247.208333333328</v>
      </c>
      <c r="P542" t="b">
        <v>0</v>
      </c>
      <c r="Q542" t="b">
        <v>0</v>
      </c>
      <c r="R542" t="s">
        <v>122</v>
      </c>
      <c r="S542" t="s">
        <v>2049</v>
      </c>
      <c r="T542" t="s">
        <v>2061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v>24.205617977528089</v>
      </c>
      <c r="G543" t="s">
        <v>14</v>
      </c>
      <c r="H543">
        <v>395</v>
      </c>
      <c r="I543" s="7">
        <f t="shared" si="2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26"/>
        <v>42165.208333333328</v>
      </c>
      <c r="O543" s="11">
        <f t="shared" si="27"/>
        <v>42191.208333333328</v>
      </c>
      <c r="P543" t="b">
        <v>0</v>
      </c>
      <c r="Q543" t="b">
        <v>0</v>
      </c>
      <c r="R543" t="s">
        <v>292</v>
      </c>
      <c r="S543" t="s">
        <v>2046</v>
      </c>
      <c r="T543" t="s">
        <v>2063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v>2.5064935064935066</v>
      </c>
      <c r="G544" t="s">
        <v>14</v>
      </c>
      <c r="H544">
        <v>49</v>
      </c>
      <c r="I544" s="7">
        <f t="shared" si="2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26"/>
        <v>42391.25</v>
      </c>
      <c r="O544" s="11">
        <f t="shared" si="27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2059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v>16.329799764428738</v>
      </c>
      <c r="G545" t="s">
        <v>14</v>
      </c>
      <c r="H545">
        <v>180</v>
      </c>
      <c r="I545" s="7">
        <f t="shared" si="2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26"/>
        <v>41528.208333333336</v>
      </c>
      <c r="O545" s="11">
        <f t="shared" si="27"/>
        <v>41543.208333333336</v>
      </c>
      <c r="P545" t="b">
        <v>0</v>
      </c>
      <c r="Q545" t="b">
        <v>0</v>
      </c>
      <c r="R545" t="s">
        <v>89</v>
      </c>
      <c r="S545" t="s">
        <v>2046</v>
      </c>
      <c r="T545" t="s">
        <v>2060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v>276.5</v>
      </c>
      <c r="G546" t="s">
        <v>20</v>
      </c>
      <c r="H546">
        <v>84</v>
      </c>
      <c r="I546" s="7">
        <f t="shared" si="2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26"/>
        <v>42377.25</v>
      </c>
      <c r="O546" s="11">
        <f t="shared" si="27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v>88.803571428571431</v>
      </c>
      <c r="G547" t="s">
        <v>14</v>
      </c>
      <c r="H547">
        <v>2690</v>
      </c>
      <c r="I547" s="7">
        <f t="shared" si="2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26"/>
        <v>43824.25</v>
      </c>
      <c r="O547" s="11">
        <f t="shared" si="27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v>163.57142857142856</v>
      </c>
      <c r="G548" t="s">
        <v>20</v>
      </c>
      <c r="H548">
        <v>88</v>
      </c>
      <c r="I548" s="7">
        <f t="shared" si="2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26"/>
        <v>43360.208333333328</v>
      </c>
      <c r="O548" s="11">
        <f t="shared" si="27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v>969</v>
      </c>
      <c r="G549" t="s">
        <v>20</v>
      </c>
      <c r="H549">
        <v>156</v>
      </c>
      <c r="I549" s="7">
        <f t="shared" si="2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26"/>
        <v>42029.25</v>
      </c>
      <c r="O549" s="11">
        <f t="shared" si="27"/>
        <v>42041.25</v>
      </c>
      <c r="P549" t="b">
        <v>0</v>
      </c>
      <c r="Q549" t="b">
        <v>0</v>
      </c>
      <c r="R549" t="s">
        <v>53</v>
      </c>
      <c r="S549" t="s">
        <v>2057</v>
      </c>
      <c r="T549" t="s">
        <v>2041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v>270.91376701966715</v>
      </c>
      <c r="G550" t="s">
        <v>20</v>
      </c>
      <c r="H550">
        <v>2985</v>
      </c>
      <c r="I550" s="7">
        <f t="shared" si="2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26"/>
        <v>42461.208333333328</v>
      </c>
      <c r="O550" s="11">
        <f t="shared" si="27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v>284.21355932203392</v>
      </c>
      <c r="G551" t="s">
        <v>20</v>
      </c>
      <c r="H551">
        <v>762</v>
      </c>
      <c r="I551" s="7">
        <f t="shared" si="2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26"/>
        <v>41422.208333333336</v>
      </c>
      <c r="O551" s="11">
        <f t="shared" si="27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2042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v>4</v>
      </c>
      <c r="G552" t="s">
        <v>74</v>
      </c>
      <c r="H552">
        <v>1</v>
      </c>
      <c r="I552" s="7">
        <f t="shared" si="2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26"/>
        <v>40968.25</v>
      </c>
      <c r="O552" s="11">
        <f t="shared" si="27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2059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v>58.6329816768462</v>
      </c>
      <c r="G553" t="s">
        <v>14</v>
      </c>
      <c r="H553">
        <v>2779</v>
      </c>
      <c r="I553" s="7">
        <f t="shared" si="2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26"/>
        <v>41993.25</v>
      </c>
      <c r="O553" s="11">
        <f t="shared" si="27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v>98.51111111111112</v>
      </c>
      <c r="G554" t="s">
        <v>14</v>
      </c>
      <c r="H554">
        <v>92</v>
      </c>
      <c r="I554" s="7">
        <f t="shared" si="2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26"/>
        <v>42700.25</v>
      </c>
      <c r="O554" s="11">
        <f t="shared" si="27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v>43.975381008206334</v>
      </c>
      <c r="G555" t="s">
        <v>14</v>
      </c>
      <c r="H555">
        <v>1028</v>
      </c>
      <c r="I555" s="7">
        <f t="shared" si="2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26"/>
        <v>40545.25</v>
      </c>
      <c r="O555" s="11">
        <f t="shared" si="27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v>151.66315789473683</v>
      </c>
      <c r="G556" t="s">
        <v>20</v>
      </c>
      <c r="H556">
        <v>554</v>
      </c>
      <c r="I556" s="7">
        <f t="shared" si="2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26"/>
        <v>42723.25</v>
      </c>
      <c r="O556" s="11">
        <f t="shared" si="27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2059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v>223.63492063492063</v>
      </c>
      <c r="G557" t="s">
        <v>20</v>
      </c>
      <c r="H557">
        <v>135</v>
      </c>
      <c r="I557" s="7">
        <f t="shared" si="2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26"/>
        <v>41731.208333333336</v>
      </c>
      <c r="O557" s="11">
        <f t="shared" si="27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v>239.75</v>
      </c>
      <c r="G558" t="s">
        <v>20</v>
      </c>
      <c r="H558">
        <v>122</v>
      </c>
      <c r="I558" s="7">
        <f t="shared" si="2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26"/>
        <v>40792.208333333336</v>
      </c>
      <c r="O558" s="11">
        <f t="shared" si="27"/>
        <v>40799.208333333336</v>
      </c>
      <c r="P558" t="b">
        <v>0</v>
      </c>
      <c r="Q558" t="b">
        <v>1</v>
      </c>
      <c r="R558" t="s">
        <v>206</v>
      </c>
      <c r="S558" t="s">
        <v>2043</v>
      </c>
      <c r="T558" t="s">
        <v>2052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v>199.33333333333334</v>
      </c>
      <c r="G559" t="s">
        <v>20</v>
      </c>
      <c r="H559">
        <v>221</v>
      </c>
      <c r="I559" s="7">
        <f t="shared" si="2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26"/>
        <v>42279.208333333328</v>
      </c>
      <c r="O559" s="11">
        <f t="shared" si="27"/>
        <v>42282.208333333328</v>
      </c>
      <c r="P559" t="b">
        <v>0</v>
      </c>
      <c r="Q559" t="b">
        <v>1</v>
      </c>
      <c r="R559" t="s">
        <v>474</v>
      </c>
      <c r="S559" t="s">
        <v>2057</v>
      </c>
      <c r="T559" t="s">
        <v>2065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v>137.34482758620689</v>
      </c>
      <c r="G560" t="s">
        <v>20</v>
      </c>
      <c r="H560">
        <v>126</v>
      </c>
      <c r="I560" s="7">
        <f t="shared" si="2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26"/>
        <v>42424.25</v>
      </c>
      <c r="O560" s="11">
        <f t="shared" si="27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v>100.9696106362773</v>
      </c>
      <c r="G561" t="s">
        <v>20</v>
      </c>
      <c r="H561">
        <v>1022</v>
      </c>
      <c r="I561" s="7">
        <f t="shared" si="2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26"/>
        <v>42584.208333333328</v>
      </c>
      <c r="O561" s="11">
        <f t="shared" si="27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v>794.16</v>
      </c>
      <c r="G562" t="s">
        <v>20</v>
      </c>
      <c r="H562">
        <v>3177</v>
      </c>
      <c r="I562" s="7">
        <f t="shared" si="2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26"/>
        <v>40865.25</v>
      </c>
      <c r="O562" s="11">
        <f t="shared" si="27"/>
        <v>40905.25</v>
      </c>
      <c r="P562" t="b">
        <v>0</v>
      </c>
      <c r="Q562" t="b">
        <v>0</v>
      </c>
      <c r="R562" t="s">
        <v>71</v>
      </c>
      <c r="S562" t="s">
        <v>2057</v>
      </c>
      <c r="T562" t="s">
        <v>2045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v>369.7</v>
      </c>
      <c r="G563" t="s">
        <v>20</v>
      </c>
      <c r="H563">
        <v>198</v>
      </c>
      <c r="I563" s="7">
        <f t="shared" si="2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26"/>
        <v>40833.208333333336</v>
      </c>
      <c r="O563" s="11">
        <f t="shared" si="27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v>12.818181818181817</v>
      </c>
      <c r="G564" t="s">
        <v>14</v>
      </c>
      <c r="H564">
        <v>26</v>
      </c>
      <c r="I564" s="7">
        <f t="shared" si="2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26"/>
        <v>43536.208333333328</v>
      </c>
      <c r="O564" s="11">
        <f t="shared" si="27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v>138.02702702702703</v>
      </c>
      <c r="G565" t="s">
        <v>20</v>
      </c>
      <c r="H565">
        <v>85</v>
      </c>
      <c r="I565" s="7">
        <f t="shared" si="2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26"/>
        <v>43417.25</v>
      </c>
      <c r="O565" s="11">
        <f t="shared" si="27"/>
        <v>43437.25</v>
      </c>
      <c r="P565" t="b">
        <v>0</v>
      </c>
      <c r="Q565" t="b">
        <v>0</v>
      </c>
      <c r="R565" t="s">
        <v>42</v>
      </c>
      <c r="S565" t="s">
        <v>2057</v>
      </c>
      <c r="T565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v>83.813278008298752</v>
      </c>
      <c r="G566" t="s">
        <v>14</v>
      </c>
      <c r="H566">
        <v>1790</v>
      </c>
      <c r="I566" s="7">
        <f t="shared" si="2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26"/>
        <v>42078.208333333328</v>
      </c>
      <c r="O566" s="11">
        <f t="shared" si="27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v>204.60063224446787</v>
      </c>
      <c r="G567" t="s">
        <v>20</v>
      </c>
      <c r="H567">
        <v>3596</v>
      </c>
      <c r="I567" s="7">
        <f t="shared" si="2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26"/>
        <v>40862.25</v>
      </c>
      <c r="O567" s="11">
        <f t="shared" si="27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v>44.344086021505376</v>
      </c>
      <c r="G568" t="s">
        <v>14</v>
      </c>
      <c r="H568">
        <v>37</v>
      </c>
      <c r="I568" s="7">
        <f t="shared" si="2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26"/>
        <v>42424.25</v>
      </c>
      <c r="O568" s="11">
        <f t="shared" si="27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2058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v>218.60294117647058</v>
      </c>
      <c r="G569" t="s">
        <v>20</v>
      </c>
      <c r="H569">
        <v>244</v>
      </c>
      <c r="I569" s="7">
        <f t="shared" si="2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26"/>
        <v>41830.208333333336</v>
      </c>
      <c r="O569" s="11">
        <f t="shared" si="27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v>186.03314917127071</v>
      </c>
      <c r="G570" t="s">
        <v>20</v>
      </c>
      <c r="H570">
        <v>5180</v>
      </c>
      <c r="I570" s="7">
        <f t="shared" si="2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26"/>
        <v>40374.208333333336</v>
      </c>
      <c r="O570" s="11">
        <f t="shared" si="27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v>237.33830845771143</v>
      </c>
      <c r="G571" t="s">
        <v>20</v>
      </c>
      <c r="H571">
        <v>589</v>
      </c>
      <c r="I571" s="7">
        <f t="shared" si="2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26"/>
        <v>40554.25</v>
      </c>
      <c r="O571" s="11">
        <f t="shared" si="27"/>
        <v>40566.25</v>
      </c>
      <c r="P571" t="b">
        <v>0</v>
      </c>
      <c r="Q571" t="b">
        <v>0</v>
      </c>
      <c r="R571" t="s">
        <v>71</v>
      </c>
      <c r="S571" t="s">
        <v>2057</v>
      </c>
      <c r="T571" t="s">
        <v>2045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v>305.65384615384613</v>
      </c>
      <c r="G572" t="s">
        <v>20</v>
      </c>
      <c r="H572">
        <v>2725</v>
      </c>
      <c r="I572" s="7">
        <f t="shared" si="2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26"/>
        <v>41993.25</v>
      </c>
      <c r="O572" s="11">
        <f t="shared" si="27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v>94.142857142857139</v>
      </c>
      <c r="G573" t="s">
        <v>14</v>
      </c>
      <c r="H573">
        <v>35</v>
      </c>
      <c r="I573" s="7">
        <f t="shared" si="2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26"/>
        <v>42174.208333333328</v>
      </c>
      <c r="O573" s="11">
        <f t="shared" si="27"/>
        <v>42221.208333333328</v>
      </c>
      <c r="P573" t="b">
        <v>0</v>
      </c>
      <c r="Q573" t="b">
        <v>0</v>
      </c>
      <c r="R573" t="s">
        <v>100</v>
      </c>
      <c r="S573" t="s">
        <v>2057</v>
      </c>
      <c r="T573" t="s">
        <v>2047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v>54.400000000000006</v>
      </c>
      <c r="G574" t="s">
        <v>74</v>
      </c>
      <c r="H574">
        <v>94</v>
      </c>
      <c r="I574" s="7">
        <f t="shared" si="2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26"/>
        <v>42275.208333333328</v>
      </c>
      <c r="O574" s="11">
        <f t="shared" si="27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v>111.88059701492537</v>
      </c>
      <c r="G575" t="s">
        <v>20</v>
      </c>
      <c r="H575">
        <v>300</v>
      </c>
      <c r="I575" s="7">
        <f t="shared" si="2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26"/>
        <v>41761.208333333336</v>
      </c>
      <c r="O575" s="11">
        <f t="shared" si="27"/>
        <v>41763.208333333336</v>
      </c>
      <c r="P575" t="b">
        <v>0</v>
      </c>
      <c r="Q575" t="b">
        <v>0</v>
      </c>
      <c r="R575" t="s">
        <v>1029</v>
      </c>
      <c r="S575" t="s">
        <v>2054</v>
      </c>
      <c r="T575" t="s">
        <v>2055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v>369.14814814814815</v>
      </c>
      <c r="G576" t="s">
        <v>20</v>
      </c>
      <c r="H576">
        <v>144</v>
      </c>
      <c r="I576" s="7">
        <f t="shared" si="2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26"/>
        <v>43806.25</v>
      </c>
      <c r="O576" s="11">
        <f t="shared" si="27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2056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v>62.930372148859547</v>
      </c>
      <c r="G577" t="s">
        <v>14</v>
      </c>
      <c r="H577">
        <v>558</v>
      </c>
      <c r="I577" s="7">
        <f t="shared" si="2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26"/>
        <v>41779.208333333336</v>
      </c>
      <c r="O577" s="11">
        <f t="shared" si="27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v>64.927835051546396</v>
      </c>
      <c r="G578" t="s">
        <v>14</v>
      </c>
      <c r="H578">
        <v>64</v>
      </c>
      <c r="I578" s="7">
        <f t="shared" si="2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26"/>
        <v>43040.208333333328</v>
      </c>
      <c r="O578" s="11">
        <f t="shared" si="27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v>18.853658536585368</v>
      </c>
      <c r="G579" t="s">
        <v>74</v>
      </c>
      <c r="H579">
        <v>37</v>
      </c>
      <c r="I579" s="7">
        <f t="shared" ref="I579:I642" si="28">IFERROR(E579/H579,"0")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29">(((L579/60)/60)/24)+DATE(1970,1,1)</f>
        <v>40613.25</v>
      </c>
      <c r="O579" s="11">
        <f t="shared" ref="O579:O642" si="30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2051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v>16.754404145077721</v>
      </c>
      <c r="G580" t="s">
        <v>14</v>
      </c>
      <c r="H580">
        <v>245</v>
      </c>
      <c r="I580" s="7">
        <f t="shared" si="2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29"/>
        <v>40878.25</v>
      </c>
      <c r="O580" s="11">
        <f t="shared" si="30"/>
        <v>40881.25</v>
      </c>
      <c r="P580" t="b">
        <v>0</v>
      </c>
      <c r="Q580" t="b">
        <v>0</v>
      </c>
      <c r="R580" t="s">
        <v>474</v>
      </c>
      <c r="S580" t="s">
        <v>2057</v>
      </c>
      <c r="T580" t="s">
        <v>2065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v>101.11290322580646</v>
      </c>
      <c r="G581" t="s">
        <v>20</v>
      </c>
      <c r="H581">
        <v>87</v>
      </c>
      <c r="I581" s="7">
        <f t="shared" si="2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29"/>
        <v>40762.208333333336</v>
      </c>
      <c r="O581" s="11">
        <f t="shared" si="30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2051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v>341.5022831050228</v>
      </c>
      <c r="G582" t="s">
        <v>20</v>
      </c>
      <c r="H582">
        <v>3116</v>
      </c>
      <c r="I582" s="7">
        <f t="shared" si="2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29"/>
        <v>41696.25</v>
      </c>
      <c r="O582" s="11">
        <f t="shared" si="30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v>64.016666666666666</v>
      </c>
      <c r="G583" t="s">
        <v>14</v>
      </c>
      <c r="H583">
        <v>71</v>
      </c>
      <c r="I583" s="7">
        <f t="shared" si="2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29"/>
        <v>40662.208333333336</v>
      </c>
      <c r="O583" s="11">
        <f t="shared" si="30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v>52.080459770114942</v>
      </c>
      <c r="G584" t="s">
        <v>14</v>
      </c>
      <c r="H584">
        <v>42</v>
      </c>
      <c r="I584" s="7">
        <f t="shared" si="2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29"/>
        <v>42165.208333333328</v>
      </c>
      <c r="O584" s="11">
        <f t="shared" si="30"/>
        <v>42170.208333333328</v>
      </c>
      <c r="P584" t="b">
        <v>0</v>
      </c>
      <c r="Q584" t="b">
        <v>1</v>
      </c>
      <c r="R584" t="s">
        <v>89</v>
      </c>
      <c r="S584" t="s">
        <v>2046</v>
      </c>
      <c r="T584" t="s">
        <v>2060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v>322.40211640211641</v>
      </c>
      <c r="G585" t="s">
        <v>20</v>
      </c>
      <c r="H585">
        <v>909</v>
      </c>
      <c r="I585" s="7">
        <f t="shared" si="2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29"/>
        <v>40959.25</v>
      </c>
      <c r="O585" s="11">
        <f t="shared" si="30"/>
        <v>40976.25</v>
      </c>
      <c r="P585" t="b">
        <v>0</v>
      </c>
      <c r="Q585" t="b">
        <v>0</v>
      </c>
      <c r="R585" t="s">
        <v>42</v>
      </c>
      <c r="S585" t="s">
        <v>2057</v>
      </c>
      <c r="T585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v>119.50810185185186</v>
      </c>
      <c r="G586" t="s">
        <v>20</v>
      </c>
      <c r="H586">
        <v>1613</v>
      </c>
      <c r="I586" s="7">
        <f t="shared" si="2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29"/>
        <v>41024.208333333336</v>
      </c>
      <c r="O586" s="11">
        <f t="shared" si="30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v>146.79775280898878</v>
      </c>
      <c r="G587" t="s">
        <v>20</v>
      </c>
      <c r="H587">
        <v>136</v>
      </c>
      <c r="I587" s="7">
        <f t="shared" si="2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29"/>
        <v>40255.208333333336</v>
      </c>
      <c r="O587" s="11">
        <f t="shared" si="30"/>
        <v>40265.208333333336</v>
      </c>
      <c r="P587" t="b">
        <v>0</v>
      </c>
      <c r="Q587" t="b">
        <v>0</v>
      </c>
      <c r="R587" t="s">
        <v>206</v>
      </c>
      <c r="S587" t="s">
        <v>2043</v>
      </c>
      <c r="T587" t="s">
        <v>2052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v>950.57142857142856</v>
      </c>
      <c r="G588" t="s">
        <v>20</v>
      </c>
      <c r="H588">
        <v>130</v>
      </c>
      <c r="I588" s="7">
        <f t="shared" si="2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29"/>
        <v>40499.25</v>
      </c>
      <c r="O588" s="11">
        <f t="shared" si="30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v>72.893617021276597</v>
      </c>
      <c r="G589" t="s">
        <v>14</v>
      </c>
      <c r="H589">
        <v>156</v>
      </c>
      <c r="I589" s="7">
        <f t="shared" si="2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29"/>
        <v>43484.25</v>
      </c>
      <c r="O589" s="11">
        <f t="shared" si="30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2056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v>79.008248730964468</v>
      </c>
      <c r="G590" t="s">
        <v>14</v>
      </c>
      <c r="H590">
        <v>1368</v>
      </c>
      <c r="I590" s="7">
        <f t="shared" si="2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29"/>
        <v>40262.208333333336</v>
      </c>
      <c r="O590" s="11">
        <f t="shared" si="30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v>64.721518987341781</v>
      </c>
      <c r="G591" t="s">
        <v>14</v>
      </c>
      <c r="H591">
        <v>102</v>
      </c>
      <c r="I591" s="7">
        <f t="shared" si="2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29"/>
        <v>42190.208333333328</v>
      </c>
      <c r="O591" s="11">
        <f t="shared" si="30"/>
        <v>42197.208333333328</v>
      </c>
      <c r="P591" t="b">
        <v>0</v>
      </c>
      <c r="Q591" t="b">
        <v>0</v>
      </c>
      <c r="R591" t="s">
        <v>42</v>
      </c>
      <c r="S591" t="s">
        <v>2057</v>
      </c>
      <c r="T59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v>82.028169014084511</v>
      </c>
      <c r="G592" t="s">
        <v>14</v>
      </c>
      <c r="H592">
        <v>86</v>
      </c>
      <c r="I592" s="7">
        <f t="shared" si="2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29"/>
        <v>41994.25</v>
      </c>
      <c r="O592" s="11">
        <f t="shared" si="30"/>
        <v>42005.25</v>
      </c>
      <c r="P592" t="b">
        <v>0</v>
      </c>
      <c r="Q592" t="b">
        <v>0</v>
      </c>
      <c r="R592" t="s">
        <v>133</v>
      </c>
      <c r="S592" t="s">
        <v>2043</v>
      </c>
      <c r="T592" t="s">
        <v>2062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v>1037.6666666666667</v>
      </c>
      <c r="G593" t="s">
        <v>20</v>
      </c>
      <c r="H593">
        <v>102</v>
      </c>
      <c r="I593" s="7">
        <f t="shared" si="2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29"/>
        <v>40373.208333333336</v>
      </c>
      <c r="O593" s="11">
        <f t="shared" si="30"/>
        <v>40383.208333333336</v>
      </c>
      <c r="P593" t="b">
        <v>0</v>
      </c>
      <c r="Q593" t="b">
        <v>0</v>
      </c>
      <c r="R593" t="s">
        <v>89</v>
      </c>
      <c r="S593" t="s">
        <v>2046</v>
      </c>
      <c r="T593" t="s">
        <v>2060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v>12.910076530612244</v>
      </c>
      <c r="G594" t="s">
        <v>14</v>
      </c>
      <c r="H594">
        <v>253</v>
      </c>
      <c r="I594" s="7">
        <f t="shared" si="2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29"/>
        <v>41789.208333333336</v>
      </c>
      <c r="O594" s="11">
        <f t="shared" si="30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v>154.84210526315789</v>
      </c>
      <c r="G595" t="s">
        <v>20</v>
      </c>
      <c r="H595">
        <v>4006</v>
      </c>
      <c r="I595" s="7">
        <f t="shared" si="2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29"/>
        <v>41724.208333333336</v>
      </c>
      <c r="O595" s="11">
        <f t="shared" si="30"/>
        <v>41737.208333333336</v>
      </c>
      <c r="P595" t="b">
        <v>0</v>
      </c>
      <c r="Q595" t="b">
        <v>0</v>
      </c>
      <c r="R595" t="s">
        <v>71</v>
      </c>
      <c r="S595" t="s">
        <v>2057</v>
      </c>
      <c r="T595" t="s">
        <v>2045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v>7.0991735537190088</v>
      </c>
      <c r="G596" t="s">
        <v>14</v>
      </c>
      <c r="H596">
        <v>157</v>
      </c>
      <c r="I596" s="7">
        <f t="shared" si="2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29"/>
        <v>42548.208333333328</v>
      </c>
      <c r="O596" s="11">
        <f t="shared" si="30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v>208.52773826458036</v>
      </c>
      <c r="G597" t="s">
        <v>20</v>
      </c>
      <c r="H597">
        <v>1629</v>
      </c>
      <c r="I597" s="7">
        <f t="shared" si="2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29"/>
        <v>40253.208333333336</v>
      </c>
      <c r="O597" s="11">
        <f t="shared" si="30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v>99.683544303797461</v>
      </c>
      <c r="G598" t="s">
        <v>14</v>
      </c>
      <c r="H598">
        <v>183</v>
      </c>
      <c r="I598" s="7">
        <f t="shared" si="2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29"/>
        <v>42434.25</v>
      </c>
      <c r="O598" s="11">
        <f t="shared" si="30"/>
        <v>42441.25</v>
      </c>
      <c r="P598" t="b">
        <v>0</v>
      </c>
      <c r="Q598" t="b">
        <v>1</v>
      </c>
      <c r="R598" t="s">
        <v>53</v>
      </c>
      <c r="S598" t="s">
        <v>2057</v>
      </c>
      <c r="T598" t="s">
        <v>2041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v>201.59756097560978</v>
      </c>
      <c r="G599" t="s">
        <v>20</v>
      </c>
      <c r="H599">
        <v>2188</v>
      </c>
      <c r="I599" s="7">
        <f t="shared" si="2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29"/>
        <v>43786.25</v>
      </c>
      <c r="O599" s="11">
        <f t="shared" si="30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v>162.09032258064516</v>
      </c>
      <c r="G600" t="s">
        <v>20</v>
      </c>
      <c r="H600">
        <v>2409</v>
      </c>
      <c r="I600" s="7">
        <f t="shared" si="2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29"/>
        <v>40344.208333333336</v>
      </c>
      <c r="O600" s="11">
        <f t="shared" si="30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v>3.6436208125445471</v>
      </c>
      <c r="G601" t="s">
        <v>14</v>
      </c>
      <c r="H601">
        <v>82</v>
      </c>
      <c r="I601" s="7">
        <f t="shared" si="2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29"/>
        <v>42047.25</v>
      </c>
      <c r="O601" s="11">
        <f t="shared" si="30"/>
        <v>42055.25</v>
      </c>
      <c r="P601" t="b">
        <v>0</v>
      </c>
      <c r="Q601" t="b">
        <v>0</v>
      </c>
      <c r="R601" t="s">
        <v>42</v>
      </c>
      <c r="S601" t="s">
        <v>2057</v>
      </c>
      <c r="T60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v>5</v>
      </c>
      <c r="G602" t="s">
        <v>14</v>
      </c>
      <c r="H602">
        <v>1</v>
      </c>
      <c r="I602" s="7">
        <f t="shared" si="28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29"/>
        <v>41485.208333333336</v>
      </c>
      <c r="O602" s="11">
        <f t="shared" si="30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2056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v>206.63492063492063</v>
      </c>
      <c r="G603" t="s">
        <v>20</v>
      </c>
      <c r="H603">
        <v>194</v>
      </c>
      <c r="I603" s="7">
        <f t="shared" si="2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29"/>
        <v>41789.208333333336</v>
      </c>
      <c r="O603" s="11">
        <f t="shared" si="30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2042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v>128.23628691983123</v>
      </c>
      <c r="G604" t="s">
        <v>20</v>
      </c>
      <c r="H604">
        <v>1140</v>
      </c>
      <c r="I604" s="7">
        <f t="shared" si="2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29"/>
        <v>42160.208333333328</v>
      </c>
      <c r="O604" s="11">
        <f t="shared" si="30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v>119.66037735849055</v>
      </c>
      <c r="G605" t="s">
        <v>20</v>
      </c>
      <c r="H605">
        <v>102</v>
      </c>
      <c r="I605" s="7">
        <f t="shared" si="2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29"/>
        <v>43573.208333333328</v>
      </c>
      <c r="O605" s="11">
        <f t="shared" si="30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v>170.73055242390078</v>
      </c>
      <c r="G606" t="s">
        <v>20</v>
      </c>
      <c r="H606">
        <v>2857</v>
      </c>
      <c r="I606" s="7">
        <f t="shared" si="2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29"/>
        <v>40565.25</v>
      </c>
      <c r="O606" s="11">
        <f t="shared" si="30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v>187.21212121212122</v>
      </c>
      <c r="G607" t="s">
        <v>20</v>
      </c>
      <c r="H607">
        <v>107</v>
      </c>
      <c r="I607" s="7">
        <f t="shared" si="2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29"/>
        <v>42280.208333333328</v>
      </c>
      <c r="O607" s="11">
        <f t="shared" si="30"/>
        <v>42321.25</v>
      </c>
      <c r="P607" t="b">
        <v>0</v>
      </c>
      <c r="Q607" t="b">
        <v>0</v>
      </c>
      <c r="R607" t="s">
        <v>68</v>
      </c>
      <c r="S607" t="s">
        <v>2043</v>
      </c>
      <c r="T607" t="s">
        <v>2044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v>188.38235294117646</v>
      </c>
      <c r="G608" t="s">
        <v>20</v>
      </c>
      <c r="H608">
        <v>160</v>
      </c>
      <c r="I608" s="7">
        <f t="shared" si="2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29"/>
        <v>42436.25</v>
      </c>
      <c r="O608" s="11">
        <f t="shared" si="30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v>131.29869186046511</v>
      </c>
      <c r="G609" t="s">
        <v>20</v>
      </c>
      <c r="H609">
        <v>2230</v>
      </c>
      <c r="I609" s="7">
        <f t="shared" si="2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29"/>
        <v>41721.208333333336</v>
      </c>
      <c r="O609" s="11">
        <f t="shared" si="30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2056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v>283.97435897435901</v>
      </c>
      <c r="G610" t="s">
        <v>20</v>
      </c>
      <c r="H610">
        <v>316</v>
      </c>
      <c r="I610" s="7">
        <f t="shared" si="2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29"/>
        <v>43530.25</v>
      </c>
      <c r="O610" s="11">
        <f t="shared" si="30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2051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v>120.41999999999999</v>
      </c>
      <c r="G611" t="s">
        <v>20</v>
      </c>
      <c r="H611">
        <v>117</v>
      </c>
      <c r="I611" s="7">
        <f t="shared" si="2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29"/>
        <v>43481.25</v>
      </c>
      <c r="O611" s="11">
        <f t="shared" si="30"/>
        <v>43498.25</v>
      </c>
      <c r="P611" t="b">
        <v>0</v>
      </c>
      <c r="Q611" t="b">
        <v>0</v>
      </c>
      <c r="R611" t="s">
        <v>474</v>
      </c>
      <c r="S611" t="s">
        <v>2057</v>
      </c>
      <c r="T611" t="s">
        <v>2065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v>419.0560747663551</v>
      </c>
      <c r="G612" t="s">
        <v>20</v>
      </c>
      <c r="H612">
        <v>6406</v>
      </c>
      <c r="I612" s="7">
        <f t="shared" si="2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29"/>
        <v>41259.25</v>
      </c>
      <c r="O612" s="11">
        <f t="shared" si="30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v>13.853658536585368</v>
      </c>
      <c r="G613" t="s">
        <v>74</v>
      </c>
      <c r="H613">
        <v>15</v>
      </c>
      <c r="I613" s="7">
        <f t="shared" si="2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29"/>
        <v>41480.208333333336</v>
      </c>
      <c r="O613" s="11">
        <f t="shared" si="30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v>139.43548387096774</v>
      </c>
      <c r="G614" t="s">
        <v>20</v>
      </c>
      <c r="H614">
        <v>192</v>
      </c>
      <c r="I614" s="7">
        <f t="shared" si="2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29"/>
        <v>40474.208333333336</v>
      </c>
      <c r="O614" s="11">
        <f t="shared" si="30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2058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v>174</v>
      </c>
      <c r="G615" t="s">
        <v>20</v>
      </c>
      <c r="H615">
        <v>26</v>
      </c>
      <c r="I615" s="7">
        <f t="shared" si="2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29"/>
        <v>42973.208333333328</v>
      </c>
      <c r="O615" s="11">
        <f t="shared" si="30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v>155.49056603773585</v>
      </c>
      <c r="G616" t="s">
        <v>20</v>
      </c>
      <c r="H616">
        <v>723</v>
      </c>
      <c r="I616" s="7">
        <f t="shared" si="2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29"/>
        <v>42746.25</v>
      </c>
      <c r="O616" s="11">
        <f t="shared" si="30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v>170.44705882352943</v>
      </c>
      <c r="G617" t="s">
        <v>20</v>
      </c>
      <c r="H617">
        <v>170</v>
      </c>
      <c r="I617" s="7">
        <f t="shared" si="2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29"/>
        <v>42489.208333333328</v>
      </c>
      <c r="O617" s="11">
        <f t="shared" si="30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v>189.515625</v>
      </c>
      <c r="G618" t="s">
        <v>20</v>
      </c>
      <c r="H618">
        <v>238</v>
      </c>
      <c r="I618" s="7">
        <f t="shared" si="2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29"/>
        <v>41537.208333333336</v>
      </c>
      <c r="O618" s="11">
        <f t="shared" si="30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2059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v>249.71428571428572</v>
      </c>
      <c r="G619" t="s">
        <v>20</v>
      </c>
      <c r="H619">
        <v>55</v>
      </c>
      <c r="I619" s="7">
        <f t="shared" si="2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29"/>
        <v>41794.208333333336</v>
      </c>
      <c r="O619" s="11">
        <f t="shared" si="30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v>48.860523665659613</v>
      </c>
      <c r="G620" t="s">
        <v>14</v>
      </c>
      <c r="H620">
        <v>1198</v>
      </c>
      <c r="I620" s="7">
        <f t="shared" si="2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29"/>
        <v>41396.208333333336</v>
      </c>
      <c r="O620" s="11">
        <f t="shared" si="30"/>
        <v>41417.208333333336</v>
      </c>
      <c r="P620" t="b">
        <v>0</v>
      </c>
      <c r="Q620" t="b">
        <v>0</v>
      </c>
      <c r="R620" t="s">
        <v>68</v>
      </c>
      <c r="S620" t="s">
        <v>2043</v>
      </c>
      <c r="T620" t="s">
        <v>2044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v>28.461970393057683</v>
      </c>
      <c r="G621" t="s">
        <v>14</v>
      </c>
      <c r="H621">
        <v>648</v>
      </c>
      <c r="I621" s="7">
        <f t="shared" si="2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29"/>
        <v>40669.208333333336</v>
      </c>
      <c r="O621" s="11">
        <f t="shared" si="30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v>268.02325581395348</v>
      </c>
      <c r="G622" t="s">
        <v>20</v>
      </c>
      <c r="H622">
        <v>128</v>
      </c>
      <c r="I622" s="7">
        <f t="shared" si="2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29"/>
        <v>42559.208333333328</v>
      </c>
      <c r="O622" s="11">
        <f t="shared" si="30"/>
        <v>42563.208333333328</v>
      </c>
      <c r="P622" t="b">
        <v>0</v>
      </c>
      <c r="Q622" t="b">
        <v>0</v>
      </c>
      <c r="R622" t="s">
        <v>122</v>
      </c>
      <c r="S622" t="s">
        <v>2049</v>
      </c>
      <c r="T622" t="s">
        <v>2061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v>619.80078125</v>
      </c>
      <c r="G623" t="s">
        <v>20</v>
      </c>
      <c r="H623">
        <v>2144</v>
      </c>
      <c r="I623" s="7">
        <f t="shared" si="2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29"/>
        <v>42626.208333333328</v>
      </c>
      <c r="O623" s="11">
        <f t="shared" si="30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v>3.1301587301587301</v>
      </c>
      <c r="G624" t="s">
        <v>14</v>
      </c>
      <c r="H624">
        <v>64</v>
      </c>
      <c r="I624" s="7">
        <f t="shared" si="2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29"/>
        <v>43205.208333333328</v>
      </c>
      <c r="O624" s="11">
        <f t="shared" si="30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2059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v>159.92152704135739</v>
      </c>
      <c r="G625" t="s">
        <v>20</v>
      </c>
      <c r="H625">
        <v>2693</v>
      </c>
      <c r="I625" s="7">
        <f t="shared" si="2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29"/>
        <v>42201.208333333328</v>
      </c>
      <c r="O625" s="11">
        <f t="shared" si="30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v>279.39215686274508</v>
      </c>
      <c r="G626" t="s">
        <v>20</v>
      </c>
      <c r="H626">
        <v>432</v>
      </c>
      <c r="I626" s="7">
        <f t="shared" si="2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29"/>
        <v>42029.25</v>
      </c>
      <c r="O626" s="11">
        <f t="shared" si="30"/>
        <v>42035.25</v>
      </c>
      <c r="P626" t="b">
        <v>0</v>
      </c>
      <c r="Q626" t="b">
        <v>0</v>
      </c>
      <c r="R626" t="s">
        <v>122</v>
      </c>
      <c r="S626" t="s">
        <v>2049</v>
      </c>
      <c r="T626" t="s">
        <v>2061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v>77.373333333333335</v>
      </c>
      <c r="G627" t="s">
        <v>14</v>
      </c>
      <c r="H627">
        <v>62</v>
      </c>
      <c r="I627" s="7">
        <f t="shared" si="2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29"/>
        <v>43857.25</v>
      </c>
      <c r="O627" s="11">
        <f t="shared" si="30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v>206.32812500000003</v>
      </c>
      <c r="G628" t="s">
        <v>20</v>
      </c>
      <c r="H628">
        <v>189</v>
      </c>
      <c r="I628" s="7">
        <f t="shared" si="2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29"/>
        <v>40449.208333333336</v>
      </c>
      <c r="O628" s="11">
        <f t="shared" si="30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v>694.25</v>
      </c>
      <c r="G629" t="s">
        <v>20</v>
      </c>
      <c r="H629">
        <v>154</v>
      </c>
      <c r="I629" s="7">
        <f t="shared" si="2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29"/>
        <v>40345.208333333336</v>
      </c>
      <c r="O629" s="11">
        <f t="shared" si="30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2056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v>151.78947368421052</v>
      </c>
      <c r="G630" t="s">
        <v>20</v>
      </c>
      <c r="H630">
        <v>96</v>
      </c>
      <c r="I630" s="7">
        <f t="shared" si="2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29"/>
        <v>40455.208333333336</v>
      </c>
      <c r="O630" s="11">
        <f t="shared" si="30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2059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v>64.58207217694995</v>
      </c>
      <c r="G631" t="s">
        <v>14</v>
      </c>
      <c r="H631">
        <v>750</v>
      </c>
      <c r="I631" s="7">
        <f t="shared" si="2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29"/>
        <v>42557.208333333328</v>
      </c>
      <c r="O631" s="11">
        <f t="shared" si="30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v>62.873684210526314</v>
      </c>
      <c r="G632" t="s">
        <v>74</v>
      </c>
      <c r="H632">
        <v>87</v>
      </c>
      <c r="I632" s="7">
        <f t="shared" si="2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29"/>
        <v>43586.208333333328</v>
      </c>
      <c r="O632" s="11">
        <f t="shared" si="30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v>310.39864864864865</v>
      </c>
      <c r="G633" t="s">
        <v>20</v>
      </c>
      <c r="H633">
        <v>3063</v>
      </c>
      <c r="I633" s="7">
        <f t="shared" si="2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29"/>
        <v>43550.208333333328</v>
      </c>
      <c r="O633" s="11">
        <f t="shared" si="30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v>42.859916782246884</v>
      </c>
      <c r="G634" t="s">
        <v>47</v>
      </c>
      <c r="H634">
        <v>278</v>
      </c>
      <c r="I634" s="7">
        <f t="shared" si="2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29"/>
        <v>41945.208333333336</v>
      </c>
      <c r="O634" s="11">
        <f t="shared" si="30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v>83.119402985074629</v>
      </c>
      <c r="G635" t="s">
        <v>14</v>
      </c>
      <c r="H635">
        <v>105</v>
      </c>
      <c r="I635" s="7">
        <f t="shared" si="2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29"/>
        <v>42315.25</v>
      </c>
      <c r="O635" s="11">
        <f t="shared" si="30"/>
        <v>42319.25</v>
      </c>
      <c r="P635" t="b">
        <v>0</v>
      </c>
      <c r="Q635" t="b">
        <v>0</v>
      </c>
      <c r="R635" t="s">
        <v>71</v>
      </c>
      <c r="S635" t="s">
        <v>2057</v>
      </c>
      <c r="T635" t="s">
        <v>2045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v>78.531302876480552</v>
      </c>
      <c r="G636" t="s">
        <v>74</v>
      </c>
      <c r="H636">
        <v>1658</v>
      </c>
      <c r="I636" s="7">
        <f t="shared" si="2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29"/>
        <v>42819.208333333328</v>
      </c>
      <c r="O636" s="11">
        <f t="shared" si="30"/>
        <v>42833.208333333328</v>
      </c>
      <c r="P636" t="b">
        <v>0</v>
      </c>
      <c r="Q636" t="b">
        <v>0</v>
      </c>
      <c r="R636" t="s">
        <v>269</v>
      </c>
      <c r="S636" t="s">
        <v>2057</v>
      </c>
      <c r="T636" t="s">
        <v>2053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v>114.09352517985612</v>
      </c>
      <c r="G637" t="s">
        <v>20</v>
      </c>
      <c r="H637">
        <v>2266</v>
      </c>
      <c r="I637" s="7">
        <f t="shared" si="2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29"/>
        <v>41314.25</v>
      </c>
      <c r="O637" s="11">
        <f t="shared" si="30"/>
        <v>41346.208333333336</v>
      </c>
      <c r="P637" t="b">
        <v>0</v>
      </c>
      <c r="Q637" t="b">
        <v>0</v>
      </c>
      <c r="R637" t="s">
        <v>269</v>
      </c>
      <c r="S637" t="s">
        <v>2057</v>
      </c>
      <c r="T637" t="s">
        <v>2053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v>64.537683358624179</v>
      </c>
      <c r="G638" t="s">
        <v>14</v>
      </c>
      <c r="H638">
        <v>2604</v>
      </c>
      <c r="I638" s="7">
        <f t="shared" si="2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29"/>
        <v>40926.25</v>
      </c>
      <c r="O638" s="11">
        <f t="shared" si="30"/>
        <v>40971.25</v>
      </c>
      <c r="P638" t="b">
        <v>0</v>
      </c>
      <c r="Q638" t="b">
        <v>1</v>
      </c>
      <c r="R638" t="s">
        <v>71</v>
      </c>
      <c r="S638" t="s">
        <v>2057</v>
      </c>
      <c r="T638" t="s">
        <v>2045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v>79.411764705882348</v>
      </c>
      <c r="G639" t="s">
        <v>14</v>
      </c>
      <c r="H639">
        <v>65</v>
      </c>
      <c r="I639" s="7">
        <f t="shared" si="2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29"/>
        <v>42688.25</v>
      </c>
      <c r="O639" s="11">
        <f t="shared" si="30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v>11.419117647058824</v>
      </c>
      <c r="G640" t="s">
        <v>14</v>
      </c>
      <c r="H640">
        <v>94</v>
      </c>
      <c r="I640" s="7">
        <f t="shared" si="2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29"/>
        <v>40386.208333333336</v>
      </c>
      <c r="O640" s="11">
        <f t="shared" si="30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v>56.186046511627907</v>
      </c>
      <c r="G641" t="s">
        <v>47</v>
      </c>
      <c r="H641">
        <v>45</v>
      </c>
      <c r="I641" s="7">
        <f t="shared" si="2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29"/>
        <v>43309.208333333328</v>
      </c>
      <c r="O641" s="11">
        <f t="shared" si="30"/>
        <v>43309.208333333328</v>
      </c>
      <c r="P641" t="b">
        <v>0</v>
      </c>
      <c r="Q641" t="b">
        <v>1</v>
      </c>
      <c r="R641" t="s">
        <v>53</v>
      </c>
      <c r="S641" t="s">
        <v>2057</v>
      </c>
      <c r="T641" t="s">
        <v>2041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v>16.501669449081803</v>
      </c>
      <c r="G642" t="s">
        <v>14</v>
      </c>
      <c r="H642">
        <v>257</v>
      </c>
      <c r="I642" s="7">
        <f t="shared" si="2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29"/>
        <v>42387.25</v>
      </c>
      <c r="O642" s="11">
        <f t="shared" si="30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v>119.96808510638297</v>
      </c>
      <c r="G643" t="s">
        <v>20</v>
      </c>
      <c r="H643">
        <v>194</v>
      </c>
      <c r="I643" s="7">
        <f t="shared" ref="I643:I706" si="31">IFERROR(E643/H643,"0")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32">(((L643/60)/60)/24)+DATE(1970,1,1)</f>
        <v>42786.25</v>
      </c>
      <c r="O643" s="11">
        <f t="shared" ref="O643:O706" si="3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v>145.45652173913044</v>
      </c>
      <c r="G644" t="s">
        <v>20</v>
      </c>
      <c r="H644">
        <v>129</v>
      </c>
      <c r="I644" s="7">
        <f t="shared" si="3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32"/>
        <v>43451.25</v>
      </c>
      <c r="O644" s="11">
        <f t="shared" si="33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2042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v>221.38255033557047</v>
      </c>
      <c r="G645" t="s">
        <v>20</v>
      </c>
      <c r="H645">
        <v>375</v>
      </c>
      <c r="I645" s="7">
        <f t="shared" si="3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32"/>
        <v>42795.25</v>
      </c>
      <c r="O645" s="11">
        <f t="shared" si="33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v>48.396694214876035</v>
      </c>
      <c r="G646" t="s">
        <v>14</v>
      </c>
      <c r="H646">
        <v>2928</v>
      </c>
      <c r="I646" s="7">
        <f t="shared" si="3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32"/>
        <v>43452.25</v>
      </c>
      <c r="O646" s="11">
        <f t="shared" si="33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v>92.911504424778755</v>
      </c>
      <c r="G647" t="s">
        <v>14</v>
      </c>
      <c r="H647">
        <v>4697</v>
      </c>
      <c r="I647" s="7">
        <f t="shared" si="3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32"/>
        <v>43369.208333333328</v>
      </c>
      <c r="O647" s="11">
        <f t="shared" si="3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v>88.599797365754824</v>
      </c>
      <c r="G648" t="s">
        <v>14</v>
      </c>
      <c r="H648">
        <v>2915</v>
      </c>
      <c r="I648" s="7">
        <f t="shared" si="3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32"/>
        <v>41346.208333333336</v>
      </c>
      <c r="O648" s="11">
        <f t="shared" si="33"/>
        <v>41357.208333333336</v>
      </c>
      <c r="P648" t="b">
        <v>0</v>
      </c>
      <c r="Q648" t="b">
        <v>0</v>
      </c>
      <c r="R648" t="s">
        <v>89</v>
      </c>
      <c r="S648" t="s">
        <v>2046</v>
      </c>
      <c r="T648" t="s">
        <v>2060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v>41.4</v>
      </c>
      <c r="G649" t="s">
        <v>14</v>
      </c>
      <c r="H649">
        <v>18</v>
      </c>
      <c r="I649" s="7">
        <f t="shared" si="3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32"/>
        <v>43199.208333333328</v>
      </c>
      <c r="O649" s="11">
        <f t="shared" si="33"/>
        <v>43223.208333333328</v>
      </c>
      <c r="P649" t="b">
        <v>0</v>
      </c>
      <c r="Q649" t="b">
        <v>0</v>
      </c>
      <c r="R649" t="s">
        <v>206</v>
      </c>
      <c r="S649" t="s">
        <v>2043</v>
      </c>
      <c r="T649" t="s">
        <v>2052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v>63.056795131845846</v>
      </c>
      <c r="G650" t="s">
        <v>74</v>
      </c>
      <c r="H650">
        <v>723</v>
      </c>
      <c r="I650" s="7">
        <f t="shared" si="3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32"/>
        <v>42922.208333333328</v>
      </c>
      <c r="O650" s="11">
        <f t="shared" si="3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2056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v>48.482333607230892</v>
      </c>
      <c r="G651" t="s">
        <v>14</v>
      </c>
      <c r="H651">
        <v>602</v>
      </c>
      <c r="I651" s="7">
        <f t="shared" si="3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32"/>
        <v>40471.208333333336</v>
      </c>
      <c r="O651" s="11">
        <f t="shared" si="33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v>2</v>
      </c>
      <c r="G652" t="s">
        <v>14</v>
      </c>
      <c r="H652">
        <v>1</v>
      </c>
      <c r="I652" s="7">
        <f t="shared" si="3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32"/>
        <v>41828.208333333336</v>
      </c>
      <c r="O652" s="11">
        <f t="shared" si="33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2051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v>88.47941026944585</v>
      </c>
      <c r="G653" t="s">
        <v>14</v>
      </c>
      <c r="H653">
        <v>3868</v>
      </c>
      <c r="I653" s="7">
        <f t="shared" si="3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32"/>
        <v>41692.25</v>
      </c>
      <c r="O653" s="11">
        <f t="shared" si="33"/>
        <v>41707.25</v>
      </c>
      <c r="P653" t="b">
        <v>0</v>
      </c>
      <c r="Q653" t="b">
        <v>0</v>
      </c>
      <c r="R653" t="s">
        <v>100</v>
      </c>
      <c r="S653" t="s">
        <v>2057</v>
      </c>
      <c r="T653" t="s">
        <v>2047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v>126.84</v>
      </c>
      <c r="G654" t="s">
        <v>20</v>
      </c>
      <c r="H654">
        <v>409</v>
      </c>
      <c r="I654" s="7">
        <f t="shared" si="3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32"/>
        <v>42587.208333333328</v>
      </c>
      <c r="O654" s="11">
        <f t="shared" si="33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v>2338.833333333333</v>
      </c>
      <c r="G655" t="s">
        <v>20</v>
      </c>
      <c r="H655">
        <v>234</v>
      </c>
      <c r="I655" s="7">
        <f t="shared" si="3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32"/>
        <v>42468.208333333328</v>
      </c>
      <c r="O655" s="11">
        <f t="shared" si="33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v>508.38857142857148</v>
      </c>
      <c r="G656" t="s">
        <v>20</v>
      </c>
      <c r="H656">
        <v>3016</v>
      </c>
      <c r="I656" s="7">
        <f t="shared" si="3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32"/>
        <v>42240.208333333328</v>
      </c>
      <c r="O656" s="11">
        <f t="shared" si="33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2050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v>191.47826086956522</v>
      </c>
      <c r="G657" t="s">
        <v>20</v>
      </c>
      <c r="H657">
        <v>264</v>
      </c>
      <c r="I657" s="7">
        <f t="shared" si="3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32"/>
        <v>42796.25</v>
      </c>
      <c r="O657" s="11">
        <f t="shared" si="33"/>
        <v>42809.208333333328</v>
      </c>
      <c r="P657" t="b">
        <v>1</v>
      </c>
      <c r="Q657" t="b">
        <v>0</v>
      </c>
      <c r="R657" t="s">
        <v>122</v>
      </c>
      <c r="S657" t="s">
        <v>2049</v>
      </c>
      <c r="T657" t="s">
        <v>2061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v>42.127533783783782</v>
      </c>
      <c r="G658" t="s">
        <v>14</v>
      </c>
      <c r="H658">
        <v>504</v>
      </c>
      <c r="I658" s="7">
        <f t="shared" si="3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32"/>
        <v>43097.25</v>
      </c>
      <c r="O658" s="11">
        <f t="shared" si="3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2056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v>8.24</v>
      </c>
      <c r="G659" t="s">
        <v>14</v>
      </c>
      <c r="H659">
        <v>14</v>
      </c>
      <c r="I659" s="7">
        <f t="shared" si="3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32"/>
        <v>43096.25</v>
      </c>
      <c r="O659" s="11">
        <f t="shared" si="33"/>
        <v>43112.25</v>
      </c>
      <c r="P659" t="b">
        <v>0</v>
      </c>
      <c r="Q659" t="b">
        <v>0</v>
      </c>
      <c r="R659" t="s">
        <v>474</v>
      </c>
      <c r="S659" t="s">
        <v>2057</v>
      </c>
      <c r="T659" t="s">
        <v>2065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v>60.064638783269963</v>
      </c>
      <c r="G660" t="s">
        <v>74</v>
      </c>
      <c r="H660">
        <v>390</v>
      </c>
      <c r="I660" s="7">
        <f t="shared" si="3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32"/>
        <v>42246.208333333328</v>
      </c>
      <c r="O660" s="11">
        <f t="shared" si="3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v>47.232808616404313</v>
      </c>
      <c r="G661" t="s">
        <v>14</v>
      </c>
      <c r="H661">
        <v>750</v>
      </c>
      <c r="I661" s="7">
        <f t="shared" si="3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32"/>
        <v>40570.25</v>
      </c>
      <c r="O661" s="11">
        <f t="shared" si="33"/>
        <v>40571.25</v>
      </c>
      <c r="P661" t="b">
        <v>0</v>
      </c>
      <c r="Q661" t="b">
        <v>0</v>
      </c>
      <c r="R661" t="s">
        <v>42</v>
      </c>
      <c r="S661" t="s">
        <v>2057</v>
      </c>
      <c r="T66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v>81.736263736263737</v>
      </c>
      <c r="G662" t="s">
        <v>14</v>
      </c>
      <c r="H662">
        <v>77</v>
      </c>
      <c r="I662" s="7">
        <f t="shared" si="3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32"/>
        <v>42237.208333333328</v>
      </c>
      <c r="O662" s="11">
        <f t="shared" si="33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v>54.187265917603</v>
      </c>
      <c r="G663" t="s">
        <v>14</v>
      </c>
      <c r="H663">
        <v>752</v>
      </c>
      <c r="I663" s="7">
        <f t="shared" si="3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32"/>
        <v>40996.208333333336</v>
      </c>
      <c r="O663" s="11">
        <f t="shared" si="33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2051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v>97.868131868131869</v>
      </c>
      <c r="G664" t="s">
        <v>14</v>
      </c>
      <c r="H664">
        <v>131</v>
      </c>
      <c r="I664" s="7">
        <f t="shared" si="3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32"/>
        <v>43443.25</v>
      </c>
      <c r="O664" s="11">
        <f t="shared" si="33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v>77.239999999999995</v>
      </c>
      <c r="G665" t="s">
        <v>14</v>
      </c>
      <c r="H665">
        <v>87</v>
      </c>
      <c r="I665" s="7">
        <f t="shared" si="3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32"/>
        <v>40458.208333333336</v>
      </c>
      <c r="O665" s="11">
        <f t="shared" si="33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v>33.464735516372798</v>
      </c>
      <c r="G666" t="s">
        <v>14</v>
      </c>
      <c r="H666">
        <v>1063</v>
      </c>
      <c r="I666" s="7">
        <f t="shared" si="3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32"/>
        <v>40959.25</v>
      </c>
      <c r="O666" s="11">
        <f t="shared" si="33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2051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v>239.58823529411765</v>
      </c>
      <c r="G667" t="s">
        <v>20</v>
      </c>
      <c r="H667">
        <v>272</v>
      </c>
      <c r="I667" s="7">
        <f t="shared" si="3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32"/>
        <v>40733.208333333336</v>
      </c>
      <c r="O667" s="11">
        <f t="shared" si="33"/>
        <v>40747.208333333336</v>
      </c>
      <c r="P667" t="b">
        <v>0</v>
      </c>
      <c r="Q667" t="b">
        <v>1</v>
      </c>
      <c r="R667" t="s">
        <v>42</v>
      </c>
      <c r="S667" t="s">
        <v>2057</v>
      </c>
      <c r="T667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v>64.032258064516128</v>
      </c>
      <c r="G668" t="s">
        <v>74</v>
      </c>
      <c r="H668">
        <v>25</v>
      </c>
      <c r="I668" s="7">
        <f t="shared" si="3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32"/>
        <v>41516.208333333336</v>
      </c>
      <c r="O668" s="11">
        <f t="shared" si="33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v>176.15942028985506</v>
      </c>
      <c r="G669" t="s">
        <v>20</v>
      </c>
      <c r="H669">
        <v>419</v>
      </c>
      <c r="I669" s="7">
        <f t="shared" si="3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32"/>
        <v>41892.208333333336</v>
      </c>
      <c r="O669" s="11">
        <f t="shared" si="33"/>
        <v>41901.208333333336</v>
      </c>
      <c r="P669" t="b">
        <v>0</v>
      </c>
      <c r="Q669" t="b">
        <v>0</v>
      </c>
      <c r="R669" t="s">
        <v>1029</v>
      </c>
      <c r="S669" t="s">
        <v>2054</v>
      </c>
      <c r="T669" t="s">
        <v>2055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v>20.33818181818182</v>
      </c>
      <c r="G670" t="s">
        <v>14</v>
      </c>
      <c r="H670">
        <v>76</v>
      </c>
      <c r="I670" s="7">
        <f t="shared" si="3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32"/>
        <v>41122.208333333336</v>
      </c>
      <c r="O670" s="11">
        <f t="shared" si="33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v>358.64754098360658</v>
      </c>
      <c r="G671" t="s">
        <v>20</v>
      </c>
      <c r="H671">
        <v>1621</v>
      </c>
      <c r="I671" s="7">
        <f t="shared" si="3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32"/>
        <v>42912.208333333328</v>
      </c>
      <c r="O671" s="11">
        <f t="shared" si="33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v>468.85802469135803</v>
      </c>
      <c r="G672" t="s">
        <v>20</v>
      </c>
      <c r="H672">
        <v>1101</v>
      </c>
      <c r="I672" s="7">
        <f t="shared" si="3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32"/>
        <v>42425.25</v>
      </c>
      <c r="O672" s="11">
        <f t="shared" si="3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2059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v>122.05635245901641</v>
      </c>
      <c r="G673" t="s">
        <v>20</v>
      </c>
      <c r="H673">
        <v>1073</v>
      </c>
      <c r="I673" s="7">
        <f t="shared" si="3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32"/>
        <v>40390.208333333336</v>
      </c>
      <c r="O673" s="11">
        <f t="shared" si="33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v>55.931783729156137</v>
      </c>
      <c r="G674" t="s">
        <v>14</v>
      </c>
      <c r="H674">
        <v>4428</v>
      </c>
      <c r="I674" s="7">
        <f t="shared" si="3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32"/>
        <v>43180.208333333328</v>
      </c>
      <c r="O674" s="11">
        <f t="shared" si="33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v>43.660714285714285</v>
      </c>
      <c r="G675" t="s">
        <v>14</v>
      </c>
      <c r="H675">
        <v>58</v>
      </c>
      <c r="I675" s="7">
        <f t="shared" si="3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32"/>
        <v>42475.208333333328</v>
      </c>
      <c r="O675" s="11">
        <f t="shared" si="3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2059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v>33.53837141183363</v>
      </c>
      <c r="G676" t="s">
        <v>74</v>
      </c>
      <c r="H676">
        <v>1218</v>
      </c>
      <c r="I676" s="7">
        <f t="shared" si="3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32"/>
        <v>40774.208333333336</v>
      </c>
      <c r="O676" s="11">
        <f t="shared" si="33"/>
        <v>40821.208333333336</v>
      </c>
      <c r="P676" t="b">
        <v>0</v>
      </c>
      <c r="Q676" t="b">
        <v>0</v>
      </c>
      <c r="R676" t="s">
        <v>122</v>
      </c>
      <c r="S676" t="s">
        <v>2049</v>
      </c>
      <c r="T676" t="s">
        <v>2061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v>122.97938144329896</v>
      </c>
      <c r="G677" t="s">
        <v>20</v>
      </c>
      <c r="H677">
        <v>331</v>
      </c>
      <c r="I677" s="7">
        <f t="shared" si="3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32"/>
        <v>43719.208333333328</v>
      </c>
      <c r="O677" s="11">
        <f t="shared" si="33"/>
        <v>43726.208333333328</v>
      </c>
      <c r="P677" t="b">
        <v>0</v>
      </c>
      <c r="Q677" t="b">
        <v>0</v>
      </c>
      <c r="R677" t="s">
        <v>1029</v>
      </c>
      <c r="S677" t="s">
        <v>2054</v>
      </c>
      <c r="T677" t="s">
        <v>2055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v>189.74959871589084</v>
      </c>
      <c r="G678" t="s">
        <v>20</v>
      </c>
      <c r="H678">
        <v>1170</v>
      </c>
      <c r="I678" s="7">
        <f t="shared" si="3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32"/>
        <v>41178.208333333336</v>
      </c>
      <c r="O678" s="11">
        <f t="shared" si="33"/>
        <v>41187.208333333336</v>
      </c>
      <c r="P678" t="b">
        <v>0</v>
      </c>
      <c r="Q678" t="b">
        <v>0</v>
      </c>
      <c r="R678" t="s">
        <v>122</v>
      </c>
      <c r="S678" t="s">
        <v>2049</v>
      </c>
      <c r="T678" t="s">
        <v>2061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v>83.622641509433961</v>
      </c>
      <c r="G679" t="s">
        <v>14</v>
      </c>
      <c r="H679">
        <v>111</v>
      </c>
      <c r="I679" s="7">
        <f t="shared" si="3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32"/>
        <v>42561.208333333328</v>
      </c>
      <c r="O679" s="11">
        <f t="shared" si="33"/>
        <v>42611.208333333328</v>
      </c>
      <c r="P679" t="b">
        <v>0</v>
      </c>
      <c r="Q679" t="b">
        <v>0</v>
      </c>
      <c r="R679" t="s">
        <v>119</v>
      </c>
      <c r="S679" t="s">
        <v>2043</v>
      </c>
      <c r="T679" t="s">
        <v>2048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v>17.968844221105527</v>
      </c>
      <c r="G680" t="s">
        <v>74</v>
      </c>
      <c r="H680">
        <v>215</v>
      </c>
      <c r="I680" s="7">
        <f t="shared" si="3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32"/>
        <v>43484.25</v>
      </c>
      <c r="O680" s="11">
        <f t="shared" si="33"/>
        <v>43486.25</v>
      </c>
      <c r="P680" t="b">
        <v>0</v>
      </c>
      <c r="Q680" t="b">
        <v>0</v>
      </c>
      <c r="R680" t="s">
        <v>53</v>
      </c>
      <c r="S680" t="s">
        <v>2057</v>
      </c>
      <c r="T680" t="s">
        <v>2041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v>1036.5</v>
      </c>
      <c r="G681" t="s">
        <v>20</v>
      </c>
      <c r="H681">
        <v>363</v>
      </c>
      <c r="I681" s="7">
        <f t="shared" si="3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32"/>
        <v>43756.208333333328</v>
      </c>
      <c r="O681" s="11">
        <f t="shared" si="3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2056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v>97.405219780219781</v>
      </c>
      <c r="G682" t="s">
        <v>14</v>
      </c>
      <c r="H682">
        <v>2955</v>
      </c>
      <c r="I682" s="7">
        <f t="shared" si="3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32"/>
        <v>43813.25</v>
      </c>
      <c r="O682" s="11">
        <f t="shared" si="33"/>
        <v>43815.25</v>
      </c>
      <c r="P682" t="b">
        <v>0</v>
      </c>
      <c r="Q682" t="b">
        <v>1</v>
      </c>
      <c r="R682" t="s">
        <v>292</v>
      </c>
      <c r="S682" t="s">
        <v>2046</v>
      </c>
      <c r="T682" t="s">
        <v>2063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v>86.386203150461711</v>
      </c>
      <c r="G683" t="s">
        <v>14</v>
      </c>
      <c r="H683">
        <v>1657</v>
      </c>
      <c r="I683" s="7">
        <f t="shared" si="3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32"/>
        <v>40898.25</v>
      </c>
      <c r="O683" s="11">
        <f t="shared" si="33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v>150.16666666666666</v>
      </c>
      <c r="G684" t="s">
        <v>20</v>
      </c>
      <c r="H684">
        <v>103</v>
      </c>
      <c r="I684" s="7">
        <f t="shared" si="3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32"/>
        <v>41619.25</v>
      </c>
      <c r="O684" s="11">
        <f t="shared" si="33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v>358.43478260869563</v>
      </c>
      <c r="G685" t="s">
        <v>20</v>
      </c>
      <c r="H685">
        <v>147</v>
      </c>
      <c r="I685" s="7">
        <f t="shared" si="3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32"/>
        <v>43359.208333333328</v>
      </c>
      <c r="O685" s="11">
        <f t="shared" si="33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v>542.85714285714289</v>
      </c>
      <c r="G686" t="s">
        <v>20</v>
      </c>
      <c r="H686">
        <v>110</v>
      </c>
      <c r="I686" s="7">
        <f t="shared" si="3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32"/>
        <v>40358.208333333336</v>
      </c>
      <c r="O686" s="11">
        <f t="shared" si="33"/>
        <v>40378.208333333336</v>
      </c>
      <c r="P686" t="b">
        <v>0</v>
      </c>
      <c r="Q686" t="b">
        <v>0</v>
      </c>
      <c r="R686" t="s">
        <v>68</v>
      </c>
      <c r="S686" t="s">
        <v>2043</v>
      </c>
      <c r="T686" t="s">
        <v>2044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v>67.500714285714281</v>
      </c>
      <c r="G687" t="s">
        <v>14</v>
      </c>
      <c r="H687">
        <v>926</v>
      </c>
      <c r="I687" s="7">
        <f t="shared" si="3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32"/>
        <v>42239.208333333328</v>
      </c>
      <c r="O687" s="11">
        <f t="shared" si="33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v>191.74666666666667</v>
      </c>
      <c r="G688" t="s">
        <v>20</v>
      </c>
      <c r="H688">
        <v>134</v>
      </c>
      <c r="I688" s="7">
        <f t="shared" si="3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32"/>
        <v>43186.208333333328</v>
      </c>
      <c r="O688" s="11">
        <f t="shared" si="33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2042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v>932</v>
      </c>
      <c r="G689" t="s">
        <v>20</v>
      </c>
      <c r="H689">
        <v>269</v>
      </c>
      <c r="I689" s="7">
        <f t="shared" si="3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32"/>
        <v>42806.25</v>
      </c>
      <c r="O689" s="11">
        <f t="shared" si="33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v>429.27586206896552</v>
      </c>
      <c r="G690" t="s">
        <v>20</v>
      </c>
      <c r="H690">
        <v>175</v>
      </c>
      <c r="I690" s="7">
        <f t="shared" si="3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32"/>
        <v>43475.25</v>
      </c>
      <c r="O690" s="11">
        <f t="shared" si="33"/>
        <v>43491.25</v>
      </c>
      <c r="P690" t="b">
        <v>0</v>
      </c>
      <c r="Q690" t="b">
        <v>1</v>
      </c>
      <c r="R690" t="s">
        <v>269</v>
      </c>
      <c r="S690" t="s">
        <v>2057</v>
      </c>
      <c r="T690" t="s">
        <v>2053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v>100.65753424657535</v>
      </c>
      <c r="G691" t="s">
        <v>20</v>
      </c>
      <c r="H691">
        <v>69</v>
      </c>
      <c r="I691" s="7">
        <f t="shared" si="3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32"/>
        <v>41576.208333333336</v>
      </c>
      <c r="O691" s="11">
        <f t="shared" si="33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v>226.61111111111109</v>
      </c>
      <c r="G692" t="s">
        <v>20</v>
      </c>
      <c r="H692">
        <v>190</v>
      </c>
      <c r="I692" s="7">
        <f t="shared" si="3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32"/>
        <v>40874.25</v>
      </c>
      <c r="O692" s="11">
        <f t="shared" si="33"/>
        <v>40880.25</v>
      </c>
      <c r="P692" t="b">
        <v>0</v>
      </c>
      <c r="Q692" t="b">
        <v>1</v>
      </c>
      <c r="R692" t="s">
        <v>42</v>
      </c>
      <c r="S692" t="s">
        <v>2057</v>
      </c>
      <c r="T692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v>142.38</v>
      </c>
      <c r="G693" t="s">
        <v>20</v>
      </c>
      <c r="H693">
        <v>237</v>
      </c>
      <c r="I693" s="7">
        <f t="shared" si="3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32"/>
        <v>41185.208333333336</v>
      </c>
      <c r="O693" s="11">
        <f t="shared" si="33"/>
        <v>41202.208333333336</v>
      </c>
      <c r="P693" t="b">
        <v>1</v>
      </c>
      <c r="Q693" t="b">
        <v>1</v>
      </c>
      <c r="R693" t="s">
        <v>42</v>
      </c>
      <c r="S693" t="s">
        <v>2057</v>
      </c>
      <c r="T693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v>90.633333333333326</v>
      </c>
      <c r="G694" t="s">
        <v>14</v>
      </c>
      <c r="H694">
        <v>77</v>
      </c>
      <c r="I694" s="7">
        <f t="shared" si="3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32"/>
        <v>43655.208333333328</v>
      </c>
      <c r="O694" s="11">
        <f t="shared" si="3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v>63.966740576496676</v>
      </c>
      <c r="G695" t="s">
        <v>14</v>
      </c>
      <c r="H695">
        <v>1748</v>
      </c>
      <c r="I695" s="7">
        <f t="shared" si="3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32"/>
        <v>43025.208333333328</v>
      </c>
      <c r="O695" s="11">
        <f t="shared" si="33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v>84.131868131868131</v>
      </c>
      <c r="G696" t="s">
        <v>14</v>
      </c>
      <c r="H696">
        <v>79</v>
      </c>
      <c r="I696" s="7">
        <f t="shared" si="3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32"/>
        <v>43066.25</v>
      </c>
      <c r="O696" s="11">
        <f t="shared" si="33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v>133.93478260869566</v>
      </c>
      <c r="G697" t="s">
        <v>20</v>
      </c>
      <c r="H697">
        <v>196</v>
      </c>
      <c r="I697" s="7">
        <f t="shared" si="3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32"/>
        <v>42322.25</v>
      </c>
      <c r="O697" s="11">
        <f t="shared" si="3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v>59.042047531992694</v>
      </c>
      <c r="G698" t="s">
        <v>14</v>
      </c>
      <c r="H698">
        <v>889</v>
      </c>
      <c r="I698" s="7">
        <f t="shared" si="3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32"/>
        <v>42114.208333333328</v>
      </c>
      <c r="O698" s="11">
        <f t="shared" si="33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v>152.80062063615205</v>
      </c>
      <c r="G699" t="s">
        <v>20</v>
      </c>
      <c r="H699">
        <v>7295</v>
      </c>
      <c r="I699" s="7">
        <f t="shared" si="3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32"/>
        <v>43190.208333333328</v>
      </c>
      <c r="O699" s="11">
        <f t="shared" si="3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2058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v>446.69121140142522</v>
      </c>
      <c r="G700" t="s">
        <v>20</v>
      </c>
      <c r="H700">
        <v>2893</v>
      </c>
      <c r="I700" s="7">
        <f t="shared" si="3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32"/>
        <v>40871.25</v>
      </c>
      <c r="O700" s="11">
        <f t="shared" si="33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2042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v>84.391891891891888</v>
      </c>
      <c r="G701" t="s">
        <v>14</v>
      </c>
      <c r="H701">
        <v>56</v>
      </c>
      <c r="I701" s="7">
        <f t="shared" si="3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32"/>
        <v>43641.208333333328</v>
      </c>
      <c r="O701" s="11">
        <f t="shared" si="33"/>
        <v>43642.208333333328</v>
      </c>
      <c r="P701" t="b">
        <v>0</v>
      </c>
      <c r="Q701" t="b">
        <v>0</v>
      </c>
      <c r="R701" t="s">
        <v>53</v>
      </c>
      <c r="S701" t="s">
        <v>2057</v>
      </c>
      <c r="T701" t="s">
        <v>2041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v>3</v>
      </c>
      <c r="G702" t="s">
        <v>14</v>
      </c>
      <c r="H702">
        <v>1</v>
      </c>
      <c r="I702" s="7">
        <f t="shared" si="3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32"/>
        <v>40203.25</v>
      </c>
      <c r="O702" s="11">
        <f t="shared" si="33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2042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v>175.02692307692308</v>
      </c>
      <c r="G703" t="s">
        <v>20</v>
      </c>
      <c r="H703">
        <v>820</v>
      </c>
      <c r="I703" s="7">
        <f t="shared" si="3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32"/>
        <v>40629.208333333336</v>
      </c>
      <c r="O703" s="11">
        <f t="shared" si="33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v>54.137931034482754</v>
      </c>
      <c r="G704" t="s">
        <v>14</v>
      </c>
      <c r="H704">
        <v>83</v>
      </c>
      <c r="I704" s="7">
        <f t="shared" si="3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32"/>
        <v>41477.208333333336</v>
      </c>
      <c r="O704" s="11">
        <f t="shared" si="33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2042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v>311.87381703470032</v>
      </c>
      <c r="G705" t="s">
        <v>20</v>
      </c>
      <c r="H705">
        <v>2038</v>
      </c>
      <c r="I705" s="7">
        <f t="shared" si="3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32"/>
        <v>41020.208333333336</v>
      </c>
      <c r="O705" s="11">
        <f t="shared" si="33"/>
        <v>41037.208333333336</v>
      </c>
      <c r="P705" t="b">
        <v>1</v>
      </c>
      <c r="Q705" t="b">
        <v>1</v>
      </c>
      <c r="R705" t="s">
        <v>206</v>
      </c>
      <c r="S705" t="s">
        <v>2043</v>
      </c>
      <c r="T705" t="s">
        <v>2052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v>122.78160919540231</v>
      </c>
      <c r="G706" t="s">
        <v>20</v>
      </c>
      <c r="H706">
        <v>116</v>
      </c>
      <c r="I706" s="7">
        <f t="shared" si="3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32"/>
        <v>42555.208333333328</v>
      </c>
      <c r="O706" s="11">
        <f t="shared" si="33"/>
        <v>42570.208333333328</v>
      </c>
      <c r="P706" t="b">
        <v>0</v>
      </c>
      <c r="Q706" t="b">
        <v>0</v>
      </c>
      <c r="R706" t="s">
        <v>71</v>
      </c>
      <c r="S706" t="s">
        <v>2057</v>
      </c>
      <c r="T706" t="s">
        <v>2045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v>99.026517383618156</v>
      </c>
      <c r="G707" t="s">
        <v>14</v>
      </c>
      <c r="H707">
        <v>2025</v>
      </c>
      <c r="I707" s="7">
        <f t="shared" ref="I707:I770" si="34">IFERROR(E707/H707,"0")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35">(((L707/60)/60)/24)+DATE(1970,1,1)</f>
        <v>41619.25</v>
      </c>
      <c r="O707" s="11">
        <f t="shared" ref="O707:O770" si="36">(((M707/60)/60)/24)+DATE(1970,1,1)</f>
        <v>41623.25</v>
      </c>
      <c r="P707" t="b">
        <v>0</v>
      </c>
      <c r="Q707" t="b">
        <v>0</v>
      </c>
      <c r="R707" t="s">
        <v>68</v>
      </c>
      <c r="S707" t="s">
        <v>2043</v>
      </c>
      <c r="T707" t="s">
        <v>2044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v>127.84686346863469</v>
      </c>
      <c r="G708" t="s">
        <v>20</v>
      </c>
      <c r="H708">
        <v>1345</v>
      </c>
      <c r="I708" s="7">
        <f t="shared" si="3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35"/>
        <v>43471.25</v>
      </c>
      <c r="O708" s="11">
        <f t="shared" si="36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v>158.61643835616439</v>
      </c>
      <c r="G709" t="s">
        <v>20</v>
      </c>
      <c r="H709">
        <v>168</v>
      </c>
      <c r="I709" s="7">
        <f t="shared" si="3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35"/>
        <v>43442.25</v>
      </c>
      <c r="O709" s="11">
        <f t="shared" si="36"/>
        <v>43478.25</v>
      </c>
      <c r="P709" t="b">
        <v>0</v>
      </c>
      <c r="Q709" t="b">
        <v>0</v>
      </c>
      <c r="R709" t="s">
        <v>53</v>
      </c>
      <c r="S709" t="s">
        <v>2057</v>
      </c>
      <c r="T709" t="s">
        <v>2041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v>707.05882352941171</v>
      </c>
      <c r="G710" t="s">
        <v>20</v>
      </c>
      <c r="H710">
        <v>137</v>
      </c>
      <c r="I710" s="7">
        <f t="shared" si="3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35"/>
        <v>42877.208333333328</v>
      </c>
      <c r="O710" s="11">
        <f t="shared" si="36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v>142.38775510204081</v>
      </c>
      <c r="G711" t="s">
        <v>20</v>
      </c>
      <c r="H711">
        <v>186</v>
      </c>
      <c r="I711" s="7">
        <f t="shared" si="3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35"/>
        <v>41018.208333333336</v>
      </c>
      <c r="O711" s="11">
        <f t="shared" si="36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v>147.86046511627907</v>
      </c>
      <c r="G712" t="s">
        <v>20</v>
      </c>
      <c r="H712">
        <v>125</v>
      </c>
      <c r="I712" s="7">
        <f t="shared" si="3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35"/>
        <v>43295.208333333328</v>
      </c>
      <c r="O712" s="11">
        <f t="shared" si="36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v>20.322580645161288</v>
      </c>
      <c r="G713" t="s">
        <v>14</v>
      </c>
      <c r="H713">
        <v>14</v>
      </c>
      <c r="I713" s="7">
        <f t="shared" si="34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35"/>
        <v>42393.25</v>
      </c>
      <c r="O713" s="11">
        <f t="shared" si="36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v>1840.625</v>
      </c>
      <c r="G714" t="s">
        <v>20</v>
      </c>
      <c r="H714">
        <v>202</v>
      </c>
      <c r="I714" s="7">
        <f t="shared" si="3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35"/>
        <v>42559.208333333328</v>
      </c>
      <c r="O714" s="11">
        <f t="shared" si="36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v>161.94202898550725</v>
      </c>
      <c r="G715" t="s">
        <v>20</v>
      </c>
      <c r="H715">
        <v>103</v>
      </c>
      <c r="I715" s="7">
        <f t="shared" si="3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35"/>
        <v>42604.208333333328</v>
      </c>
      <c r="O715" s="11">
        <f t="shared" si="36"/>
        <v>42616.208333333328</v>
      </c>
      <c r="P715" t="b">
        <v>0</v>
      </c>
      <c r="Q715" t="b">
        <v>0</v>
      </c>
      <c r="R715" t="s">
        <v>133</v>
      </c>
      <c r="S715" t="s">
        <v>2043</v>
      </c>
      <c r="T715" t="s">
        <v>2062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v>472.82077922077923</v>
      </c>
      <c r="G716" t="s">
        <v>20</v>
      </c>
      <c r="H716">
        <v>1785</v>
      </c>
      <c r="I716" s="7">
        <f t="shared" si="3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35"/>
        <v>41870.208333333336</v>
      </c>
      <c r="O716" s="11">
        <f t="shared" si="3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v>24.466101694915253</v>
      </c>
      <c r="G717" t="s">
        <v>14</v>
      </c>
      <c r="H717">
        <v>656</v>
      </c>
      <c r="I717" s="7">
        <f t="shared" si="3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35"/>
        <v>40397.208333333336</v>
      </c>
      <c r="O717" s="11">
        <f t="shared" si="36"/>
        <v>40402.208333333336</v>
      </c>
      <c r="P717" t="b">
        <v>0</v>
      </c>
      <c r="Q717" t="b">
        <v>0</v>
      </c>
      <c r="R717" t="s">
        <v>292</v>
      </c>
      <c r="S717" t="s">
        <v>2046</v>
      </c>
      <c r="T717" t="s">
        <v>2063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v>517.65</v>
      </c>
      <c r="G718" t="s">
        <v>20</v>
      </c>
      <c r="H718">
        <v>157</v>
      </c>
      <c r="I718" s="7">
        <f t="shared" si="3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35"/>
        <v>41465.208333333336</v>
      </c>
      <c r="O718" s="11">
        <f t="shared" si="36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v>247.64285714285714</v>
      </c>
      <c r="G719" t="s">
        <v>20</v>
      </c>
      <c r="H719">
        <v>555</v>
      </c>
      <c r="I719" s="7">
        <f t="shared" si="3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35"/>
        <v>40777.208333333336</v>
      </c>
      <c r="O719" s="11">
        <f t="shared" si="36"/>
        <v>40798.208333333336</v>
      </c>
      <c r="P719" t="b">
        <v>0</v>
      </c>
      <c r="Q719" t="b">
        <v>0</v>
      </c>
      <c r="R719" t="s">
        <v>42</v>
      </c>
      <c r="S719" t="s">
        <v>2057</v>
      </c>
      <c r="T719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v>100.20481927710843</v>
      </c>
      <c r="G720" t="s">
        <v>20</v>
      </c>
      <c r="H720">
        <v>297</v>
      </c>
      <c r="I720" s="7">
        <f t="shared" si="3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35"/>
        <v>41442.208333333336</v>
      </c>
      <c r="O720" s="11">
        <f t="shared" si="36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2042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v>153</v>
      </c>
      <c r="G721" t="s">
        <v>20</v>
      </c>
      <c r="H721">
        <v>123</v>
      </c>
      <c r="I721" s="7">
        <f t="shared" si="3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35"/>
        <v>41058.208333333336</v>
      </c>
      <c r="O721" s="11">
        <f t="shared" si="36"/>
        <v>41069.208333333336</v>
      </c>
      <c r="P721" t="b">
        <v>0</v>
      </c>
      <c r="Q721" t="b">
        <v>0</v>
      </c>
      <c r="R721" t="s">
        <v>119</v>
      </c>
      <c r="S721" t="s">
        <v>2043</v>
      </c>
      <c r="T721" t="s">
        <v>2048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v>37.091954022988503</v>
      </c>
      <c r="G722" t="s">
        <v>74</v>
      </c>
      <c r="H722">
        <v>38</v>
      </c>
      <c r="I722" s="7">
        <f t="shared" si="3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35"/>
        <v>43152.25</v>
      </c>
      <c r="O722" s="11">
        <f t="shared" si="36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v>4.392394822006473</v>
      </c>
      <c r="G723" t="s">
        <v>74</v>
      </c>
      <c r="H723">
        <v>60</v>
      </c>
      <c r="I723" s="7">
        <f t="shared" si="3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35"/>
        <v>43194.208333333328</v>
      </c>
      <c r="O723" s="11">
        <f t="shared" si="3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v>156.50721649484535</v>
      </c>
      <c r="G724" t="s">
        <v>20</v>
      </c>
      <c r="H724">
        <v>3036</v>
      </c>
      <c r="I724" s="7">
        <f t="shared" si="3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35"/>
        <v>43045.25</v>
      </c>
      <c r="O724" s="11">
        <f t="shared" si="36"/>
        <v>43072.25</v>
      </c>
      <c r="P724" t="b">
        <v>0</v>
      </c>
      <c r="Q724" t="b">
        <v>0</v>
      </c>
      <c r="R724" t="s">
        <v>42</v>
      </c>
      <c r="S724" t="s">
        <v>2057</v>
      </c>
      <c r="T724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v>270.40816326530609</v>
      </c>
      <c r="G725" t="s">
        <v>20</v>
      </c>
      <c r="H725">
        <v>144</v>
      </c>
      <c r="I725" s="7">
        <f t="shared" si="3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35"/>
        <v>42431.25</v>
      </c>
      <c r="O725" s="11">
        <f t="shared" si="36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v>134.05952380952382</v>
      </c>
      <c r="G726" t="s">
        <v>20</v>
      </c>
      <c r="H726">
        <v>121</v>
      </c>
      <c r="I726" s="7">
        <f t="shared" si="3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35"/>
        <v>41934.208333333336</v>
      </c>
      <c r="O726" s="11">
        <f t="shared" si="36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v>50.398033126293996</v>
      </c>
      <c r="G727" t="s">
        <v>14</v>
      </c>
      <c r="H727">
        <v>1596</v>
      </c>
      <c r="I727" s="7">
        <f t="shared" si="3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35"/>
        <v>41958.25</v>
      </c>
      <c r="O727" s="11">
        <f t="shared" si="36"/>
        <v>41960.25</v>
      </c>
      <c r="P727" t="b">
        <v>0</v>
      </c>
      <c r="Q727" t="b">
        <v>0</v>
      </c>
      <c r="R727" t="s">
        <v>292</v>
      </c>
      <c r="S727" t="s">
        <v>2046</v>
      </c>
      <c r="T727" t="s">
        <v>2063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v>88.815837937384899</v>
      </c>
      <c r="G728" t="s">
        <v>74</v>
      </c>
      <c r="H728">
        <v>524</v>
      </c>
      <c r="I728" s="7">
        <f t="shared" si="3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35"/>
        <v>40476.208333333336</v>
      </c>
      <c r="O728" s="11">
        <f t="shared" si="36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v>165</v>
      </c>
      <c r="G729" t="s">
        <v>20</v>
      </c>
      <c r="H729">
        <v>181</v>
      </c>
      <c r="I729" s="7">
        <f t="shared" si="3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35"/>
        <v>43485.25</v>
      </c>
      <c r="O729" s="11">
        <f t="shared" si="36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v>17.5</v>
      </c>
      <c r="G730" t="s">
        <v>14</v>
      </c>
      <c r="H730">
        <v>10</v>
      </c>
      <c r="I730" s="7">
        <f t="shared" si="34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35"/>
        <v>42515.208333333328</v>
      </c>
      <c r="O730" s="11">
        <f t="shared" si="36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v>185.66071428571428</v>
      </c>
      <c r="G731" t="s">
        <v>20</v>
      </c>
      <c r="H731">
        <v>122</v>
      </c>
      <c r="I731" s="7">
        <f t="shared" si="3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35"/>
        <v>41309.25</v>
      </c>
      <c r="O731" s="11">
        <f t="shared" si="36"/>
        <v>41311.25</v>
      </c>
      <c r="P731" t="b">
        <v>0</v>
      </c>
      <c r="Q731" t="b">
        <v>0</v>
      </c>
      <c r="R731" t="s">
        <v>53</v>
      </c>
      <c r="S731" t="s">
        <v>2057</v>
      </c>
      <c r="T731" t="s">
        <v>2041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v>412.6631944444444</v>
      </c>
      <c r="G732" t="s">
        <v>20</v>
      </c>
      <c r="H732">
        <v>1071</v>
      </c>
      <c r="I732" s="7">
        <f t="shared" si="3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35"/>
        <v>42147.208333333328</v>
      </c>
      <c r="O732" s="11">
        <f t="shared" si="36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2042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v>90.25</v>
      </c>
      <c r="G733" t="s">
        <v>74</v>
      </c>
      <c r="H733">
        <v>219</v>
      </c>
      <c r="I733" s="7">
        <f t="shared" si="3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35"/>
        <v>42939.208333333328</v>
      </c>
      <c r="O733" s="11">
        <f t="shared" si="36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v>91.984615384615381</v>
      </c>
      <c r="G734" t="s">
        <v>14</v>
      </c>
      <c r="H734">
        <v>1121</v>
      </c>
      <c r="I734" s="7">
        <f t="shared" si="3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35"/>
        <v>42816.208333333328</v>
      </c>
      <c r="O734" s="11">
        <f t="shared" si="3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v>527.00632911392404</v>
      </c>
      <c r="G735" t="s">
        <v>20</v>
      </c>
      <c r="H735">
        <v>980</v>
      </c>
      <c r="I735" s="7">
        <f t="shared" si="3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35"/>
        <v>41844.208333333336</v>
      </c>
      <c r="O735" s="11">
        <f t="shared" si="3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2050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v>319.14285714285711</v>
      </c>
      <c r="G736" t="s">
        <v>20</v>
      </c>
      <c r="H736">
        <v>536</v>
      </c>
      <c r="I736" s="7">
        <f t="shared" si="3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35"/>
        <v>42763.25</v>
      </c>
      <c r="O736" s="11">
        <f t="shared" si="36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v>354.18867924528303</v>
      </c>
      <c r="G737" t="s">
        <v>20</v>
      </c>
      <c r="H737">
        <v>1991</v>
      </c>
      <c r="I737" s="7">
        <f t="shared" si="3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35"/>
        <v>42459.208333333328</v>
      </c>
      <c r="O737" s="11">
        <f t="shared" si="36"/>
        <v>42466.208333333328</v>
      </c>
      <c r="P737" t="b">
        <v>0</v>
      </c>
      <c r="Q737" t="b">
        <v>0</v>
      </c>
      <c r="R737" t="s">
        <v>122</v>
      </c>
      <c r="S737" t="s">
        <v>2049</v>
      </c>
      <c r="T737" t="s">
        <v>2061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v>32.896103896103895</v>
      </c>
      <c r="G738" t="s">
        <v>74</v>
      </c>
      <c r="H738">
        <v>29</v>
      </c>
      <c r="I738" s="7">
        <f t="shared" si="3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35"/>
        <v>42055.25</v>
      </c>
      <c r="O738" s="11">
        <f t="shared" si="36"/>
        <v>42059.25</v>
      </c>
      <c r="P738" t="b">
        <v>0</v>
      </c>
      <c r="Q738" t="b">
        <v>0</v>
      </c>
      <c r="R738" t="s">
        <v>68</v>
      </c>
      <c r="S738" t="s">
        <v>2043</v>
      </c>
      <c r="T738" t="s">
        <v>2044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v>135.8918918918919</v>
      </c>
      <c r="G739" t="s">
        <v>20</v>
      </c>
      <c r="H739">
        <v>180</v>
      </c>
      <c r="I739" s="7">
        <f t="shared" si="3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35"/>
        <v>42685.25</v>
      </c>
      <c r="O739" s="11">
        <f t="shared" si="3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2059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v>2.0843373493975905</v>
      </c>
      <c r="G740" t="s">
        <v>14</v>
      </c>
      <c r="H740">
        <v>15</v>
      </c>
      <c r="I740" s="7">
        <f t="shared" si="34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35"/>
        <v>41959.25</v>
      </c>
      <c r="O740" s="11">
        <f t="shared" si="36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v>61</v>
      </c>
      <c r="G741" t="s">
        <v>14</v>
      </c>
      <c r="H741">
        <v>191</v>
      </c>
      <c r="I741" s="7">
        <f t="shared" si="3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35"/>
        <v>41089.208333333336</v>
      </c>
      <c r="O741" s="11">
        <f t="shared" si="3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2059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v>30.037735849056602</v>
      </c>
      <c r="G742" t="s">
        <v>14</v>
      </c>
      <c r="H742">
        <v>16</v>
      </c>
      <c r="I742" s="7">
        <f t="shared" si="34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35"/>
        <v>42769.25</v>
      </c>
      <c r="O742" s="11">
        <f t="shared" si="36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v>1179.1666666666665</v>
      </c>
      <c r="G743" t="s">
        <v>20</v>
      </c>
      <c r="H743">
        <v>130</v>
      </c>
      <c r="I743" s="7">
        <f t="shared" si="3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35"/>
        <v>40321.208333333336</v>
      </c>
      <c r="O743" s="11">
        <f t="shared" si="36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v>1126.0833333333335</v>
      </c>
      <c r="G744" t="s">
        <v>20</v>
      </c>
      <c r="H744">
        <v>122</v>
      </c>
      <c r="I744" s="7">
        <f t="shared" si="3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35"/>
        <v>40197.25</v>
      </c>
      <c r="O744" s="11">
        <f t="shared" si="3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2058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v>12.923076923076923</v>
      </c>
      <c r="G745" t="s">
        <v>14</v>
      </c>
      <c r="H745">
        <v>17</v>
      </c>
      <c r="I745" s="7">
        <f t="shared" si="3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35"/>
        <v>42298.208333333328</v>
      </c>
      <c r="O745" s="11">
        <f t="shared" si="36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v>712</v>
      </c>
      <c r="G746" t="s">
        <v>20</v>
      </c>
      <c r="H746">
        <v>140</v>
      </c>
      <c r="I746" s="7">
        <f t="shared" si="3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35"/>
        <v>43322.208333333328</v>
      </c>
      <c r="O746" s="11">
        <f t="shared" si="36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v>30.304347826086957</v>
      </c>
      <c r="G747" t="s">
        <v>14</v>
      </c>
      <c r="H747">
        <v>34</v>
      </c>
      <c r="I747" s="7">
        <f t="shared" si="34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35"/>
        <v>40328.208333333336</v>
      </c>
      <c r="O747" s="11">
        <f t="shared" si="36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2042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v>212.50896057347671</v>
      </c>
      <c r="G748" t="s">
        <v>20</v>
      </c>
      <c r="H748">
        <v>3388</v>
      </c>
      <c r="I748" s="7">
        <f t="shared" si="34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35"/>
        <v>40825.208333333336</v>
      </c>
      <c r="O748" s="11">
        <f t="shared" si="36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v>228.85714285714286</v>
      </c>
      <c r="G749" t="s">
        <v>20</v>
      </c>
      <c r="H749">
        <v>280</v>
      </c>
      <c r="I749" s="7">
        <f t="shared" si="3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35"/>
        <v>40423.208333333336</v>
      </c>
      <c r="O749" s="11">
        <f t="shared" si="36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v>34.959979476654695</v>
      </c>
      <c r="G750" t="s">
        <v>74</v>
      </c>
      <c r="H750">
        <v>614</v>
      </c>
      <c r="I750" s="7">
        <f t="shared" si="3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35"/>
        <v>40238.25</v>
      </c>
      <c r="O750" s="11">
        <f t="shared" si="36"/>
        <v>40263.208333333336</v>
      </c>
      <c r="P750" t="b">
        <v>0</v>
      </c>
      <c r="Q750" t="b">
        <v>1</v>
      </c>
      <c r="R750" t="s">
        <v>71</v>
      </c>
      <c r="S750" t="s">
        <v>2057</v>
      </c>
      <c r="T750" t="s">
        <v>2045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v>157.29069767441862</v>
      </c>
      <c r="G751" t="s">
        <v>20</v>
      </c>
      <c r="H751">
        <v>366</v>
      </c>
      <c r="I751" s="7">
        <f t="shared" si="3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35"/>
        <v>41920.208333333336</v>
      </c>
      <c r="O751" s="11">
        <f t="shared" si="36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2042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v>1</v>
      </c>
      <c r="G752" t="s">
        <v>14</v>
      </c>
      <c r="H752">
        <v>1</v>
      </c>
      <c r="I752" s="7">
        <f t="shared" si="34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35"/>
        <v>40360.208333333336</v>
      </c>
      <c r="O752" s="11">
        <f t="shared" si="3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2058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v>232.30555555555554</v>
      </c>
      <c r="G753" t="s">
        <v>20</v>
      </c>
      <c r="H753">
        <v>270</v>
      </c>
      <c r="I753" s="7">
        <f t="shared" si="3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35"/>
        <v>42446.208333333328</v>
      </c>
      <c r="O753" s="11">
        <f t="shared" si="36"/>
        <v>42461.208333333328</v>
      </c>
      <c r="P753" t="b">
        <v>1</v>
      </c>
      <c r="Q753" t="b">
        <v>1</v>
      </c>
      <c r="R753" t="s">
        <v>68</v>
      </c>
      <c r="S753" t="s">
        <v>2043</v>
      </c>
      <c r="T753" t="s">
        <v>2044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v>92.448275862068968</v>
      </c>
      <c r="G754" t="s">
        <v>74</v>
      </c>
      <c r="H754">
        <v>114</v>
      </c>
      <c r="I754" s="7">
        <f t="shared" si="3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35"/>
        <v>40395.208333333336</v>
      </c>
      <c r="O754" s="11">
        <f t="shared" si="36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v>256.70212765957444</v>
      </c>
      <c r="G755" t="s">
        <v>20</v>
      </c>
      <c r="H755">
        <v>137</v>
      </c>
      <c r="I755" s="7">
        <f t="shared" si="3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35"/>
        <v>40321.208333333336</v>
      </c>
      <c r="O755" s="11">
        <f t="shared" si="36"/>
        <v>40336.208333333336</v>
      </c>
      <c r="P755" t="b">
        <v>0</v>
      </c>
      <c r="Q755" t="b">
        <v>0</v>
      </c>
      <c r="R755" t="s">
        <v>122</v>
      </c>
      <c r="S755" t="s">
        <v>2049</v>
      </c>
      <c r="T755" t="s">
        <v>2061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v>168.47017045454547</v>
      </c>
      <c r="G756" t="s">
        <v>20</v>
      </c>
      <c r="H756">
        <v>3205</v>
      </c>
      <c r="I756" s="7">
        <f t="shared" si="3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35"/>
        <v>41210.208333333336</v>
      </c>
      <c r="O756" s="11">
        <f t="shared" si="36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v>166.57777777777778</v>
      </c>
      <c r="G757" t="s">
        <v>20</v>
      </c>
      <c r="H757">
        <v>288</v>
      </c>
      <c r="I757" s="7">
        <f t="shared" si="3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35"/>
        <v>43096.25</v>
      </c>
      <c r="O757" s="11">
        <f t="shared" si="36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v>772.07692307692309</v>
      </c>
      <c r="G758" t="s">
        <v>20</v>
      </c>
      <c r="H758">
        <v>148</v>
      </c>
      <c r="I758" s="7">
        <f t="shared" si="3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35"/>
        <v>42024.25</v>
      </c>
      <c r="O758" s="11">
        <f t="shared" si="36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v>406.85714285714283</v>
      </c>
      <c r="G759" t="s">
        <v>20</v>
      </c>
      <c r="H759">
        <v>114</v>
      </c>
      <c r="I759" s="7">
        <f t="shared" si="3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35"/>
        <v>40675.208333333336</v>
      </c>
      <c r="O759" s="11">
        <f t="shared" si="36"/>
        <v>40679.208333333336</v>
      </c>
      <c r="P759" t="b">
        <v>0</v>
      </c>
      <c r="Q759" t="b">
        <v>0</v>
      </c>
      <c r="R759" t="s">
        <v>53</v>
      </c>
      <c r="S759" t="s">
        <v>2057</v>
      </c>
      <c r="T759" t="s">
        <v>2041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v>564.20608108108115</v>
      </c>
      <c r="G760" t="s">
        <v>20</v>
      </c>
      <c r="H760">
        <v>1518</v>
      </c>
      <c r="I760" s="7">
        <f t="shared" si="3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35"/>
        <v>41936.208333333336</v>
      </c>
      <c r="O760" s="11">
        <f t="shared" si="3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v>68.426865671641792</v>
      </c>
      <c r="G761" t="s">
        <v>14</v>
      </c>
      <c r="H761">
        <v>1274</v>
      </c>
      <c r="I761" s="7">
        <f t="shared" si="3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35"/>
        <v>43136.25</v>
      </c>
      <c r="O761" s="11">
        <f t="shared" si="3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2058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v>34.351966873706004</v>
      </c>
      <c r="G762" t="s">
        <v>14</v>
      </c>
      <c r="H762">
        <v>210</v>
      </c>
      <c r="I762" s="7">
        <f t="shared" si="3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35"/>
        <v>43678.208333333328</v>
      </c>
      <c r="O762" s="11">
        <f t="shared" si="36"/>
        <v>43707.208333333328</v>
      </c>
      <c r="P762" t="b">
        <v>0</v>
      </c>
      <c r="Q762" t="b">
        <v>1</v>
      </c>
      <c r="R762" t="s">
        <v>89</v>
      </c>
      <c r="S762" t="s">
        <v>2046</v>
      </c>
      <c r="T762" t="s">
        <v>2060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v>655.4545454545455</v>
      </c>
      <c r="G763" t="s">
        <v>20</v>
      </c>
      <c r="H763">
        <v>166</v>
      </c>
      <c r="I763" s="7">
        <f t="shared" si="3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35"/>
        <v>42938.208333333328</v>
      </c>
      <c r="O763" s="11">
        <f t="shared" si="3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v>177.25714285714284</v>
      </c>
      <c r="G764" t="s">
        <v>20</v>
      </c>
      <c r="H764">
        <v>100</v>
      </c>
      <c r="I764" s="7">
        <f t="shared" si="34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35"/>
        <v>41241.25</v>
      </c>
      <c r="O764" s="11">
        <f t="shared" si="3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2051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v>113.17857142857144</v>
      </c>
      <c r="G765" t="s">
        <v>20</v>
      </c>
      <c r="H765">
        <v>235</v>
      </c>
      <c r="I765" s="7">
        <f t="shared" si="3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35"/>
        <v>41037.208333333336</v>
      </c>
      <c r="O765" s="11">
        <f t="shared" si="36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v>728.18181818181824</v>
      </c>
      <c r="G766" t="s">
        <v>20</v>
      </c>
      <c r="H766">
        <v>148</v>
      </c>
      <c r="I766" s="7">
        <f t="shared" si="3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35"/>
        <v>40676.208333333336</v>
      </c>
      <c r="O766" s="11">
        <f t="shared" si="3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v>208.33333333333334</v>
      </c>
      <c r="G767" t="s">
        <v>20</v>
      </c>
      <c r="H767">
        <v>198</v>
      </c>
      <c r="I767" s="7">
        <f t="shared" si="3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35"/>
        <v>42840.208333333328</v>
      </c>
      <c r="O767" s="11">
        <f t="shared" si="3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2059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v>31.171232876712331</v>
      </c>
      <c r="G768" t="s">
        <v>14</v>
      </c>
      <c r="H768">
        <v>248</v>
      </c>
      <c r="I768" s="7">
        <f t="shared" si="3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35"/>
        <v>43362.208333333328</v>
      </c>
      <c r="O768" s="11">
        <f t="shared" si="36"/>
        <v>43363.208333333328</v>
      </c>
      <c r="P768" t="b">
        <v>0</v>
      </c>
      <c r="Q768" t="b">
        <v>0</v>
      </c>
      <c r="R768" t="s">
        <v>474</v>
      </c>
      <c r="S768" t="s">
        <v>2057</v>
      </c>
      <c r="T768" t="s">
        <v>2065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v>56.967078189300416</v>
      </c>
      <c r="G769" t="s">
        <v>14</v>
      </c>
      <c r="H769">
        <v>513</v>
      </c>
      <c r="I769" s="7">
        <f t="shared" si="3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35"/>
        <v>42283.208333333328</v>
      </c>
      <c r="O769" s="11">
        <f t="shared" si="36"/>
        <v>42328.25</v>
      </c>
      <c r="P769" t="b">
        <v>0</v>
      </c>
      <c r="Q769" t="b">
        <v>0</v>
      </c>
      <c r="R769" t="s">
        <v>206</v>
      </c>
      <c r="S769" t="s">
        <v>2043</v>
      </c>
      <c r="T769" t="s">
        <v>2052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v>231</v>
      </c>
      <c r="G770" t="s">
        <v>20</v>
      </c>
      <c r="H770">
        <v>150</v>
      </c>
      <c r="I770" s="7">
        <f t="shared" si="34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35"/>
        <v>41619.25</v>
      </c>
      <c r="O770" s="11">
        <f t="shared" si="36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v>86.867834394904463</v>
      </c>
      <c r="G771" t="s">
        <v>14</v>
      </c>
      <c r="H771">
        <v>3410</v>
      </c>
      <c r="I771" s="7">
        <f t="shared" ref="I771:I834" si="37">IFERROR(E771/H771,"0")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38">(((L771/60)/60)/24)+DATE(1970,1,1)</f>
        <v>41501.208333333336</v>
      </c>
      <c r="O771" s="11">
        <f t="shared" ref="O771:O834" si="39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2046</v>
      </c>
      <c r="T771" t="s">
        <v>2060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v>270.74418604651163</v>
      </c>
      <c r="G772" t="s">
        <v>20</v>
      </c>
      <c r="H772">
        <v>216</v>
      </c>
      <c r="I772" s="7">
        <f t="shared" si="3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38"/>
        <v>41743.208333333336</v>
      </c>
      <c r="O772" s="11">
        <f t="shared" si="39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v>49.446428571428569</v>
      </c>
      <c r="G773" t="s">
        <v>74</v>
      </c>
      <c r="H773">
        <v>26</v>
      </c>
      <c r="I773" s="7">
        <f t="shared" si="37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38"/>
        <v>43491.25</v>
      </c>
      <c r="O773" s="11">
        <f t="shared" si="39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v>113.3596256684492</v>
      </c>
      <c r="G774" t="s">
        <v>20</v>
      </c>
      <c r="H774">
        <v>5139</v>
      </c>
      <c r="I774" s="7">
        <f t="shared" si="3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38"/>
        <v>43505.25</v>
      </c>
      <c r="O774" s="11">
        <f t="shared" si="39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2059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v>190.55555555555554</v>
      </c>
      <c r="G775" t="s">
        <v>20</v>
      </c>
      <c r="H775">
        <v>2353</v>
      </c>
      <c r="I775" s="7">
        <f t="shared" si="3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38"/>
        <v>42838.208333333328</v>
      </c>
      <c r="O775" s="11">
        <f t="shared" si="39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v>135.5</v>
      </c>
      <c r="G776" t="s">
        <v>20</v>
      </c>
      <c r="H776">
        <v>78</v>
      </c>
      <c r="I776" s="7">
        <f t="shared" si="3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38"/>
        <v>42513.208333333328</v>
      </c>
      <c r="O776" s="11">
        <f t="shared" si="39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v>10.297872340425531</v>
      </c>
      <c r="G777" t="s">
        <v>14</v>
      </c>
      <c r="H777">
        <v>10</v>
      </c>
      <c r="I777" s="7">
        <f t="shared" si="37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38"/>
        <v>41949.25</v>
      </c>
      <c r="O777" s="11">
        <f t="shared" si="39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v>65.544223826714799</v>
      </c>
      <c r="G778" t="s">
        <v>14</v>
      </c>
      <c r="H778">
        <v>2201</v>
      </c>
      <c r="I778" s="7">
        <f t="shared" si="3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38"/>
        <v>43650.208333333328</v>
      </c>
      <c r="O778" s="11">
        <f t="shared" si="39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v>49.026652452025587</v>
      </c>
      <c r="G779" t="s">
        <v>14</v>
      </c>
      <c r="H779">
        <v>676</v>
      </c>
      <c r="I779" s="7">
        <f t="shared" si="3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38"/>
        <v>40809.208333333336</v>
      </c>
      <c r="O779" s="11">
        <f t="shared" si="39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v>787.92307692307691</v>
      </c>
      <c r="G780" t="s">
        <v>20</v>
      </c>
      <c r="H780">
        <v>174</v>
      </c>
      <c r="I780" s="7">
        <f t="shared" si="3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38"/>
        <v>40768.208333333336</v>
      </c>
      <c r="O780" s="11">
        <f t="shared" si="39"/>
        <v>40773.208333333336</v>
      </c>
      <c r="P780" t="b">
        <v>0</v>
      </c>
      <c r="Q780" t="b">
        <v>0</v>
      </c>
      <c r="R780" t="s">
        <v>71</v>
      </c>
      <c r="S780" t="s">
        <v>2057</v>
      </c>
      <c r="T780" t="s">
        <v>2045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v>80.306347746090154</v>
      </c>
      <c r="G781" t="s">
        <v>14</v>
      </c>
      <c r="H781">
        <v>831</v>
      </c>
      <c r="I781" s="7">
        <f t="shared" si="3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38"/>
        <v>42230.208333333328</v>
      </c>
      <c r="O781" s="11">
        <f t="shared" si="39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v>106.29411764705883</v>
      </c>
      <c r="G782" t="s">
        <v>20</v>
      </c>
      <c r="H782">
        <v>164</v>
      </c>
      <c r="I782" s="7">
        <f t="shared" si="3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38"/>
        <v>42573.208333333328</v>
      </c>
      <c r="O782" s="11">
        <f t="shared" si="39"/>
        <v>42592.208333333328</v>
      </c>
      <c r="P782" t="b">
        <v>0</v>
      </c>
      <c r="Q782" t="b">
        <v>1</v>
      </c>
      <c r="R782" t="s">
        <v>53</v>
      </c>
      <c r="S782" t="s">
        <v>2057</v>
      </c>
      <c r="T782" t="s">
        <v>2041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v>50.735632183908038</v>
      </c>
      <c r="G783" t="s">
        <v>74</v>
      </c>
      <c r="H783">
        <v>56</v>
      </c>
      <c r="I783" s="7">
        <f t="shared" si="3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38"/>
        <v>40482.208333333336</v>
      </c>
      <c r="O783" s="11">
        <f t="shared" si="39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v>215.31372549019611</v>
      </c>
      <c r="G784" t="s">
        <v>20</v>
      </c>
      <c r="H784">
        <v>161</v>
      </c>
      <c r="I784" s="7">
        <f t="shared" si="3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38"/>
        <v>40603.25</v>
      </c>
      <c r="O784" s="11">
        <f t="shared" si="39"/>
        <v>40631.208333333336</v>
      </c>
      <c r="P784" t="b">
        <v>0</v>
      </c>
      <c r="Q784" t="b">
        <v>1</v>
      </c>
      <c r="R784" t="s">
        <v>71</v>
      </c>
      <c r="S784" t="s">
        <v>2057</v>
      </c>
      <c r="T784" t="s">
        <v>2045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v>141.22972972972974</v>
      </c>
      <c r="G785" t="s">
        <v>20</v>
      </c>
      <c r="H785">
        <v>138</v>
      </c>
      <c r="I785" s="7">
        <f t="shared" si="3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38"/>
        <v>41625.25</v>
      </c>
      <c r="O785" s="11">
        <f t="shared" si="39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v>115.33745781777279</v>
      </c>
      <c r="G786" t="s">
        <v>20</v>
      </c>
      <c r="H786">
        <v>3308</v>
      </c>
      <c r="I786" s="7">
        <f t="shared" si="3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38"/>
        <v>42435.25</v>
      </c>
      <c r="O786" s="11">
        <f t="shared" si="39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v>193.11940298507463</v>
      </c>
      <c r="G787" t="s">
        <v>20</v>
      </c>
      <c r="H787">
        <v>127</v>
      </c>
      <c r="I787" s="7">
        <f t="shared" si="3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38"/>
        <v>43582.208333333328</v>
      </c>
      <c r="O787" s="11">
        <f t="shared" si="39"/>
        <v>43616.208333333328</v>
      </c>
      <c r="P787" t="b">
        <v>0</v>
      </c>
      <c r="Q787" t="b">
        <v>1</v>
      </c>
      <c r="R787" t="s">
        <v>71</v>
      </c>
      <c r="S787" t="s">
        <v>2057</v>
      </c>
      <c r="T787" t="s">
        <v>2045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v>729.73333333333335</v>
      </c>
      <c r="G788" t="s">
        <v>20</v>
      </c>
      <c r="H788">
        <v>207</v>
      </c>
      <c r="I788" s="7">
        <f t="shared" si="3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38"/>
        <v>43186.208333333328</v>
      </c>
      <c r="O788" s="11">
        <f t="shared" si="39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2051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v>99.66339869281046</v>
      </c>
      <c r="G789" t="s">
        <v>14</v>
      </c>
      <c r="H789">
        <v>859</v>
      </c>
      <c r="I789" s="7">
        <f t="shared" si="3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38"/>
        <v>40684.208333333336</v>
      </c>
      <c r="O789" s="11">
        <f t="shared" si="39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v>88.166666666666671</v>
      </c>
      <c r="G790" t="s">
        <v>47</v>
      </c>
      <c r="H790">
        <v>31</v>
      </c>
      <c r="I790" s="7">
        <f t="shared" si="3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38"/>
        <v>41202.208333333336</v>
      </c>
      <c r="O790" s="11">
        <f t="shared" si="39"/>
        <v>41223.25</v>
      </c>
      <c r="P790" t="b">
        <v>0</v>
      </c>
      <c r="Q790" t="b">
        <v>0</v>
      </c>
      <c r="R790" t="s">
        <v>71</v>
      </c>
      <c r="S790" t="s">
        <v>2057</v>
      </c>
      <c r="T790" t="s">
        <v>2045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v>37.233333333333334</v>
      </c>
      <c r="G791" t="s">
        <v>14</v>
      </c>
      <c r="H791">
        <v>45</v>
      </c>
      <c r="I791" s="7">
        <f t="shared" si="3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38"/>
        <v>41786.208333333336</v>
      </c>
      <c r="O791" s="11">
        <f t="shared" si="39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v>30.540075309306079</v>
      </c>
      <c r="G792" t="s">
        <v>74</v>
      </c>
      <c r="H792">
        <v>1113</v>
      </c>
      <c r="I792" s="7">
        <f t="shared" si="3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38"/>
        <v>40223.25</v>
      </c>
      <c r="O792" s="11">
        <f t="shared" si="39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v>25.714285714285712</v>
      </c>
      <c r="G793" t="s">
        <v>14</v>
      </c>
      <c r="H793">
        <v>6</v>
      </c>
      <c r="I793" s="7">
        <f t="shared" si="37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38"/>
        <v>42715.25</v>
      </c>
      <c r="O793" s="11">
        <f t="shared" si="39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2056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v>34</v>
      </c>
      <c r="G794" t="s">
        <v>14</v>
      </c>
      <c r="H794">
        <v>7</v>
      </c>
      <c r="I794" s="7">
        <f t="shared" si="3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38"/>
        <v>41451.208333333336</v>
      </c>
      <c r="O794" s="11">
        <f t="shared" si="39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v>1185.909090909091</v>
      </c>
      <c r="G795" t="s">
        <v>20</v>
      </c>
      <c r="H795">
        <v>181</v>
      </c>
      <c r="I795" s="7">
        <f t="shared" si="3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38"/>
        <v>41450.208333333336</v>
      </c>
      <c r="O795" s="11">
        <f t="shared" si="39"/>
        <v>41454.208333333336</v>
      </c>
      <c r="P795" t="b">
        <v>0</v>
      </c>
      <c r="Q795" t="b">
        <v>0</v>
      </c>
      <c r="R795" t="s">
        <v>68</v>
      </c>
      <c r="S795" t="s">
        <v>2043</v>
      </c>
      <c r="T795" t="s">
        <v>2044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v>125.39393939393939</v>
      </c>
      <c r="G796" t="s">
        <v>20</v>
      </c>
      <c r="H796">
        <v>110</v>
      </c>
      <c r="I796" s="7">
        <f t="shared" si="3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38"/>
        <v>43091.25</v>
      </c>
      <c r="O796" s="11">
        <f t="shared" si="39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v>14.394366197183098</v>
      </c>
      <c r="G797" t="s">
        <v>14</v>
      </c>
      <c r="H797">
        <v>31</v>
      </c>
      <c r="I797" s="7">
        <f t="shared" si="3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38"/>
        <v>42675.208333333328</v>
      </c>
      <c r="O797" s="11">
        <f t="shared" si="39"/>
        <v>42678.208333333328</v>
      </c>
      <c r="P797" t="b">
        <v>0</v>
      </c>
      <c r="Q797" t="b">
        <v>0</v>
      </c>
      <c r="R797" t="s">
        <v>53</v>
      </c>
      <c r="S797" t="s">
        <v>2057</v>
      </c>
      <c r="T797" t="s">
        <v>2041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v>54.807692307692314</v>
      </c>
      <c r="G798" t="s">
        <v>14</v>
      </c>
      <c r="H798">
        <v>78</v>
      </c>
      <c r="I798" s="7">
        <f t="shared" si="3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38"/>
        <v>41859.208333333336</v>
      </c>
      <c r="O798" s="11">
        <f t="shared" si="39"/>
        <v>41866.208333333336</v>
      </c>
      <c r="P798" t="b">
        <v>0</v>
      </c>
      <c r="Q798" t="b">
        <v>1</v>
      </c>
      <c r="R798" t="s">
        <v>292</v>
      </c>
      <c r="S798" t="s">
        <v>2046</v>
      </c>
      <c r="T798" t="s">
        <v>2063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v>109.63157894736841</v>
      </c>
      <c r="G799" t="s">
        <v>20</v>
      </c>
      <c r="H799">
        <v>185</v>
      </c>
      <c r="I799" s="7">
        <f t="shared" si="3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38"/>
        <v>43464.25</v>
      </c>
      <c r="O799" s="11">
        <f t="shared" si="39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v>188.47058823529412</v>
      </c>
      <c r="G800" t="s">
        <v>20</v>
      </c>
      <c r="H800">
        <v>121</v>
      </c>
      <c r="I800" s="7">
        <f t="shared" si="3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38"/>
        <v>41060.208333333336</v>
      </c>
      <c r="O800" s="11">
        <f t="shared" si="39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v>87.008284023668637</v>
      </c>
      <c r="G801" t="s">
        <v>14</v>
      </c>
      <c r="H801">
        <v>1225</v>
      </c>
      <c r="I801" s="7">
        <f t="shared" si="3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38"/>
        <v>42399.25</v>
      </c>
      <c r="O801" s="11">
        <f t="shared" si="39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v>1</v>
      </c>
      <c r="G802" t="s">
        <v>14</v>
      </c>
      <c r="H802">
        <v>1</v>
      </c>
      <c r="I802" s="7">
        <f t="shared" si="37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38"/>
        <v>42167.208333333328</v>
      </c>
      <c r="O802" s="11">
        <f t="shared" si="39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v>202.9130434782609</v>
      </c>
      <c r="G803" t="s">
        <v>20</v>
      </c>
      <c r="H803">
        <v>106</v>
      </c>
      <c r="I803" s="7">
        <f t="shared" si="3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38"/>
        <v>43830.25</v>
      </c>
      <c r="O803" s="11">
        <f t="shared" si="39"/>
        <v>43852.25</v>
      </c>
      <c r="P803" t="b">
        <v>0</v>
      </c>
      <c r="Q803" t="b">
        <v>1</v>
      </c>
      <c r="R803" t="s">
        <v>122</v>
      </c>
      <c r="S803" t="s">
        <v>2049</v>
      </c>
      <c r="T803" t="s">
        <v>2061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v>197.03225806451613</v>
      </c>
      <c r="G804" t="s">
        <v>20</v>
      </c>
      <c r="H804">
        <v>142</v>
      </c>
      <c r="I804" s="7">
        <f t="shared" si="3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38"/>
        <v>43650.208333333328</v>
      </c>
      <c r="O804" s="11">
        <f t="shared" si="39"/>
        <v>43652.208333333328</v>
      </c>
      <c r="P804" t="b">
        <v>0</v>
      </c>
      <c r="Q804" t="b">
        <v>0</v>
      </c>
      <c r="R804" t="s">
        <v>122</v>
      </c>
      <c r="S804" t="s">
        <v>2049</v>
      </c>
      <c r="T804" t="s">
        <v>2061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v>107</v>
      </c>
      <c r="G805" t="s">
        <v>20</v>
      </c>
      <c r="H805">
        <v>233</v>
      </c>
      <c r="I805" s="7">
        <f t="shared" si="3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38"/>
        <v>43492.25</v>
      </c>
      <c r="O805" s="11">
        <f t="shared" si="39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v>268.73076923076923</v>
      </c>
      <c r="G806" t="s">
        <v>20</v>
      </c>
      <c r="H806">
        <v>218</v>
      </c>
      <c r="I806" s="7">
        <f t="shared" si="3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38"/>
        <v>43102.25</v>
      </c>
      <c r="O806" s="11">
        <f t="shared" si="39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v>50.845360824742272</v>
      </c>
      <c r="G807" t="s">
        <v>14</v>
      </c>
      <c r="H807">
        <v>67</v>
      </c>
      <c r="I807" s="7">
        <f t="shared" si="3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38"/>
        <v>41958.25</v>
      </c>
      <c r="O807" s="11">
        <f t="shared" si="39"/>
        <v>42009.25</v>
      </c>
      <c r="P807" t="b">
        <v>0</v>
      </c>
      <c r="Q807" t="b">
        <v>0</v>
      </c>
      <c r="R807" t="s">
        <v>42</v>
      </c>
      <c r="S807" t="s">
        <v>2057</v>
      </c>
      <c r="T807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v>1180.2857142857142</v>
      </c>
      <c r="G808" t="s">
        <v>20</v>
      </c>
      <c r="H808">
        <v>76</v>
      </c>
      <c r="I808" s="7">
        <f t="shared" si="3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38"/>
        <v>40973.25</v>
      </c>
      <c r="O808" s="11">
        <f t="shared" si="39"/>
        <v>40997.208333333336</v>
      </c>
      <c r="P808" t="b">
        <v>0</v>
      </c>
      <c r="Q808" t="b">
        <v>1</v>
      </c>
      <c r="R808" t="s">
        <v>53</v>
      </c>
      <c r="S808" t="s">
        <v>2057</v>
      </c>
      <c r="T808" t="s">
        <v>2041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v>264</v>
      </c>
      <c r="G809" t="s">
        <v>20</v>
      </c>
      <c r="H809">
        <v>43</v>
      </c>
      <c r="I809" s="7">
        <f t="shared" si="3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38"/>
        <v>43753.208333333328</v>
      </c>
      <c r="O809" s="11">
        <f t="shared" si="39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v>30.44230769230769</v>
      </c>
      <c r="G810" t="s">
        <v>14</v>
      </c>
      <c r="H810">
        <v>19</v>
      </c>
      <c r="I810" s="7">
        <f t="shared" si="3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38"/>
        <v>42507.208333333328</v>
      </c>
      <c r="O810" s="11">
        <f t="shared" si="3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2056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v>62.880681818181813</v>
      </c>
      <c r="G811" t="s">
        <v>14</v>
      </c>
      <c r="H811">
        <v>2108</v>
      </c>
      <c r="I811" s="7">
        <f t="shared" si="37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38"/>
        <v>41135.208333333336</v>
      </c>
      <c r="O811" s="11">
        <f t="shared" si="39"/>
        <v>41136.208333333336</v>
      </c>
      <c r="P811" t="b">
        <v>0</v>
      </c>
      <c r="Q811" t="b">
        <v>0</v>
      </c>
      <c r="R811" t="s">
        <v>42</v>
      </c>
      <c r="S811" t="s">
        <v>2057</v>
      </c>
      <c r="T8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v>193.125</v>
      </c>
      <c r="G812" t="s">
        <v>20</v>
      </c>
      <c r="H812">
        <v>221</v>
      </c>
      <c r="I812" s="7">
        <f t="shared" si="3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38"/>
        <v>43067.25</v>
      </c>
      <c r="O812" s="11">
        <f t="shared" si="39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v>77.102702702702715</v>
      </c>
      <c r="G813" t="s">
        <v>14</v>
      </c>
      <c r="H813">
        <v>679</v>
      </c>
      <c r="I813" s="7">
        <f t="shared" si="3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38"/>
        <v>42378.25</v>
      </c>
      <c r="O813" s="11">
        <f t="shared" si="39"/>
        <v>42380.25</v>
      </c>
      <c r="P813" t="b">
        <v>0</v>
      </c>
      <c r="Q813" t="b">
        <v>1</v>
      </c>
      <c r="R813" t="s">
        <v>89</v>
      </c>
      <c r="S813" t="s">
        <v>2046</v>
      </c>
      <c r="T813" t="s">
        <v>2060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v>225.52763819095478</v>
      </c>
      <c r="G814" t="s">
        <v>20</v>
      </c>
      <c r="H814">
        <v>2805</v>
      </c>
      <c r="I814" s="7">
        <f t="shared" si="37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38"/>
        <v>43206.208333333328</v>
      </c>
      <c r="O814" s="11">
        <f t="shared" si="39"/>
        <v>43211.208333333328</v>
      </c>
      <c r="P814" t="b">
        <v>0</v>
      </c>
      <c r="Q814" t="b">
        <v>0</v>
      </c>
      <c r="R814" t="s">
        <v>68</v>
      </c>
      <c r="S814" t="s">
        <v>2043</v>
      </c>
      <c r="T814" t="s">
        <v>2044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v>239.40625</v>
      </c>
      <c r="G815" t="s">
        <v>20</v>
      </c>
      <c r="H815">
        <v>68</v>
      </c>
      <c r="I815" s="7">
        <f t="shared" si="3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38"/>
        <v>41148.208333333336</v>
      </c>
      <c r="O815" s="11">
        <f t="shared" si="39"/>
        <v>41158.208333333336</v>
      </c>
      <c r="P815" t="b">
        <v>0</v>
      </c>
      <c r="Q815" t="b">
        <v>0</v>
      </c>
      <c r="R815" t="s">
        <v>89</v>
      </c>
      <c r="S815" t="s">
        <v>2046</v>
      </c>
      <c r="T815" t="s">
        <v>2060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v>92.1875</v>
      </c>
      <c r="G816" t="s">
        <v>14</v>
      </c>
      <c r="H816">
        <v>36</v>
      </c>
      <c r="I816" s="7">
        <f t="shared" si="3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38"/>
        <v>42517.208333333328</v>
      </c>
      <c r="O816" s="11">
        <f t="shared" si="39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v>130.23333333333335</v>
      </c>
      <c r="G817" t="s">
        <v>20</v>
      </c>
      <c r="H817">
        <v>183</v>
      </c>
      <c r="I817" s="7">
        <f t="shared" si="3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38"/>
        <v>43068.25</v>
      </c>
      <c r="O817" s="11">
        <f t="shared" si="39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v>615.21739130434787</v>
      </c>
      <c r="G818" t="s">
        <v>20</v>
      </c>
      <c r="H818">
        <v>133</v>
      </c>
      <c r="I818" s="7">
        <f t="shared" si="3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38"/>
        <v>41680.25</v>
      </c>
      <c r="O818" s="11">
        <f t="shared" si="39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v>368.79532163742692</v>
      </c>
      <c r="G819" t="s">
        <v>20</v>
      </c>
      <c r="H819">
        <v>2489</v>
      </c>
      <c r="I819" s="7">
        <f t="shared" si="3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38"/>
        <v>43589.208333333328</v>
      </c>
      <c r="O819" s="11">
        <f t="shared" si="39"/>
        <v>43617.208333333328</v>
      </c>
      <c r="P819" t="b">
        <v>0</v>
      </c>
      <c r="Q819" t="b">
        <v>1</v>
      </c>
      <c r="R819" t="s">
        <v>68</v>
      </c>
      <c r="S819" t="s">
        <v>2043</v>
      </c>
      <c r="T819" t="s">
        <v>2044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v>1094.8571428571429</v>
      </c>
      <c r="G820" t="s">
        <v>20</v>
      </c>
      <c r="H820">
        <v>69</v>
      </c>
      <c r="I820" s="7">
        <f t="shared" si="3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38"/>
        <v>43486.25</v>
      </c>
      <c r="O820" s="11">
        <f t="shared" si="39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v>50.662921348314605</v>
      </c>
      <c r="G821" t="s">
        <v>14</v>
      </c>
      <c r="H821">
        <v>47</v>
      </c>
      <c r="I821" s="7">
        <f t="shared" si="3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38"/>
        <v>41237.25</v>
      </c>
      <c r="O821" s="11">
        <f t="shared" si="39"/>
        <v>41252.25</v>
      </c>
      <c r="P821" t="b">
        <v>1</v>
      </c>
      <c r="Q821" t="b">
        <v>0</v>
      </c>
      <c r="R821" t="s">
        <v>89</v>
      </c>
      <c r="S821" t="s">
        <v>2046</v>
      </c>
      <c r="T821" t="s">
        <v>2060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v>800.6</v>
      </c>
      <c r="G822" t="s">
        <v>20</v>
      </c>
      <c r="H822">
        <v>279</v>
      </c>
      <c r="I822" s="7">
        <f t="shared" si="3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38"/>
        <v>43310.208333333328</v>
      </c>
      <c r="O822" s="11">
        <f t="shared" si="39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v>291.28571428571428</v>
      </c>
      <c r="G823" t="s">
        <v>20</v>
      </c>
      <c r="H823">
        <v>210</v>
      </c>
      <c r="I823" s="7">
        <f t="shared" si="3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38"/>
        <v>42794.25</v>
      </c>
      <c r="O823" s="11">
        <f t="shared" si="39"/>
        <v>42807.208333333328</v>
      </c>
      <c r="P823" t="b">
        <v>0</v>
      </c>
      <c r="Q823" t="b">
        <v>0</v>
      </c>
      <c r="R823" t="s">
        <v>42</v>
      </c>
      <c r="S823" t="s">
        <v>2057</v>
      </c>
      <c r="T823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v>349.9666666666667</v>
      </c>
      <c r="G824" t="s">
        <v>20</v>
      </c>
      <c r="H824">
        <v>2100</v>
      </c>
      <c r="I824" s="7">
        <f t="shared" si="3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38"/>
        <v>41698.25</v>
      </c>
      <c r="O824" s="11">
        <f t="shared" si="39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v>357.07317073170731</v>
      </c>
      <c r="G825" t="s">
        <v>20</v>
      </c>
      <c r="H825">
        <v>252</v>
      </c>
      <c r="I825" s="7">
        <f t="shared" si="3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38"/>
        <v>41892.208333333336</v>
      </c>
      <c r="O825" s="11">
        <f t="shared" si="39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v>126.48941176470588</v>
      </c>
      <c r="G826" t="s">
        <v>20</v>
      </c>
      <c r="H826">
        <v>1280</v>
      </c>
      <c r="I826" s="7">
        <f t="shared" si="3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38"/>
        <v>40348.208333333336</v>
      </c>
      <c r="O826" s="11">
        <f t="shared" si="39"/>
        <v>40380.208333333336</v>
      </c>
      <c r="P826" t="b">
        <v>0</v>
      </c>
      <c r="Q826" t="b">
        <v>1</v>
      </c>
      <c r="R826" t="s">
        <v>68</v>
      </c>
      <c r="S826" t="s">
        <v>2043</v>
      </c>
      <c r="T826" t="s">
        <v>2044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v>387.5</v>
      </c>
      <c r="G827" t="s">
        <v>20</v>
      </c>
      <c r="H827">
        <v>157</v>
      </c>
      <c r="I827" s="7">
        <f t="shared" si="3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38"/>
        <v>42941.208333333328</v>
      </c>
      <c r="O827" s="11">
        <f t="shared" si="39"/>
        <v>42953.208333333328</v>
      </c>
      <c r="P827" t="b">
        <v>0</v>
      </c>
      <c r="Q827" t="b">
        <v>0</v>
      </c>
      <c r="R827" t="s">
        <v>100</v>
      </c>
      <c r="S827" t="s">
        <v>2057</v>
      </c>
      <c r="T827" t="s">
        <v>2047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v>457.03571428571428</v>
      </c>
      <c r="G828" t="s">
        <v>20</v>
      </c>
      <c r="H828">
        <v>194</v>
      </c>
      <c r="I828" s="7">
        <f t="shared" si="3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38"/>
        <v>40525.25</v>
      </c>
      <c r="O828" s="11">
        <f t="shared" si="39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v>266.69565217391306</v>
      </c>
      <c r="G829" t="s">
        <v>20</v>
      </c>
      <c r="H829">
        <v>82</v>
      </c>
      <c r="I829" s="7">
        <f t="shared" si="3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38"/>
        <v>40666.208333333336</v>
      </c>
      <c r="O829" s="11">
        <f t="shared" si="39"/>
        <v>40678.208333333336</v>
      </c>
      <c r="P829" t="b">
        <v>0</v>
      </c>
      <c r="Q829" t="b">
        <v>1</v>
      </c>
      <c r="R829" t="s">
        <v>53</v>
      </c>
      <c r="S829" t="s">
        <v>2057</v>
      </c>
      <c r="T829" t="s">
        <v>2041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v>69</v>
      </c>
      <c r="G830" t="s">
        <v>14</v>
      </c>
      <c r="H830">
        <v>70</v>
      </c>
      <c r="I830" s="7">
        <f t="shared" si="3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38"/>
        <v>43340.208333333328</v>
      </c>
      <c r="O830" s="11">
        <f t="shared" si="39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v>51.34375</v>
      </c>
      <c r="G831" t="s">
        <v>14</v>
      </c>
      <c r="H831">
        <v>154</v>
      </c>
      <c r="I831" s="7">
        <f t="shared" si="3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38"/>
        <v>42164.208333333328</v>
      </c>
      <c r="O831" s="11">
        <f t="shared" si="39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v>1.1710526315789473</v>
      </c>
      <c r="G832" t="s">
        <v>14</v>
      </c>
      <c r="H832">
        <v>22</v>
      </c>
      <c r="I832" s="7">
        <f t="shared" si="3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38"/>
        <v>43103.25</v>
      </c>
      <c r="O832" s="11">
        <f t="shared" si="39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v>108.97734294541709</v>
      </c>
      <c r="G833" t="s">
        <v>20</v>
      </c>
      <c r="H833">
        <v>4233</v>
      </c>
      <c r="I833" s="7">
        <f t="shared" si="3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38"/>
        <v>40994.208333333336</v>
      </c>
      <c r="O833" s="11">
        <f t="shared" si="39"/>
        <v>41028.208333333336</v>
      </c>
      <c r="P833" t="b">
        <v>0</v>
      </c>
      <c r="Q833" t="b">
        <v>0</v>
      </c>
      <c r="R833" t="s">
        <v>122</v>
      </c>
      <c r="S833" t="s">
        <v>2049</v>
      </c>
      <c r="T833" t="s">
        <v>2061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v>315.17592592592592</v>
      </c>
      <c r="G834" t="s">
        <v>20</v>
      </c>
      <c r="H834">
        <v>1297</v>
      </c>
      <c r="I834" s="7">
        <f t="shared" si="3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38"/>
        <v>42299.208333333328</v>
      </c>
      <c r="O834" s="11">
        <f t="shared" si="39"/>
        <v>42333.25</v>
      </c>
      <c r="P834" t="b">
        <v>1</v>
      </c>
      <c r="Q834" t="b">
        <v>0</v>
      </c>
      <c r="R834" t="s">
        <v>206</v>
      </c>
      <c r="S834" t="s">
        <v>2043</v>
      </c>
      <c r="T834" t="s">
        <v>2052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v>157.69117647058823</v>
      </c>
      <c r="G835" t="s">
        <v>20</v>
      </c>
      <c r="H835">
        <v>165</v>
      </c>
      <c r="I835" s="7">
        <f t="shared" ref="I835:I898" si="40">IFERROR(E835/H835,"0")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41">(((L835/60)/60)/24)+DATE(1970,1,1)</f>
        <v>40588.25</v>
      </c>
      <c r="O835" s="11">
        <f t="shared" ref="O835:O898" si="42">(((M835/60)/60)/24)+DATE(1970,1,1)</f>
        <v>40599.25</v>
      </c>
      <c r="P835" t="b">
        <v>0</v>
      </c>
      <c r="Q835" t="b">
        <v>0</v>
      </c>
      <c r="R835" t="s">
        <v>206</v>
      </c>
      <c r="S835" t="s">
        <v>2043</v>
      </c>
      <c r="T835" t="s">
        <v>2052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v>153.8082191780822</v>
      </c>
      <c r="G836" t="s">
        <v>20</v>
      </c>
      <c r="H836">
        <v>119</v>
      </c>
      <c r="I836" s="7">
        <f t="shared" si="40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41"/>
        <v>41448.208333333336</v>
      </c>
      <c r="O836" s="11">
        <f t="shared" si="42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v>89.738979118329468</v>
      </c>
      <c r="G837" t="s">
        <v>14</v>
      </c>
      <c r="H837">
        <v>1758</v>
      </c>
      <c r="I837" s="7">
        <f t="shared" si="40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41"/>
        <v>42063.25</v>
      </c>
      <c r="O837" s="11">
        <f t="shared" si="42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v>75.135802469135797</v>
      </c>
      <c r="G838" t="s">
        <v>14</v>
      </c>
      <c r="H838">
        <v>94</v>
      </c>
      <c r="I838" s="7">
        <f t="shared" si="40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41"/>
        <v>40214.25</v>
      </c>
      <c r="O838" s="11">
        <f t="shared" si="42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2059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v>852.88135593220341</v>
      </c>
      <c r="G839" t="s">
        <v>20</v>
      </c>
      <c r="H839">
        <v>1797</v>
      </c>
      <c r="I839" s="7">
        <f t="shared" si="40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41"/>
        <v>40629.208333333336</v>
      </c>
      <c r="O839" s="11">
        <f t="shared" si="42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2051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v>138.90625</v>
      </c>
      <c r="G840" t="s">
        <v>20</v>
      </c>
      <c r="H840">
        <v>261</v>
      </c>
      <c r="I840" s="7">
        <f t="shared" si="40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41"/>
        <v>43370.208333333328</v>
      </c>
      <c r="O840" s="11">
        <f t="shared" si="42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v>190.18181818181819</v>
      </c>
      <c r="G841" t="s">
        <v>20</v>
      </c>
      <c r="H841">
        <v>157</v>
      </c>
      <c r="I841" s="7">
        <f t="shared" si="40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41"/>
        <v>41715.208333333336</v>
      </c>
      <c r="O841" s="11">
        <f t="shared" si="42"/>
        <v>41760.208333333336</v>
      </c>
      <c r="P841" t="b">
        <v>0</v>
      </c>
      <c r="Q841" t="b">
        <v>1</v>
      </c>
      <c r="R841" t="s">
        <v>42</v>
      </c>
      <c r="S841" t="s">
        <v>2057</v>
      </c>
      <c r="T84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v>100.24333619948409</v>
      </c>
      <c r="G842" t="s">
        <v>20</v>
      </c>
      <c r="H842">
        <v>3533</v>
      </c>
      <c r="I842" s="7">
        <f t="shared" si="40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41"/>
        <v>41836.208333333336</v>
      </c>
      <c r="O842" s="11">
        <f t="shared" si="42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v>142.75824175824175</v>
      </c>
      <c r="G843" t="s">
        <v>20</v>
      </c>
      <c r="H843">
        <v>155</v>
      </c>
      <c r="I843" s="7">
        <f t="shared" si="40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41"/>
        <v>42419.25</v>
      </c>
      <c r="O843" s="11">
        <f t="shared" si="42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v>563.13333333333333</v>
      </c>
      <c r="G844" t="s">
        <v>20</v>
      </c>
      <c r="H844">
        <v>132</v>
      </c>
      <c r="I844" s="7">
        <f t="shared" si="40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41"/>
        <v>43266.208333333328</v>
      </c>
      <c r="O844" s="11">
        <f t="shared" si="42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2042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v>30.715909090909086</v>
      </c>
      <c r="G845" t="s">
        <v>14</v>
      </c>
      <c r="H845">
        <v>33</v>
      </c>
      <c r="I845" s="7">
        <f t="shared" si="40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41"/>
        <v>43338.208333333328</v>
      </c>
      <c r="O845" s="11">
        <f t="shared" si="42"/>
        <v>43344.208333333328</v>
      </c>
      <c r="P845" t="b">
        <v>0</v>
      </c>
      <c r="Q845" t="b">
        <v>0</v>
      </c>
      <c r="R845" t="s">
        <v>122</v>
      </c>
      <c r="S845" t="s">
        <v>2049</v>
      </c>
      <c r="T845" t="s">
        <v>2061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v>99.39772727272728</v>
      </c>
      <c r="G846" t="s">
        <v>74</v>
      </c>
      <c r="H846">
        <v>94</v>
      </c>
      <c r="I846" s="7">
        <f t="shared" si="40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41"/>
        <v>40930.25</v>
      </c>
      <c r="O846" s="11">
        <f t="shared" si="42"/>
        <v>40933.25</v>
      </c>
      <c r="P846" t="b">
        <v>0</v>
      </c>
      <c r="Q846" t="b">
        <v>0</v>
      </c>
      <c r="R846" t="s">
        <v>42</v>
      </c>
      <c r="S846" t="s">
        <v>2057</v>
      </c>
      <c r="T846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v>197.54935622317598</v>
      </c>
      <c r="G847" t="s">
        <v>20</v>
      </c>
      <c r="H847">
        <v>1354</v>
      </c>
      <c r="I847" s="7">
        <f t="shared" si="40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41"/>
        <v>43235.208333333328</v>
      </c>
      <c r="O847" s="11">
        <f t="shared" si="42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v>508.5</v>
      </c>
      <c r="G848" t="s">
        <v>20</v>
      </c>
      <c r="H848">
        <v>48</v>
      </c>
      <c r="I848" s="7">
        <f t="shared" si="40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41"/>
        <v>43302.208333333328</v>
      </c>
      <c r="O848" s="11">
        <f t="shared" si="42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v>237.74468085106383</v>
      </c>
      <c r="G849" t="s">
        <v>20</v>
      </c>
      <c r="H849">
        <v>110</v>
      </c>
      <c r="I849" s="7">
        <f t="shared" si="40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41"/>
        <v>43107.25</v>
      </c>
      <c r="O849" s="11">
        <f t="shared" si="42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2056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v>338.46875</v>
      </c>
      <c r="G850" t="s">
        <v>20</v>
      </c>
      <c r="H850">
        <v>172</v>
      </c>
      <c r="I850" s="7">
        <f t="shared" si="40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41"/>
        <v>40341.208333333336</v>
      </c>
      <c r="O850" s="11">
        <f t="shared" si="42"/>
        <v>40350.208333333336</v>
      </c>
      <c r="P850" t="b">
        <v>0</v>
      </c>
      <c r="Q850" t="b">
        <v>0</v>
      </c>
      <c r="R850" t="s">
        <v>53</v>
      </c>
      <c r="S850" t="s">
        <v>2057</v>
      </c>
      <c r="T850" t="s">
        <v>2041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v>133.08955223880596</v>
      </c>
      <c r="G851" t="s">
        <v>20</v>
      </c>
      <c r="H851">
        <v>307</v>
      </c>
      <c r="I851" s="7">
        <f t="shared" si="40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41"/>
        <v>40948.25</v>
      </c>
      <c r="O851" s="11">
        <f t="shared" si="42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2059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v>1</v>
      </c>
      <c r="G852" t="s">
        <v>14</v>
      </c>
      <c r="H852">
        <v>1</v>
      </c>
      <c r="I852" s="7">
        <f t="shared" si="40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41"/>
        <v>40866.25</v>
      </c>
      <c r="O852" s="11">
        <f t="shared" si="42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v>207.79999999999998</v>
      </c>
      <c r="G853" t="s">
        <v>20</v>
      </c>
      <c r="H853">
        <v>160</v>
      </c>
      <c r="I853" s="7">
        <f t="shared" si="40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41"/>
        <v>41031.208333333336</v>
      </c>
      <c r="O853" s="11">
        <f t="shared" si="42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2058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v>51.122448979591837</v>
      </c>
      <c r="G854" t="s">
        <v>14</v>
      </c>
      <c r="H854">
        <v>31</v>
      </c>
      <c r="I854" s="7">
        <f t="shared" si="40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41"/>
        <v>40740.208333333336</v>
      </c>
      <c r="O854" s="11">
        <f t="shared" si="42"/>
        <v>40750.208333333336</v>
      </c>
      <c r="P854" t="b">
        <v>0</v>
      </c>
      <c r="Q854" t="b">
        <v>1</v>
      </c>
      <c r="R854" t="s">
        <v>89</v>
      </c>
      <c r="S854" t="s">
        <v>2046</v>
      </c>
      <c r="T854" t="s">
        <v>2060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v>652.05847953216369</v>
      </c>
      <c r="G855" t="s">
        <v>20</v>
      </c>
      <c r="H855">
        <v>1467</v>
      </c>
      <c r="I855" s="7">
        <f t="shared" si="40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41"/>
        <v>40714.208333333336</v>
      </c>
      <c r="O855" s="11">
        <f t="shared" si="42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2059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v>113.63099415204678</v>
      </c>
      <c r="G856" t="s">
        <v>20</v>
      </c>
      <c r="H856">
        <v>2662</v>
      </c>
      <c r="I856" s="7">
        <f t="shared" si="40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41"/>
        <v>43787.25</v>
      </c>
      <c r="O856" s="11">
        <f t="shared" si="42"/>
        <v>43814.25</v>
      </c>
      <c r="P856" t="b">
        <v>0</v>
      </c>
      <c r="Q856" t="b">
        <v>0</v>
      </c>
      <c r="R856" t="s">
        <v>119</v>
      </c>
      <c r="S856" t="s">
        <v>2043</v>
      </c>
      <c r="T856" t="s">
        <v>2048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v>102.37606837606839</v>
      </c>
      <c r="G857" t="s">
        <v>20</v>
      </c>
      <c r="H857">
        <v>452</v>
      </c>
      <c r="I857" s="7">
        <f t="shared" si="40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41"/>
        <v>40712.208333333336</v>
      </c>
      <c r="O857" s="11">
        <f t="shared" si="42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v>356.58333333333331</v>
      </c>
      <c r="G858" t="s">
        <v>20</v>
      </c>
      <c r="H858">
        <v>158</v>
      </c>
      <c r="I858" s="7">
        <f t="shared" si="40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41"/>
        <v>41023.208333333336</v>
      </c>
      <c r="O858" s="11">
        <f t="shared" si="42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2056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v>139.86792452830187</v>
      </c>
      <c r="G859" t="s">
        <v>20</v>
      </c>
      <c r="H859">
        <v>225</v>
      </c>
      <c r="I859" s="7">
        <f t="shared" si="40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41"/>
        <v>40944.25</v>
      </c>
      <c r="O859" s="11">
        <f t="shared" si="42"/>
        <v>40967.25</v>
      </c>
      <c r="P859" t="b">
        <v>1</v>
      </c>
      <c r="Q859" t="b">
        <v>0</v>
      </c>
      <c r="R859" t="s">
        <v>100</v>
      </c>
      <c r="S859" t="s">
        <v>2057</v>
      </c>
      <c r="T859" t="s">
        <v>2047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v>69.45</v>
      </c>
      <c r="G860" t="s">
        <v>14</v>
      </c>
      <c r="H860">
        <v>35</v>
      </c>
      <c r="I860" s="7">
        <f t="shared" si="40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41"/>
        <v>43211.208333333328</v>
      </c>
      <c r="O860" s="11">
        <f t="shared" si="42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2056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v>35.534246575342465</v>
      </c>
      <c r="G861" t="s">
        <v>14</v>
      </c>
      <c r="H861">
        <v>63</v>
      </c>
      <c r="I861" s="7">
        <f t="shared" si="40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41"/>
        <v>41334.25</v>
      </c>
      <c r="O861" s="11">
        <f t="shared" si="42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v>251.65</v>
      </c>
      <c r="G862" t="s">
        <v>20</v>
      </c>
      <c r="H862">
        <v>65</v>
      </c>
      <c r="I862" s="7">
        <f t="shared" si="40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41"/>
        <v>43515.25</v>
      </c>
      <c r="O862" s="11">
        <f t="shared" si="42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2042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v>105.87500000000001</v>
      </c>
      <c r="G863" t="s">
        <v>20</v>
      </c>
      <c r="H863">
        <v>163</v>
      </c>
      <c r="I863" s="7">
        <f t="shared" si="40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41"/>
        <v>40258.208333333336</v>
      </c>
      <c r="O863" s="11">
        <f t="shared" si="42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v>187.42857142857144</v>
      </c>
      <c r="G864" t="s">
        <v>20</v>
      </c>
      <c r="H864">
        <v>85</v>
      </c>
      <c r="I864" s="7">
        <f t="shared" si="40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41"/>
        <v>40756.208333333336</v>
      </c>
      <c r="O864" s="11">
        <f t="shared" si="42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v>386.78571428571428</v>
      </c>
      <c r="G865" t="s">
        <v>20</v>
      </c>
      <c r="H865">
        <v>217</v>
      </c>
      <c r="I865" s="7">
        <f t="shared" si="40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41"/>
        <v>42172.208333333328</v>
      </c>
      <c r="O865" s="11">
        <f t="shared" si="42"/>
        <v>42195.208333333328</v>
      </c>
      <c r="P865" t="b">
        <v>0</v>
      </c>
      <c r="Q865" t="b">
        <v>1</v>
      </c>
      <c r="R865" t="s">
        <v>269</v>
      </c>
      <c r="S865" t="s">
        <v>2057</v>
      </c>
      <c r="T865" t="s">
        <v>2053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v>347.07142857142856</v>
      </c>
      <c r="G866" t="s">
        <v>20</v>
      </c>
      <c r="H866">
        <v>150</v>
      </c>
      <c r="I866" s="7">
        <f t="shared" si="40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41"/>
        <v>42601.208333333328</v>
      </c>
      <c r="O866" s="11">
        <f t="shared" si="42"/>
        <v>42606.208333333328</v>
      </c>
      <c r="P866" t="b">
        <v>0</v>
      </c>
      <c r="Q866" t="b">
        <v>0</v>
      </c>
      <c r="R866" t="s">
        <v>100</v>
      </c>
      <c r="S866" t="s">
        <v>2057</v>
      </c>
      <c r="T866" t="s">
        <v>2047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v>185.82098765432099</v>
      </c>
      <c r="G867" t="s">
        <v>20</v>
      </c>
      <c r="H867">
        <v>3272</v>
      </c>
      <c r="I867" s="7">
        <f t="shared" si="40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41"/>
        <v>41897.208333333336</v>
      </c>
      <c r="O867" s="11">
        <f t="shared" si="42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v>43.241247264770237</v>
      </c>
      <c r="G868" t="s">
        <v>74</v>
      </c>
      <c r="H868">
        <v>898</v>
      </c>
      <c r="I868" s="7">
        <f t="shared" si="40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41"/>
        <v>40671.208333333336</v>
      </c>
      <c r="O868" s="11">
        <f t="shared" si="42"/>
        <v>40672.208333333336</v>
      </c>
      <c r="P868" t="b">
        <v>0</v>
      </c>
      <c r="Q868" t="b">
        <v>0</v>
      </c>
      <c r="R868" t="s">
        <v>122</v>
      </c>
      <c r="S868" t="s">
        <v>2049</v>
      </c>
      <c r="T868" t="s">
        <v>2061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v>162.4375</v>
      </c>
      <c r="G869" t="s">
        <v>20</v>
      </c>
      <c r="H869">
        <v>300</v>
      </c>
      <c r="I869" s="7">
        <f t="shared" si="40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41"/>
        <v>43382.208333333328</v>
      </c>
      <c r="O869" s="11">
        <f t="shared" si="42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2056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v>184.84285714285716</v>
      </c>
      <c r="G870" t="s">
        <v>20</v>
      </c>
      <c r="H870">
        <v>126</v>
      </c>
      <c r="I870" s="7">
        <f t="shared" si="40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41"/>
        <v>41559.208333333336</v>
      </c>
      <c r="O870" s="11">
        <f t="shared" si="42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v>23.703520691785052</v>
      </c>
      <c r="G871" t="s">
        <v>14</v>
      </c>
      <c r="H871">
        <v>526</v>
      </c>
      <c r="I871" s="7">
        <f t="shared" si="40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41"/>
        <v>40350.208333333336</v>
      </c>
      <c r="O871" s="11">
        <f t="shared" si="42"/>
        <v>40364.208333333336</v>
      </c>
      <c r="P871" t="b">
        <v>0</v>
      </c>
      <c r="Q871" t="b">
        <v>0</v>
      </c>
      <c r="R871" t="s">
        <v>53</v>
      </c>
      <c r="S871" t="s">
        <v>2057</v>
      </c>
      <c r="T871" t="s">
        <v>2041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v>89.870129870129873</v>
      </c>
      <c r="G872" t="s">
        <v>14</v>
      </c>
      <c r="H872">
        <v>121</v>
      </c>
      <c r="I872" s="7">
        <f t="shared" si="40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41"/>
        <v>42240.208333333328</v>
      </c>
      <c r="O872" s="11">
        <f t="shared" si="42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v>272.6041958041958</v>
      </c>
      <c r="G873" t="s">
        <v>20</v>
      </c>
      <c r="H873">
        <v>2320</v>
      </c>
      <c r="I873" s="7">
        <f t="shared" si="40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41"/>
        <v>43040.208333333328</v>
      </c>
      <c r="O873" s="11">
        <f t="shared" si="42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v>170.04255319148936</v>
      </c>
      <c r="G874" t="s">
        <v>20</v>
      </c>
      <c r="H874">
        <v>81</v>
      </c>
      <c r="I874" s="7">
        <f t="shared" si="40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41"/>
        <v>43346.208333333328</v>
      </c>
      <c r="O874" s="11">
        <f t="shared" si="42"/>
        <v>43351.208333333328</v>
      </c>
      <c r="P874" t="b">
        <v>0</v>
      </c>
      <c r="Q874" t="b">
        <v>0</v>
      </c>
      <c r="R874" t="s">
        <v>474</v>
      </c>
      <c r="S874" t="s">
        <v>2057</v>
      </c>
      <c r="T874" t="s">
        <v>2065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v>188.28503562945369</v>
      </c>
      <c r="G875" t="s">
        <v>20</v>
      </c>
      <c r="H875">
        <v>1887</v>
      </c>
      <c r="I875" s="7">
        <f t="shared" si="40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41"/>
        <v>41647.25</v>
      </c>
      <c r="O875" s="11">
        <f t="shared" si="42"/>
        <v>41652.25</v>
      </c>
      <c r="P875" t="b">
        <v>0</v>
      </c>
      <c r="Q875" t="b">
        <v>0</v>
      </c>
      <c r="R875" t="s">
        <v>122</v>
      </c>
      <c r="S875" t="s">
        <v>2049</v>
      </c>
      <c r="T875" t="s">
        <v>2061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v>346.93532338308455</v>
      </c>
      <c r="G876" t="s">
        <v>20</v>
      </c>
      <c r="H876">
        <v>4358</v>
      </c>
      <c r="I876" s="7">
        <f t="shared" si="40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41"/>
        <v>40291.208333333336</v>
      </c>
      <c r="O876" s="11">
        <f t="shared" si="42"/>
        <v>40329.208333333336</v>
      </c>
      <c r="P876" t="b">
        <v>0</v>
      </c>
      <c r="Q876" t="b">
        <v>1</v>
      </c>
      <c r="R876" t="s">
        <v>122</v>
      </c>
      <c r="S876" t="s">
        <v>2049</v>
      </c>
      <c r="T876" t="s">
        <v>2061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v>69.177215189873422</v>
      </c>
      <c r="G877" t="s">
        <v>14</v>
      </c>
      <c r="H877">
        <v>67</v>
      </c>
      <c r="I877" s="7">
        <f t="shared" si="40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41"/>
        <v>40556.25</v>
      </c>
      <c r="O877" s="11">
        <f t="shared" si="42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v>25.433734939759034</v>
      </c>
      <c r="G878" t="s">
        <v>14</v>
      </c>
      <c r="H878">
        <v>57</v>
      </c>
      <c r="I878" s="7">
        <f t="shared" si="40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41"/>
        <v>43624.208333333328</v>
      </c>
      <c r="O878" s="11">
        <f t="shared" si="42"/>
        <v>43648.208333333328</v>
      </c>
      <c r="P878" t="b">
        <v>0</v>
      </c>
      <c r="Q878" t="b">
        <v>0</v>
      </c>
      <c r="R878" t="s">
        <v>122</v>
      </c>
      <c r="S878" t="s">
        <v>2049</v>
      </c>
      <c r="T878" t="s">
        <v>2061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v>77.400977995110026</v>
      </c>
      <c r="G879" t="s">
        <v>14</v>
      </c>
      <c r="H879">
        <v>1229</v>
      </c>
      <c r="I879" s="7">
        <f t="shared" si="40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41"/>
        <v>42577.208333333328</v>
      </c>
      <c r="O879" s="11">
        <f t="shared" si="42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2056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v>37.481481481481481</v>
      </c>
      <c r="G880" t="s">
        <v>14</v>
      </c>
      <c r="H880">
        <v>12</v>
      </c>
      <c r="I880" s="7">
        <f t="shared" si="40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41"/>
        <v>43845.25</v>
      </c>
      <c r="O880" s="11">
        <f t="shared" si="42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2050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v>543.79999999999995</v>
      </c>
      <c r="G881" t="s">
        <v>20</v>
      </c>
      <c r="H881">
        <v>53</v>
      </c>
      <c r="I881" s="7">
        <f t="shared" si="40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41"/>
        <v>42788.25</v>
      </c>
      <c r="O881" s="11">
        <f t="shared" si="42"/>
        <v>42797.25</v>
      </c>
      <c r="P881" t="b">
        <v>0</v>
      </c>
      <c r="Q881" t="b">
        <v>0</v>
      </c>
      <c r="R881" t="s">
        <v>68</v>
      </c>
      <c r="S881" t="s">
        <v>2043</v>
      </c>
      <c r="T881" t="s">
        <v>2044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v>228.52189349112427</v>
      </c>
      <c r="G882" t="s">
        <v>20</v>
      </c>
      <c r="H882">
        <v>2414</v>
      </c>
      <c r="I882" s="7">
        <f t="shared" si="40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41"/>
        <v>43667.208333333328</v>
      </c>
      <c r="O882" s="11">
        <f t="shared" si="42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2058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v>38.948339483394832</v>
      </c>
      <c r="G883" t="s">
        <v>14</v>
      </c>
      <c r="H883">
        <v>452</v>
      </c>
      <c r="I883" s="7">
        <f t="shared" si="40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41"/>
        <v>42194.208333333328</v>
      </c>
      <c r="O883" s="11">
        <f t="shared" si="42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v>370</v>
      </c>
      <c r="G884" t="s">
        <v>20</v>
      </c>
      <c r="H884">
        <v>80</v>
      </c>
      <c r="I884" s="7">
        <f t="shared" si="40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41"/>
        <v>42025.25</v>
      </c>
      <c r="O884" s="11">
        <f t="shared" si="42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v>237.91176470588232</v>
      </c>
      <c r="G885" t="s">
        <v>20</v>
      </c>
      <c r="H885">
        <v>193</v>
      </c>
      <c r="I885" s="7">
        <f t="shared" si="40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41"/>
        <v>40323.208333333336</v>
      </c>
      <c r="O885" s="11">
        <f t="shared" si="42"/>
        <v>40359.208333333336</v>
      </c>
      <c r="P885" t="b">
        <v>0</v>
      </c>
      <c r="Q885" t="b">
        <v>0</v>
      </c>
      <c r="R885" t="s">
        <v>100</v>
      </c>
      <c r="S885" t="s">
        <v>2057</v>
      </c>
      <c r="T885" t="s">
        <v>2047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v>64.036299765807954</v>
      </c>
      <c r="G886" t="s">
        <v>14</v>
      </c>
      <c r="H886">
        <v>1886</v>
      </c>
      <c r="I886" s="7">
        <f t="shared" si="40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41"/>
        <v>41763.208333333336</v>
      </c>
      <c r="O886" s="11">
        <f t="shared" si="42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v>118.27777777777777</v>
      </c>
      <c r="G887" t="s">
        <v>20</v>
      </c>
      <c r="H887">
        <v>52</v>
      </c>
      <c r="I887" s="7">
        <f t="shared" si="40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41"/>
        <v>40335.208333333336</v>
      </c>
      <c r="O887" s="11">
        <f t="shared" si="42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v>84.824037184594957</v>
      </c>
      <c r="G888" t="s">
        <v>14</v>
      </c>
      <c r="H888">
        <v>1825</v>
      </c>
      <c r="I888" s="7">
        <f t="shared" si="40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41"/>
        <v>40416.208333333336</v>
      </c>
      <c r="O888" s="11">
        <f t="shared" si="42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2059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v>29.346153846153843</v>
      </c>
      <c r="G889" t="s">
        <v>14</v>
      </c>
      <c r="H889">
        <v>31</v>
      </c>
      <c r="I889" s="7">
        <f t="shared" si="40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41"/>
        <v>42202.208333333328</v>
      </c>
      <c r="O889" s="11">
        <f t="shared" si="42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v>209.89655172413794</v>
      </c>
      <c r="G890" t="s">
        <v>20</v>
      </c>
      <c r="H890">
        <v>290</v>
      </c>
      <c r="I890" s="7">
        <f t="shared" si="40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41"/>
        <v>42836.208333333328</v>
      </c>
      <c r="O890" s="11">
        <f t="shared" si="42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v>169.78571428571431</v>
      </c>
      <c r="G891" t="s">
        <v>20</v>
      </c>
      <c r="H891">
        <v>122</v>
      </c>
      <c r="I891" s="7">
        <f t="shared" si="40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41"/>
        <v>41710.208333333336</v>
      </c>
      <c r="O891" s="11">
        <f t="shared" si="42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2058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v>115.95907738095239</v>
      </c>
      <c r="G892" t="s">
        <v>20</v>
      </c>
      <c r="H892">
        <v>1470</v>
      </c>
      <c r="I892" s="7">
        <f t="shared" si="40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41"/>
        <v>43640.208333333328</v>
      </c>
      <c r="O892" s="11">
        <f t="shared" si="42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2059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v>258.59999999999997</v>
      </c>
      <c r="G893" t="s">
        <v>20</v>
      </c>
      <c r="H893">
        <v>165</v>
      </c>
      <c r="I893" s="7">
        <f t="shared" si="40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41"/>
        <v>40880.25</v>
      </c>
      <c r="O893" s="11">
        <f t="shared" si="42"/>
        <v>40924.25</v>
      </c>
      <c r="P893" t="b">
        <v>0</v>
      </c>
      <c r="Q893" t="b">
        <v>0</v>
      </c>
      <c r="R893" t="s">
        <v>42</v>
      </c>
      <c r="S893" t="s">
        <v>2057</v>
      </c>
      <c r="T893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v>230.58333333333331</v>
      </c>
      <c r="G894" t="s">
        <v>20</v>
      </c>
      <c r="H894">
        <v>182</v>
      </c>
      <c r="I894" s="7">
        <f t="shared" si="40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41"/>
        <v>40319.208333333336</v>
      </c>
      <c r="O894" s="11">
        <f t="shared" si="42"/>
        <v>40360.208333333336</v>
      </c>
      <c r="P894" t="b">
        <v>0</v>
      </c>
      <c r="Q894" t="b">
        <v>0</v>
      </c>
      <c r="R894" t="s">
        <v>206</v>
      </c>
      <c r="S894" t="s">
        <v>2043</v>
      </c>
      <c r="T894" t="s">
        <v>2052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v>128.21428571428572</v>
      </c>
      <c r="G895" t="s">
        <v>20</v>
      </c>
      <c r="H895">
        <v>199</v>
      </c>
      <c r="I895" s="7">
        <f t="shared" si="40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41"/>
        <v>42170.208333333328</v>
      </c>
      <c r="O895" s="11">
        <f t="shared" si="42"/>
        <v>42174.208333333328</v>
      </c>
      <c r="P895" t="b">
        <v>0</v>
      </c>
      <c r="Q895" t="b">
        <v>1</v>
      </c>
      <c r="R895" t="s">
        <v>42</v>
      </c>
      <c r="S895" t="s">
        <v>2057</v>
      </c>
      <c r="T895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v>188.70588235294116</v>
      </c>
      <c r="G896" t="s">
        <v>20</v>
      </c>
      <c r="H896">
        <v>56</v>
      </c>
      <c r="I896" s="7">
        <f t="shared" si="40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41"/>
        <v>41466.208333333336</v>
      </c>
      <c r="O896" s="11">
        <f t="shared" si="42"/>
        <v>41496.208333333336</v>
      </c>
      <c r="P896" t="b">
        <v>0</v>
      </c>
      <c r="Q896" t="b">
        <v>1</v>
      </c>
      <c r="R896" t="s">
        <v>269</v>
      </c>
      <c r="S896" t="s">
        <v>2057</v>
      </c>
      <c r="T896" t="s">
        <v>2053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v>6.9511889862327907</v>
      </c>
      <c r="G897" t="s">
        <v>14</v>
      </c>
      <c r="H897">
        <v>107</v>
      </c>
      <c r="I897" s="7">
        <f t="shared" si="40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41"/>
        <v>43134.25</v>
      </c>
      <c r="O897" s="11">
        <f t="shared" si="42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v>774.43434343434342</v>
      </c>
      <c r="G898" t="s">
        <v>20</v>
      </c>
      <c r="H898">
        <v>1460</v>
      </c>
      <c r="I898" s="7">
        <f t="shared" si="40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41"/>
        <v>40738.208333333336</v>
      </c>
      <c r="O898" s="11">
        <f t="shared" si="42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2056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v>27.693181818181817</v>
      </c>
      <c r="G899" t="s">
        <v>14</v>
      </c>
      <c r="H899">
        <v>27</v>
      </c>
      <c r="I899" s="7">
        <f t="shared" ref="I899:I962" si="43">IFERROR(E899/H899,"0")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44">(((L899/60)/60)/24)+DATE(1970,1,1)</f>
        <v>43583.208333333328</v>
      </c>
      <c r="O899" s="11">
        <f t="shared" ref="O899:O962" si="45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v>52.479620323841424</v>
      </c>
      <c r="G900" t="s">
        <v>14</v>
      </c>
      <c r="H900">
        <v>1221</v>
      </c>
      <c r="I900" s="7">
        <f t="shared" si="43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44"/>
        <v>43815.25</v>
      </c>
      <c r="O900" s="11">
        <f t="shared" si="45"/>
        <v>43821.25</v>
      </c>
      <c r="P900" t="b">
        <v>0</v>
      </c>
      <c r="Q900" t="b">
        <v>0</v>
      </c>
      <c r="R900" t="s">
        <v>42</v>
      </c>
      <c r="S900" t="s">
        <v>2057</v>
      </c>
      <c r="T900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v>407.09677419354841</v>
      </c>
      <c r="G901" t="s">
        <v>20</v>
      </c>
      <c r="H901">
        <v>123</v>
      </c>
      <c r="I901" s="7">
        <f t="shared" si="43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44"/>
        <v>41554.208333333336</v>
      </c>
      <c r="O901" s="11">
        <f t="shared" si="45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2051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v>2</v>
      </c>
      <c r="G902" t="s">
        <v>14</v>
      </c>
      <c r="H902">
        <v>1</v>
      </c>
      <c r="I902" s="7">
        <f t="shared" si="43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44"/>
        <v>41901.208333333336</v>
      </c>
      <c r="O902" s="11">
        <f t="shared" si="45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v>156.17857142857144</v>
      </c>
      <c r="G903" t="s">
        <v>20</v>
      </c>
      <c r="H903">
        <v>159</v>
      </c>
      <c r="I903" s="7">
        <f t="shared" si="43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44"/>
        <v>43298.208333333328</v>
      </c>
      <c r="O903" s="11">
        <f t="shared" si="45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v>252.42857142857144</v>
      </c>
      <c r="G904" t="s">
        <v>20</v>
      </c>
      <c r="H904">
        <v>110</v>
      </c>
      <c r="I904" s="7">
        <f t="shared" si="43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44"/>
        <v>42399.25</v>
      </c>
      <c r="O904" s="11">
        <f t="shared" si="45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v>1.729268292682927</v>
      </c>
      <c r="G905" t="s">
        <v>47</v>
      </c>
      <c r="H905">
        <v>14</v>
      </c>
      <c r="I905" s="7">
        <f t="shared" si="43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44"/>
        <v>41034.208333333336</v>
      </c>
      <c r="O905" s="11">
        <f t="shared" si="45"/>
        <v>41049.208333333336</v>
      </c>
      <c r="P905" t="b">
        <v>0</v>
      </c>
      <c r="Q905" t="b">
        <v>1</v>
      </c>
      <c r="R905" t="s">
        <v>68</v>
      </c>
      <c r="S905" t="s">
        <v>2043</v>
      </c>
      <c r="T905" t="s">
        <v>2044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v>12.230769230769232</v>
      </c>
      <c r="G906" t="s">
        <v>14</v>
      </c>
      <c r="H906">
        <v>16</v>
      </c>
      <c r="I906" s="7">
        <f t="shared" si="43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44"/>
        <v>41186.208333333336</v>
      </c>
      <c r="O906" s="11">
        <f t="shared" si="45"/>
        <v>41190.208333333336</v>
      </c>
      <c r="P906" t="b">
        <v>0</v>
      </c>
      <c r="Q906" t="b">
        <v>0</v>
      </c>
      <c r="R906" t="s">
        <v>133</v>
      </c>
      <c r="S906" t="s">
        <v>2043</v>
      </c>
      <c r="T906" t="s">
        <v>2062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v>163.98734177215189</v>
      </c>
      <c r="G907" t="s">
        <v>20</v>
      </c>
      <c r="H907">
        <v>236</v>
      </c>
      <c r="I907" s="7">
        <f t="shared" si="43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44"/>
        <v>41536.208333333336</v>
      </c>
      <c r="O907" s="11">
        <f t="shared" si="45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v>162.98181818181817</v>
      </c>
      <c r="G908" t="s">
        <v>20</v>
      </c>
      <c r="H908">
        <v>191</v>
      </c>
      <c r="I908" s="7">
        <f t="shared" si="43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44"/>
        <v>42868.208333333328</v>
      </c>
      <c r="O908" s="11">
        <f t="shared" si="45"/>
        <v>42904.208333333328</v>
      </c>
      <c r="P908" t="b">
        <v>1</v>
      </c>
      <c r="Q908" t="b">
        <v>1</v>
      </c>
      <c r="R908" t="s">
        <v>42</v>
      </c>
      <c r="S908" t="s">
        <v>2057</v>
      </c>
      <c r="T908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v>20.252747252747252</v>
      </c>
      <c r="G909" t="s">
        <v>14</v>
      </c>
      <c r="H909">
        <v>41</v>
      </c>
      <c r="I909" s="7">
        <f t="shared" si="43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44"/>
        <v>40660.208333333336</v>
      </c>
      <c r="O909" s="11">
        <f t="shared" si="45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v>319.24083769633506</v>
      </c>
      <c r="G910" t="s">
        <v>20</v>
      </c>
      <c r="H910">
        <v>3934</v>
      </c>
      <c r="I910" s="7">
        <f t="shared" si="43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44"/>
        <v>41031.208333333336</v>
      </c>
      <c r="O910" s="11">
        <f t="shared" si="45"/>
        <v>41042.208333333336</v>
      </c>
      <c r="P910" t="b">
        <v>0</v>
      </c>
      <c r="Q910" t="b">
        <v>0</v>
      </c>
      <c r="R910" t="s">
        <v>89</v>
      </c>
      <c r="S910" t="s">
        <v>2046</v>
      </c>
      <c r="T910" t="s">
        <v>2060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v>478.94444444444446</v>
      </c>
      <c r="G911" t="s">
        <v>20</v>
      </c>
      <c r="H911">
        <v>80</v>
      </c>
      <c r="I911" s="7">
        <f t="shared" si="43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44"/>
        <v>43255.208333333328</v>
      </c>
      <c r="O911" s="11">
        <f t="shared" si="45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v>19.556634304207122</v>
      </c>
      <c r="G912" t="s">
        <v>74</v>
      </c>
      <c r="H912">
        <v>296</v>
      </c>
      <c r="I912" s="7">
        <f t="shared" si="43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44"/>
        <v>42026.25</v>
      </c>
      <c r="O912" s="11">
        <f t="shared" si="45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v>198.94827586206895</v>
      </c>
      <c r="G913" t="s">
        <v>20</v>
      </c>
      <c r="H913">
        <v>462</v>
      </c>
      <c r="I913" s="7">
        <f t="shared" si="43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44"/>
        <v>43717.208333333328</v>
      </c>
      <c r="O913" s="11">
        <f t="shared" si="45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v>795</v>
      </c>
      <c r="G914" t="s">
        <v>20</v>
      </c>
      <c r="H914">
        <v>179</v>
      </c>
      <c r="I914" s="7">
        <f t="shared" si="43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44"/>
        <v>41157.208333333336</v>
      </c>
      <c r="O914" s="11">
        <f t="shared" si="45"/>
        <v>41170.208333333336</v>
      </c>
      <c r="P914" t="b">
        <v>1</v>
      </c>
      <c r="Q914" t="b">
        <v>0</v>
      </c>
      <c r="R914" t="s">
        <v>53</v>
      </c>
      <c r="S914" t="s">
        <v>2057</v>
      </c>
      <c r="T914" t="s">
        <v>2041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v>50.621082621082621</v>
      </c>
      <c r="G915" t="s">
        <v>14</v>
      </c>
      <c r="H915">
        <v>523</v>
      </c>
      <c r="I915" s="7">
        <f t="shared" si="43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44"/>
        <v>43597.208333333328</v>
      </c>
      <c r="O915" s="11">
        <f t="shared" si="45"/>
        <v>43610.208333333328</v>
      </c>
      <c r="P915" t="b">
        <v>0</v>
      </c>
      <c r="Q915" t="b">
        <v>0</v>
      </c>
      <c r="R915" t="s">
        <v>53</v>
      </c>
      <c r="S915" t="s">
        <v>2057</v>
      </c>
      <c r="T915" t="s">
        <v>2041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v>57.4375</v>
      </c>
      <c r="G916" t="s">
        <v>14</v>
      </c>
      <c r="H916">
        <v>141</v>
      </c>
      <c r="I916" s="7">
        <f t="shared" si="43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44"/>
        <v>41490.208333333336</v>
      </c>
      <c r="O916" s="11">
        <f t="shared" si="45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v>155.62827640984909</v>
      </c>
      <c r="G917" t="s">
        <v>20</v>
      </c>
      <c r="H917">
        <v>1866</v>
      </c>
      <c r="I917" s="7">
        <f t="shared" si="43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44"/>
        <v>42976.208333333328</v>
      </c>
      <c r="O917" s="11">
        <f t="shared" si="45"/>
        <v>42985.208333333328</v>
      </c>
      <c r="P917" t="b">
        <v>0</v>
      </c>
      <c r="Q917" t="b">
        <v>0</v>
      </c>
      <c r="R917" t="s">
        <v>269</v>
      </c>
      <c r="S917" t="s">
        <v>2057</v>
      </c>
      <c r="T917" t="s">
        <v>2053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v>36.297297297297298</v>
      </c>
      <c r="G918" t="s">
        <v>14</v>
      </c>
      <c r="H918">
        <v>52</v>
      </c>
      <c r="I918" s="7">
        <f t="shared" si="43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44"/>
        <v>41991.25</v>
      </c>
      <c r="O918" s="11">
        <f t="shared" si="45"/>
        <v>42000.25</v>
      </c>
      <c r="P918" t="b">
        <v>0</v>
      </c>
      <c r="Q918" t="b">
        <v>0</v>
      </c>
      <c r="R918" t="s">
        <v>122</v>
      </c>
      <c r="S918" t="s">
        <v>2049</v>
      </c>
      <c r="T918" t="s">
        <v>2061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v>58.25</v>
      </c>
      <c r="G919" t="s">
        <v>47</v>
      </c>
      <c r="H919">
        <v>27</v>
      </c>
      <c r="I919" s="7">
        <f t="shared" si="43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44"/>
        <v>40722.208333333336</v>
      </c>
      <c r="O919" s="11">
        <f t="shared" si="45"/>
        <v>40746.208333333336</v>
      </c>
      <c r="P919" t="b">
        <v>0</v>
      </c>
      <c r="Q919" t="b">
        <v>1</v>
      </c>
      <c r="R919" t="s">
        <v>100</v>
      </c>
      <c r="S919" t="s">
        <v>2057</v>
      </c>
      <c r="T919" t="s">
        <v>2047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v>237.39473684210526</v>
      </c>
      <c r="G920" t="s">
        <v>20</v>
      </c>
      <c r="H920">
        <v>156</v>
      </c>
      <c r="I920" s="7">
        <f t="shared" si="43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44"/>
        <v>41117.208333333336</v>
      </c>
      <c r="O920" s="11">
        <f t="shared" si="45"/>
        <v>41128.208333333336</v>
      </c>
      <c r="P920" t="b">
        <v>0</v>
      </c>
      <c r="Q920" t="b">
        <v>0</v>
      </c>
      <c r="R920" t="s">
        <v>133</v>
      </c>
      <c r="S920" t="s">
        <v>2043</v>
      </c>
      <c r="T920" t="s">
        <v>2062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v>58.75</v>
      </c>
      <c r="G921" t="s">
        <v>14</v>
      </c>
      <c r="H921">
        <v>225</v>
      </c>
      <c r="I921" s="7">
        <f t="shared" si="43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44"/>
        <v>43022.208333333328</v>
      </c>
      <c r="O921" s="11">
        <f t="shared" si="45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v>182.56603773584905</v>
      </c>
      <c r="G922" t="s">
        <v>20</v>
      </c>
      <c r="H922">
        <v>255</v>
      </c>
      <c r="I922" s="7">
        <f t="shared" si="43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44"/>
        <v>43503.25</v>
      </c>
      <c r="O922" s="11">
        <f t="shared" si="45"/>
        <v>43523.25</v>
      </c>
      <c r="P922" t="b">
        <v>1</v>
      </c>
      <c r="Q922" t="b">
        <v>0</v>
      </c>
      <c r="R922" t="s">
        <v>71</v>
      </c>
      <c r="S922" t="s">
        <v>2057</v>
      </c>
      <c r="T922" t="s">
        <v>2045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v>0.75436408977556113</v>
      </c>
      <c r="G923" t="s">
        <v>14</v>
      </c>
      <c r="H923">
        <v>38</v>
      </c>
      <c r="I923" s="7">
        <f t="shared" si="43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44"/>
        <v>40951.25</v>
      </c>
      <c r="O923" s="11">
        <f t="shared" si="45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v>175.95330739299609</v>
      </c>
      <c r="G924" t="s">
        <v>20</v>
      </c>
      <c r="H924">
        <v>2261</v>
      </c>
      <c r="I924" s="7">
        <f t="shared" si="43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44"/>
        <v>43443.25</v>
      </c>
      <c r="O924" s="11">
        <f t="shared" si="45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2064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v>237.88235294117646</v>
      </c>
      <c r="G925" t="s">
        <v>20</v>
      </c>
      <c r="H925">
        <v>40</v>
      </c>
      <c r="I925" s="7">
        <f t="shared" si="43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44"/>
        <v>40373.208333333336</v>
      </c>
      <c r="O925" s="11">
        <f t="shared" si="45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v>488.05076142131981</v>
      </c>
      <c r="G926" t="s">
        <v>20</v>
      </c>
      <c r="H926">
        <v>2289</v>
      </c>
      <c r="I926" s="7">
        <f t="shared" si="43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44"/>
        <v>43769.208333333328</v>
      </c>
      <c r="O926" s="11">
        <f t="shared" si="45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v>224.06666666666669</v>
      </c>
      <c r="G927" t="s">
        <v>20</v>
      </c>
      <c r="H927">
        <v>65</v>
      </c>
      <c r="I927" s="7">
        <f t="shared" si="43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44"/>
        <v>43000.208333333328</v>
      </c>
      <c r="O927" s="11">
        <f t="shared" si="45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v>18.126436781609197</v>
      </c>
      <c r="G928" t="s">
        <v>14</v>
      </c>
      <c r="H928">
        <v>15</v>
      </c>
      <c r="I928" s="7">
        <f t="shared" si="43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44"/>
        <v>42502.208333333328</v>
      </c>
      <c r="O928" s="11">
        <f t="shared" si="45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2056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v>45.847222222222221</v>
      </c>
      <c r="G929" t="s">
        <v>14</v>
      </c>
      <c r="H929">
        <v>37</v>
      </c>
      <c r="I929" s="7">
        <f t="shared" si="43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44"/>
        <v>41102.208333333336</v>
      </c>
      <c r="O929" s="11">
        <f t="shared" si="45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v>117.31541218637993</v>
      </c>
      <c r="G930" t="s">
        <v>20</v>
      </c>
      <c r="H930">
        <v>3777</v>
      </c>
      <c r="I930" s="7">
        <f t="shared" si="43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44"/>
        <v>41637.25</v>
      </c>
      <c r="O930" s="11">
        <f t="shared" si="45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v>217.30909090909088</v>
      </c>
      <c r="G931" t="s">
        <v>20</v>
      </c>
      <c r="H931">
        <v>184</v>
      </c>
      <c r="I931" s="7">
        <f t="shared" si="43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44"/>
        <v>42858.208333333328</v>
      </c>
      <c r="O931" s="11">
        <f t="shared" si="45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v>112.28571428571428</v>
      </c>
      <c r="G932" t="s">
        <v>20</v>
      </c>
      <c r="H932">
        <v>85</v>
      </c>
      <c r="I932" s="7">
        <f t="shared" si="43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44"/>
        <v>42060.25</v>
      </c>
      <c r="O932" s="11">
        <f t="shared" si="45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v>72.51898734177216</v>
      </c>
      <c r="G933" t="s">
        <v>14</v>
      </c>
      <c r="H933">
        <v>112</v>
      </c>
      <c r="I933" s="7">
        <f t="shared" si="43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44"/>
        <v>41818.208333333336</v>
      </c>
      <c r="O933" s="11">
        <f t="shared" si="45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v>212.30434782608697</v>
      </c>
      <c r="G934" t="s">
        <v>14</v>
      </c>
      <c r="H934">
        <v>144</v>
      </c>
      <c r="I934" s="7">
        <f t="shared" si="43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44"/>
        <v>41709.208333333336</v>
      </c>
      <c r="O934" s="11">
        <f t="shared" si="45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v>239.74657534246577</v>
      </c>
      <c r="G935" t="s">
        <v>20</v>
      </c>
      <c r="H935">
        <v>1902</v>
      </c>
      <c r="I935" s="7">
        <f t="shared" si="43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44"/>
        <v>41372.208333333336</v>
      </c>
      <c r="O935" s="11">
        <f t="shared" si="45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v>181.93548387096774</v>
      </c>
      <c r="G936" t="s">
        <v>14</v>
      </c>
      <c r="H936">
        <v>105</v>
      </c>
      <c r="I936" s="7">
        <f t="shared" si="43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44"/>
        <v>42422.25</v>
      </c>
      <c r="O936" s="11">
        <f t="shared" si="45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v>164.13114754098362</v>
      </c>
      <c r="G937" t="s">
        <v>20</v>
      </c>
      <c r="H937">
        <v>132</v>
      </c>
      <c r="I937" s="7">
        <f t="shared" si="43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44"/>
        <v>42209.208333333328</v>
      </c>
      <c r="O937" s="11">
        <f t="shared" si="45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v>1.6375968992248062</v>
      </c>
      <c r="G938" t="s">
        <v>14</v>
      </c>
      <c r="H938">
        <v>21</v>
      </c>
      <c r="I938" s="7">
        <f t="shared" si="43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44"/>
        <v>43668.208333333328</v>
      </c>
      <c r="O938" s="11">
        <f t="shared" si="45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v>49.64385964912281</v>
      </c>
      <c r="G939" t="s">
        <v>20</v>
      </c>
      <c r="H939">
        <v>976</v>
      </c>
      <c r="I939" s="7">
        <f t="shared" si="43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44"/>
        <v>42334.25</v>
      </c>
      <c r="O939" s="11">
        <f t="shared" si="45"/>
        <v>42343.25</v>
      </c>
      <c r="P939" t="b">
        <v>0</v>
      </c>
      <c r="Q939" t="b">
        <v>0</v>
      </c>
      <c r="R939" t="s">
        <v>42</v>
      </c>
      <c r="S939" t="s">
        <v>2057</v>
      </c>
      <c r="T939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v>109.70652173913042</v>
      </c>
      <c r="G940" t="s">
        <v>20</v>
      </c>
      <c r="H940">
        <v>96</v>
      </c>
      <c r="I940" s="7">
        <f t="shared" si="43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44"/>
        <v>43263.208333333328</v>
      </c>
      <c r="O940" s="11">
        <f t="shared" si="45"/>
        <v>43299.208333333328</v>
      </c>
      <c r="P940" t="b">
        <v>0</v>
      </c>
      <c r="Q940" t="b">
        <v>1</v>
      </c>
      <c r="R940" t="s">
        <v>119</v>
      </c>
      <c r="S940" t="s">
        <v>2043</v>
      </c>
      <c r="T940" t="s">
        <v>2048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v>49.217948717948715</v>
      </c>
      <c r="G941" t="s">
        <v>74</v>
      </c>
      <c r="H941">
        <v>67</v>
      </c>
      <c r="I941" s="7">
        <f t="shared" si="43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44"/>
        <v>40670.208333333336</v>
      </c>
      <c r="O941" s="11">
        <f t="shared" si="45"/>
        <v>40687.208333333336</v>
      </c>
      <c r="P941" t="b">
        <v>0</v>
      </c>
      <c r="Q941" t="b">
        <v>1</v>
      </c>
      <c r="R941" t="s">
        <v>89</v>
      </c>
      <c r="S941" t="s">
        <v>2046</v>
      </c>
      <c r="T941" t="s">
        <v>2060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v>62.232323232323225</v>
      </c>
      <c r="G942" t="s">
        <v>14</v>
      </c>
      <c r="H942">
        <v>66</v>
      </c>
      <c r="I942" s="7">
        <f t="shared" si="43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44"/>
        <v>41244.25</v>
      </c>
      <c r="O942" s="11">
        <f t="shared" si="45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v>13.05813953488372</v>
      </c>
      <c r="G943" t="s">
        <v>20</v>
      </c>
      <c r="H943">
        <v>78</v>
      </c>
      <c r="I943" s="7">
        <f t="shared" si="43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44"/>
        <v>40552.25</v>
      </c>
      <c r="O943" s="11">
        <f t="shared" si="45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v>64.635416666666671</v>
      </c>
      <c r="G944" t="s">
        <v>14</v>
      </c>
      <c r="H944">
        <v>67</v>
      </c>
      <c r="I944" s="7">
        <f t="shared" si="43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44"/>
        <v>40568.25</v>
      </c>
      <c r="O944" s="11">
        <f t="shared" si="45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v>159.58666666666667</v>
      </c>
      <c r="G945" t="s">
        <v>74</v>
      </c>
      <c r="H945">
        <v>114</v>
      </c>
      <c r="I945" s="7">
        <f t="shared" si="43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44"/>
        <v>41906.208333333336</v>
      </c>
      <c r="O945" s="11">
        <f t="shared" si="45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2056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v>81.42</v>
      </c>
      <c r="G946" t="s">
        <v>14</v>
      </c>
      <c r="H946">
        <v>263</v>
      </c>
      <c r="I946" s="7">
        <f t="shared" si="43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44"/>
        <v>42776.25</v>
      </c>
      <c r="O946" s="11">
        <f t="shared" si="45"/>
        <v>42795.25</v>
      </c>
      <c r="P946" t="b">
        <v>0</v>
      </c>
      <c r="Q946" t="b">
        <v>0</v>
      </c>
      <c r="R946" t="s">
        <v>122</v>
      </c>
      <c r="S946" t="s">
        <v>2049</v>
      </c>
      <c r="T946" t="s">
        <v>2061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v>32.444767441860463</v>
      </c>
      <c r="G947" t="s">
        <v>74</v>
      </c>
      <c r="H947">
        <v>1691</v>
      </c>
      <c r="I947" s="7">
        <f t="shared" si="43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44"/>
        <v>41004.208333333336</v>
      </c>
      <c r="O947" s="11">
        <f t="shared" si="45"/>
        <v>41019.208333333336</v>
      </c>
      <c r="P947" t="b">
        <v>1</v>
      </c>
      <c r="Q947" t="b">
        <v>0</v>
      </c>
      <c r="R947" t="s">
        <v>122</v>
      </c>
      <c r="S947" t="s">
        <v>2049</v>
      </c>
      <c r="T947" t="s">
        <v>2061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v>9.9141184124918666</v>
      </c>
      <c r="G948" t="s">
        <v>14</v>
      </c>
      <c r="H948">
        <v>181</v>
      </c>
      <c r="I948" s="7">
        <f t="shared" si="43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44"/>
        <v>40710.208333333336</v>
      </c>
      <c r="O948" s="11">
        <f t="shared" si="45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v>26.694444444444443</v>
      </c>
      <c r="G949" t="s">
        <v>20</v>
      </c>
      <c r="H949">
        <v>13</v>
      </c>
      <c r="I949" s="7">
        <f t="shared" si="43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44"/>
        <v>41908.208333333336</v>
      </c>
      <c r="O949" s="11">
        <f t="shared" si="45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v>62.957446808510639</v>
      </c>
      <c r="G950" t="s">
        <v>20</v>
      </c>
      <c r="H950">
        <v>160</v>
      </c>
      <c r="I950" s="7">
        <f t="shared" si="43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44"/>
        <v>41985.25</v>
      </c>
      <c r="O950" s="11">
        <f t="shared" si="45"/>
        <v>41995.25</v>
      </c>
      <c r="P950" t="b">
        <v>1</v>
      </c>
      <c r="Q950" t="b">
        <v>1</v>
      </c>
      <c r="R950" t="s">
        <v>42</v>
      </c>
      <c r="S950" t="s">
        <v>2057</v>
      </c>
      <c r="T950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v>161.35593220338984</v>
      </c>
      <c r="G951" t="s">
        <v>20</v>
      </c>
      <c r="H951">
        <v>203</v>
      </c>
      <c r="I951" s="7">
        <f t="shared" si="43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44"/>
        <v>42112.208333333328</v>
      </c>
      <c r="O951" s="11">
        <f t="shared" si="45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v>5</v>
      </c>
      <c r="G952" t="s">
        <v>14</v>
      </c>
      <c r="H952">
        <v>1</v>
      </c>
      <c r="I952" s="7">
        <f t="shared" si="43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44"/>
        <v>43571.208333333328</v>
      </c>
      <c r="O952" s="11">
        <f t="shared" si="45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v>1096.9379310344827</v>
      </c>
      <c r="G953" t="s">
        <v>20</v>
      </c>
      <c r="H953">
        <v>1559</v>
      </c>
      <c r="I953" s="7">
        <f t="shared" si="43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44"/>
        <v>42730.25</v>
      </c>
      <c r="O953" s="11">
        <f t="shared" si="45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v>70.094158075601371</v>
      </c>
      <c r="G954" t="s">
        <v>20</v>
      </c>
      <c r="H954">
        <v>2266</v>
      </c>
      <c r="I954" s="7">
        <f t="shared" si="43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44"/>
        <v>42591.208333333328</v>
      </c>
      <c r="O954" s="11">
        <f t="shared" si="45"/>
        <v>42605.208333333328</v>
      </c>
      <c r="P954" t="b">
        <v>0</v>
      </c>
      <c r="Q954" t="b">
        <v>0</v>
      </c>
      <c r="R954" t="s">
        <v>42</v>
      </c>
      <c r="S954" t="s">
        <v>2057</v>
      </c>
      <c r="T954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v>60</v>
      </c>
      <c r="G955" t="s">
        <v>14</v>
      </c>
      <c r="H955">
        <v>21</v>
      </c>
      <c r="I955" s="7">
        <f t="shared" si="43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44"/>
        <v>42358.25</v>
      </c>
      <c r="O955" s="11">
        <f t="shared" si="45"/>
        <v>42394.25</v>
      </c>
      <c r="P955" t="b">
        <v>0</v>
      </c>
      <c r="Q955" t="b">
        <v>1</v>
      </c>
      <c r="R955" t="s">
        <v>474</v>
      </c>
      <c r="S955" t="s">
        <v>2057</v>
      </c>
      <c r="T955" t="s">
        <v>2065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v>367.0985915492958</v>
      </c>
      <c r="G956" t="s">
        <v>20</v>
      </c>
      <c r="H956">
        <v>1548</v>
      </c>
      <c r="I956" s="7">
        <f t="shared" si="43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44"/>
        <v>41174.208333333336</v>
      </c>
      <c r="O956" s="11">
        <f t="shared" si="45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v>1109</v>
      </c>
      <c r="G957" t="s">
        <v>14</v>
      </c>
      <c r="H957">
        <v>80</v>
      </c>
      <c r="I957" s="7">
        <f t="shared" si="43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44"/>
        <v>41238.25</v>
      </c>
      <c r="O957" s="11">
        <f t="shared" si="45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v>19.028784648187631</v>
      </c>
      <c r="G958" t="s">
        <v>20</v>
      </c>
      <c r="H958">
        <v>830</v>
      </c>
      <c r="I958" s="7">
        <f t="shared" si="43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44"/>
        <v>42360.25</v>
      </c>
      <c r="O958" s="11">
        <f t="shared" si="45"/>
        <v>42364.25</v>
      </c>
      <c r="P958" t="b">
        <v>0</v>
      </c>
      <c r="Q958" t="b">
        <v>0</v>
      </c>
      <c r="R958" t="s">
        <v>474</v>
      </c>
      <c r="S958" t="s">
        <v>2057</v>
      </c>
      <c r="T958" t="s">
        <v>2065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v>126.87755102040816</v>
      </c>
      <c r="G959" t="s">
        <v>20</v>
      </c>
      <c r="H959">
        <v>131</v>
      </c>
      <c r="I959" s="7">
        <f t="shared" si="43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44"/>
        <v>40955.25</v>
      </c>
      <c r="O959" s="11">
        <f t="shared" si="45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v>734.63636363636363</v>
      </c>
      <c r="G960" t="s">
        <v>14</v>
      </c>
      <c r="H960">
        <v>112</v>
      </c>
      <c r="I960" s="7">
        <f t="shared" si="43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44"/>
        <v>40350.208333333336</v>
      </c>
      <c r="O960" s="11">
        <f t="shared" si="45"/>
        <v>40372.208333333336</v>
      </c>
      <c r="P960" t="b">
        <v>0</v>
      </c>
      <c r="Q960" t="b">
        <v>0</v>
      </c>
      <c r="R960" t="s">
        <v>71</v>
      </c>
      <c r="S960" t="s">
        <v>2057</v>
      </c>
      <c r="T960" t="s">
        <v>2045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v>4.5731034482758623</v>
      </c>
      <c r="G961" t="s">
        <v>14</v>
      </c>
      <c r="H961">
        <v>130</v>
      </c>
      <c r="I961" s="7">
        <f t="shared" si="43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44"/>
        <v>40357.208333333336</v>
      </c>
      <c r="O961" s="11">
        <f t="shared" si="45"/>
        <v>40385.208333333336</v>
      </c>
      <c r="P961" t="b">
        <v>0</v>
      </c>
      <c r="Q961" t="b">
        <v>0</v>
      </c>
      <c r="R961" t="s">
        <v>206</v>
      </c>
      <c r="S961" t="s">
        <v>2043</v>
      </c>
      <c r="T961" t="s">
        <v>2052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v>85.054545454545448</v>
      </c>
      <c r="G962" t="s">
        <v>20</v>
      </c>
      <c r="H962">
        <v>55</v>
      </c>
      <c r="I962" s="7">
        <f t="shared" si="43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44"/>
        <v>42408.25</v>
      </c>
      <c r="O962" s="11">
        <f t="shared" si="45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v>119.29824561403508</v>
      </c>
      <c r="G963" t="s">
        <v>14</v>
      </c>
      <c r="H963">
        <v>155</v>
      </c>
      <c r="I963" s="7">
        <f t="shared" ref="I963:I1001" si="46">IFERROR(E963/H963,"0")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0" si="47">(((L963/60)/60)/24)+DATE(1970,1,1)</f>
        <v>40591.25</v>
      </c>
      <c r="O963" s="11">
        <f t="shared" ref="O963:O1000" si="48">(((M963/60)/60)/24)+DATE(1970,1,1)</f>
        <v>40595.25</v>
      </c>
      <c r="P963" t="b">
        <v>0</v>
      </c>
      <c r="Q963" t="b">
        <v>0</v>
      </c>
      <c r="R963" t="s">
        <v>206</v>
      </c>
      <c r="S963" t="s">
        <v>2043</v>
      </c>
      <c r="T963" t="s">
        <v>2052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v>296.02777777777777</v>
      </c>
      <c r="G964" t="s">
        <v>20</v>
      </c>
      <c r="H964">
        <v>266</v>
      </c>
      <c r="I964" s="7">
        <f t="shared" si="4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47"/>
        <v>41592.25</v>
      </c>
      <c r="O964" s="11">
        <f t="shared" si="48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2056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v>84.694915254237287</v>
      </c>
      <c r="G965" t="s">
        <v>14</v>
      </c>
      <c r="H965">
        <v>114</v>
      </c>
      <c r="I965" s="7">
        <f t="shared" si="4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47"/>
        <v>40607.25</v>
      </c>
      <c r="O965" s="11">
        <f t="shared" si="48"/>
        <v>40613.25</v>
      </c>
      <c r="P965" t="b">
        <v>0</v>
      </c>
      <c r="Q965" t="b">
        <v>1</v>
      </c>
      <c r="R965" t="s">
        <v>122</v>
      </c>
      <c r="S965" t="s">
        <v>2049</v>
      </c>
      <c r="T965" t="s">
        <v>2061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v>355.7837837837838</v>
      </c>
      <c r="G966" t="s">
        <v>20</v>
      </c>
      <c r="H966">
        <v>155</v>
      </c>
      <c r="I966" s="7">
        <f t="shared" si="4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47"/>
        <v>42135.208333333328</v>
      </c>
      <c r="O966" s="11">
        <f t="shared" si="48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v>386.40909090909093</v>
      </c>
      <c r="G967" t="s">
        <v>20</v>
      </c>
      <c r="H967">
        <v>207</v>
      </c>
      <c r="I967" s="7">
        <f t="shared" si="4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47"/>
        <v>40203.25</v>
      </c>
      <c r="O967" s="11">
        <f t="shared" si="48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v>792.23529411764707</v>
      </c>
      <c r="G968" t="s">
        <v>74</v>
      </c>
      <c r="H968">
        <v>245</v>
      </c>
      <c r="I968" s="7">
        <f t="shared" si="4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47"/>
        <v>42901.208333333328</v>
      </c>
      <c r="O968" s="11">
        <f t="shared" si="48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v>137.03393665158373</v>
      </c>
      <c r="G969" t="s">
        <v>14</v>
      </c>
      <c r="H969">
        <v>1573</v>
      </c>
      <c r="I969" s="7">
        <f t="shared" si="4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47"/>
        <v>41005.208333333336</v>
      </c>
      <c r="O969" s="11">
        <f t="shared" si="48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2064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v>338.20833333333337</v>
      </c>
      <c r="G970" t="s">
        <v>20</v>
      </c>
      <c r="H970">
        <v>114</v>
      </c>
      <c r="I970" s="7">
        <f t="shared" si="4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47"/>
        <v>40544.25</v>
      </c>
      <c r="O970" s="11">
        <f t="shared" si="48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2056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v>108.22784810126582</v>
      </c>
      <c r="G971" t="s">
        <v>14</v>
      </c>
      <c r="H971">
        <v>93</v>
      </c>
      <c r="I971" s="7">
        <f t="shared" si="4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47"/>
        <v>43821.25</v>
      </c>
      <c r="O971" s="11">
        <f t="shared" si="48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v>60.757639620653315</v>
      </c>
      <c r="G972" t="s">
        <v>74</v>
      </c>
      <c r="H972">
        <v>594</v>
      </c>
      <c r="I972" s="7">
        <f t="shared" si="4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47"/>
        <v>40672.208333333336</v>
      </c>
      <c r="O972" s="11">
        <f t="shared" si="48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v>27.725490196078432</v>
      </c>
      <c r="G973" t="s">
        <v>14</v>
      </c>
      <c r="H973">
        <v>24</v>
      </c>
      <c r="I973" s="7">
        <f t="shared" si="4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47"/>
        <v>41555.208333333336</v>
      </c>
      <c r="O973" s="11">
        <f t="shared" si="48"/>
        <v>41561.208333333336</v>
      </c>
      <c r="P973" t="b">
        <v>0</v>
      </c>
      <c r="Q973" t="b">
        <v>0</v>
      </c>
      <c r="R973" t="s">
        <v>269</v>
      </c>
      <c r="S973" t="s">
        <v>2057</v>
      </c>
      <c r="T973" t="s">
        <v>2053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v>228.3934426229508</v>
      </c>
      <c r="G974" t="s">
        <v>74</v>
      </c>
      <c r="H974">
        <v>1681</v>
      </c>
      <c r="I974" s="7">
        <f t="shared" si="4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47"/>
        <v>41792.208333333336</v>
      </c>
      <c r="O974" s="11">
        <f t="shared" si="48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v>21.615194054500414</v>
      </c>
      <c r="G975" t="s">
        <v>14</v>
      </c>
      <c r="H975">
        <v>252</v>
      </c>
      <c r="I975" s="7">
        <f t="shared" si="4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47"/>
        <v>40522.25</v>
      </c>
      <c r="O975" s="11">
        <f t="shared" si="48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v>373.875</v>
      </c>
      <c r="G976" t="s">
        <v>20</v>
      </c>
      <c r="H976">
        <v>32</v>
      </c>
      <c r="I976" s="7">
        <f t="shared" si="4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47"/>
        <v>41412.208333333336</v>
      </c>
      <c r="O976" s="11">
        <f t="shared" si="48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2059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v>154.92592592592592</v>
      </c>
      <c r="G977" t="s">
        <v>20</v>
      </c>
      <c r="H977">
        <v>135</v>
      </c>
      <c r="I977" s="7">
        <f t="shared" si="4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47"/>
        <v>42337.25</v>
      </c>
      <c r="O977" s="11">
        <f t="shared" si="48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v>322.14999999999998</v>
      </c>
      <c r="G978" t="s">
        <v>20</v>
      </c>
      <c r="H978">
        <v>140</v>
      </c>
      <c r="I978" s="7">
        <f t="shared" si="4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47"/>
        <v>40571.25</v>
      </c>
      <c r="O978" s="11">
        <f t="shared" si="48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v>73.957142857142856</v>
      </c>
      <c r="G979" t="s">
        <v>14</v>
      </c>
      <c r="H979">
        <v>67</v>
      </c>
      <c r="I979" s="7">
        <f t="shared" si="4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47"/>
        <v>43138.25</v>
      </c>
      <c r="O979" s="11">
        <f t="shared" si="48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2056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v>864.1</v>
      </c>
      <c r="G980" t="s">
        <v>20</v>
      </c>
      <c r="H980">
        <v>92</v>
      </c>
      <c r="I980" s="7">
        <f t="shared" si="4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47"/>
        <v>42686.25</v>
      </c>
      <c r="O980" s="11">
        <f t="shared" si="48"/>
        <v>42708.25</v>
      </c>
      <c r="P980" t="b">
        <v>0</v>
      </c>
      <c r="Q980" t="b">
        <v>0</v>
      </c>
      <c r="R980" t="s">
        <v>89</v>
      </c>
      <c r="S980" t="s">
        <v>2046</v>
      </c>
      <c r="T980" t="s">
        <v>2060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v>143.26245847176079</v>
      </c>
      <c r="G981" t="s">
        <v>20</v>
      </c>
      <c r="H981">
        <v>1015</v>
      </c>
      <c r="I981" s="7">
        <f t="shared" si="4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47"/>
        <v>42078.208333333328</v>
      </c>
      <c r="O981" s="11">
        <f t="shared" si="48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v>40.281762295081968</v>
      </c>
      <c r="G982" t="s">
        <v>14</v>
      </c>
      <c r="H982">
        <v>742</v>
      </c>
      <c r="I982" s="7">
        <f t="shared" si="4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47"/>
        <v>42307.208333333328</v>
      </c>
      <c r="O982" s="11">
        <f t="shared" si="48"/>
        <v>42312.25</v>
      </c>
      <c r="P982" t="b">
        <v>1</v>
      </c>
      <c r="Q982" t="b">
        <v>0</v>
      </c>
      <c r="R982" t="s">
        <v>68</v>
      </c>
      <c r="S982" t="s">
        <v>2043</v>
      </c>
      <c r="T982" t="s">
        <v>2044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v>178.22388059701493</v>
      </c>
      <c r="G983" t="s">
        <v>20</v>
      </c>
      <c r="H983">
        <v>323</v>
      </c>
      <c r="I983" s="7">
        <f t="shared" si="4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47"/>
        <v>43094.25</v>
      </c>
      <c r="O983" s="11">
        <f t="shared" si="48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v>84.930555555555557</v>
      </c>
      <c r="G984" t="s">
        <v>14</v>
      </c>
      <c r="H984">
        <v>75</v>
      </c>
      <c r="I984" s="7">
        <f t="shared" si="4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47"/>
        <v>40743.208333333336</v>
      </c>
      <c r="O984" s="11">
        <f t="shared" si="48"/>
        <v>40745.208333333336</v>
      </c>
      <c r="P984" t="b">
        <v>0</v>
      </c>
      <c r="Q984" t="b">
        <v>1</v>
      </c>
      <c r="R984" t="s">
        <v>42</v>
      </c>
      <c r="S984" t="s">
        <v>2057</v>
      </c>
      <c r="T984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v>145.93648334624322</v>
      </c>
      <c r="G985" t="s">
        <v>20</v>
      </c>
      <c r="H985">
        <v>2326</v>
      </c>
      <c r="I985" s="7">
        <f t="shared" si="4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47"/>
        <v>43681.208333333328</v>
      </c>
      <c r="O985" s="11">
        <f t="shared" si="48"/>
        <v>43696.208333333328</v>
      </c>
      <c r="P985" t="b">
        <v>0</v>
      </c>
      <c r="Q985" t="b">
        <v>0</v>
      </c>
      <c r="R985" t="s">
        <v>42</v>
      </c>
      <c r="S985" t="s">
        <v>2057</v>
      </c>
      <c r="T985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v>152.46153846153848</v>
      </c>
      <c r="G986" t="s">
        <v>20</v>
      </c>
      <c r="H986">
        <v>381</v>
      </c>
      <c r="I986" s="7">
        <f t="shared" si="4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47"/>
        <v>43716.208333333328</v>
      </c>
      <c r="O986" s="11">
        <f t="shared" si="48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v>67.129542790152414</v>
      </c>
      <c r="G987" t="s">
        <v>14</v>
      </c>
      <c r="H987">
        <v>4405</v>
      </c>
      <c r="I987" s="7">
        <f t="shared" si="4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47"/>
        <v>41614.25</v>
      </c>
      <c r="O987" s="11">
        <f t="shared" si="48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v>40.307692307692307</v>
      </c>
      <c r="G988" t="s">
        <v>14</v>
      </c>
      <c r="H988">
        <v>92</v>
      </c>
      <c r="I988" s="7">
        <f t="shared" si="4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47"/>
        <v>40638.208333333336</v>
      </c>
      <c r="O988" s="11">
        <f t="shared" si="48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v>216.79032258064518</v>
      </c>
      <c r="G989" t="s">
        <v>20</v>
      </c>
      <c r="H989">
        <v>480</v>
      </c>
      <c r="I989" s="7">
        <f t="shared" si="4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47"/>
        <v>42852.208333333328</v>
      </c>
      <c r="O989" s="11">
        <f t="shared" si="48"/>
        <v>42866.208333333328</v>
      </c>
      <c r="P989" t="b">
        <v>0</v>
      </c>
      <c r="Q989" t="b">
        <v>0</v>
      </c>
      <c r="R989" t="s">
        <v>42</v>
      </c>
      <c r="S989" t="s">
        <v>2057</v>
      </c>
      <c r="T989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v>52.117021276595743</v>
      </c>
      <c r="G990" t="s">
        <v>14</v>
      </c>
      <c r="H990">
        <v>64</v>
      </c>
      <c r="I990" s="7">
        <f t="shared" si="4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47"/>
        <v>42686.25</v>
      </c>
      <c r="O990" s="11">
        <f t="shared" si="48"/>
        <v>42707.25</v>
      </c>
      <c r="P990" t="b">
        <v>0</v>
      </c>
      <c r="Q990" t="b">
        <v>0</v>
      </c>
      <c r="R990" t="s">
        <v>133</v>
      </c>
      <c r="S990" t="s">
        <v>2043</v>
      </c>
      <c r="T990" t="s">
        <v>2062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v>499.58333333333337</v>
      </c>
      <c r="G991" t="s">
        <v>20</v>
      </c>
      <c r="H991">
        <v>226</v>
      </c>
      <c r="I991" s="7">
        <f t="shared" si="4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47"/>
        <v>43571.208333333328</v>
      </c>
      <c r="O991" s="11">
        <f t="shared" si="48"/>
        <v>43576.208333333328</v>
      </c>
      <c r="P991" t="b">
        <v>0</v>
      </c>
      <c r="Q991" t="b">
        <v>0</v>
      </c>
      <c r="R991" t="s">
        <v>206</v>
      </c>
      <c r="S991" t="s">
        <v>2043</v>
      </c>
      <c r="T991" t="s">
        <v>2052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v>87.679487179487182</v>
      </c>
      <c r="G992" t="s">
        <v>14</v>
      </c>
      <c r="H992">
        <v>64</v>
      </c>
      <c r="I992" s="7">
        <f t="shared" si="4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47"/>
        <v>42432.25</v>
      </c>
      <c r="O992" s="11">
        <f t="shared" si="48"/>
        <v>42454.208333333328</v>
      </c>
      <c r="P992" t="b">
        <v>0</v>
      </c>
      <c r="Q992" t="b">
        <v>1</v>
      </c>
      <c r="R992" t="s">
        <v>53</v>
      </c>
      <c r="S992" t="s">
        <v>2057</v>
      </c>
      <c r="T992" t="s">
        <v>2041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v>113.17346938775511</v>
      </c>
      <c r="G993" t="s">
        <v>20</v>
      </c>
      <c r="H993">
        <v>241</v>
      </c>
      <c r="I993" s="7">
        <f t="shared" si="4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47"/>
        <v>41907.208333333336</v>
      </c>
      <c r="O993" s="11">
        <f t="shared" si="48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v>426.54838709677421</v>
      </c>
      <c r="G994" t="s">
        <v>20</v>
      </c>
      <c r="H994">
        <v>132</v>
      </c>
      <c r="I994" s="7">
        <f t="shared" si="4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47"/>
        <v>43227.208333333328</v>
      </c>
      <c r="O994" s="11">
        <f t="shared" si="48"/>
        <v>43241.208333333328</v>
      </c>
      <c r="P994" t="b">
        <v>0</v>
      </c>
      <c r="Q994" t="b">
        <v>1</v>
      </c>
      <c r="R994" t="s">
        <v>53</v>
      </c>
      <c r="S994" t="s">
        <v>2057</v>
      </c>
      <c r="T994" t="s">
        <v>2041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v>77.632653061224488</v>
      </c>
      <c r="G995" t="s">
        <v>74</v>
      </c>
      <c r="H995">
        <v>75</v>
      </c>
      <c r="I995" s="7">
        <f t="shared" si="4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47"/>
        <v>42362.25</v>
      </c>
      <c r="O995" s="11">
        <f t="shared" si="48"/>
        <v>42379.25</v>
      </c>
      <c r="P995" t="b">
        <v>0</v>
      </c>
      <c r="Q995" t="b">
        <v>1</v>
      </c>
      <c r="R995" t="s">
        <v>122</v>
      </c>
      <c r="S995" t="s">
        <v>2049</v>
      </c>
      <c r="T995" t="s">
        <v>2061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v>52.496810772501767</v>
      </c>
      <c r="G996" t="s">
        <v>14</v>
      </c>
      <c r="H996">
        <v>842</v>
      </c>
      <c r="I996" s="7">
        <f t="shared" si="4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47"/>
        <v>41929.208333333336</v>
      </c>
      <c r="O996" s="11">
        <f t="shared" si="48"/>
        <v>41935.208333333336</v>
      </c>
      <c r="P996" t="b">
        <v>0</v>
      </c>
      <c r="Q996" t="b">
        <v>1</v>
      </c>
      <c r="R996" t="s">
        <v>206</v>
      </c>
      <c r="S996" t="s">
        <v>2043</v>
      </c>
      <c r="T996" t="s">
        <v>2052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v>157.46762589928059</v>
      </c>
      <c r="G997" t="s">
        <v>20</v>
      </c>
      <c r="H997">
        <v>2043</v>
      </c>
      <c r="I997" s="7">
        <f t="shared" si="4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47"/>
        <v>43408.208333333328</v>
      </c>
      <c r="O997" s="11">
        <f t="shared" si="48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2056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v>72.939393939393938</v>
      </c>
      <c r="G998" t="s">
        <v>14</v>
      </c>
      <c r="H998">
        <v>112</v>
      </c>
      <c r="I998" s="7">
        <f t="shared" si="4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47"/>
        <v>41276.25</v>
      </c>
      <c r="O998" s="11">
        <f t="shared" si="48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v>60.565789473684205</v>
      </c>
      <c r="G999" t="s">
        <v>74</v>
      </c>
      <c r="H999">
        <v>139</v>
      </c>
      <c r="I999" s="7">
        <f t="shared" si="4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47"/>
        <v>41659.25</v>
      </c>
      <c r="O999" s="11">
        <f t="shared" si="48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v>56.791291291291287</v>
      </c>
      <c r="G1000" t="s">
        <v>14</v>
      </c>
      <c r="H1000">
        <v>374</v>
      </c>
      <c r="I1000" s="7">
        <f t="shared" si="4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47"/>
        <v>40220.25</v>
      </c>
      <c r="O1000" s="11">
        <f t="shared" si="48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2059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v>56.542754275427541</v>
      </c>
      <c r="G1001" t="s">
        <v>74</v>
      </c>
      <c r="H1001">
        <v>1122</v>
      </c>
      <c r="I1001" s="7">
        <f t="shared" si="4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>(((L1001/60)/60)/24)+DATE(1970,1,1)</f>
        <v>42550.208333333328</v>
      </c>
      <c r="O1001" s="11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2056</v>
      </c>
    </row>
  </sheetData>
  <autoFilter ref="A1:T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2:G1001">
    <cfRule type="containsText" dxfId="11" priority="1" operator="containsText" text="live">
      <formula>NOT(ISERROR(SEARCH("live",G2)))</formula>
    </cfRule>
    <cfRule type="containsText" dxfId="10" priority="2" operator="containsText" text="Successful">
      <formula>NOT(ISERROR(SEARCH("Successful",G2)))</formula>
    </cfRule>
    <cfRule type="containsText" dxfId="9" priority="3" operator="containsText" text="canceled">
      <formula>NOT(ISERROR(SEARCH("canceled",G2)))</formula>
    </cfRule>
    <cfRule type="containsText" dxfId="8" priority="4" operator="containsText" text="failed">
      <formula>NOT(ISERROR(SEARCH("failed",G2)))</formula>
    </cfRule>
  </conditionalFormatting>
  <conditionalFormatting sqref="O1002:O1048576 S1:S1001">
    <cfRule type="colorScale" priority="6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0EE8-3974-8D43-97FC-5F39E1F0A5DA}">
  <dimension ref="A1:F14"/>
  <sheetViews>
    <sheetView workbookViewId="0">
      <selection activeCell="M7" sqref="M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2066</v>
      </c>
    </row>
    <row r="3" spans="1:6" x14ac:dyDescent="0.2">
      <c r="A3" s="9" t="s">
        <v>2070</v>
      </c>
      <c r="B3" s="9" t="s">
        <v>2067</v>
      </c>
    </row>
    <row r="4" spans="1:6" x14ac:dyDescent="0.2">
      <c r="A4" s="9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10" t="s">
        <v>2057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0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0" t="s">
        <v>2046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0" t="s">
        <v>2054</v>
      </c>
      <c r="E8">
        <v>4</v>
      </c>
      <c r="F8">
        <v>4</v>
      </c>
    </row>
    <row r="9" spans="1:6" x14ac:dyDescent="0.2">
      <c r="A9" s="10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0" t="s">
        <v>2049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0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0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0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0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E00C-DC2B-0A42-ABD8-8043B30DCF26}">
  <dimension ref="A1:F30"/>
  <sheetViews>
    <sheetView workbookViewId="0">
      <selection activeCell="C34" sqref="C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2066</v>
      </c>
    </row>
    <row r="2" spans="1:6" x14ac:dyDescent="0.2">
      <c r="A2" s="9" t="s">
        <v>2031</v>
      </c>
      <c r="B2" t="s">
        <v>2066</v>
      </c>
    </row>
    <row r="4" spans="1:6" x14ac:dyDescent="0.2">
      <c r="A4" s="9" t="s">
        <v>2070</v>
      </c>
      <c r="B4" s="9" t="s">
        <v>2067</v>
      </c>
    </row>
    <row r="5" spans="1:6" x14ac:dyDescent="0.2">
      <c r="A5" s="9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0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2055</v>
      </c>
      <c r="E7">
        <v>4</v>
      </c>
      <c r="F7">
        <v>4</v>
      </c>
    </row>
    <row r="8" spans="1:6" x14ac:dyDescent="0.2">
      <c r="A8" s="10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2058</v>
      </c>
      <c r="C10">
        <v>8</v>
      </c>
      <c r="E10">
        <v>10</v>
      </c>
      <c r="F10">
        <v>18</v>
      </c>
    </row>
    <row r="11" spans="1:6" x14ac:dyDescent="0.2">
      <c r="A11" s="10" t="s">
        <v>2048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2056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2059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2051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2050</v>
      </c>
      <c r="C15">
        <v>3</v>
      </c>
      <c r="E15">
        <v>4</v>
      </c>
      <c r="F15">
        <v>7</v>
      </c>
    </row>
    <row r="16" spans="1:6" x14ac:dyDescent="0.2">
      <c r="A16" s="10" t="s">
        <v>2063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2044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2062</v>
      </c>
      <c r="C20">
        <v>4</v>
      </c>
      <c r="E20">
        <v>4</v>
      </c>
      <c r="F20">
        <v>8</v>
      </c>
    </row>
    <row r="21" spans="1:6" x14ac:dyDescent="0.2">
      <c r="A21" s="10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2065</v>
      </c>
      <c r="C22">
        <v>9</v>
      </c>
      <c r="E22">
        <v>5</v>
      </c>
      <c r="F22">
        <v>14</v>
      </c>
    </row>
    <row r="23" spans="1:6" x14ac:dyDescent="0.2">
      <c r="A23" s="10" t="s">
        <v>2047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2052</v>
      </c>
      <c r="C25">
        <v>7</v>
      </c>
      <c r="E25">
        <v>14</v>
      </c>
      <c r="F25">
        <v>21</v>
      </c>
    </row>
    <row r="26" spans="1:6" x14ac:dyDescent="0.2">
      <c r="A26" s="10" t="s">
        <v>2060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2042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2064</v>
      </c>
      <c r="E29">
        <v>3</v>
      </c>
      <c r="F29">
        <v>3</v>
      </c>
    </row>
    <row r="30" spans="1:6" x14ac:dyDescent="0.2">
      <c r="A30" s="10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E79C-D147-EA45-8507-9A47AA989D99}">
  <dimension ref="A1:F18"/>
  <sheetViews>
    <sheetView zoomScale="130" zoomScaleNormal="130" workbookViewId="0">
      <selection activeCell="E21" sqref="E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2031</v>
      </c>
      <c r="B1" t="s">
        <v>2066</v>
      </c>
    </row>
    <row r="2" spans="1:6" x14ac:dyDescent="0.2">
      <c r="A2" s="9" t="s">
        <v>2085</v>
      </c>
      <c r="B2" t="s">
        <v>2066</v>
      </c>
    </row>
    <row r="4" spans="1:6" x14ac:dyDescent="0.2">
      <c r="A4" s="9" t="s">
        <v>2070</v>
      </c>
      <c r="B4" s="9" t="s">
        <v>2067</v>
      </c>
    </row>
    <row r="5" spans="1:6" x14ac:dyDescent="0.2">
      <c r="A5" s="9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0" t="s">
        <v>2073</v>
      </c>
      <c r="B6">
        <v>6</v>
      </c>
      <c r="C6">
        <v>35</v>
      </c>
      <c r="D6">
        <v>1</v>
      </c>
      <c r="E6">
        <v>50</v>
      </c>
      <c r="F6">
        <v>92</v>
      </c>
    </row>
    <row r="7" spans="1:6" x14ac:dyDescent="0.2">
      <c r="A7" s="10" t="s">
        <v>2074</v>
      </c>
      <c r="B7">
        <v>7</v>
      </c>
      <c r="C7">
        <v>29</v>
      </c>
      <c r="E7">
        <v>43</v>
      </c>
      <c r="F7">
        <v>79</v>
      </c>
    </row>
    <row r="8" spans="1:6" x14ac:dyDescent="0.2">
      <c r="A8" s="10" t="s">
        <v>2075</v>
      </c>
      <c r="B8">
        <v>4</v>
      </c>
      <c r="C8">
        <v>34</v>
      </c>
      <c r="E8">
        <v>48</v>
      </c>
      <c r="F8">
        <v>86</v>
      </c>
    </row>
    <row r="9" spans="1:6" x14ac:dyDescent="0.2">
      <c r="A9" s="10" t="s">
        <v>2076</v>
      </c>
      <c r="B9">
        <v>2</v>
      </c>
      <c r="C9">
        <v>30</v>
      </c>
      <c r="D9">
        <v>1</v>
      </c>
      <c r="E9">
        <v>45</v>
      </c>
      <c r="F9">
        <v>78</v>
      </c>
    </row>
    <row r="10" spans="1:6" x14ac:dyDescent="0.2">
      <c r="A10" s="10" t="s">
        <v>2077</v>
      </c>
      <c r="B10">
        <v>5</v>
      </c>
      <c r="C10">
        <v>33</v>
      </c>
      <c r="D10">
        <v>2</v>
      </c>
      <c r="E10">
        <v>46</v>
      </c>
      <c r="F10">
        <v>86</v>
      </c>
    </row>
    <row r="11" spans="1:6" x14ac:dyDescent="0.2">
      <c r="A11" s="10" t="s">
        <v>2078</v>
      </c>
      <c r="B11">
        <v>5</v>
      </c>
      <c r="C11">
        <v>29</v>
      </c>
      <c r="D11">
        <v>1</v>
      </c>
      <c r="E11">
        <v>52</v>
      </c>
      <c r="F11">
        <v>87</v>
      </c>
    </row>
    <row r="12" spans="1:6" x14ac:dyDescent="0.2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0" t="s">
        <v>2080</v>
      </c>
      <c r="B13">
        <v>7</v>
      </c>
      <c r="C13">
        <v>35</v>
      </c>
      <c r="D13">
        <v>1</v>
      </c>
      <c r="E13">
        <v>42</v>
      </c>
      <c r="F13">
        <v>85</v>
      </c>
    </row>
    <row r="14" spans="1:6" x14ac:dyDescent="0.2">
      <c r="A14" s="10" t="s">
        <v>2081</v>
      </c>
      <c r="B14">
        <v>6</v>
      </c>
      <c r="C14">
        <v>22</v>
      </c>
      <c r="E14">
        <v>45</v>
      </c>
      <c r="F14">
        <v>73</v>
      </c>
    </row>
    <row r="15" spans="1:6" x14ac:dyDescent="0.2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0" t="s">
        <v>2083</v>
      </c>
      <c r="B16">
        <v>2</v>
      </c>
      <c r="C16">
        <v>28</v>
      </c>
      <c r="D16">
        <v>3</v>
      </c>
      <c r="E16">
        <v>45</v>
      </c>
      <c r="F16">
        <v>78</v>
      </c>
    </row>
    <row r="17" spans="1:6" x14ac:dyDescent="0.2">
      <c r="A17" s="10" t="s">
        <v>2084</v>
      </c>
      <c r="B17">
        <v>6</v>
      </c>
      <c r="C17">
        <v>33</v>
      </c>
      <c r="D17">
        <v>2</v>
      </c>
      <c r="E17">
        <v>43</v>
      </c>
      <c r="F17">
        <v>84</v>
      </c>
    </row>
    <row r="18" spans="1:6" x14ac:dyDescent="0.2">
      <c r="A18" s="10" t="s">
        <v>2068</v>
      </c>
      <c r="B18">
        <v>60</v>
      </c>
      <c r="C18">
        <v>365</v>
      </c>
      <c r="D18">
        <v>13</v>
      </c>
      <c r="E18">
        <v>562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1C37-700B-3B46-A17E-2880E7ECE400}">
  <dimension ref="A1:H13"/>
  <sheetViews>
    <sheetView tabSelected="1"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1" spans="1:8" x14ac:dyDescent="0.2">
      <c r="A1" s="12" t="s">
        <v>2086</v>
      </c>
      <c r="B1" s="12" t="s">
        <v>2087</v>
      </c>
      <c r="C1" s="12" t="s">
        <v>2088</v>
      </c>
      <c r="D1" s="12" t="s">
        <v>2105</v>
      </c>
      <c r="E1" s="12" t="s">
        <v>2089</v>
      </c>
      <c r="F1" s="12" t="s">
        <v>2090</v>
      </c>
      <c r="G1" s="12" t="s">
        <v>2091</v>
      </c>
      <c r="H1" s="12" t="s">
        <v>2092</v>
      </c>
    </row>
    <row r="2" spans="1:8" x14ac:dyDescent="0.2">
      <c r="A2" t="s">
        <v>2093</v>
      </c>
      <c r="B2">
        <f>COUNTIFS(Crowdfunding!D:D,"&lt;1000",Crowdfunding!G:G,"successful")</f>
        <v>29</v>
      </c>
      <c r="C2">
        <f>COUNTIFS(Crowdfunding!D:D,"&lt;1000",Crowdfunding!G:G,"failed")</f>
        <v>21</v>
      </c>
      <c r="D2">
        <f>COUNTIFS(Crowdfunding!D:D,"&lt;1000",Crowdfunding!G:G,"canceled")</f>
        <v>1</v>
      </c>
      <c r="E2">
        <f>SUM(B2+C2+D2)</f>
        <v>51</v>
      </c>
      <c r="F2" s="4">
        <f>B2/E2</f>
        <v>0.56862745098039214</v>
      </c>
      <c r="G2" s="4">
        <f>C2/E2</f>
        <v>0.41176470588235292</v>
      </c>
      <c r="H2" s="4">
        <f>D2/E2</f>
        <v>1.9607843137254902E-2</v>
      </c>
    </row>
    <row r="3" spans="1:8" x14ac:dyDescent="0.2">
      <c r="A3" t="s">
        <v>2094</v>
      </c>
      <c r="B3">
        <f>COUNTIFS(Crowdfunding!D:D,"&gt;=1000",Crowdfunding!D:D,"&lt;=4999",Crowdfunding!G:G,"successful")</f>
        <v>189</v>
      </c>
      <c r="C3">
        <f>COUNTIFS(Crowdfunding!D:D,"&gt;=1000",Crowdfunding!D:D,"&lt;=4999",Crowdfunding!G:G,"failed")</f>
        <v>39</v>
      </c>
      <c r="D3">
        <f>COUNTIFS(Crowdfunding!D:D,"&gt;=1000",Crowdfunding!D:D,"&lt;=4999",Crowdfunding!G:G,"canceled")</f>
        <v>3</v>
      </c>
      <c r="E3">
        <f t="shared" ref="E3:E13" si="0">SUM(B3+C3+D3)</f>
        <v>231</v>
      </c>
      <c r="F3" s="4">
        <f t="shared" ref="F3:F13" si="1">B3/E3</f>
        <v>0.81818181818181823</v>
      </c>
      <c r="G3" s="4">
        <f t="shared" ref="G3:G13" si="2">C3/E3</f>
        <v>0.16883116883116883</v>
      </c>
      <c r="H3" s="4">
        <f t="shared" ref="H3:H13" si="3">D3/E3</f>
        <v>1.2987012987012988E-2</v>
      </c>
    </row>
    <row r="4" spans="1:8" x14ac:dyDescent="0.2">
      <c r="A4" t="s">
        <v>2095</v>
      </c>
      <c r="B4">
        <f>COUNTIFS(Crowdfunding!D:D,"&gt;=5000",Crowdfunding!D:D,"&lt;=9999",Crowdfunding!G:G,"successful")</f>
        <v>162</v>
      </c>
      <c r="C4">
        <f>COUNTIFS(Crowdfunding!D:D,"&gt;=5000",Crowdfunding!D:D,"&lt;=9999",Crowdfunding!G:G,"failed")</f>
        <v>128</v>
      </c>
      <c r="D4">
        <f>COUNTIFS(Crowdfunding!D:D,"&gt;=5000",Crowdfunding!D:D,"&lt;=9999",Crowdfunding!G:G,"canceled")</f>
        <v>26</v>
      </c>
      <c r="E4">
        <f t="shared" si="0"/>
        <v>316</v>
      </c>
      <c r="F4" s="4">
        <f t="shared" si="1"/>
        <v>0.51265822784810122</v>
      </c>
      <c r="G4" s="4">
        <f t="shared" si="2"/>
        <v>0.4050632911392405</v>
      </c>
      <c r="H4" s="4">
        <f t="shared" si="3"/>
        <v>8.2278481012658222E-2</v>
      </c>
    </row>
    <row r="5" spans="1:8" x14ac:dyDescent="0.2">
      <c r="A5" t="s">
        <v>2096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2097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2098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2099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2100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2101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2</v>
      </c>
      <c r="D11">
        <f>COUNTIFS(Crowdfunding!D:D,"&gt;=40000",Crowdfunding!D:D,"&lt;=44999",Crowdfunding!G:G,"canceled")</f>
        <v>1</v>
      </c>
      <c r="E11">
        <f t="shared" si="0"/>
        <v>14</v>
      </c>
      <c r="F11" s="4">
        <f t="shared" si="1"/>
        <v>0.7857142857142857</v>
      </c>
      <c r="G11" s="4">
        <f t="shared" si="2"/>
        <v>0.14285714285714285</v>
      </c>
      <c r="H11" s="4">
        <f t="shared" si="3"/>
        <v>7.1428571428571425E-2</v>
      </c>
    </row>
    <row r="12" spans="1:8" x14ac:dyDescent="0.2">
      <c r="A12" t="s">
        <v>2103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COUNTIFS(Crowdfunding!D:D,"&gt;=50000",Crowdfunding!G:G,"successful")</f>
        <v>116</v>
      </c>
      <c r="C13">
        <f>COUNTIFS(Crowdfunding!D:D,"&gt;=50000",Crowdfunding!G:G,"failed")</f>
        <v>161</v>
      </c>
      <c r="D13">
        <f>COUNTIFS(Crowdfunding!D:D,"&gt;=50000",Crowdfunding!G:G,"canceled")</f>
        <v>28</v>
      </c>
      <c r="E13">
        <f t="shared" si="0"/>
        <v>305</v>
      </c>
      <c r="F13" s="4">
        <f t="shared" si="1"/>
        <v>0.38032786885245901</v>
      </c>
      <c r="G13" s="4">
        <f t="shared" si="2"/>
        <v>0.52786885245901638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BC80-82B1-EE4D-9F0E-684F08826B49}">
  <dimension ref="A1:J563"/>
  <sheetViews>
    <sheetView workbookViewId="0">
      <selection activeCell="G15" sqref="G15"/>
    </sheetView>
  </sheetViews>
  <sheetFormatPr baseColWidth="10" defaultRowHeight="16" x14ac:dyDescent="0.2"/>
  <cols>
    <col min="2" max="2" width="12.83203125" bestFit="1" customWidth="1"/>
    <col min="5" max="5" width="12.83203125" bestFit="1" customWidth="1"/>
    <col min="7" max="7" width="16.83203125" bestFit="1" customWidth="1"/>
    <col min="8" max="8" width="12.1640625" bestFit="1" customWidth="1"/>
    <col min="9" max="9" width="16.83203125" bestFit="1" customWidth="1"/>
  </cols>
  <sheetData>
    <row r="1" spans="1:10" x14ac:dyDescent="0.2">
      <c r="A1" t="s">
        <v>2106</v>
      </c>
      <c r="B1" t="s">
        <v>5</v>
      </c>
      <c r="D1" t="s">
        <v>2106</v>
      </c>
      <c r="E1" t="s">
        <v>5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G2" s="16" t="s">
        <v>2108</v>
      </c>
      <c r="H2" s="16"/>
      <c r="I2" s="16" t="s">
        <v>2107</v>
      </c>
      <c r="J2" s="16"/>
    </row>
    <row r="3" spans="1:10" x14ac:dyDescent="0.2">
      <c r="A3" t="s">
        <v>20</v>
      </c>
      <c r="B3">
        <v>1425</v>
      </c>
      <c r="D3" t="s">
        <v>14</v>
      </c>
      <c r="E3">
        <v>24</v>
      </c>
      <c r="G3" s="15" t="s">
        <v>2109</v>
      </c>
      <c r="H3" s="15">
        <f>AVERAGE(B2:B563)</f>
        <v>855.82562277580075</v>
      </c>
      <c r="I3" s="15" t="s">
        <v>2109</v>
      </c>
      <c r="J3" s="15">
        <f>AVERAGE(E2:E366)</f>
        <v>581.27123287671236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G4" s="15" t="s">
        <v>2110</v>
      </c>
      <c r="H4" s="15">
        <f>MEDIAN(B2:B563)</f>
        <v>202</v>
      </c>
      <c r="I4" s="15" t="s">
        <v>2110</v>
      </c>
      <c r="J4" s="15">
        <f>MEDIAN(E2:E366)</f>
        <v>114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G5" s="15" t="s">
        <v>2111</v>
      </c>
      <c r="H5" s="15">
        <f>MIN(B2:B563)</f>
        <v>13</v>
      </c>
      <c r="I5" s="15" t="s">
        <v>2111</v>
      </c>
      <c r="J5" s="15">
        <f>MIN(E2:E366)</f>
        <v>0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G6" s="15" t="s">
        <v>2112</v>
      </c>
      <c r="H6" s="15">
        <f>MAX(B2:B563)</f>
        <v>7295</v>
      </c>
      <c r="I6" s="15" t="s">
        <v>2112</v>
      </c>
      <c r="J6" s="15">
        <f>MAX(E2:E366)</f>
        <v>6080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G7" s="15" t="s">
        <v>2113</v>
      </c>
      <c r="H7" s="15">
        <f>_xlfn.VAR.S(B2:B563)</f>
        <v>1613094.0265793796</v>
      </c>
      <c r="I7" s="15" t="s">
        <v>2113</v>
      </c>
      <c r="J7" s="15">
        <f>_xlfn.VAR.S(E2:E366)</f>
        <v>921998.76963721216</v>
      </c>
    </row>
    <row r="8" spans="1:10" x14ac:dyDescent="0.2">
      <c r="A8" t="s">
        <v>20</v>
      </c>
      <c r="B8">
        <v>100</v>
      </c>
      <c r="D8" t="s">
        <v>14</v>
      </c>
      <c r="E8">
        <v>55</v>
      </c>
      <c r="G8" s="15" t="s">
        <v>2114</v>
      </c>
      <c r="H8" s="15">
        <f>_xlfn.STDEV.S(B2:B563)</f>
        <v>1270.0763861198977</v>
      </c>
      <c r="I8" s="15" t="s">
        <v>2114</v>
      </c>
      <c r="J8" s="15">
        <f>_xlfn.STDEV.S(E2:E366)</f>
        <v>960.20767005747882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144</v>
      </c>
    </row>
    <row r="340" spans="1:5" x14ac:dyDescent="0.2">
      <c r="A340" t="s">
        <v>20</v>
      </c>
      <c r="B340">
        <v>107</v>
      </c>
      <c r="D340" t="s">
        <v>14</v>
      </c>
      <c r="E340">
        <v>105</v>
      </c>
    </row>
    <row r="341" spans="1:5" x14ac:dyDescent="0.2">
      <c r="A341" t="s">
        <v>20</v>
      </c>
      <c r="B341">
        <v>160</v>
      </c>
      <c r="D341" t="s">
        <v>14</v>
      </c>
      <c r="E341">
        <v>21</v>
      </c>
    </row>
    <row r="342" spans="1:5" x14ac:dyDescent="0.2">
      <c r="A342" t="s">
        <v>20</v>
      </c>
      <c r="B342">
        <v>2230</v>
      </c>
      <c r="D342" t="s">
        <v>14</v>
      </c>
      <c r="E342">
        <v>66</v>
      </c>
    </row>
    <row r="343" spans="1:5" x14ac:dyDescent="0.2">
      <c r="A343" t="s">
        <v>20</v>
      </c>
      <c r="B343">
        <v>316</v>
      </c>
      <c r="D343" t="s">
        <v>14</v>
      </c>
      <c r="E343">
        <v>67</v>
      </c>
    </row>
    <row r="344" spans="1:5" x14ac:dyDescent="0.2">
      <c r="A344" t="s">
        <v>20</v>
      </c>
      <c r="B344">
        <v>117</v>
      </c>
      <c r="D344" t="s">
        <v>14</v>
      </c>
      <c r="E344">
        <v>263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</v>
      </c>
    </row>
    <row r="347" spans="1:5" x14ac:dyDescent="0.2">
      <c r="A347" t="s">
        <v>20</v>
      </c>
      <c r="B347">
        <v>26</v>
      </c>
      <c r="D347" t="s">
        <v>14</v>
      </c>
      <c r="E347">
        <v>21</v>
      </c>
    </row>
    <row r="348" spans="1:5" x14ac:dyDescent="0.2">
      <c r="A348" t="s">
        <v>20</v>
      </c>
      <c r="B348">
        <v>723</v>
      </c>
      <c r="D348" t="s">
        <v>14</v>
      </c>
      <c r="E348">
        <v>80</v>
      </c>
    </row>
    <row r="349" spans="1:5" x14ac:dyDescent="0.2">
      <c r="A349" t="s">
        <v>20</v>
      </c>
      <c r="B349">
        <v>170</v>
      </c>
      <c r="D349" t="s">
        <v>14</v>
      </c>
      <c r="E349">
        <v>112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155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1573</v>
      </c>
    </row>
    <row r="354" spans="1:5" x14ac:dyDescent="0.2">
      <c r="A354" t="s">
        <v>20</v>
      </c>
      <c r="B354">
        <v>2693</v>
      </c>
      <c r="D354" t="s">
        <v>14</v>
      </c>
      <c r="E354">
        <v>93</v>
      </c>
    </row>
    <row r="355" spans="1:5" x14ac:dyDescent="0.2">
      <c r="A355" t="s">
        <v>20</v>
      </c>
      <c r="B355">
        <v>432</v>
      </c>
      <c r="D355" t="s">
        <v>14</v>
      </c>
      <c r="E355">
        <v>24</v>
      </c>
    </row>
    <row r="356" spans="1:5" x14ac:dyDescent="0.2">
      <c r="A356" t="s">
        <v>20</v>
      </c>
      <c r="B356">
        <v>189</v>
      </c>
      <c r="D356" t="s">
        <v>14</v>
      </c>
      <c r="E356">
        <v>252</v>
      </c>
    </row>
    <row r="357" spans="1:5" x14ac:dyDescent="0.2">
      <c r="A357" t="s">
        <v>20</v>
      </c>
      <c r="B357">
        <v>154</v>
      </c>
      <c r="D357" t="s">
        <v>14</v>
      </c>
      <c r="E357">
        <v>67</v>
      </c>
    </row>
    <row r="358" spans="1:5" x14ac:dyDescent="0.2">
      <c r="A358" t="s">
        <v>20</v>
      </c>
      <c r="B358">
        <v>96</v>
      </c>
      <c r="D358" t="s">
        <v>14</v>
      </c>
      <c r="E358">
        <v>742</v>
      </c>
    </row>
    <row r="359" spans="1:5" x14ac:dyDescent="0.2">
      <c r="A359" t="s">
        <v>20</v>
      </c>
      <c r="B359">
        <v>3063</v>
      </c>
      <c r="D359" t="s">
        <v>14</v>
      </c>
      <c r="E359">
        <v>75</v>
      </c>
    </row>
    <row r="360" spans="1:5" x14ac:dyDescent="0.2">
      <c r="A360" t="s">
        <v>20</v>
      </c>
      <c r="B360">
        <v>2266</v>
      </c>
      <c r="D360" t="s">
        <v>14</v>
      </c>
      <c r="E360">
        <v>4405</v>
      </c>
    </row>
    <row r="361" spans="1:5" x14ac:dyDescent="0.2">
      <c r="A361" t="s">
        <v>20</v>
      </c>
      <c r="B361">
        <v>194</v>
      </c>
      <c r="D361" t="s">
        <v>14</v>
      </c>
      <c r="E361">
        <v>92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64</v>
      </c>
    </row>
    <row r="364" spans="1:5" x14ac:dyDescent="0.2">
      <c r="A364" t="s">
        <v>20</v>
      </c>
      <c r="B364">
        <v>409</v>
      </c>
      <c r="D364" t="s">
        <v>14</v>
      </c>
      <c r="E364">
        <v>842</v>
      </c>
    </row>
    <row r="365" spans="1:5" x14ac:dyDescent="0.2">
      <c r="A365" t="s">
        <v>20</v>
      </c>
      <c r="B365">
        <v>234</v>
      </c>
      <c r="D365" t="s">
        <v>14</v>
      </c>
      <c r="E365">
        <v>112</v>
      </c>
    </row>
    <row r="366" spans="1:5" x14ac:dyDescent="0.2">
      <c r="A366" t="s">
        <v>20</v>
      </c>
      <c r="B366">
        <v>3016</v>
      </c>
      <c r="D366" t="s">
        <v>14</v>
      </c>
      <c r="E366">
        <v>374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1902</v>
      </c>
    </row>
    <row r="534" spans="1:2" x14ac:dyDescent="0.2">
      <c r="A534" t="s">
        <v>20</v>
      </c>
      <c r="B534">
        <v>132</v>
      </c>
    </row>
    <row r="535" spans="1:2" x14ac:dyDescent="0.2">
      <c r="A535" t="s">
        <v>20</v>
      </c>
      <c r="B535">
        <v>976</v>
      </c>
    </row>
    <row r="536" spans="1:2" x14ac:dyDescent="0.2">
      <c r="A536" t="s">
        <v>20</v>
      </c>
      <c r="B536">
        <v>96</v>
      </c>
    </row>
    <row r="537" spans="1:2" x14ac:dyDescent="0.2">
      <c r="A537" t="s">
        <v>20</v>
      </c>
      <c r="B537">
        <v>78</v>
      </c>
    </row>
    <row r="538" spans="1:2" x14ac:dyDescent="0.2">
      <c r="A538" t="s">
        <v>20</v>
      </c>
      <c r="B538">
        <v>13</v>
      </c>
    </row>
    <row r="539" spans="1:2" x14ac:dyDescent="0.2">
      <c r="A539" t="s">
        <v>20</v>
      </c>
      <c r="B539">
        <v>160</v>
      </c>
    </row>
    <row r="540" spans="1:2" x14ac:dyDescent="0.2">
      <c r="A540" t="s">
        <v>20</v>
      </c>
      <c r="B540">
        <v>203</v>
      </c>
    </row>
    <row r="541" spans="1:2" x14ac:dyDescent="0.2">
      <c r="A541" t="s">
        <v>20</v>
      </c>
      <c r="B541">
        <v>1559</v>
      </c>
    </row>
    <row r="542" spans="1:2" x14ac:dyDescent="0.2">
      <c r="A542" t="s">
        <v>20</v>
      </c>
      <c r="B542">
        <v>2266</v>
      </c>
    </row>
    <row r="543" spans="1:2" x14ac:dyDescent="0.2">
      <c r="A543" t="s">
        <v>20</v>
      </c>
      <c r="B543">
        <v>1548</v>
      </c>
    </row>
    <row r="544" spans="1:2" x14ac:dyDescent="0.2">
      <c r="A544" t="s">
        <v>20</v>
      </c>
      <c r="B544">
        <v>830</v>
      </c>
    </row>
    <row r="545" spans="1:2" x14ac:dyDescent="0.2">
      <c r="A545" t="s">
        <v>20</v>
      </c>
      <c r="B545">
        <v>131</v>
      </c>
    </row>
    <row r="546" spans="1:2" x14ac:dyDescent="0.2">
      <c r="A546" t="s">
        <v>20</v>
      </c>
      <c r="B546">
        <v>55</v>
      </c>
    </row>
    <row r="547" spans="1:2" x14ac:dyDescent="0.2">
      <c r="A547" t="s">
        <v>20</v>
      </c>
      <c r="B547">
        <v>266</v>
      </c>
    </row>
    <row r="548" spans="1:2" x14ac:dyDescent="0.2">
      <c r="A548" t="s">
        <v>20</v>
      </c>
      <c r="B548">
        <v>155</v>
      </c>
    </row>
    <row r="549" spans="1:2" x14ac:dyDescent="0.2">
      <c r="A549" t="s">
        <v>20</v>
      </c>
      <c r="B549">
        <v>207</v>
      </c>
    </row>
    <row r="550" spans="1:2" x14ac:dyDescent="0.2">
      <c r="A550" t="s">
        <v>20</v>
      </c>
      <c r="B550">
        <v>114</v>
      </c>
    </row>
    <row r="551" spans="1:2" x14ac:dyDescent="0.2">
      <c r="A551" t="s">
        <v>20</v>
      </c>
      <c r="B551">
        <v>32</v>
      </c>
    </row>
    <row r="552" spans="1:2" x14ac:dyDescent="0.2">
      <c r="A552" t="s">
        <v>20</v>
      </c>
      <c r="B552">
        <v>135</v>
      </c>
    </row>
    <row r="553" spans="1:2" x14ac:dyDescent="0.2">
      <c r="A553" t="s">
        <v>20</v>
      </c>
      <c r="B553">
        <v>140</v>
      </c>
    </row>
    <row r="554" spans="1:2" x14ac:dyDescent="0.2">
      <c r="A554" t="s">
        <v>20</v>
      </c>
      <c r="B554">
        <v>92</v>
      </c>
    </row>
    <row r="555" spans="1:2" x14ac:dyDescent="0.2">
      <c r="A555" t="s">
        <v>20</v>
      </c>
      <c r="B555">
        <v>1015</v>
      </c>
    </row>
    <row r="556" spans="1:2" x14ac:dyDescent="0.2">
      <c r="A556" t="s">
        <v>20</v>
      </c>
      <c r="B556">
        <v>323</v>
      </c>
    </row>
    <row r="557" spans="1:2" x14ac:dyDescent="0.2">
      <c r="A557" t="s">
        <v>20</v>
      </c>
      <c r="B557">
        <v>2326</v>
      </c>
    </row>
    <row r="558" spans="1:2" x14ac:dyDescent="0.2">
      <c r="A558" t="s">
        <v>20</v>
      </c>
      <c r="B558">
        <v>381</v>
      </c>
    </row>
    <row r="559" spans="1:2" x14ac:dyDescent="0.2">
      <c r="A559" t="s">
        <v>20</v>
      </c>
      <c r="B559">
        <v>480</v>
      </c>
    </row>
    <row r="560" spans="1:2" x14ac:dyDescent="0.2">
      <c r="A560" t="s">
        <v>20</v>
      </c>
      <c r="B560">
        <v>226</v>
      </c>
    </row>
    <row r="561" spans="1:2" x14ac:dyDescent="0.2">
      <c r="A561" t="s">
        <v>20</v>
      </c>
      <c r="B561">
        <v>241</v>
      </c>
    </row>
    <row r="562" spans="1:2" x14ac:dyDescent="0.2">
      <c r="A562" t="s">
        <v>20</v>
      </c>
      <c r="B562">
        <v>132</v>
      </c>
    </row>
    <row r="563" spans="1:2" x14ac:dyDescent="0.2">
      <c r="A563" t="s">
        <v>20</v>
      </c>
      <c r="B563">
        <v>2043</v>
      </c>
    </row>
  </sheetData>
  <mergeCells count="2">
    <mergeCell ref="G2:H2"/>
    <mergeCell ref="I2:J2"/>
  </mergeCells>
  <conditionalFormatting sqref="A2:A563">
    <cfRule type="containsText" dxfId="7" priority="5" operator="containsText" text="live">
      <formula>NOT(ISERROR(SEARCH("live",A2)))</formula>
    </cfRule>
    <cfRule type="containsText" dxfId="6" priority="7" operator="containsText" text="canceled">
      <formula>NOT(ISERROR(SEARCH("canceled",A2)))</formula>
    </cfRule>
    <cfRule type="containsText" dxfId="5" priority="6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6">
    <cfRule type="containsText" dxfId="3" priority="4" operator="containsText" text="failed">
      <formula>NOT(ISERROR(SEARCH("failed",D2)))</formula>
    </cfRule>
    <cfRule type="containsText" dxfId="2" priority="3" operator="containsText" text="canceled">
      <formula>NOT(ISERROR(SEARCH("canceled",D2)))</formula>
    </cfRule>
    <cfRule type="containsText" dxfId="1" priority="2" operator="containsText" text="Successful">
      <formula>NOT(ISERROR(SEARCH("Successful",D2)))</formula>
    </cfRule>
    <cfRule type="containsText" dxfId="0" priority="1" operator="containsText" text="live">
      <formula>NOT(ISERROR(SEARCH("live",D2)))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Crowdfunding</vt:lpstr>
      <vt:lpstr>Sheet1</vt:lpstr>
      <vt:lpstr>Sheet2</vt:lpstr>
      <vt:lpstr>Sheet 3</vt:lpstr>
      <vt:lpstr>Sheet4</vt:lpstr>
      <vt:lpstr>Sheet 5</vt:lpstr>
      <vt:lpstr>PCan</vt:lpstr>
      <vt:lpstr>PF</vt:lpstr>
      <vt:lpstr>PFai</vt:lpstr>
      <vt:lpstr>PS</vt:lpstr>
      <vt:lpstr>Psucc</vt:lpstr>
      <vt:lpstr>TP</vt:lpstr>
      <vt:lpstr>TPro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Edward Chac</cp:lastModifiedBy>
  <dcterms:created xsi:type="dcterms:W3CDTF">2021-09-29T18:52:28Z</dcterms:created>
  <dcterms:modified xsi:type="dcterms:W3CDTF">2024-01-02T20:05:54Z</dcterms:modified>
</cp:coreProperties>
</file>