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ec50513_uga_edu/Documents/Research/Sex Ratio Mechanism/"/>
    </mc:Choice>
  </mc:AlternateContent>
  <xr:revisionPtr revIDLastSave="68" documentId="8_{BA7FC6AC-1A0C-4E40-A05C-5D8C253F2456}" xr6:coauthVersionLast="47" xr6:coauthVersionMax="47" xr10:uidLastSave="{E8CF8666-25EB-41D6-B93C-D04084DE976C}"/>
  <bookViews>
    <workbookView xWindow="-108" yWindow="-108" windowWidth="23256" windowHeight="12456" xr2:uid="{14C8BB12-91E1-4377-A1AC-03FB9220C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" l="1"/>
  <c r="G24" i="1"/>
  <c r="G22" i="1"/>
  <c r="E4" i="1"/>
  <c r="E5" i="1"/>
  <c r="E6" i="1"/>
  <c r="E7" i="1"/>
  <c r="E9" i="1"/>
  <c r="E10" i="1"/>
  <c r="E11" i="1"/>
  <c r="E12" i="1"/>
  <c r="E13" i="1"/>
  <c r="E14" i="1"/>
  <c r="E15" i="1"/>
  <c r="E16" i="1"/>
  <c r="E17" i="1"/>
  <c r="E3" i="1"/>
  <c r="D23" i="1"/>
  <c r="D22" i="1"/>
  <c r="B23" i="1"/>
  <c r="B24" i="1"/>
  <c r="B22" i="1"/>
  <c r="B4" i="1"/>
  <c r="B5" i="1"/>
  <c r="B6" i="1"/>
  <c r="B7" i="1"/>
  <c r="B9" i="1"/>
  <c r="B10" i="1"/>
  <c r="B11" i="1"/>
  <c r="B12" i="1"/>
  <c r="B13" i="1"/>
  <c r="B14" i="1"/>
  <c r="B15" i="1"/>
  <c r="B16" i="1"/>
  <c r="B3" i="1"/>
</calcChain>
</file>

<file path=xl/sharedStrings.xml><?xml version="1.0" encoding="utf-8"?>
<sst xmlns="http://schemas.openxmlformats.org/spreadsheetml/2006/main" count="16" uniqueCount="10">
  <si>
    <t>% Female</t>
  </si>
  <si>
    <t>OSR</t>
  </si>
  <si>
    <t>Functionally Herm</t>
  </si>
  <si>
    <t>Functionally Male</t>
  </si>
  <si>
    <t>Maurice et al. (1998)</t>
  </si>
  <si>
    <t>Hermanutz and Innes (1994)</t>
  </si>
  <si>
    <t>Male</t>
  </si>
  <si>
    <t>Intermediate w/ fruit</t>
  </si>
  <si>
    <t>Intermediate w/out fruit</t>
  </si>
  <si>
    <t>Proportion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</si>
</sst>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Proportion Male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Sheet1!$I$3:$I$20</c:f>
              <c:numCache>
                <c:formatCode>General</c:formatCode>
                <c:ptCount val="18"/>
                <c:pt idx="0">
                  <c:v>0.43000000000000005</c:v>
                </c:pt>
                <c:pt idx="1">
                  <c:v>0.32999999999999996</c:v>
                </c:pt>
                <c:pt idx="2">
                  <c:v>0.29000000000000004</c:v>
                </c:pt>
                <c:pt idx="3">
                  <c:v>0.52</c:v>
                </c:pt>
                <c:pt idx="4">
                  <c:v>0.62</c:v>
                </c:pt>
                <c:pt idx="6">
                  <c:v>0.54</c:v>
                </c:pt>
                <c:pt idx="7">
                  <c:v>0.55000000000000004</c:v>
                </c:pt>
                <c:pt idx="8">
                  <c:v>0.43000000000000005</c:v>
                </c:pt>
                <c:pt idx="9">
                  <c:v>0.39</c:v>
                </c:pt>
                <c:pt idx="10">
                  <c:v>0.49</c:v>
                </c:pt>
                <c:pt idx="11">
                  <c:v>0.58000000000000007</c:v>
                </c:pt>
                <c:pt idx="12">
                  <c:v>0.45999999999999996</c:v>
                </c:pt>
                <c:pt idx="13">
                  <c:v>0.63</c:v>
                </c:pt>
                <c:pt idx="14">
                  <c:v>1</c:v>
                </c:pt>
                <c:pt idx="15">
                  <c:v>0.24299999999999997</c:v>
                </c:pt>
                <c:pt idx="16">
                  <c:v>0.27599999999999997</c:v>
                </c:pt>
                <c:pt idx="17">
                  <c:v>0.2</c:v>
                </c:pt>
              </c:numCache>
            </c:numRef>
          </c:xVal>
          <c:yVal>
            <c:numRef>
              <c:f>Sheet1!$J$3:$J$20</c:f>
              <c:numCache>
                <c:formatCode>General</c:formatCode>
                <c:ptCount val="18"/>
                <c:pt idx="0">
                  <c:v>0.86363636363636365</c:v>
                </c:pt>
                <c:pt idx="1">
                  <c:v>0.9285714285714286</c:v>
                </c:pt>
                <c:pt idx="2">
                  <c:v>0.75</c:v>
                </c:pt>
                <c:pt idx="3">
                  <c:v>0.88235294117647056</c:v>
                </c:pt>
                <c:pt idx="4">
                  <c:v>0.92307692307692313</c:v>
                </c:pt>
                <c:pt idx="6">
                  <c:v>0.55555555555555558</c:v>
                </c:pt>
                <c:pt idx="7">
                  <c:v>0.23684210526315788</c:v>
                </c:pt>
                <c:pt idx="8">
                  <c:v>0.5714285714285714</c:v>
                </c:pt>
                <c:pt idx="9">
                  <c:v>9.0909090909090912E-2</c:v>
                </c:pt>
                <c:pt idx="10">
                  <c:v>0.26315789473684209</c:v>
                </c:pt>
                <c:pt idx="11">
                  <c:v>0.68181818181818177</c:v>
                </c:pt>
                <c:pt idx="12">
                  <c:v>0.5</c:v>
                </c:pt>
                <c:pt idx="13">
                  <c:v>0.59259259259259256</c:v>
                </c:pt>
                <c:pt idx="14">
                  <c:v>0.15384615384615385</c:v>
                </c:pt>
                <c:pt idx="15">
                  <c:v>0.70833333333333337</c:v>
                </c:pt>
                <c:pt idx="16">
                  <c:v>0.80645161290322576</c:v>
                </c:pt>
                <c:pt idx="17">
                  <c:v>0.84375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32-4448-8BA6-DECDAF3AF5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6869888"/>
        <c:axId val="1896868448"/>
      </c:scatterChart>
      <c:valAx>
        <c:axId val="189686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868448"/>
        <c:crosses val="autoZero"/>
        <c:crossBetween val="midCat"/>
      </c:valAx>
      <c:valAx>
        <c:axId val="189686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86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464820</xdr:colOff>
      <xdr:row>1</xdr:row>
      <xdr:rowOff>179070</xdr:rowOff>
    </xdr:from>
    <xdr:to>
      <xdr:col>18</xdr:col>
      <xdr:colOff>160020</xdr:colOff>
      <xdr:row>16</xdr:row>
      <xdr:rowOff>179070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DDB7436-1653-4272-DAF8-B2C9B943E8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F353-16A0-4A4C-8FAF-218BEF1B095A}">
  <dimension ref="A1:J24"/>
  <sheetViews>
    <sheetView tabSelected="1" workbookViewId="0">
      <selection activeCell="J23" sqref="J23"/>
    </sheetView>
  </sheetViews>
  <sheetFormatPr defaultRowHeight="14.4" x14ac:dyDescent="0.3"/>
  <cols>
    <col min="3" max="3" width="15.6640625" bestFit="1" customWidth="1"/>
    <col min="4" max="4" width="17.33203125" bestFit="1" customWidth="1"/>
    <col min="5" max="5" width="19.88671875" bestFit="1" customWidth="1"/>
  </cols>
  <sheetData>
    <row r="1" spans="1:10" x14ac:dyDescent="0.3">
      <c r="A1" t="s">
        <v>4</v>
      </c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9</v>
      </c>
      <c r="I2" t="s">
        <v>1</v>
      </c>
      <c r="J2" t="s">
        <v>9</v>
      </c>
    </row>
    <row r="3" spans="1:10" x14ac:dyDescent="0.3">
      <c r="A3">
        <v>0.56999999999999995</v>
      </c>
      <c r="B3">
        <f>1-A3</f>
        <v>0.43000000000000005</v>
      </c>
      <c r="C3">
        <v>3</v>
      </c>
      <c r="D3">
        <v>19</v>
      </c>
      <c r="E3">
        <f>D3/(D3+C3)</f>
        <v>0.86363636363636365</v>
      </c>
      <c r="I3">
        <v>0.43000000000000005</v>
      </c>
      <c r="J3">
        <v>0.86363636363636365</v>
      </c>
    </row>
    <row r="4" spans="1:10" x14ac:dyDescent="0.3">
      <c r="A4">
        <v>0.67</v>
      </c>
      <c r="B4">
        <f t="shared" ref="B4:B16" si="0">1-A4</f>
        <v>0.32999999999999996</v>
      </c>
      <c r="C4">
        <v>1</v>
      </c>
      <c r="D4">
        <v>13</v>
      </c>
      <c r="E4">
        <f t="shared" ref="E4:E17" si="1">D4/(D4+C4)</f>
        <v>0.9285714285714286</v>
      </c>
      <c r="I4">
        <v>0.32999999999999996</v>
      </c>
      <c r="J4">
        <v>0.9285714285714286</v>
      </c>
    </row>
    <row r="5" spans="1:10" x14ac:dyDescent="0.3">
      <c r="A5">
        <v>0.71</v>
      </c>
      <c r="B5">
        <f t="shared" si="0"/>
        <v>0.29000000000000004</v>
      </c>
      <c r="C5">
        <v>2</v>
      </c>
      <c r="D5">
        <v>6</v>
      </c>
      <c r="E5">
        <f t="shared" si="1"/>
        <v>0.75</v>
      </c>
      <c r="I5">
        <v>0.29000000000000004</v>
      </c>
      <c r="J5">
        <v>0.75</v>
      </c>
    </row>
    <row r="6" spans="1:10" x14ac:dyDescent="0.3">
      <c r="A6">
        <v>0.48</v>
      </c>
      <c r="B6">
        <f t="shared" si="0"/>
        <v>0.52</v>
      </c>
      <c r="C6">
        <v>2</v>
      </c>
      <c r="D6">
        <v>15</v>
      </c>
      <c r="E6">
        <f t="shared" si="1"/>
        <v>0.88235294117647056</v>
      </c>
      <c r="I6">
        <v>0.52</v>
      </c>
      <c r="J6">
        <v>0.88235294117647056</v>
      </c>
    </row>
    <row r="7" spans="1:10" x14ac:dyDescent="0.3">
      <c r="A7">
        <v>0.38</v>
      </c>
      <c r="B7">
        <f t="shared" si="0"/>
        <v>0.62</v>
      </c>
      <c r="C7">
        <v>3</v>
      </c>
      <c r="D7">
        <v>36</v>
      </c>
      <c r="E7">
        <f t="shared" si="1"/>
        <v>0.92307692307692313</v>
      </c>
      <c r="I7">
        <v>0.62</v>
      </c>
      <c r="J7">
        <v>0.92307692307692313</v>
      </c>
    </row>
    <row r="9" spans="1:10" x14ac:dyDescent="0.3">
      <c r="A9">
        <v>0.46</v>
      </c>
      <c r="B9">
        <f t="shared" si="0"/>
        <v>0.54</v>
      </c>
      <c r="C9">
        <v>12</v>
      </c>
      <c r="D9">
        <v>15</v>
      </c>
      <c r="E9">
        <f t="shared" si="1"/>
        <v>0.55555555555555558</v>
      </c>
      <c r="I9">
        <v>0.54</v>
      </c>
      <c r="J9">
        <v>0.55555555555555558</v>
      </c>
    </row>
    <row r="10" spans="1:10" x14ac:dyDescent="0.3">
      <c r="A10">
        <v>0.45</v>
      </c>
      <c r="B10">
        <f t="shared" si="0"/>
        <v>0.55000000000000004</v>
      </c>
      <c r="C10">
        <v>29</v>
      </c>
      <c r="D10">
        <v>9</v>
      </c>
      <c r="E10">
        <f t="shared" si="1"/>
        <v>0.23684210526315788</v>
      </c>
      <c r="I10">
        <v>0.55000000000000004</v>
      </c>
      <c r="J10">
        <v>0.23684210526315788</v>
      </c>
    </row>
    <row r="11" spans="1:10" x14ac:dyDescent="0.3">
      <c r="A11">
        <v>0.56999999999999995</v>
      </c>
      <c r="B11">
        <f t="shared" si="0"/>
        <v>0.43000000000000005</v>
      </c>
      <c r="C11">
        <v>9</v>
      </c>
      <c r="D11">
        <v>12</v>
      </c>
      <c r="E11">
        <f t="shared" si="1"/>
        <v>0.5714285714285714</v>
      </c>
      <c r="I11">
        <v>0.43000000000000005</v>
      </c>
      <c r="J11">
        <v>0.5714285714285714</v>
      </c>
    </row>
    <row r="12" spans="1:10" x14ac:dyDescent="0.3">
      <c r="A12">
        <v>0.61</v>
      </c>
      <c r="B12">
        <f t="shared" si="0"/>
        <v>0.39</v>
      </c>
      <c r="C12">
        <v>10</v>
      </c>
      <c r="D12">
        <v>1</v>
      </c>
      <c r="E12">
        <f t="shared" si="1"/>
        <v>9.0909090909090912E-2</v>
      </c>
      <c r="I12">
        <v>0.39</v>
      </c>
      <c r="J12">
        <v>9.0909090909090912E-2</v>
      </c>
    </row>
    <row r="13" spans="1:10" x14ac:dyDescent="0.3">
      <c r="A13">
        <v>0.51</v>
      </c>
      <c r="B13">
        <f t="shared" si="0"/>
        <v>0.49</v>
      </c>
      <c r="C13">
        <v>14</v>
      </c>
      <c r="D13">
        <v>5</v>
      </c>
      <c r="E13">
        <f t="shared" si="1"/>
        <v>0.26315789473684209</v>
      </c>
      <c r="I13">
        <v>0.49</v>
      </c>
      <c r="J13">
        <v>0.26315789473684209</v>
      </c>
    </row>
    <row r="14" spans="1:10" x14ac:dyDescent="0.3">
      <c r="A14">
        <v>0.42</v>
      </c>
      <c r="B14">
        <f t="shared" si="0"/>
        <v>0.58000000000000007</v>
      </c>
      <c r="C14">
        <v>7</v>
      </c>
      <c r="D14">
        <v>15</v>
      </c>
      <c r="E14">
        <f t="shared" si="1"/>
        <v>0.68181818181818177</v>
      </c>
      <c r="I14">
        <v>0.58000000000000007</v>
      </c>
      <c r="J14">
        <v>0.68181818181818177</v>
      </c>
    </row>
    <row r="15" spans="1:10" x14ac:dyDescent="0.3">
      <c r="A15">
        <v>0.54</v>
      </c>
      <c r="B15">
        <f t="shared" si="0"/>
        <v>0.45999999999999996</v>
      </c>
      <c r="C15">
        <v>10</v>
      </c>
      <c r="D15">
        <v>10</v>
      </c>
      <c r="E15">
        <f t="shared" si="1"/>
        <v>0.5</v>
      </c>
      <c r="I15">
        <v>0.45999999999999996</v>
      </c>
      <c r="J15">
        <v>0.5</v>
      </c>
    </row>
    <row r="16" spans="1:10" x14ac:dyDescent="0.3">
      <c r="A16">
        <v>0.37</v>
      </c>
      <c r="B16">
        <f t="shared" si="0"/>
        <v>0.63</v>
      </c>
      <c r="C16">
        <v>11</v>
      </c>
      <c r="D16">
        <v>16</v>
      </c>
      <c r="E16">
        <f t="shared" si="1"/>
        <v>0.59259259259259256</v>
      </c>
      <c r="I16">
        <v>0.63</v>
      </c>
      <c r="J16">
        <v>0.59259259259259256</v>
      </c>
    </row>
    <row r="17" spans="1:10" x14ac:dyDescent="0.3">
      <c r="A17" s="1">
        <v>0</v>
      </c>
      <c r="B17" s="1">
        <v>1</v>
      </c>
      <c r="C17" s="1">
        <v>11</v>
      </c>
      <c r="D17" s="1">
        <v>2</v>
      </c>
      <c r="E17">
        <f t="shared" si="1"/>
        <v>0.15384615384615385</v>
      </c>
      <c r="I17">
        <v>1</v>
      </c>
      <c r="J17">
        <v>0.15384615384615385</v>
      </c>
    </row>
    <row r="18" spans="1:10" x14ac:dyDescent="0.3">
      <c r="I18">
        <v>0.24299999999999997</v>
      </c>
      <c r="J18">
        <v>0.70833333333333337</v>
      </c>
    </row>
    <row r="19" spans="1:10" x14ac:dyDescent="0.3">
      <c r="I19">
        <v>0.27599999999999997</v>
      </c>
      <c r="J19">
        <v>0.80645161290322576</v>
      </c>
    </row>
    <row r="20" spans="1:10" x14ac:dyDescent="0.3">
      <c r="A20" t="s">
        <v>5</v>
      </c>
      <c r="I20">
        <v>0.2</v>
      </c>
      <c r="J20">
        <v>0.84375</v>
      </c>
    </row>
    <row r="21" spans="1:10" x14ac:dyDescent="0.3">
      <c r="A21" t="s">
        <v>0</v>
      </c>
      <c r="B21" t="s">
        <v>1</v>
      </c>
      <c r="C21" t="s">
        <v>2</v>
      </c>
      <c r="D21" t="s">
        <v>7</v>
      </c>
      <c r="E21" t="s">
        <v>8</v>
      </c>
      <c r="F21" t="s">
        <v>6</v>
      </c>
      <c r="G21" t="s">
        <v>9</v>
      </c>
    </row>
    <row r="22" spans="1:10" x14ac:dyDescent="0.3">
      <c r="A22">
        <v>75.7</v>
      </c>
      <c r="B22">
        <f>(100-A22)/100</f>
        <v>0.24299999999999997</v>
      </c>
      <c r="C22">
        <v>2</v>
      </c>
      <c r="D22">
        <f>8*0.625</f>
        <v>5</v>
      </c>
      <c r="E22">
        <v>3</v>
      </c>
      <c r="F22">
        <v>14</v>
      </c>
      <c r="G22">
        <f>(E22+F22)/SUM(C22:F22)</f>
        <v>0.70833333333333337</v>
      </c>
    </row>
    <row r="23" spans="1:10" x14ac:dyDescent="0.3">
      <c r="A23">
        <v>72.400000000000006</v>
      </c>
      <c r="B23">
        <f t="shared" ref="B23:B24" si="2">(100-A23)/100</f>
        <v>0.27599999999999997</v>
      </c>
      <c r="C23">
        <v>4</v>
      </c>
      <c r="D23">
        <f>5*0.4</f>
        <v>2</v>
      </c>
      <c r="E23">
        <v>3</v>
      </c>
      <c r="F23">
        <v>22</v>
      </c>
      <c r="G23">
        <f t="shared" ref="G23:G24" si="3">(E23+F23)/SUM(C23:F23)</f>
        <v>0.80645161290322576</v>
      </c>
    </row>
    <row r="24" spans="1:10" x14ac:dyDescent="0.3">
      <c r="A24">
        <v>80</v>
      </c>
      <c r="B24">
        <f t="shared" si="2"/>
        <v>0.2</v>
      </c>
      <c r="C24">
        <v>2</v>
      </c>
      <c r="D24">
        <v>3</v>
      </c>
      <c r="E24">
        <v>6</v>
      </c>
      <c r="F24">
        <v>21</v>
      </c>
      <c r="G24">
        <f t="shared" si="3"/>
        <v>0.84375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2025-03-30T23:29:02Z</dcterms:created>
  <dcterms:modified xsi:type="dcterms:W3CDTF">2025-03-31T01:40:49Z</dcterms:modified>
</cp:coreProperties>
</file>