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HEVERRIA\R_git\Thesis_Paper_1_git\outputs\"/>
    </mc:Choice>
  </mc:AlternateContent>
  <xr:revisionPtr revIDLastSave="0" documentId="13_ncr:1_{DD647883-E301-42C9-9E8A-EB1DA2720FF7}" xr6:coauthVersionLast="47" xr6:coauthVersionMax="47" xr10:uidLastSave="{00000000-0000-0000-0000-000000000000}"/>
  <bookViews>
    <workbookView xWindow="-108" yWindow="-108" windowWidth="23256" windowHeight="12576" xr2:uid="{2C4771AA-1E8F-4DA4-8FD2-5E974424EC8C}"/>
  </bookViews>
  <sheets>
    <sheet name="Abu" sheetId="1" r:id="rId1"/>
    <sheet name="q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2" i="2"/>
  <c r="I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<sst xmlns="http://schemas.openxmlformats.org/spreadsheetml/2006/main" count="51" uniqueCount="19">
  <si>
    <t>Treat</t>
  </si>
  <si>
    <t>Order_SubOrder</t>
  </si>
  <si>
    <t>mean_abu</t>
  </si>
  <si>
    <t>se_abu</t>
  </si>
  <si>
    <t>CON</t>
  </si>
  <si>
    <t>Coleoptera</t>
  </si>
  <si>
    <t>Decapoda</t>
  </si>
  <si>
    <t>Fish</t>
  </si>
  <si>
    <t>Heteroptera</t>
  </si>
  <si>
    <t>Odonata</t>
  </si>
  <si>
    <t>Tadpole</t>
  </si>
  <si>
    <t>MSD</t>
  </si>
  <si>
    <t>AWD</t>
  </si>
  <si>
    <t>ID</t>
  </si>
  <si>
    <t>test</t>
  </si>
  <si>
    <t>dif_vs_CON</t>
  </si>
  <si>
    <t>mean_q0.obs</t>
  </si>
  <si>
    <t>se_q0.obs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</si>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</sst>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medium">
        <color rgb="FFD6DADC"/>
      </bottom>
      <diagonal/>
    </border>
    <border>
      <left/>
      <right style="medium">
        <color rgb="FFD6DADC"/>
      </right>
      <top style="thin">
        <color indexed="64"/>
      </top>
      <bottom style="medium">
        <color rgb="FFD6DADC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medium">
        <color rgb="FFD6DADC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68" fontId="3" fillId="0" borderId="0" xfId="1" applyNumberFormat="1" applyFont="1"/>
    <xf numFmtId="168" fontId="3" fillId="0" borderId="0" xfId="0" applyNumberFormat="1" applyFont="1"/>
    <xf numFmtId="0" fontId="2" fillId="2" borderId="3" xfId="0" applyFont="1" applyFill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/>
    <xf numFmtId="168" fontId="3" fillId="0" borderId="6" xfId="1" applyNumberFormat="1" applyFont="1" applyBorder="1"/>
    <xf numFmtId="0" fontId="2" fillId="2" borderId="7" xfId="0" applyFont="1" applyFill="1" applyBorder="1" applyAlignment="1">
      <alignment horizontal="right" vertical="center"/>
    </xf>
    <xf numFmtId="0" fontId="3" fillId="0" borderId="0" xfId="0" applyFont="1" applyBorder="1"/>
    <xf numFmtId="168" fontId="3" fillId="0" borderId="8" xfId="1" applyNumberFormat="1" applyFont="1" applyBorder="1"/>
    <xf numFmtId="0" fontId="2" fillId="2" borderId="9" xfId="0" applyFont="1" applyFill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/>
    <xf numFmtId="168" fontId="3" fillId="0" borderId="12" xfId="1" applyNumberFormat="1" applyFont="1" applyBorder="1"/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3" fillId="0" borderId="1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178-3F2F-457B-B197-509FF2497460}">
  <dimension ref="A1:I19"/>
  <sheetViews>
    <sheetView tabSelected="1" workbookViewId="0">
      <selection activeCell="H15" sqref="H15"/>
    </sheetView>
  </sheetViews>
  <sheetFormatPr defaultRowHeight="13.8" x14ac:dyDescent="0.3"/>
  <cols>
    <col min="1" max="1" width="3.21875" style="3" bestFit="1" customWidth="1"/>
    <col min="2" max="2" width="5.5546875" style="3" bestFit="1" customWidth="1"/>
    <col min="3" max="3" width="15.33203125" style="3" bestFit="1" customWidth="1"/>
    <col min="4" max="4" width="14" style="3" bestFit="1" customWidth="1"/>
    <col min="5" max="5" width="10" style="3" bestFit="1" customWidth="1"/>
    <col min="6" max="6" width="11" style="3" bestFit="1" customWidth="1"/>
    <col min="7" max="7" width="14.44140625" style="3" bestFit="1" customWidth="1"/>
    <col min="8" max="8" width="9.77734375" style="3" bestFit="1" customWidth="1"/>
    <col min="9" max="16384" width="8.88671875" style="3"/>
  </cols>
  <sheetData>
    <row r="1" spans="1:9" x14ac:dyDescent="0.3">
      <c r="A1" s="22"/>
      <c r="B1" s="23" t="s">
        <v>0</v>
      </c>
      <c r="C1" s="24" t="s">
        <v>1</v>
      </c>
      <c r="D1" s="24" t="s">
        <v>4</v>
      </c>
      <c r="E1" s="24" t="s">
        <v>2</v>
      </c>
      <c r="F1" s="24" t="s">
        <v>3</v>
      </c>
      <c r="G1" s="25" t="s">
        <v>13</v>
      </c>
      <c r="H1" s="26" t="s">
        <v>15</v>
      </c>
      <c r="I1" s="3" t="s">
        <v>14</v>
      </c>
    </row>
    <row r="2" spans="1:9" ht="14.4" thickBot="1" x14ac:dyDescent="0.35">
      <c r="A2" s="9">
        <v>1</v>
      </c>
      <c r="B2" s="10" t="s">
        <v>4</v>
      </c>
      <c r="C2" s="10" t="s">
        <v>5</v>
      </c>
      <c r="D2" s="10" t="str">
        <f>C2&amp;"CON"</f>
        <v>ColeopteraCON</v>
      </c>
      <c r="E2" s="11">
        <v>17.545455</v>
      </c>
      <c r="F2" s="11">
        <v>4.7660992999999996</v>
      </c>
      <c r="G2" s="12" t="str">
        <f>C2&amp;B2</f>
        <v>ColeopteraCON</v>
      </c>
      <c r="H2" s="13">
        <f>-(SUMIF($G$2:$G$19,D2,$E$2:$E$19)-E2)/SUMIF($G$2:$G$19,D2,$E$2:$E$19)</f>
        <v>0</v>
      </c>
      <c r="I2" s="8"/>
    </row>
    <row r="3" spans="1:9" ht="14.4" thickBot="1" x14ac:dyDescent="0.35">
      <c r="A3" s="14">
        <v>2</v>
      </c>
      <c r="B3" s="5" t="s">
        <v>4</v>
      </c>
      <c r="C3" s="5" t="s">
        <v>6</v>
      </c>
      <c r="D3" s="5" t="str">
        <f t="shared" ref="D3:D19" si="0">C3&amp;"CON"</f>
        <v>DecapodaCON</v>
      </c>
      <c r="E3" s="6">
        <v>23.052631999999999</v>
      </c>
      <c r="F3" s="6">
        <v>3.4196626999999999</v>
      </c>
      <c r="G3" s="15" t="str">
        <f t="shared" ref="G3:G19" si="1">C3&amp;B3</f>
        <v>DecapodaCON</v>
      </c>
      <c r="H3" s="16">
        <f t="shared" ref="H3:H19" si="2">-(SUMIF($G$2:$G$19,D3,$E$2:$E$19)-E3)/SUMIF($G$2:$G$19,D3,$E$2:$E$19)</f>
        <v>0</v>
      </c>
      <c r="I3" s="8"/>
    </row>
    <row r="4" spans="1:9" ht="14.4" thickBot="1" x14ac:dyDescent="0.35">
      <c r="A4" s="14">
        <v>3</v>
      </c>
      <c r="B4" s="5" t="s">
        <v>4</v>
      </c>
      <c r="C4" s="5" t="s">
        <v>7</v>
      </c>
      <c r="D4" s="5" t="str">
        <f t="shared" si="0"/>
        <v>FishCON</v>
      </c>
      <c r="E4" s="6">
        <v>1.9166669999999999</v>
      </c>
      <c r="F4" s="6">
        <v>0.35798960000000002</v>
      </c>
      <c r="G4" s="15" t="str">
        <f t="shared" si="1"/>
        <v>FishCON</v>
      </c>
      <c r="H4" s="16">
        <f t="shared" si="2"/>
        <v>0</v>
      </c>
      <c r="I4" s="8"/>
    </row>
    <row r="5" spans="1:9" ht="14.4" thickBot="1" x14ac:dyDescent="0.35">
      <c r="A5" s="14">
        <v>4</v>
      </c>
      <c r="B5" s="5" t="s">
        <v>4</v>
      </c>
      <c r="C5" s="5" t="s">
        <v>8</v>
      </c>
      <c r="D5" s="5" t="str">
        <f t="shared" si="0"/>
        <v>HeteropteraCON</v>
      </c>
      <c r="E5" s="6">
        <v>26</v>
      </c>
      <c r="F5" s="6">
        <v>4.4603517000000004</v>
      </c>
      <c r="G5" s="15" t="str">
        <f t="shared" si="1"/>
        <v>HeteropteraCON</v>
      </c>
      <c r="H5" s="16">
        <f t="shared" si="2"/>
        <v>0</v>
      </c>
      <c r="I5" s="8"/>
    </row>
    <row r="6" spans="1:9" ht="14.4" thickBot="1" x14ac:dyDescent="0.35">
      <c r="A6" s="14">
        <v>5</v>
      </c>
      <c r="B6" s="5" t="s">
        <v>4</v>
      </c>
      <c r="C6" s="5" t="s">
        <v>9</v>
      </c>
      <c r="D6" s="5" t="str">
        <f t="shared" si="0"/>
        <v>OdonataCON</v>
      </c>
      <c r="E6" s="6">
        <v>16.939394</v>
      </c>
      <c r="F6" s="6">
        <v>3.3597267999999998</v>
      </c>
      <c r="G6" s="15" t="str">
        <f t="shared" si="1"/>
        <v>OdonataCON</v>
      </c>
      <c r="H6" s="16">
        <f t="shared" si="2"/>
        <v>0</v>
      </c>
      <c r="I6" s="8"/>
    </row>
    <row r="7" spans="1:9" x14ac:dyDescent="0.3">
      <c r="A7" s="17">
        <v>6</v>
      </c>
      <c r="B7" s="18" t="s">
        <v>4</v>
      </c>
      <c r="C7" s="18" t="s">
        <v>10</v>
      </c>
      <c r="D7" s="18" t="str">
        <f t="shared" si="0"/>
        <v>TadpoleCON</v>
      </c>
      <c r="E7" s="19">
        <v>12.777778</v>
      </c>
      <c r="F7" s="19">
        <v>6.1931364000000002</v>
      </c>
      <c r="G7" s="20" t="str">
        <f t="shared" si="1"/>
        <v>TadpoleCON</v>
      </c>
      <c r="H7" s="21">
        <f t="shared" si="2"/>
        <v>0</v>
      </c>
      <c r="I7" s="8"/>
    </row>
    <row r="8" spans="1:9" ht="14.4" thickBot="1" x14ac:dyDescent="0.35">
      <c r="A8" s="9">
        <v>7</v>
      </c>
      <c r="B8" s="10" t="s">
        <v>11</v>
      </c>
      <c r="C8" s="10" t="s">
        <v>5</v>
      </c>
      <c r="D8" s="10" t="str">
        <f t="shared" si="0"/>
        <v>ColeopteraCON</v>
      </c>
      <c r="E8" s="11">
        <v>16.571428999999998</v>
      </c>
      <c r="F8" s="11">
        <v>5.8155856000000004</v>
      </c>
      <c r="G8" s="12" t="str">
        <f t="shared" si="1"/>
        <v>ColeopteraMSD</v>
      </c>
      <c r="H8" s="13">
        <f t="shared" si="2"/>
        <v>-5.5514433794962972E-2</v>
      </c>
      <c r="I8" s="8"/>
    </row>
    <row r="9" spans="1:9" ht="14.4" thickBot="1" x14ac:dyDescent="0.35">
      <c r="A9" s="14">
        <v>8</v>
      </c>
      <c r="B9" s="5" t="s">
        <v>11</v>
      </c>
      <c r="C9" s="5" t="s">
        <v>6</v>
      </c>
      <c r="D9" s="5" t="str">
        <f t="shared" si="0"/>
        <v>DecapodaCON</v>
      </c>
      <c r="E9" s="6">
        <v>19.870968000000001</v>
      </c>
      <c r="F9" s="6">
        <v>3.0454414999999999</v>
      </c>
      <c r="G9" s="15" t="str">
        <f t="shared" si="1"/>
        <v>DecapodaMSD</v>
      </c>
      <c r="H9" s="16">
        <f t="shared" si="2"/>
        <v>-0.13801738560698831</v>
      </c>
      <c r="I9" s="8">
        <f>(E3-E9)/E3</f>
        <v>0.13801738560698831</v>
      </c>
    </row>
    <row r="10" spans="1:9" ht="14.4" thickBot="1" x14ac:dyDescent="0.35">
      <c r="A10" s="14">
        <v>9</v>
      </c>
      <c r="B10" s="5" t="s">
        <v>11</v>
      </c>
      <c r="C10" s="5" t="s">
        <v>7</v>
      </c>
      <c r="D10" s="5" t="str">
        <f t="shared" si="0"/>
        <v>FishCON</v>
      </c>
      <c r="E10" s="6">
        <v>2.9230770000000001</v>
      </c>
      <c r="F10" s="6">
        <v>0.65497640000000001</v>
      </c>
      <c r="G10" s="15" t="str">
        <f t="shared" si="1"/>
        <v>FishMSD</v>
      </c>
      <c r="H10" s="16">
        <f t="shared" si="2"/>
        <v>0.52508338694201984</v>
      </c>
      <c r="I10" s="8"/>
    </row>
    <row r="11" spans="1:9" ht="14.4" thickBot="1" x14ac:dyDescent="0.35">
      <c r="A11" s="14">
        <v>10</v>
      </c>
      <c r="B11" s="5" t="s">
        <v>11</v>
      </c>
      <c r="C11" s="5" t="s">
        <v>8</v>
      </c>
      <c r="D11" s="5" t="str">
        <f t="shared" si="0"/>
        <v>HeteropteraCON</v>
      </c>
      <c r="E11" s="6">
        <v>16.368421000000001</v>
      </c>
      <c r="F11" s="6">
        <v>2.3634776</v>
      </c>
      <c r="G11" s="15" t="str">
        <f t="shared" si="1"/>
        <v>HeteropteraMSD</v>
      </c>
      <c r="H11" s="16">
        <f t="shared" si="2"/>
        <v>-0.37044534615384611</v>
      </c>
      <c r="I11" s="8"/>
    </row>
    <row r="12" spans="1:9" ht="14.4" thickBot="1" x14ac:dyDescent="0.35">
      <c r="A12" s="14">
        <v>11</v>
      </c>
      <c r="B12" s="5" t="s">
        <v>11</v>
      </c>
      <c r="C12" s="5" t="s">
        <v>9</v>
      </c>
      <c r="D12" s="5" t="str">
        <f t="shared" si="0"/>
        <v>OdonataCON</v>
      </c>
      <c r="E12" s="6">
        <v>10.409091</v>
      </c>
      <c r="F12" s="6">
        <v>2.8112784</v>
      </c>
      <c r="G12" s="15" t="str">
        <f t="shared" si="1"/>
        <v>OdonataMSD</v>
      </c>
      <c r="H12" s="16">
        <f t="shared" si="2"/>
        <v>-0.38550983583001847</v>
      </c>
      <c r="I12" s="8"/>
    </row>
    <row r="13" spans="1:9" x14ac:dyDescent="0.3">
      <c r="A13" s="17">
        <v>12</v>
      </c>
      <c r="B13" s="18" t="s">
        <v>11</v>
      </c>
      <c r="C13" s="18" t="s">
        <v>10</v>
      </c>
      <c r="D13" s="18" t="str">
        <f t="shared" si="0"/>
        <v>TadpoleCON</v>
      </c>
      <c r="E13" s="19">
        <v>27.833333</v>
      </c>
      <c r="F13" s="19">
        <v>14.5749023</v>
      </c>
      <c r="G13" s="20" t="str">
        <f t="shared" si="1"/>
        <v>TadpoleMSD</v>
      </c>
      <c r="H13" s="21">
        <f t="shared" si="2"/>
        <v>1.1782608055954642</v>
      </c>
      <c r="I13" s="8"/>
    </row>
    <row r="14" spans="1:9" ht="14.4" thickBot="1" x14ac:dyDescent="0.35">
      <c r="A14" s="9">
        <v>13</v>
      </c>
      <c r="B14" s="10" t="s">
        <v>12</v>
      </c>
      <c r="C14" s="10" t="s">
        <v>5</v>
      </c>
      <c r="D14" s="10" t="str">
        <f t="shared" si="0"/>
        <v>ColeopteraCON</v>
      </c>
      <c r="E14" s="11">
        <v>12.1875</v>
      </c>
      <c r="F14" s="11">
        <v>3.9699062999999999</v>
      </c>
      <c r="G14" s="12" t="str">
        <f t="shared" si="1"/>
        <v>ColeopteraAWD</v>
      </c>
      <c r="H14" s="13">
        <f t="shared" si="2"/>
        <v>-0.30537566566384289</v>
      </c>
      <c r="I14" s="8"/>
    </row>
    <row r="15" spans="1:9" ht="14.4" thickBot="1" x14ac:dyDescent="0.35">
      <c r="A15" s="14">
        <v>14</v>
      </c>
      <c r="B15" s="5" t="s">
        <v>12</v>
      </c>
      <c r="C15" s="5" t="s">
        <v>6</v>
      </c>
      <c r="D15" s="5" t="str">
        <f t="shared" si="0"/>
        <v>DecapodaCON</v>
      </c>
      <c r="E15" s="6">
        <v>11.346154</v>
      </c>
      <c r="F15" s="6">
        <v>2.2476943999999999</v>
      </c>
      <c r="G15" s="15" t="str">
        <f t="shared" si="1"/>
        <v>DecapodaAWD</v>
      </c>
      <c r="H15" s="16">
        <f t="shared" si="2"/>
        <v>-0.50781524643259823</v>
      </c>
      <c r="I15" s="8"/>
    </row>
    <row r="16" spans="1:9" ht="14.4" thickBot="1" x14ac:dyDescent="0.35">
      <c r="A16" s="14">
        <v>15</v>
      </c>
      <c r="B16" s="5" t="s">
        <v>12</v>
      </c>
      <c r="C16" s="5" t="s">
        <v>7</v>
      </c>
      <c r="D16" s="5" t="str">
        <f t="shared" si="0"/>
        <v>FishCON</v>
      </c>
      <c r="E16" s="6">
        <v>1.6666669999999999</v>
      </c>
      <c r="F16" s="6">
        <v>0.4944132</v>
      </c>
      <c r="G16" s="15" t="str">
        <f t="shared" si="1"/>
        <v>FishAWD</v>
      </c>
      <c r="H16" s="16">
        <f t="shared" si="2"/>
        <v>-0.13043475992438958</v>
      </c>
      <c r="I16" s="8"/>
    </row>
    <row r="17" spans="1:9" ht="14.4" thickBot="1" x14ac:dyDescent="0.35">
      <c r="A17" s="14">
        <v>16</v>
      </c>
      <c r="B17" s="5" t="s">
        <v>12</v>
      </c>
      <c r="C17" s="5" t="s">
        <v>8</v>
      </c>
      <c r="D17" s="5" t="str">
        <f t="shared" si="0"/>
        <v>HeteropteraCON</v>
      </c>
      <c r="E17" s="6">
        <v>13.823529000000001</v>
      </c>
      <c r="F17" s="6">
        <v>3.8522675999999998</v>
      </c>
      <c r="G17" s="15" t="str">
        <f t="shared" si="1"/>
        <v>HeteropteraAWD</v>
      </c>
      <c r="H17" s="16">
        <f t="shared" si="2"/>
        <v>-0.46832580769230769</v>
      </c>
      <c r="I17" s="8"/>
    </row>
    <row r="18" spans="1:9" ht="14.4" thickBot="1" x14ac:dyDescent="0.35">
      <c r="A18" s="14">
        <v>17</v>
      </c>
      <c r="B18" s="5" t="s">
        <v>12</v>
      </c>
      <c r="C18" s="5" t="s">
        <v>9</v>
      </c>
      <c r="D18" s="5" t="str">
        <f t="shared" si="0"/>
        <v>OdonataCON</v>
      </c>
      <c r="E18" s="6">
        <v>5.9047619999999998</v>
      </c>
      <c r="F18" s="6">
        <v>1.5117079</v>
      </c>
      <c r="G18" s="15" t="str">
        <f t="shared" si="1"/>
        <v>OdonataAWD</v>
      </c>
      <c r="H18" s="16">
        <f t="shared" si="2"/>
        <v>-0.65141834471764459</v>
      </c>
      <c r="I18" s="8"/>
    </row>
    <row r="19" spans="1:9" x14ac:dyDescent="0.3">
      <c r="A19" s="17">
        <v>18</v>
      </c>
      <c r="B19" s="18" t="s">
        <v>12</v>
      </c>
      <c r="C19" s="18" t="s">
        <v>10</v>
      </c>
      <c r="D19" s="18" t="str">
        <f t="shared" si="0"/>
        <v>TadpoleCON</v>
      </c>
      <c r="E19" s="19">
        <v>1</v>
      </c>
      <c r="F19" s="19">
        <v>0</v>
      </c>
      <c r="G19" s="20" t="str">
        <f t="shared" si="1"/>
        <v>TadpoleAWD</v>
      </c>
      <c r="H19" s="21">
        <f t="shared" si="2"/>
        <v>-0.92173913179584122</v>
      </c>
      <c r="I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BE36-A86D-4E0D-8DDD-8F17DACD6C3C}">
  <dimension ref="A1:E4"/>
  <sheetViews>
    <sheetView workbookViewId="0">
      <selection activeCell="E5" sqref="E5"/>
    </sheetView>
  </sheetViews>
  <sheetFormatPr defaultRowHeight="13.8" x14ac:dyDescent="0.3"/>
  <cols>
    <col min="1" max="1" width="2.109375" style="3" bestFit="1" customWidth="1"/>
    <col min="2" max="16384" width="8.88671875" style="3"/>
  </cols>
  <sheetData>
    <row r="1" spans="1:5" ht="14.4" thickBot="1" x14ac:dyDescent="0.35">
      <c r="B1" s="1" t="s">
        <v>0</v>
      </c>
      <c r="C1" s="2" t="s">
        <v>16</v>
      </c>
      <c r="D1" s="2" t="s">
        <v>17</v>
      </c>
      <c r="E1" s="3" t="s">
        <v>18</v>
      </c>
    </row>
    <row r="2" spans="1:5" ht="14.4" thickBot="1" x14ac:dyDescent="0.35">
      <c r="A2" s="4">
        <v>1</v>
      </c>
      <c r="B2" s="5" t="s">
        <v>4</v>
      </c>
      <c r="C2" s="6">
        <v>6.15</v>
      </c>
      <c r="D2" s="6">
        <v>0.57708429999999999</v>
      </c>
      <c r="E2" s="7">
        <f>($C$2-C2)/$C$2</f>
        <v>0</v>
      </c>
    </row>
    <row r="3" spans="1:5" ht="14.4" thickBot="1" x14ac:dyDescent="0.35">
      <c r="A3" s="4">
        <v>2</v>
      </c>
      <c r="B3" s="5" t="s">
        <v>11</v>
      </c>
      <c r="C3" s="6">
        <v>4.4000000000000004</v>
      </c>
      <c r="D3" s="6">
        <v>0.26556790000000002</v>
      </c>
      <c r="E3" s="7">
        <f t="shared" ref="E3:E4" si="0">($C$2-C3)/$C$2</f>
        <v>0.28455284552845528</v>
      </c>
    </row>
    <row r="4" spans="1:5" ht="14.4" thickBot="1" x14ac:dyDescent="0.35">
      <c r="A4" s="4">
        <v>3</v>
      </c>
      <c r="B4" s="5" t="s">
        <v>12</v>
      </c>
      <c r="C4" s="6">
        <v>4.3499999999999996</v>
      </c>
      <c r="D4" s="6">
        <v>0.32666580000000001</v>
      </c>
      <c r="E4" s="7">
        <f t="shared" si="0"/>
        <v>0.29268292682926839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</vt:lpstr>
      <vt:lpstr>q0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2024-01-26T11:00:13Z</dcterms:created>
  <dcterms:modified xsi:type="dcterms:W3CDTF">2024-01-26T15:42:02Z</dcterms:modified>
</cp:coreProperties>
</file>