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HEVERRIA\Desktop\"/>
    </mc:Choice>
  </mc:AlternateContent>
  <xr:revisionPtr revIDLastSave="0" documentId="13_ncr:1_{693B18E8-BAC0-4DBF-B5D0-72855997AB62}" xr6:coauthVersionLast="47" xr6:coauthVersionMax="47" xr10:uidLastSave="{00000000-0000-0000-0000-000000000000}"/>
  <bookViews>
    <workbookView xWindow="-108" yWindow="-108" windowWidth="23256" windowHeight="12576" activeTab="1" xr2:uid="{CDFCE666-BF0B-4CA5-B904-8A396C5A7154}"/>
  </bookViews>
  <sheets>
    <sheet name="EmpData_(ColOdoHet)_noPlots" sheetId="1" r:id="rId1"/>
    <sheet name="EmpData_(ColOdoHet)_Plots" sheetId="3" r:id="rId2"/>
    <sheet name="Hills_ColOdoHet" sheetId="2" r:id="rId3"/>
  </sheets>
  <definedNames>
    <definedName name="_xlnm._FilterDatabase" localSheetId="1" hidden="1">'EmpData_(ColOdoHet)_Plots'!$A$1:$I$310</definedName>
    <definedName name="_xlnm._FilterDatabase" localSheetId="2" hidden="1">Hills_ColOdoHet!$A$1:$M$1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J2" i="1" s="1"/>
  <c r="J2" i="3"/>
  <c r="H2" i="3"/>
  <c r="I2" i="3" s="1"/>
  <c r="W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2" i="3"/>
  <c r="J3" i="3"/>
  <c r="J4" i="3"/>
  <c r="J5" i="3"/>
  <c r="J6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/>
  <c r="H126" i="3"/>
  <c r="I126" i="3" s="1"/>
  <c r="H128" i="3"/>
  <c r="I128" i="3" s="1"/>
  <c r="H129" i="3"/>
  <c r="I129" i="3" s="1"/>
  <c r="H130" i="3"/>
  <c r="I130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4" i="3"/>
  <c r="I154" i="3" s="1"/>
  <c r="H155" i="3"/>
  <c r="I155" i="3" s="1"/>
  <c r="H156" i="3"/>
  <c r="I156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/>
  <c r="H197" i="3"/>
  <c r="I197" i="3" s="1"/>
  <c r="H198" i="3"/>
  <c r="I198" i="3" s="1"/>
  <c r="H200" i="3"/>
  <c r="I200" i="3" s="1"/>
  <c r="H201" i="3"/>
  <c r="I201" i="3" s="1"/>
  <c r="H202" i="3"/>
  <c r="I202" i="3" s="1"/>
  <c r="H203" i="3"/>
  <c r="I203" i="3" s="1"/>
  <c r="H205" i="3"/>
  <c r="I205" i="3" s="1"/>
  <c r="H206" i="3"/>
  <c r="I206" i="3" s="1"/>
  <c r="H207" i="3"/>
  <c r="I207" i="3" s="1"/>
  <c r="H208" i="3"/>
  <c r="I208" i="3" s="1"/>
  <c r="H209" i="3"/>
  <c r="I209" i="3" s="1"/>
  <c r="H211" i="3"/>
  <c r="I211" i="3" s="1"/>
  <c r="H212" i="3"/>
  <c r="I212" i="3" s="1"/>
  <c r="H213" i="3"/>
  <c r="I213" i="3" s="1"/>
  <c r="H214" i="3"/>
  <c r="I214" i="3" s="1"/>
  <c r="H215" i="3"/>
  <c r="I215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9" i="3"/>
  <c r="I309" i="3" s="1"/>
  <c r="H310" i="3"/>
  <c r="I310" i="3" s="1"/>
  <c r="E35" i="1"/>
  <c r="E36" i="1"/>
  <c r="E37" i="1"/>
  <c r="E38" i="1"/>
  <c r="E39" i="1"/>
  <c r="E40" i="1"/>
  <c r="G40" i="1" s="1"/>
  <c r="E41" i="1"/>
  <c r="G41" i="1" s="1"/>
  <c r="E42" i="1"/>
  <c r="E43" i="1"/>
  <c r="E44" i="1"/>
  <c r="E45" i="1"/>
  <c r="E46" i="1"/>
  <c r="E47" i="1"/>
  <c r="E48" i="1"/>
  <c r="E49" i="1"/>
  <c r="G49" i="1" s="1"/>
  <c r="E34" i="1"/>
  <c r="F34" i="1" s="1"/>
  <c r="G34" i="1" s="1"/>
  <c r="E19" i="1"/>
  <c r="F19" i="1" s="1"/>
  <c r="G19" i="1" s="1"/>
  <c r="E20" i="1"/>
  <c r="E21" i="1"/>
  <c r="G21" i="1" s="1"/>
  <c r="E22" i="1"/>
  <c r="E23" i="1"/>
  <c r="E24" i="1"/>
  <c r="G24" i="1" s="1"/>
  <c r="E25" i="1"/>
  <c r="E26" i="1"/>
  <c r="E27" i="1"/>
  <c r="F27" i="1" s="1"/>
  <c r="G27" i="1" s="1"/>
  <c r="E28" i="1"/>
  <c r="E29" i="1"/>
  <c r="G29" i="1" s="1"/>
  <c r="E30" i="1"/>
  <c r="E31" i="1"/>
  <c r="E32" i="1"/>
  <c r="G32" i="1" s="1"/>
  <c r="E33" i="1"/>
  <c r="E18" i="1"/>
  <c r="E3" i="1"/>
  <c r="E4" i="1"/>
  <c r="G4" i="1" s="1"/>
  <c r="E5" i="1"/>
  <c r="F5" i="1" s="1"/>
  <c r="E6" i="1"/>
  <c r="E7" i="1"/>
  <c r="E8" i="1"/>
  <c r="G8" i="1" s="1"/>
  <c r="E9" i="1"/>
  <c r="E10" i="1"/>
  <c r="E11" i="1"/>
  <c r="E12" i="1"/>
  <c r="G12" i="1" s="1"/>
  <c r="E13" i="1"/>
  <c r="F13" i="1" s="1"/>
  <c r="G13" i="1" s="1"/>
  <c r="E14" i="1"/>
  <c r="E15" i="1"/>
  <c r="E16" i="1"/>
  <c r="G16" i="1" s="1"/>
  <c r="E17" i="1"/>
  <c r="G7" i="1"/>
  <c r="G15" i="1"/>
  <c r="G22" i="1"/>
  <c r="G23" i="1"/>
  <c r="G26" i="1"/>
  <c r="G30" i="1"/>
  <c r="G31" i="1"/>
  <c r="G35" i="1"/>
  <c r="G36" i="1"/>
  <c r="G43" i="1"/>
  <c r="G44" i="1"/>
  <c r="F3" i="1"/>
  <c r="G3" i="1" s="1"/>
  <c r="F4" i="1"/>
  <c r="F6" i="1"/>
  <c r="G6" i="1" s="1"/>
  <c r="F7" i="1"/>
  <c r="F8" i="1"/>
  <c r="F10" i="1"/>
  <c r="G10" i="1" s="1"/>
  <c r="F11" i="1"/>
  <c r="G11" i="1" s="1"/>
  <c r="F12" i="1"/>
  <c r="F14" i="1"/>
  <c r="G14" i="1" s="1"/>
  <c r="F15" i="1"/>
  <c r="F16" i="1"/>
  <c r="F21" i="1"/>
  <c r="F22" i="1"/>
  <c r="F23" i="1"/>
  <c r="F24" i="1"/>
  <c r="F26" i="1"/>
  <c r="F29" i="1"/>
  <c r="F30" i="1"/>
  <c r="F31" i="1"/>
  <c r="F32" i="1"/>
  <c r="F35" i="1"/>
  <c r="F36" i="1"/>
  <c r="F37" i="1"/>
  <c r="G37" i="1" s="1"/>
  <c r="F38" i="1"/>
  <c r="G38" i="1" s="1"/>
  <c r="F39" i="1"/>
  <c r="G39" i="1" s="1"/>
  <c r="F40" i="1"/>
  <c r="F41" i="1"/>
  <c r="F42" i="1"/>
  <c r="G42" i="1" s="1"/>
  <c r="F43" i="1"/>
  <c r="F44" i="1"/>
  <c r="F45" i="1"/>
  <c r="G45" i="1" s="1"/>
  <c r="F46" i="1"/>
  <c r="G46" i="1" s="1"/>
  <c r="F47" i="1"/>
  <c r="G47" i="1" s="1"/>
  <c r="F49" i="1"/>
  <c r="P3" i="3" l="1"/>
  <c r="P2" i="3"/>
  <c r="Q2" i="3" s="1"/>
  <c r="P44" i="3"/>
  <c r="Q44" i="3" s="1"/>
  <c r="P46" i="3"/>
  <c r="Q46" i="3" s="1"/>
  <c r="P28" i="3"/>
  <c r="Q28" i="3" s="1"/>
  <c r="P52" i="3"/>
  <c r="Q52" i="3" s="1"/>
  <c r="X2" i="3"/>
  <c r="Y2" i="3" s="1"/>
  <c r="P36" i="3"/>
  <c r="Q36" i="3" s="1"/>
  <c r="P20" i="3"/>
  <c r="Q20" i="3" s="1"/>
  <c r="P60" i="3"/>
  <c r="Q60" i="3" s="1"/>
  <c r="P12" i="3"/>
  <c r="Q12" i="3" s="1"/>
  <c r="P6" i="3"/>
  <c r="Q6" i="3" s="1"/>
  <c r="P54" i="3"/>
  <c r="Q54" i="3" s="1"/>
  <c r="P4" i="3"/>
  <c r="Q4" i="3" s="1"/>
  <c r="P14" i="3"/>
  <c r="Q14" i="3" s="1"/>
  <c r="P61" i="3"/>
  <c r="Q61" i="3" s="1"/>
  <c r="P53" i="3"/>
  <c r="Q53" i="3" s="1"/>
  <c r="P45" i="3"/>
  <c r="Q45" i="3" s="1"/>
  <c r="P37" i="3"/>
  <c r="Q37" i="3" s="1"/>
  <c r="P29" i="3"/>
  <c r="Q29" i="3" s="1"/>
  <c r="P21" i="3"/>
  <c r="Q21" i="3" s="1"/>
  <c r="P13" i="3"/>
  <c r="Q13" i="3" s="1"/>
  <c r="P5" i="3"/>
  <c r="Q5" i="3" s="1"/>
  <c r="P59" i="3"/>
  <c r="Q59" i="3" s="1"/>
  <c r="P51" i="3"/>
  <c r="Q51" i="3" s="1"/>
  <c r="P43" i="3"/>
  <c r="Q43" i="3" s="1"/>
  <c r="P35" i="3"/>
  <c r="Q35" i="3" s="1"/>
  <c r="P27" i="3"/>
  <c r="Q27" i="3" s="1"/>
  <c r="P19" i="3"/>
  <c r="Q19" i="3" s="1"/>
  <c r="P11" i="3"/>
  <c r="Q11" i="3" s="1"/>
  <c r="Q3" i="3"/>
  <c r="P58" i="3"/>
  <c r="Q58" i="3" s="1"/>
  <c r="P50" i="3"/>
  <c r="Q50" i="3" s="1"/>
  <c r="P42" i="3"/>
  <c r="Q42" i="3" s="1"/>
  <c r="P34" i="3"/>
  <c r="Q34" i="3" s="1"/>
  <c r="P26" i="3"/>
  <c r="Q26" i="3" s="1"/>
  <c r="P18" i="3"/>
  <c r="Q18" i="3" s="1"/>
  <c r="P10" i="3"/>
  <c r="Q10" i="3" s="1"/>
  <c r="P57" i="3"/>
  <c r="Q57" i="3" s="1"/>
  <c r="P49" i="3"/>
  <c r="Q49" i="3" s="1"/>
  <c r="P41" i="3"/>
  <c r="Q41" i="3" s="1"/>
  <c r="P33" i="3"/>
  <c r="Q33" i="3" s="1"/>
  <c r="P25" i="3"/>
  <c r="Q25" i="3" s="1"/>
  <c r="P17" i="3"/>
  <c r="Q17" i="3" s="1"/>
  <c r="P9" i="3"/>
  <c r="Q9" i="3" s="1"/>
  <c r="P56" i="3"/>
  <c r="Q56" i="3" s="1"/>
  <c r="P48" i="3"/>
  <c r="Q48" i="3" s="1"/>
  <c r="P40" i="3"/>
  <c r="Q40" i="3" s="1"/>
  <c r="P32" i="3"/>
  <c r="Q32" i="3" s="1"/>
  <c r="P24" i="3"/>
  <c r="Q24" i="3" s="1"/>
  <c r="P16" i="3"/>
  <c r="Q16" i="3" s="1"/>
  <c r="P8" i="3"/>
  <c r="Q8" i="3" s="1"/>
  <c r="P55" i="3"/>
  <c r="Q55" i="3" s="1"/>
  <c r="P47" i="3"/>
  <c r="Q47" i="3" s="1"/>
  <c r="P39" i="3"/>
  <c r="Q39" i="3" s="1"/>
  <c r="P31" i="3"/>
  <c r="Q31" i="3" s="1"/>
  <c r="P23" i="3"/>
  <c r="Q23" i="3" s="1"/>
  <c r="P15" i="3"/>
  <c r="Q15" i="3" s="1"/>
  <c r="P7" i="3"/>
  <c r="Q7" i="3" s="1"/>
  <c r="P38" i="3"/>
  <c r="Q38" i="3" s="1"/>
  <c r="P30" i="3"/>
  <c r="Q30" i="3" s="1"/>
  <c r="P22" i="3"/>
  <c r="Q22" i="3" s="1"/>
  <c r="F48" i="1"/>
  <c r="G48" i="1" s="1"/>
  <c r="J4" i="1" s="1"/>
  <c r="K4" i="1" s="1"/>
  <c r="G33" i="1"/>
  <c r="F28" i="1"/>
  <c r="G28" i="1" s="1"/>
  <c r="F20" i="1"/>
  <c r="G20" i="1" s="1"/>
  <c r="F33" i="1"/>
  <c r="F25" i="1"/>
  <c r="G25" i="1" s="1"/>
  <c r="F18" i="1"/>
  <c r="G18" i="1" s="1"/>
  <c r="G9" i="1"/>
  <c r="G17" i="1"/>
  <c r="F17" i="1"/>
  <c r="F9" i="1"/>
  <c r="G5" i="1"/>
  <c r="K2" i="1" s="1"/>
  <c r="J3" i="1" l="1"/>
  <c r="K3" i="1" s="1"/>
</calcChain>
</file>

<file path=xl/sharedStrings.xml><?xml version="1.0" encoding="utf-8"?>
<sst xmlns="http://schemas.openxmlformats.org/spreadsheetml/2006/main" count="1391" uniqueCount="127">
  <si>
    <t>Treat</t>
  </si>
  <si>
    <t>Taxres_max</t>
  </si>
  <si>
    <t>Abundance</t>
  </si>
  <si>
    <t>AWD</t>
  </si>
  <si>
    <t>Coenagrionidae</t>
  </si>
  <si>
    <t>Enochrus</t>
  </si>
  <si>
    <t>Gerris</t>
  </si>
  <si>
    <t>Helochares</t>
  </si>
  <si>
    <t>Hydaticus</t>
  </si>
  <si>
    <t>Hydroglyphus</t>
  </si>
  <si>
    <t>Hydrophilidae</t>
  </si>
  <si>
    <t>Libellulidae</t>
  </si>
  <si>
    <t>elegans</t>
  </si>
  <si>
    <t>fonscolombii</t>
  </si>
  <si>
    <t>graellsii</t>
  </si>
  <si>
    <t>nigrolineata</t>
  </si>
  <si>
    <t>pygmaea</t>
  </si>
  <si>
    <t>sardeus</t>
  </si>
  <si>
    <t>suturalis</t>
  </si>
  <si>
    <t>vittigera</t>
  </si>
  <si>
    <t>CON</t>
  </si>
  <si>
    <t>Coenagrion</t>
  </si>
  <si>
    <t>lefebvrii</t>
  </si>
  <si>
    <t>MSD</t>
  </si>
  <si>
    <t>pi</t>
  </si>
  <si>
    <t>ln(pi)</t>
  </si>
  <si>
    <t>H</t>
  </si>
  <si>
    <t>q1 (expH)</t>
  </si>
  <si>
    <t>pi * ln(pi)</t>
  </si>
  <si>
    <t>Chao, 2014:</t>
  </si>
  <si>
    <t>Plot</t>
  </si>
  <si>
    <t>Sampling</t>
  </si>
  <si>
    <t>siteID</t>
  </si>
  <si>
    <t>q0.obs</t>
  </si>
  <si>
    <t>q0.est</t>
  </si>
  <si>
    <t>q0.se</t>
  </si>
  <si>
    <t>q1.obs</t>
  </si>
  <si>
    <t>q1.est</t>
  </si>
  <si>
    <t>q1.se</t>
  </si>
  <si>
    <t>q2.obs</t>
  </si>
  <si>
    <t>q2.est</t>
  </si>
  <si>
    <t>q2.se</t>
  </si>
  <si>
    <t>P01</t>
  </si>
  <si>
    <t>P01_1_AWD</t>
  </si>
  <si>
    <t>P01_2_AWD</t>
  </si>
  <si>
    <t>NA</t>
  </si>
  <si>
    <t>P01_3_AWD</t>
  </si>
  <si>
    <t>P01_4_AWD</t>
  </si>
  <si>
    <t>P02</t>
  </si>
  <si>
    <t>P02_1_MSD</t>
  </si>
  <si>
    <t>P02_2_MSD</t>
  </si>
  <si>
    <t>P02_3_MSD</t>
  </si>
  <si>
    <t>P02_4_MSD</t>
  </si>
  <si>
    <t>P03</t>
  </si>
  <si>
    <t>P03_1_CON</t>
  </si>
  <si>
    <t>P03_2_CON</t>
  </si>
  <si>
    <t>P03_3_CON</t>
  </si>
  <si>
    <t>P03_4_CON</t>
  </si>
  <si>
    <t>P04</t>
  </si>
  <si>
    <t>P04_1_MSD</t>
  </si>
  <si>
    <t>P04_2_MSD</t>
  </si>
  <si>
    <t>P04_3_MSD</t>
  </si>
  <si>
    <t>P04_4_MSD</t>
  </si>
  <si>
    <t>P05</t>
  </si>
  <si>
    <t>P05_1_AWD</t>
  </si>
  <si>
    <t>P05_2_AWD</t>
  </si>
  <si>
    <t>P05_3_AWD</t>
  </si>
  <si>
    <t>P05_4_AWD</t>
  </si>
  <si>
    <t>P06</t>
  </si>
  <si>
    <t>P06_1_CON</t>
  </si>
  <si>
    <t>P06_2_CON</t>
  </si>
  <si>
    <t>P06_3_CON</t>
  </si>
  <si>
    <t>P06_4_CON</t>
  </si>
  <si>
    <t>P07</t>
  </si>
  <si>
    <t>P07_1_MSD</t>
  </si>
  <si>
    <t>P07_2_MSD</t>
  </si>
  <si>
    <t>P07_3_MSD</t>
  </si>
  <si>
    <t>P07_4_MSD</t>
  </si>
  <si>
    <t>P08</t>
  </si>
  <si>
    <t>P08_1_CON</t>
  </si>
  <si>
    <t>P08_2_CON</t>
  </si>
  <si>
    <t>P08_3_CON</t>
  </si>
  <si>
    <t>P08_4_CON</t>
  </si>
  <si>
    <t>P09</t>
  </si>
  <si>
    <t>P09_1_AWD</t>
  </si>
  <si>
    <t>P09_2_AWD</t>
  </si>
  <si>
    <t>P09_3_AWD</t>
  </si>
  <si>
    <t>P09_4_AWD</t>
  </si>
  <si>
    <t>P10</t>
  </si>
  <si>
    <t>P10_1_AWD</t>
  </si>
  <si>
    <t>P10_2_AWD</t>
  </si>
  <si>
    <t>P10_3_AWD</t>
  </si>
  <si>
    <t>P10_4_AWD</t>
  </si>
  <si>
    <t>P11</t>
  </si>
  <si>
    <t>P11_1_MSD</t>
  </si>
  <si>
    <t>P11_2_MSD</t>
  </si>
  <si>
    <t>P11_3_MSD</t>
  </si>
  <si>
    <t>P11_4_MSD</t>
  </si>
  <si>
    <t>P12</t>
  </si>
  <si>
    <t>P12_1_CON</t>
  </si>
  <si>
    <t>P12_2_CON</t>
  </si>
  <si>
    <t>P12_3_CON</t>
  </si>
  <si>
    <t>P12_4_CON</t>
  </si>
  <si>
    <t>P13</t>
  </si>
  <si>
    <t>P13_1_MSD</t>
  </si>
  <si>
    <t>P13_2_MSD</t>
  </si>
  <si>
    <t>P13_3_MSD</t>
  </si>
  <si>
    <t>P13_4_MSD</t>
  </si>
  <si>
    <t>P14</t>
  </si>
  <si>
    <t>P14_1_AWD</t>
  </si>
  <si>
    <t>P14_2_AWD</t>
  </si>
  <si>
    <t>P14_3_AWD</t>
  </si>
  <si>
    <t>P14_4_AWD</t>
  </si>
  <si>
    <t>P15</t>
  </si>
  <si>
    <t>P15_1_CON</t>
  </si>
  <si>
    <t>P15_2_CON</t>
  </si>
  <si>
    <t>P15_3_CON</t>
  </si>
  <si>
    <t>P15_4_CON</t>
  </si>
  <si>
    <r>
      <rPr>
        <b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>: This data comes from ColOdoHet, dataframe from which Hill numbers were calculated</t>
    </r>
  </si>
  <si>
    <t>Nrow</t>
  </si>
  <si>
    <t>ID</t>
  </si>
  <si>
    <t>test pi</t>
  </si>
  <si>
    <t>Test:</t>
  </si>
  <si>
    <t>#NUM deleted</t>
  </si>
  <si>
    <t>- q0 coincides with iNext calculations.</t>
  </si>
  <si>
    <t>- q1 doesn't…</t>
  </si>
  <si>
    <t>Obs.: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</si>
</sst>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/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right" vertical="center"/>
    </xf>
    <xf numFmtId="0" fontId="3" fillId="5" borderId="0" xfId="0" applyFont="1" applyFill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right" vertical="center"/>
    </xf>
    <xf numFmtId="0" fontId="4" fillId="5" borderId="9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5" borderId="0" xfId="0" applyFill="1"/>
    <xf numFmtId="0" fontId="4" fillId="0" borderId="1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0" fontId="1" fillId="6" borderId="12" xfId="0" applyNumberFormat="1" applyFont="1" applyFill="1" applyBorder="1"/>
    <xf numFmtId="170" fontId="1" fillId="6" borderId="14" xfId="0" applyNumberFormat="1" applyFont="1" applyFill="1" applyBorder="1"/>
    <xf numFmtId="170" fontId="1" fillId="7" borderId="12" xfId="0" applyNumberFormat="1" applyFont="1" applyFill="1" applyBorder="1"/>
    <xf numFmtId="170" fontId="1" fillId="7" borderId="14" xfId="0" applyNumberFormat="1" applyFont="1" applyFill="1" applyBorder="1"/>
    <xf numFmtId="170" fontId="1" fillId="5" borderId="12" xfId="0" applyNumberFormat="1" applyFont="1" applyFill="1" applyBorder="1"/>
    <xf numFmtId="170" fontId="1" fillId="5" borderId="14" xfId="0" applyNumberFormat="1" applyFont="1" applyFill="1" applyBorder="1"/>
    <xf numFmtId="170" fontId="1" fillId="5" borderId="13" xfId="0" applyNumberFormat="1" applyFont="1" applyFill="1" applyBorder="1"/>
    <xf numFmtId="170" fontId="1" fillId="5" borderId="15" xfId="0" applyNumberFormat="1" applyFont="1" applyFill="1" applyBorder="1"/>
    <xf numFmtId="170" fontId="1" fillId="6" borderId="16" xfId="0" applyNumberFormat="1" applyFont="1" applyFill="1" applyBorder="1"/>
    <xf numFmtId="170" fontId="1" fillId="6" borderId="3" xfId="0" applyNumberFormat="1" applyFont="1" applyFill="1" applyBorder="1"/>
    <xf numFmtId="0" fontId="1" fillId="0" borderId="0" xfId="0" quotePrefix="1" applyFont="1"/>
    <xf numFmtId="0" fontId="1" fillId="0" borderId="17" xfId="0" applyFont="1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59056</xdr:colOff>
      <xdr:row>6</xdr:row>
      <xdr:rowOff>36195</xdr:rowOff>
    </xdr:from>
    <xdr:to>
      <xdr:col>15</xdr:col>
      <xdr:colOff>55246</xdr:colOff>
      <xdr:row>13</xdr:row>
      <xdr:rowOff>279</xdr:rowOff>
    </xdr:to>
    <xdr:pic>
      <xdr:nvPicPr>
        <xdr:cNvPr id="2" name="Picture 1" descr="A math equations and formulas&#10;&#10;Description automatically generated with medium confidence">
          <a:extLst>
            <a:ext uri="{FF2B5EF4-FFF2-40B4-BE49-F238E27FC236}">
              <a16:creationId xmlns:a16="http://schemas.microsoft.com/office/drawing/2014/main" id="{556EFDAA-4ADD-17F7-FB4B-F867E6372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0831" y="1122045"/>
          <a:ext cx="3257550" cy="12309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6EF7-5F5B-4BD3-B5BF-C9A6C956D425}">
  <dimension ref="A1:M49"/>
  <sheetViews>
    <sheetView showGridLines="0" workbookViewId="0">
      <pane ySplit="1" topLeftCell="A19" activePane="bottomLeft" state="frozen"/>
      <selection pane="bottomLeft" activeCell="E47" sqref="E47"/>
    </sheetView>
  </sheetViews>
  <sheetFormatPr defaultRowHeight="13.8" x14ac:dyDescent="0.3"/>
  <cols>
    <col min="1" max="1" width="5.109375" style="1" bestFit="1" customWidth="1"/>
    <col min="2" max="2" width="10.33203125" style="1" bestFit="1" customWidth="1"/>
    <col min="3" max="3" width="13.21875" style="1" bestFit="1" customWidth="1"/>
    <col min="4" max="4" width="9.77734375" style="1" bestFit="1" customWidth="1"/>
    <col min="5" max="5" width="12" style="1" bestFit="1" customWidth="1"/>
    <col min="6" max="7" width="12.5546875" style="1" bestFit="1" customWidth="1"/>
    <col min="8" max="8" width="8.88671875" style="1"/>
    <col min="9" max="9" width="4.88671875" style="1" bestFit="1" customWidth="1"/>
    <col min="10" max="11" width="12" style="1" bestFit="1" customWidth="1"/>
    <col min="12" max="16384" width="8.88671875" style="1"/>
  </cols>
  <sheetData>
    <row r="1" spans="1:13" ht="14.4" thickBot="1" x14ac:dyDescent="0.35">
      <c r="A1" s="14" t="s">
        <v>119</v>
      </c>
      <c r="B1" s="14" t="s">
        <v>0</v>
      </c>
      <c r="C1" s="15" t="s">
        <v>1</v>
      </c>
      <c r="D1" s="15" t="s">
        <v>2</v>
      </c>
      <c r="E1" s="16" t="s">
        <v>24</v>
      </c>
      <c r="F1" s="17" t="s">
        <v>25</v>
      </c>
      <c r="G1" s="17" t="s">
        <v>28</v>
      </c>
      <c r="H1" s="2"/>
      <c r="I1" s="13" t="s">
        <v>0</v>
      </c>
      <c r="J1" s="16" t="s">
        <v>26</v>
      </c>
      <c r="K1" s="16" t="s">
        <v>27</v>
      </c>
    </row>
    <row r="2" spans="1:13" ht="14.4" thickBot="1" x14ac:dyDescent="0.35">
      <c r="A2" s="3">
        <v>13</v>
      </c>
      <c r="B2" s="4" t="s">
        <v>3</v>
      </c>
      <c r="C2" s="4" t="s">
        <v>16</v>
      </c>
      <c r="D2" s="5">
        <v>194</v>
      </c>
      <c r="E2" s="5">
        <f>D2/SUM($D$2:$D$17)</f>
        <v>0.35208711433756806</v>
      </c>
      <c r="F2" s="6">
        <f>LN(E2)</f>
        <v>-1.0438766500895864</v>
      </c>
      <c r="G2" s="6">
        <f>E2*F2</f>
        <v>-0.36753551745440977</v>
      </c>
      <c r="I2" s="18" t="s">
        <v>3</v>
      </c>
      <c r="J2" s="19">
        <f>-1*SUM(G2:G17)</f>
        <v>1.7728906583461592</v>
      </c>
      <c r="K2" s="20">
        <f>EXP(J2)</f>
        <v>5.8878485444504713</v>
      </c>
    </row>
    <row r="3" spans="1:13" ht="14.4" thickBot="1" x14ac:dyDescent="0.35">
      <c r="A3" s="3">
        <v>6</v>
      </c>
      <c r="B3" s="4" t="s">
        <v>3</v>
      </c>
      <c r="C3" s="4" t="s">
        <v>9</v>
      </c>
      <c r="D3" s="5">
        <v>174</v>
      </c>
      <c r="E3" s="5">
        <f t="shared" ref="E3:E17" si="0">D3/SUM($D$2:$D$17)</f>
        <v>0.31578947368421051</v>
      </c>
      <c r="F3" s="6">
        <f t="shared" ref="F3:F49" si="1">LN(E3)</f>
        <v>-1.1526795099383855</v>
      </c>
      <c r="G3" s="6">
        <f t="shared" ref="G3:G49" si="2">E3*F3</f>
        <v>-0.36400405577001649</v>
      </c>
      <c r="I3" s="21" t="s">
        <v>20</v>
      </c>
      <c r="J3" s="22">
        <f>-1*SUM(G18:G33)</f>
        <v>1.9886201277542395</v>
      </c>
      <c r="K3" s="23">
        <f t="shared" ref="K3:K4" si="3">EXP(J3)</f>
        <v>7.3054462216673075</v>
      </c>
    </row>
    <row r="4" spans="1:13" ht="14.4" thickBot="1" x14ac:dyDescent="0.35">
      <c r="A4" s="3">
        <v>9</v>
      </c>
      <c r="B4" s="4" t="s">
        <v>3</v>
      </c>
      <c r="C4" s="4" t="s">
        <v>12</v>
      </c>
      <c r="D4" s="5">
        <v>70</v>
      </c>
      <c r="E4" s="5">
        <f t="shared" si="0"/>
        <v>0.12704174228675136</v>
      </c>
      <c r="F4" s="6">
        <f t="shared" si="1"/>
        <v>-2.0632395671035555</v>
      </c>
      <c r="G4" s="6">
        <f t="shared" si="2"/>
        <v>-0.26211754935979831</v>
      </c>
      <c r="I4" s="24" t="s">
        <v>23</v>
      </c>
      <c r="J4" s="25">
        <f>-1*SUM(G34:G49)</f>
        <v>1.783716500608483</v>
      </c>
      <c r="K4" s="26">
        <f t="shared" si="3"/>
        <v>5.9519357370653454</v>
      </c>
    </row>
    <row r="5" spans="1:13" ht="14.4" thickBot="1" x14ac:dyDescent="0.35">
      <c r="A5" s="3">
        <v>11</v>
      </c>
      <c r="B5" s="4" t="s">
        <v>3</v>
      </c>
      <c r="C5" s="4" t="s">
        <v>14</v>
      </c>
      <c r="D5" s="5">
        <v>24</v>
      </c>
      <c r="E5" s="5">
        <f t="shared" si="0"/>
        <v>4.3557168784029036E-2</v>
      </c>
      <c r="F5" s="6">
        <f t="shared" si="1"/>
        <v>-3.1336809788049691</v>
      </c>
      <c r="G5" s="6">
        <f t="shared" si="2"/>
        <v>-0.13649427130910935</v>
      </c>
    </row>
    <row r="6" spans="1:13" ht="14.4" thickBot="1" x14ac:dyDescent="0.35">
      <c r="A6" s="3">
        <v>14</v>
      </c>
      <c r="B6" s="4" t="s">
        <v>3</v>
      </c>
      <c r="C6" s="4" t="s">
        <v>17</v>
      </c>
      <c r="D6" s="5">
        <v>19</v>
      </c>
      <c r="E6" s="5">
        <f t="shared" si="0"/>
        <v>3.4482758620689655E-2</v>
      </c>
      <c r="F6" s="6">
        <f t="shared" si="1"/>
        <v>-3.3672958299864741</v>
      </c>
      <c r="G6" s="6">
        <f t="shared" si="2"/>
        <v>-0.11611364930987841</v>
      </c>
      <c r="K6" s="13" t="s">
        <v>29</v>
      </c>
    </row>
    <row r="7" spans="1:13" ht="14.4" thickBot="1" x14ac:dyDescent="0.35">
      <c r="A7" s="3">
        <v>12</v>
      </c>
      <c r="B7" s="4" t="s">
        <v>3</v>
      </c>
      <c r="C7" s="4" t="s">
        <v>15</v>
      </c>
      <c r="D7" s="5">
        <v>18</v>
      </c>
      <c r="E7" s="5">
        <f t="shared" si="0"/>
        <v>3.2667876588021776E-2</v>
      </c>
      <c r="F7" s="6">
        <f t="shared" si="1"/>
        <v>-3.4213630512567499</v>
      </c>
      <c r="G7" s="6">
        <f t="shared" si="2"/>
        <v>-0.11176866592127313</v>
      </c>
    </row>
    <row r="8" spans="1:13" ht="14.4" thickBot="1" x14ac:dyDescent="0.35">
      <c r="A8" s="3">
        <v>8</v>
      </c>
      <c r="B8" s="4" t="s">
        <v>3</v>
      </c>
      <c r="C8" s="4" t="s">
        <v>11</v>
      </c>
      <c r="D8" s="5">
        <v>13</v>
      </c>
      <c r="E8" s="5">
        <f t="shared" si="0"/>
        <v>2.3593466424682397E-2</v>
      </c>
      <c r="F8" s="6">
        <f t="shared" si="1"/>
        <v>-3.7467854516913777</v>
      </c>
      <c r="G8" s="6">
        <f t="shared" si="2"/>
        <v>-8.8399656754968983E-2</v>
      </c>
    </row>
    <row r="9" spans="1:13" ht="14.4" thickBot="1" x14ac:dyDescent="0.35">
      <c r="A9" s="3">
        <v>1</v>
      </c>
      <c r="B9" s="4" t="s">
        <v>3</v>
      </c>
      <c r="C9" s="4" t="s">
        <v>4</v>
      </c>
      <c r="D9" s="5">
        <v>11</v>
      </c>
      <c r="E9" s="5">
        <f t="shared" si="0"/>
        <v>1.9963702359346643E-2</v>
      </c>
      <c r="F9" s="6">
        <f t="shared" si="1"/>
        <v>-3.9138395363545437</v>
      </c>
      <c r="G9" s="6">
        <f t="shared" si="2"/>
        <v>-7.8134727586025368E-2</v>
      </c>
    </row>
    <row r="10" spans="1:13" ht="14.4" thickBot="1" x14ac:dyDescent="0.35">
      <c r="A10" s="3">
        <v>2</v>
      </c>
      <c r="B10" s="4" t="s">
        <v>3</v>
      </c>
      <c r="C10" s="4" t="s">
        <v>5</v>
      </c>
      <c r="D10" s="5">
        <v>7</v>
      </c>
      <c r="E10" s="5">
        <f t="shared" si="0"/>
        <v>1.2704174228675136E-2</v>
      </c>
      <c r="F10" s="6">
        <f t="shared" si="1"/>
        <v>-4.3658246600976014</v>
      </c>
      <c r="G10" s="6">
        <f t="shared" si="2"/>
        <v>-5.5464197133726335E-2</v>
      </c>
    </row>
    <row r="11" spans="1:13" ht="14.4" thickBot="1" x14ac:dyDescent="0.35">
      <c r="A11" s="3">
        <v>4</v>
      </c>
      <c r="B11" s="4" t="s">
        <v>3</v>
      </c>
      <c r="C11" s="4" t="s">
        <v>7</v>
      </c>
      <c r="D11" s="5">
        <v>7</v>
      </c>
      <c r="E11" s="5">
        <f t="shared" si="0"/>
        <v>1.2704174228675136E-2</v>
      </c>
      <c r="F11" s="6">
        <f t="shared" si="1"/>
        <v>-4.3658246600976014</v>
      </c>
      <c r="G11" s="6">
        <f t="shared" si="2"/>
        <v>-5.5464197133726335E-2</v>
      </c>
    </row>
    <row r="12" spans="1:13" ht="14.4" thickBot="1" x14ac:dyDescent="0.35">
      <c r="A12" s="3">
        <v>10</v>
      </c>
      <c r="B12" s="4" t="s">
        <v>3</v>
      </c>
      <c r="C12" s="4" t="s">
        <v>13</v>
      </c>
      <c r="D12" s="5">
        <v>3</v>
      </c>
      <c r="E12" s="5">
        <f t="shared" si="0"/>
        <v>5.4446460980036296E-3</v>
      </c>
      <c r="F12" s="6">
        <f t="shared" si="1"/>
        <v>-5.2131225204848048</v>
      </c>
      <c r="G12" s="6">
        <f t="shared" si="2"/>
        <v>-2.8383607189572439E-2</v>
      </c>
    </row>
    <row r="13" spans="1:13" ht="14.4" thickBot="1" x14ac:dyDescent="0.35">
      <c r="A13" s="3">
        <v>15</v>
      </c>
      <c r="B13" s="4" t="s">
        <v>3</v>
      </c>
      <c r="C13" s="4" t="s">
        <v>18</v>
      </c>
      <c r="D13" s="5">
        <v>3</v>
      </c>
      <c r="E13" s="5">
        <f t="shared" si="0"/>
        <v>5.4446460980036296E-3</v>
      </c>
      <c r="F13" s="6">
        <f t="shared" si="1"/>
        <v>-5.2131225204848048</v>
      </c>
      <c r="G13" s="6">
        <f t="shared" si="2"/>
        <v>-2.8383607189572439E-2</v>
      </c>
    </row>
    <row r="14" spans="1:13" ht="14.4" thickBot="1" x14ac:dyDescent="0.35">
      <c r="A14" s="3">
        <v>16</v>
      </c>
      <c r="B14" s="4" t="s">
        <v>3</v>
      </c>
      <c r="C14" s="4" t="s">
        <v>19</v>
      </c>
      <c r="D14" s="5">
        <v>3</v>
      </c>
      <c r="E14" s="5">
        <f t="shared" si="0"/>
        <v>5.4446460980036296E-3</v>
      </c>
      <c r="F14" s="6">
        <f t="shared" si="1"/>
        <v>-5.2131225204848048</v>
      </c>
      <c r="G14" s="6">
        <f t="shared" si="2"/>
        <v>-2.8383607189572439E-2</v>
      </c>
    </row>
    <row r="15" spans="1:13" ht="14.4" thickBot="1" x14ac:dyDescent="0.35">
      <c r="A15" s="3">
        <v>5</v>
      </c>
      <c r="B15" s="4" t="s">
        <v>3</v>
      </c>
      <c r="C15" s="4" t="s">
        <v>8</v>
      </c>
      <c r="D15" s="5">
        <v>2</v>
      </c>
      <c r="E15" s="5">
        <f t="shared" si="0"/>
        <v>3.629764065335753E-3</v>
      </c>
      <c r="F15" s="6">
        <f t="shared" si="1"/>
        <v>-5.6185876285929695</v>
      </c>
      <c r="G15" s="6">
        <f t="shared" si="2"/>
        <v>-2.0394147472206785E-2</v>
      </c>
      <c r="K15" s="27" t="s">
        <v>118</v>
      </c>
      <c r="L15" s="27"/>
      <c r="M15" s="27"/>
    </row>
    <row r="16" spans="1:13" ht="14.4" thickBot="1" x14ac:dyDescent="0.35">
      <c r="A16" s="3">
        <v>7</v>
      </c>
      <c r="B16" s="4" t="s">
        <v>3</v>
      </c>
      <c r="C16" s="4" t="s">
        <v>10</v>
      </c>
      <c r="D16" s="5">
        <v>2</v>
      </c>
      <c r="E16" s="5">
        <f t="shared" si="0"/>
        <v>3.629764065335753E-3</v>
      </c>
      <c r="F16" s="6">
        <f t="shared" si="1"/>
        <v>-5.6185876285929695</v>
      </c>
      <c r="G16" s="6">
        <f t="shared" si="2"/>
        <v>-2.0394147472206785E-2</v>
      </c>
      <c r="K16" s="27"/>
      <c r="L16" s="27"/>
      <c r="M16" s="27"/>
    </row>
    <row r="17" spans="1:13" ht="14.4" thickBot="1" x14ac:dyDescent="0.35">
      <c r="A17" s="3">
        <v>3</v>
      </c>
      <c r="B17" s="4" t="s">
        <v>3</v>
      </c>
      <c r="C17" s="4" t="s">
        <v>6</v>
      </c>
      <c r="D17" s="5">
        <v>1</v>
      </c>
      <c r="E17" s="5">
        <f t="shared" si="0"/>
        <v>1.8148820326678765E-3</v>
      </c>
      <c r="F17" s="6">
        <f t="shared" si="1"/>
        <v>-6.3117348091529148</v>
      </c>
      <c r="G17" s="6">
        <f t="shared" si="2"/>
        <v>-1.1455054100096033E-2</v>
      </c>
      <c r="K17" s="27"/>
      <c r="L17" s="27"/>
      <c r="M17" s="27"/>
    </row>
    <row r="18" spans="1:13" ht="14.4" thickBot="1" x14ac:dyDescent="0.35">
      <c r="A18" s="3">
        <v>25</v>
      </c>
      <c r="B18" s="7" t="s">
        <v>20</v>
      </c>
      <c r="C18" s="7" t="s">
        <v>12</v>
      </c>
      <c r="D18" s="8">
        <v>366</v>
      </c>
      <c r="E18" s="8">
        <f>D18/SUM($D$18:$D$33)</f>
        <v>0.30423940149625933</v>
      </c>
      <c r="F18" s="9">
        <f t="shared" si="1"/>
        <v>-1.1899403825733126</v>
      </c>
      <c r="G18" s="9">
        <f t="shared" si="2"/>
        <v>-0.3620267498103345</v>
      </c>
      <c r="K18" s="27"/>
      <c r="L18" s="27"/>
      <c r="M18" s="27"/>
    </row>
    <row r="19" spans="1:13" ht="14.4" thickBot="1" x14ac:dyDescent="0.35">
      <c r="A19" s="3">
        <v>30</v>
      </c>
      <c r="B19" s="7" t="s">
        <v>20</v>
      </c>
      <c r="C19" s="7" t="s">
        <v>16</v>
      </c>
      <c r="D19" s="8">
        <v>309</v>
      </c>
      <c r="E19" s="8">
        <f t="shared" ref="E19:E33" si="4">D19/SUM($D$18:$D$33)</f>
        <v>0.256857855361596</v>
      </c>
      <c r="F19" s="9">
        <f t="shared" si="1"/>
        <v>-1.3592324390769335</v>
      </c>
      <c r="G19" s="9">
        <f t="shared" si="2"/>
        <v>-0.34912952923921231</v>
      </c>
    </row>
    <row r="20" spans="1:13" ht="14.4" thickBot="1" x14ac:dyDescent="0.35">
      <c r="A20" s="3">
        <v>23</v>
      </c>
      <c r="B20" s="7" t="s">
        <v>20</v>
      </c>
      <c r="C20" s="7" t="s">
        <v>9</v>
      </c>
      <c r="D20" s="8">
        <v>176</v>
      </c>
      <c r="E20" s="8">
        <f t="shared" si="4"/>
        <v>0.14630091438071488</v>
      </c>
      <c r="F20" s="9">
        <f t="shared" si="1"/>
        <v>-1.9220897209365271</v>
      </c>
      <c r="G20" s="9">
        <f t="shared" si="2"/>
        <v>-0.28120348369478698</v>
      </c>
    </row>
    <row r="21" spans="1:13" ht="14.4" thickBot="1" x14ac:dyDescent="0.35">
      <c r="A21" s="3">
        <v>31</v>
      </c>
      <c r="B21" s="7" t="s">
        <v>20</v>
      </c>
      <c r="C21" s="7" t="s">
        <v>17</v>
      </c>
      <c r="D21" s="8">
        <v>73</v>
      </c>
      <c r="E21" s="8">
        <f t="shared" si="4"/>
        <v>6.0681629260182876E-2</v>
      </c>
      <c r="F21" s="9">
        <f t="shared" si="1"/>
        <v>-2.8021142748262879</v>
      </c>
      <c r="G21" s="9">
        <f t="shared" si="2"/>
        <v>-0.17003685956967499</v>
      </c>
    </row>
    <row r="22" spans="1:13" ht="14.4" thickBot="1" x14ac:dyDescent="0.35">
      <c r="A22" s="3">
        <v>27</v>
      </c>
      <c r="B22" s="7" t="s">
        <v>20</v>
      </c>
      <c r="C22" s="7" t="s">
        <v>14</v>
      </c>
      <c r="D22" s="8">
        <v>59</v>
      </c>
      <c r="E22" s="8">
        <f t="shared" si="4"/>
        <v>4.9044056525353284E-2</v>
      </c>
      <c r="F22" s="9">
        <f t="shared" si="1"/>
        <v>-3.0150362720689592</v>
      </c>
      <c r="G22" s="9">
        <f t="shared" si="2"/>
        <v>-0.14786960935334048</v>
      </c>
    </row>
    <row r="23" spans="1:13" ht="14.4" thickBot="1" x14ac:dyDescent="0.35">
      <c r="A23" s="3">
        <v>29</v>
      </c>
      <c r="B23" s="7" t="s">
        <v>20</v>
      </c>
      <c r="C23" s="7" t="s">
        <v>15</v>
      </c>
      <c r="D23" s="8">
        <v>52</v>
      </c>
      <c r="E23" s="8">
        <f t="shared" si="4"/>
        <v>4.3225270157938485E-2</v>
      </c>
      <c r="F23" s="9">
        <f t="shared" si="1"/>
        <v>-3.1413299973932514</v>
      </c>
      <c r="G23" s="9">
        <f t="shared" si="2"/>
        <v>-0.13578483779255948</v>
      </c>
    </row>
    <row r="24" spans="1:13" ht="14.4" thickBot="1" x14ac:dyDescent="0.35">
      <c r="A24" s="3">
        <v>24</v>
      </c>
      <c r="B24" s="7" t="s">
        <v>20</v>
      </c>
      <c r="C24" s="7" t="s">
        <v>11</v>
      </c>
      <c r="D24" s="8">
        <v>41</v>
      </c>
      <c r="E24" s="8">
        <f t="shared" si="4"/>
        <v>3.408146300914381E-2</v>
      </c>
      <c r="F24" s="9">
        <f t="shared" si="1"/>
        <v>-3.3790016492703709</v>
      </c>
      <c r="G24" s="9">
        <f t="shared" si="2"/>
        <v>-0.11516131971744407</v>
      </c>
    </row>
    <row r="25" spans="1:13" ht="14.4" thickBot="1" x14ac:dyDescent="0.35">
      <c r="A25" s="3">
        <v>20</v>
      </c>
      <c r="B25" s="7" t="s">
        <v>20</v>
      </c>
      <c r="C25" s="7" t="s">
        <v>6</v>
      </c>
      <c r="D25" s="8">
        <v>39</v>
      </c>
      <c r="E25" s="8">
        <f t="shared" si="4"/>
        <v>3.2418952618453865E-2</v>
      </c>
      <c r="F25" s="9">
        <f t="shared" si="1"/>
        <v>-3.4290120698450326</v>
      </c>
      <c r="G25" s="9">
        <f t="shared" si="2"/>
        <v>-0.11116497982041253</v>
      </c>
    </row>
    <row r="26" spans="1:13" ht="14.4" thickBot="1" x14ac:dyDescent="0.35">
      <c r="A26" s="3">
        <v>18</v>
      </c>
      <c r="B26" s="7" t="s">
        <v>20</v>
      </c>
      <c r="C26" s="7" t="s">
        <v>4</v>
      </c>
      <c r="D26" s="8">
        <v>23</v>
      </c>
      <c r="E26" s="8">
        <f t="shared" si="4"/>
        <v>1.9118869492934332E-2</v>
      </c>
      <c r="F26" s="9">
        <f t="shared" si="1"/>
        <v>-3.9570795000455292</v>
      </c>
      <c r="G26" s="9">
        <f t="shared" si="2"/>
        <v>-7.5654886534536309E-2</v>
      </c>
    </row>
    <row r="27" spans="1:13" ht="14.4" thickBot="1" x14ac:dyDescent="0.35">
      <c r="A27" s="3">
        <v>32</v>
      </c>
      <c r="B27" s="7" t="s">
        <v>20</v>
      </c>
      <c r="C27" s="7" t="s">
        <v>19</v>
      </c>
      <c r="D27" s="8">
        <v>21</v>
      </c>
      <c r="E27" s="8">
        <f t="shared" si="4"/>
        <v>1.7456359102244388E-2</v>
      </c>
      <c r="F27" s="9">
        <f t="shared" si="1"/>
        <v>-4.0480512782512559</v>
      </c>
      <c r="G27" s="9">
        <f t="shared" si="2"/>
        <v>-7.0664236777453343E-2</v>
      </c>
    </row>
    <row r="28" spans="1:13" ht="14.4" thickBot="1" x14ac:dyDescent="0.35">
      <c r="A28" s="3">
        <v>26</v>
      </c>
      <c r="B28" s="7" t="s">
        <v>20</v>
      </c>
      <c r="C28" s="7" t="s">
        <v>13</v>
      </c>
      <c r="D28" s="8">
        <v>18</v>
      </c>
      <c r="E28" s="8">
        <f t="shared" si="4"/>
        <v>1.4962593516209476E-2</v>
      </c>
      <c r="F28" s="9">
        <f t="shared" si="1"/>
        <v>-4.2022019580785139</v>
      </c>
      <c r="G28" s="9">
        <f t="shared" si="2"/>
        <v>-6.2875839771748335E-2</v>
      </c>
    </row>
    <row r="29" spans="1:13" ht="14.4" thickBot="1" x14ac:dyDescent="0.35">
      <c r="A29" s="3">
        <v>21</v>
      </c>
      <c r="B29" s="7" t="s">
        <v>20</v>
      </c>
      <c r="C29" s="7" t="s">
        <v>7</v>
      </c>
      <c r="D29" s="8">
        <v>15</v>
      </c>
      <c r="E29" s="8">
        <f t="shared" si="4"/>
        <v>1.2468827930174564E-2</v>
      </c>
      <c r="F29" s="9">
        <f t="shared" si="1"/>
        <v>-4.3845235148724688</v>
      </c>
      <c r="G29" s="9">
        <f t="shared" si="2"/>
        <v>-5.4669869262748992E-2</v>
      </c>
    </row>
    <row r="30" spans="1:13" ht="14.4" thickBot="1" x14ac:dyDescent="0.35">
      <c r="A30" s="3">
        <v>17</v>
      </c>
      <c r="B30" s="7" t="s">
        <v>20</v>
      </c>
      <c r="C30" s="7" t="s">
        <v>21</v>
      </c>
      <c r="D30" s="8">
        <v>7</v>
      </c>
      <c r="E30" s="8">
        <f t="shared" si="4"/>
        <v>5.8187863674147968E-3</v>
      </c>
      <c r="F30" s="9">
        <f t="shared" si="1"/>
        <v>-5.1466635669193659</v>
      </c>
      <c r="G30" s="9">
        <f t="shared" si="2"/>
        <v>-2.9947335800860817E-2</v>
      </c>
    </row>
    <row r="31" spans="1:13" ht="14.4" thickBot="1" x14ac:dyDescent="0.35">
      <c r="A31" s="3">
        <v>28</v>
      </c>
      <c r="B31" s="7" t="s">
        <v>20</v>
      </c>
      <c r="C31" s="7" t="s">
        <v>22</v>
      </c>
      <c r="D31" s="8">
        <v>2</v>
      </c>
      <c r="E31" s="8">
        <f t="shared" si="4"/>
        <v>1.6625103906899418E-3</v>
      </c>
      <c r="F31" s="9">
        <f t="shared" si="1"/>
        <v>-6.3994265354147339</v>
      </c>
      <c r="G31" s="9">
        <f t="shared" si="2"/>
        <v>-1.0639113109583931E-2</v>
      </c>
    </row>
    <row r="32" spans="1:13" ht="14.4" thickBot="1" x14ac:dyDescent="0.35">
      <c r="A32" s="3">
        <v>19</v>
      </c>
      <c r="B32" s="7" t="s">
        <v>20</v>
      </c>
      <c r="C32" s="7" t="s">
        <v>5</v>
      </c>
      <c r="D32" s="8">
        <v>1</v>
      </c>
      <c r="E32" s="8">
        <f t="shared" si="4"/>
        <v>8.3125519534497092E-4</v>
      </c>
      <c r="F32" s="9">
        <f t="shared" si="1"/>
        <v>-7.0925737159746784</v>
      </c>
      <c r="G32" s="9">
        <f t="shared" si="2"/>
        <v>-5.8957387497711377E-3</v>
      </c>
    </row>
    <row r="33" spans="1:7" ht="14.4" thickBot="1" x14ac:dyDescent="0.35">
      <c r="A33" s="3">
        <v>22</v>
      </c>
      <c r="B33" s="7" t="s">
        <v>20</v>
      </c>
      <c r="C33" s="7" t="s">
        <v>8</v>
      </c>
      <c r="D33" s="8">
        <v>1</v>
      </c>
      <c r="E33" s="8">
        <f t="shared" si="4"/>
        <v>8.3125519534497092E-4</v>
      </c>
      <c r="F33" s="9">
        <f t="shared" si="1"/>
        <v>-7.0925737159746784</v>
      </c>
      <c r="G33" s="9">
        <f t="shared" si="2"/>
        <v>-5.8957387497711377E-3</v>
      </c>
    </row>
    <row r="34" spans="1:7" ht="14.4" thickBot="1" x14ac:dyDescent="0.35">
      <c r="A34" s="3">
        <v>39</v>
      </c>
      <c r="B34" s="10" t="s">
        <v>23</v>
      </c>
      <c r="C34" s="10" t="s">
        <v>9</v>
      </c>
      <c r="D34" s="11">
        <v>220</v>
      </c>
      <c r="E34" s="11">
        <f>D34/SUM($D$34:$D$49)</f>
        <v>0.28985507246376813</v>
      </c>
      <c r="F34" s="12">
        <f t="shared" si="1"/>
        <v>-1.2383742310432684</v>
      </c>
      <c r="G34" s="12">
        <f t="shared" si="2"/>
        <v>-0.3589490524763097</v>
      </c>
    </row>
    <row r="35" spans="1:7" ht="14.4" thickBot="1" x14ac:dyDescent="0.35">
      <c r="A35" s="3">
        <v>45</v>
      </c>
      <c r="B35" s="10" t="s">
        <v>23</v>
      </c>
      <c r="C35" s="10" t="s">
        <v>16</v>
      </c>
      <c r="D35" s="11">
        <v>204</v>
      </c>
      <c r="E35" s="11">
        <f t="shared" ref="E35:E49" si="5">D35/SUM($D$34:$D$49)</f>
        <v>0.26877470355731226</v>
      </c>
      <c r="F35" s="12">
        <f t="shared" si="1"/>
        <v>-1.3138817835514136</v>
      </c>
      <c r="G35" s="12">
        <f t="shared" si="2"/>
        <v>-0.35313818688338389</v>
      </c>
    </row>
    <row r="36" spans="1:7" ht="14.4" thickBot="1" x14ac:dyDescent="0.35">
      <c r="A36" s="3">
        <v>42</v>
      </c>
      <c r="B36" s="10" t="s">
        <v>23</v>
      </c>
      <c r="C36" s="10" t="s">
        <v>12</v>
      </c>
      <c r="D36" s="11">
        <v>178</v>
      </c>
      <c r="E36" s="11">
        <f t="shared" si="5"/>
        <v>0.23451910408432147</v>
      </c>
      <c r="F36" s="12">
        <f t="shared" si="1"/>
        <v>-1.4502182271035449</v>
      </c>
      <c r="G36" s="12">
        <f t="shared" si="2"/>
        <v>-0.34010387934707642</v>
      </c>
    </row>
    <row r="37" spans="1:7" ht="14.4" thickBot="1" x14ac:dyDescent="0.35">
      <c r="A37" s="3">
        <v>46</v>
      </c>
      <c r="B37" s="10" t="s">
        <v>23</v>
      </c>
      <c r="C37" s="10" t="s">
        <v>17</v>
      </c>
      <c r="D37" s="11">
        <v>48</v>
      </c>
      <c r="E37" s="11">
        <f t="shared" si="5"/>
        <v>6.3241106719367585E-2</v>
      </c>
      <c r="F37" s="12">
        <f t="shared" si="1"/>
        <v>-2.7608007664877392</v>
      </c>
      <c r="G37" s="12">
        <f t="shared" si="2"/>
        <v>-0.17459609590436295</v>
      </c>
    </row>
    <row r="38" spans="1:7" ht="14.4" thickBot="1" x14ac:dyDescent="0.35">
      <c r="A38" s="3">
        <v>44</v>
      </c>
      <c r="B38" s="10" t="s">
        <v>23</v>
      </c>
      <c r="C38" s="10" t="s">
        <v>15</v>
      </c>
      <c r="D38" s="11">
        <v>42</v>
      </c>
      <c r="E38" s="11">
        <f t="shared" si="5"/>
        <v>5.533596837944664E-2</v>
      </c>
      <c r="F38" s="12">
        <f t="shared" si="1"/>
        <v>-2.8943321591122615</v>
      </c>
      <c r="G38" s="12">
        <f t="shared" si="2"/>
        <v>-0.16016067283625163</v>
      </c>
    </row>
    <row r="39" spans="1:7" ht="14.4" thickBot="1" x14ac:dyDescent="0.35">
      <c r="A39" s="3">
        <v>41</v>
      </c>
      <c r="B39" s="10" t="s">
        <v>23</v>
      </c>
      <c r="C39" s="10" t="s">
        <v>11</v>
      </c>
      <c r="D39" s="11">
        <v>15</v>
      </c>
      <c r="E39" s="11">
        <f t="shared" si="5"/>
        <v>1.9762845849802372E-2</v>
      </c>
      <c r="F39" s="12">
        <f t="shared" si="1"/>
        <v>-3.9239515762934198</v>
      </c>
      <c r="G39" s="12">
        <f t="shared" si="2"/>
        <v>-7.7548450124375889E-2</v>
      </c>
    </row>
    <row r="40" spans="1:7" ht="14.4" thickBot="1" x14ac:dyDescent="0.35">
      <c r="A40" s="3">
        <v>34</v>
      </c>
      <c r="B40" s="10" t="s">
        <v>23</v>
      </c>
      <c r="C40" s="10" t="s">
        <v>4</v>
      </c>
      <c r="D40" s="11">
        <v>13</v>
      </c>
      <c r="E40" s="11">
        <f t="shared" si="5"/>
        <v>1.7127799736495388E-2</v>
      </c>
      <c r="F40" s="12">
        <f t="shared" si="1"/>
        <v>-4.0670524199340932</v>
      </c>
      <c r="G40" s="12">
        <f t="shared" si="2"/>
        <v>-6.9659659366460097E-2</v>
      </c>
    </row>
    <row r="41" spans="1:7" ht="14.4" thickBot="1" x14ac:dyDescent="0.35">
      <c r="A41" s="3">
        <v>48</v>
      </c>
      <c r="B41" s="10" t="s">
        <v>23</v>
      </c>
      <c r="C41" s="10" t="s">
        <v>19</v>
      </c>
      <c r="D41" s="11">
        <v>13</v>
      </c>
      <c r="E41" s="11">
        <f t="shared" si="5"/>
        <v>1.7127799736495388E-2</v>
      </c>
      <c r="F41" s="12">
        <f t="shared" si="1"/>
        <v>-4.0670524199340932</v>
      </c>
      <c r="G41" s="12">
        <f t="shared" si="2"/>
        <v>-6.9659659366460097E-2</v>
      </c>
    </row>
    <row r="42" spans="1:7" ht="14.4" thickBot="1" x14ac:dyDescent="0.35">
      <c r="A42" s="3">
        <v>37</v>
      </c>
      <c r="B42" s="10" t="s">
        <v>23</v>
      </c>
      <c r="C42" s="10" t="s">
        <v>7</v>
      </c>
      <c r="D42" s="11">
        <v>6</v>
      </c>
      <c r="E42" s="11">
        <f t="shared" si="5"/>
        <v>7.9051383399209481E-3</v>
      </c>
      <c r="F42" s="12">
        <f t="shared" si="1"/>
        <v>-4.8402423081675749</v>
      </c>
      <c r="G42" s="12">
        <f t="shared" si="2"/>
        <v>-3.826278504480296E-2</v>
      </c>
    </row>
    <row r="43" spans="1:7" ht="14.4" thickBot="1" x14ac:dyDescent="0.35">
      <c r="A43" s="3">
        <v>43</v>
      </c>
      <c r="B43" s="10" t="s">
        <v>23</v>
      </c>
      <c r="C43" s="10" t="s">
        <v>14</v>
      </c>
      <c r="D43" s="11">
        <v>6</v>
      </c>
      <c r="E43" s="11">
        <f t="shared" si="5"/>
        <v>7.9051383399209481E-3</v>
      </c>
      <c r="F43" s="12">
        <f t="shared" si="1"/>
        <v>-4.8402423081675749</v>
      </c>
      <c r="G43" s="12">
        <f t="shared" si="2"/>
        <v>-3.826278504480296E-2</v>
      </c>
    </row>
    <row r="44" spans="1:7" ht="14.4" thickBot="1" x14ac:dyDescent="0.35">
      <c r="A44" s="3">
        <v>33</v>
      </c>
      <c r="B44" s="10" t="s">
        <v>23</v>
      </c>
      <c r="C44" s="10" t="s">
        <v>21</v>
      </c>
      <c r="D44" s="11">
        <v>4</v>
      </c>
      <c r="E44" s="11">
        <f t="shared" si="5"/>
        <v>5.270092226613966E-3</v>
      </c>
      <c r="F44" s="12">
        <f t="shared" si="1"/>
        <v>-5.2457074162757396</v>
      </c>
      <c r="G44" s="12">
        <f t="shared" si="2"/>
        <v>-2.7645361877606005E-2</v>
      </c>
    </row>
    <row r="45" spans="1:7" ht="14.4" thickBot="1" x14ac:dyDescent="0.35">
      <c r="A45" s="3">
        <v>36</v>
      </c>
      <c r="B45" s="10" t="s">
        <v>23</v>
      </c>
      <c r="C45" s="10" t="s">
        <v>6</v>
      </c>
      <c r="D45" s="11">
        <v>4</v>
      </c>
      <c r="E45" s="11">
        <f t="shared" si="5"/>
        <v>5.270092226613966E-3</v>
      </c>
      <c r="F45" s="12">
        <f t="shared" si="1"/>
        <v>-5.2457074162757396</v>
      </c>
      <c r="G45" s="12">
        <f t="shared" si="2"/>
        <v>-2.7645361877606005E-2</v>
      </c>
    </row>
    <row r="46" spans="1:7" ht="14.4" thickBot="1" x14ac:dyDescent="0.35">
      <c r="A46" s="3">
        <v>38</v>
      </c>
      <c r="B46" s="10" t="s">
        <v>23</v>
      </c>
      <c r="C46" s="10" t="s">
        <v>8</v>
      </c>
      <c r="D46" s="11">
        <v>3</v>
      </c>
      <c r="E46" s="11">
        <f t="shared" si="5"/>
        <v>3.952569169960474E-3</v>
      </c>
      <c r="F46" s="12">
        <f t="shared" si="1"/>
        <v>-5.5333894887275203</v>
      </c>
      <c r="G46" s="12">
        <f t="shared" si="2"/>
        <v>-2.1871104698527748E-2</v>
      </c>
    </row>
    <row r="47" spans="1:7" ht="14.4" thickBot="1" x14ac:dyDescent="0.35">
      <c r="A47" s="3">
        <v>35</v>
      </c>
      <c r="B47" s="10" t="s">
        <v>23</v>
      </c>
      <c r="C47" s="10" t="s">
        <v>5</v>
      </c>
      <c r="D47" s="11">
        <v>1</v>
      </c>
      <c r="E47" s="11">
        <f t="shared" si="5"/>
        <v>1.3175230566534915E-3</v>
      </c>
      <c r="F47" s="12">
        <f t="shared" si="1"/>
        <v>-6.6320017773956295</v>
      </c>
      <c r="G47" s="12">
        <f t="shared" si="2"/>
        <v>-8.7378152534856781E-3</v>
      </c>
    </row>
    <row r="48" spans="1:7" ht="14.4" thickBot="1" x14ac:dyDescent="0.35">
      <c r="A48" s="3">
        <v>40</v>
      </c>
      <c r="B48" s="10" t="s">
        <v>23</v>
      </c>
      <c r="C48" s="10" t="s">
        <v>10</v>
      </c>
      <c r="D48" s="11">
        <v>1</v>
      </c>
      <c r="E48" s="11">
        <f t="shared" si="5"/>
        <v>1.3175230566534915E-3</v>
      </c>
      <c r="F48" s="12">
        <f t="shared" si="1"/>
        <v>-6.6320017773956295</v>
      </c>
      <c r="G48" s="12">
        <f t="shared" si="2"/>
        <v>-8.7378152534856781E-3</v>
      </c>
    </row>
    <row r="49" spans="1:7" ht="14.4" thickBot="1" x14ac:dyDescent="0.35">
      <c r="A49" s="3">
        <v>47</v>
      </c>
      <c r="B49" s="10" t="s">
        <v>23</v>
      </c>
      <c r="C49" s="10" t="s">
        <v>18</v>
      </c>
      <c r="D49" s="11">
        <v>1</v>
      </c>
      <c r="E49" s="11">
        <f t="shared" si="5"/>
        <v>1.3175230566534915E-3</v>
      </c>
      <c r="F49" s="12">
        <f t="shared" si="1"/>
        <v>-6.6320017773956295</v>
      </c>
      <c r="G49" s="12">
        <f t="shared" si="2"/>
        <v>-8.7378152534856781E-3</v>
      </c>
    </row>
  </sheetData>
  <sortState xmlns:xlrd2="http://schemas.microsoft.com/office/spreadsheetml/2017/richdata2" ref="A2:E49">
    <sortCondition ref="B2:B49"/>
    <sortCondition descending="1" ref="E2:E49"/>
  </sortState>
  <mergeCells count="1">
    <mergeCell ref="K15:M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BDBA-5693-4E94-ADE7-6DF1B585D1A3}">
  <dimension ref="A1:Y310"/>
  <sheetViews>
    <sheetView showGridLines="0" tabSelected="1" zoomScale="85" zoomScaleNormal="85" workbookViewId="0">
      <pane ySplit="1" topLeftCell="A30" activePane="bottomLeft" state="frozen"/>
      <selection pane="bottomLeft" activeCell="L22" sqref="L22:Q23"/>
    </sheetView>
  </sheetViews>
  <sheetFormatPr defaultRowHeight="14.4" x14ac:dyDescent="0.3"/>
  <cols>
    <col min="4" max="4" width="11.21875" bestFit="1" customWidth="1"/>
    <col min="5" max="5" width="15.5546875" bestFit="1" customWidth="1"/>
    <col min="15" max="15" width="11.21875" bestFit="1" customWidth="1"/>
    <col min="16" max="16" width="9.109375" bestFit="1" customWidth="1"/>
    <col min="17" max="17" width="23.88671875" bestFit="1" customWidth="1"/>
    <col min="23" max="23" width="11.21875" bestFit="1" customWidth="1"/>
    <col min="25" max="25" width="9.5546875" bestFit="1" customWidth="1"/>
  </cols>
  <sheetData>
    <row r="1" spans="1:25" s="28" customFormat="1" ht="15" thickBot="1" x14ac:dyDescent="0.35">
      <c r="A1" s="28" t="s">
        <v>0</v>
      </c>
      <c r="B1" s="28" t="s">
        <v>31</v>
      </c>
      <c r="C1" s="28" t="s">
        <v>30</v>
      </c>
      <c r="D1" s="28" t="s">
        <v>120</v>
      </c>
      <c r="E1" s="28" t="s">
        <v>1</v>
      </c>
      <c r="F1" s="28" t="s">
        <v>2</v>
      </c>
      <c r="G1" s="16" t="s">
        <v>24</v>
      </c>
      <c r="H1" s="17" t="s">
        <v>25</v>
      </c>
      <c r="I1" s="17" t="s">
        <v>28</v>
      </c>
      <c r="J1" s="17" t="s">
        <v>121</v>
      </c>
      <c r="K1" s="17"/>
      <c r="L1" s="28" t="s">
        <v>0</v>
      </c>
      <c r="M1" s="28" t="s">
        <v>31</v>
      </c>
      <c r="N1" s="28" t="s">
        <v>30</v>
      </c>
      <c r="O1" s="28" t="s">
        <v>120</v>
      </c>
      <c r="P1" s="33" t="s">
        <v>26</v>
      </c>
      <c r="Q1" s="34" t="s">
        <v>27</v>
      </c>
      <c r="S1" s="28" t="s">
        <v>122</v>
      </c>
      <c r="T1" s="28" t="s">
        <v>0</v>
      </c>
      <c r="U1" s="28" t="s">
        <v>31</v>
      </c>
      <c r="V1" s="28" t="s">
        <v>30</v>
      </c>
      <c r="W1" s="28" t="s">
        <v>120</v>
      </c>
      <c r="X1" s="33" t="s">
        <v>26</v>
      </c>
      <c r="Y1" s="34" t="s">
        <v>27</v>
      </c>
    </row>
    <row r="2" spans="1:25" ht="15" thickBot="1" x14ac:dyDescent="0.35">
      <c r="A2" s="4" t="s">
        <v>3</v>
      </c>
      <c r="B2" s="4">
        <v>1</v>
      </c>
      <c r="C2" s="4" t="s">
        <v>42</v>
      </c>
      <c r="D2" s="4" t="str">
        <f>C2&amp;"_"&amp;B2&amp;"_"&amp;A2</f>
        <v>P01_1_AWD</v>
      </c>
      <c r="E2" s="4" t="s">
        <v>4</v>
      </c>
      <c r="F2" s="4">
        <v>4</v>
      </c>
      <c r="G2" s="4">
        <v>0.12903225806451599</v>
      </c>
      <c r="H2" s="4">
        <f>LN(G2)</f>
        <v>-2.0476928433652568</v>
      </c>
      <c r="I2" s="4">
        <f>G2*H2</f>
        <v>-0.26421843140196832</v>
      </c>
      <c r="J2">
        <f>F2/SUM($F$2:$F$6)</f>
        <v>0.12903225806451613</v>
      </c>
      <c r="L2" s="30" t="s">
        <v>3</v>
      </c>
      <c r="M2" s="30">
        <v>1</v>
      </c>
      <c r="N2" s="30" t="s">
        <v>42</v>
      </c>
      <c r="O2" s="30" t="str">
        <f>N2&amp;"_"&amp;M2&amp;"_"&amp;L2</f>
        <v>P01_1_AWD</v>
      </c>
      <c r="P2" s="35">
        <f>-1*(SUMIF($D$2:$D$310,O2,$G$2:$G$310)*SUMIF($D$2:$D$310,O2,$H$2:$H$310))</f>
        <v>11.352824862462521</v>
      </c>
      <c r="Q2" s="36">
        <f>EXP(P2)</f>
        <v>85205.806547618529</v>
      </c>
      <c r="T2" t="s">
        <v>3</v>
      </c>
      <c r="U2">
        <v>1</v>
      </c>
      <c r="V2" t="s">
        <v>42</v>
      </c>
      <c r="W2" t="str">
        <f>V2&amp;"_"&amp;U2&amp;"_"&amp;T2</f>
        <v>P01_1_AWD</v>
      </c>
      <c r="X2" s="43">
        <f>-1*(SUM(G2:G6)*SUM(H2:H6))</f>
        <v>11.352824862462521</v>
      </c>
      <c r="Y2" s="44">
        <f>EXP(X2)</f>
        <v>85205.806547618529</v>
      </c>
    </row>
    <row r="3" spans="1:25" ht="15" thickBot="1" x14ac:dyDescent="0.35">
      <c r="A3" s="4" t="s">
        <v>3</v>
      </c>
      <c r="B3" s="4">
        <v>1</v>
      </c>
      <c r="C3" s="4" t="s">
        <v>42</v>
      </c>
      <c r="D3" s="4" t="str">
        <f t="shared" ref="D3:D66" si="0">C3&amp;"_"&amp;B3&amp;"_"&amp;A3</f>
        <v>P01_1_AWD</v>
      </c>
      <c r="E3" s="4" t="s">
        <v>9</v>
      </c>
      <c r="F3" s="4">
        <v>21</v>
      </c>
      <c r="G3" s="4">
        <v>0.67741935483870896</v>
      </c>
      <c r="H3" s="4">
        <f t="shared" ref="H3:H66" si="1">LN(G3)</f>
        <v>-0.38946476676172431</v>
      </c>
      <c r="I3" s="4">
        <f t="shared" ref="I3:I66" si="2">G3*H3</f>
        <v>-0.26383097103213554</v>
      </c>
      <c r="J3">
        <f t="shared" ref="J3:J6" si="3">F3/SUM($F$2:$F$6)</f>
        <v>0.67741935483870963</v>
      </c>
      <c r="L3" s="30" t="s">
        <v>3</v>
      </c>
      <c r="M3" s="30">
        <v>1</v>
      </c>
      <c r="N3" s="30" t="s">
        <v>63</v>
      </c>
      <c r="O3" s="30" t="str">
        <f t="shared" ref="O3:O61" si="4">N3&amp;"_"&amp;M3&amp;"_"&amp;L3</f>
        <v>P05_1_AWD</v>
      </c>
      <c r="P3" s="35">
        <f>-1*(SUMIF($D$2:$D$310,O3,$G$2:$G$310)*SUMIF($D$2:$D$310,O3,$H$2:$H$310))</f>
        <v>7.477154553983274</v>
      </c>
      <c r="Q3" s="36">
        <f t="shared" ref="Q3:Q61" si="5">EXP(P3)</f>
        <v>1767.2051282051229</v>
      </c>
    </row>
    <row r="4" spans="1:25" ht="15" thickBot="1" x14ac:dyDescent="0.35">
      <c r="A4" s="4" t="s">
        <v>3</v>
      </c>
      <c r="B4" s="4">
        <v>1</v>
      </c>
      <c r="C4" s="4" t="s">
        <v>42</v>
      </c>
      <c r="D4" s="4" t="str">
        <f t="shared" si="0"/>
        <v>P01_1_AWD</v>
      </c>
      <c r="E4" s="4" t="s">
        <v>11</v>
      </c>
      <c r="F4" s="4">
        <v>4</v>
      </c>
      <c r="G4" s="4">
        <v>0.12903225806451599</v>
      </c>
      <c r="H4" s="4">
        <f t="shared" si="1"/>
        <v>-2.0476928433652568</v>
      </c>
      <c r="I4" s="4">
        <f t="shared" si="2"/>
        <v>-0.26421843140196832</v>
      </c>
      <c r="J4">
        <f t="shared" si="3"/>
        <v>0.12903225806451613</v>
      </c>
      <c r="L4" s="30" t="s">
        <v>3</v>
      </c>
      <c r="M4" s="30">
        <v>1</v>
      </c>
      <c r="N4" s="30" t="s">
        <v>83</v>
      </c>
      <c r="O4" s="30" t="str">
        <f t="shared" si="4"/>
        <v>P09_1_AWD</v>
      </c>
      <c r="P4" s="35">
        <f t="shared" ref="P3:P61" si="6">-1*(SUMIF($D$2:$D$310,O4,$G$2:$G$310)*SUMIF($D$2:$D$310,O4,$H$2:$H$310))</f>
        <v>5.7176031936735114</v>
      </c>
      <c r="Q4" s="36">
        <f t="shared" si="5"/>
        <v>304.17499999999961</v>
      </c>
      <c r="S4" s="46" t="s">
        <v>126</v>
      </c>
      <c r="T4" s="47"/>
      <c r="U4" s="47"/>
      <c r="V4" s="47"/>
    </row>
    <row r="5" spans="1:25" ht="15" thickBot="1" x14ac:dyDescent="0.35">
      <c r="A5" s="4" t="s">
        <v>3</v>
      </c>
      <c r="B5" s="4">
        <v>1</v>
      </c>
      <c r="C5" s="4" t="s">
        <v>42</v>
      </c>
      <c r="D5" s="4" t="str">
        <f t="shared" si="0"/>
        <v>P01_1_AWD</v>
      </c>
      <c r="E5" s="4" t="s">
        <v>15</v>
      </c>
      <c r="F5" s="4">
        <v>1</v>
      </c>
      <c r="G5" s="4">
        <v>3.2258064516128997E-2</v>
      </c>
      <c r="H5" s="4">
        <f t="shared" si="1"/>
        <v>-3.4339872044851472</v>
      </c>
      <c r="I5" s="4">
        <f t="shared" si="2"/>
        <v>-0.11077378078984333</v>
      </c>
      <c r="J5">
        <f t="shared" si="3"/>
        <v>3.2258064516129031E-2</v>
      </c>
      <c r="L5" s="30" t="s">
        <v>3</v>
      </c>
      <c r="M5" s="30">
        <v>1</v>
      </c>
      <c r="N5" s="30" t="s">
        <v>88</v>
      </c>
      <c r="O5" s="30" t="str">
        <f t="shared" si="4"/>
        <v>P10_1_AWD</v>
      </c>
      <c r="P5" s="35">
        <f t="shared" si="6"/>
        <v>9.3547060675282143</v>
      </c>
      <c r="Q5" s="36">
        <f t="shared" si="5"/>
        <v>11553.065217391224</v>
      </c>
      <c r="S5" s="45" t="s">
        <v>124</v>
      </c>
      <c r="T5" s="29"/>
      <c r="U5" s="29"/>
      <c r="V5" s="29"/>
    </row>
    <row r="6" spans="1:25" ht="15" thickBot="1" x14ac:dyDescent="0.35">
      <c r="A6" s="4" t="s">
        <v>3</v>
      </c>
      <c r="B6" s="4">
        <v>1</v>
      </c>
      <c r="C6" s="4" t="s">
        <v>42</v>
      </c>
      <c r="D6" s="4" t="str">
        <f t="shared" si="0"/>
        <v>P01_1_AWD</v>
      </c>
      <c r="E6" s="4" t="s">
        <v>18</v>
      </c>
      <c r="F6" s="4">
        <v>1</v>
      </c>
      <c r="G6" s="4">
        <v>3.2258064516128997E-2</v>
      </c>
      <c r="H6" s="4">
        <f t="shared" si="1"/>
        <v>-3.4339872044851472</v>
      </c>
      <c r="I6" s="4">
        <f t="shared" si="2"/>
        <v>-0.11077378078984333</v>
      </c>
      <c r="J6">
        <f t="shared" si="3"/>
        <v>3.2258064516129031E-2</v>
      </c>
      <c r="L6" s="30" t="s">
        <v>3</v>
      </c>
      <c r="M6" s="30">
        <v>1</v>
      </c>
      <c r="N6" s="30" t="s">
        <v>108</v>
      </c>
      <c r="O6" s="30" t="str">
        <f t="shared" si="4"/>
        <v>P14_1_AWD</v>
      </c>
      <c r="P6" s="35">
        <f t="shared" si="6"/>
        <v>3.8474844842905758</v>
      </c>
      <c r="Q6" s="36">
        <f t="shared" si="5"/>
        <v>46.875000000000043</v>
      </c>
      <c r="S6" s="45" t="s">
        <v>125</v>
      </c>
      <c r="T6" s="29"/>
      <c r="U6" s="29"/>
      <c r="V6" s="29"/>
    </row>
    <row r="7" spans="1:25" ht="15" thickBot="1" x14ac:dyDescent="0.35">
      <c r="A7" s="4" t="s">
        <v>3</v>
      </c>
      <c r="B7" s="4">
        <v>1</v>
      </c>
      <c r="C7" s="4" t="s">
        <v>63</v>
      </c>
      <c r="D7" s="4" t="str">
        <f t="shared" si="0"/>
        <v>P05_1_AWD</v>
      </c>
      <c r="E7" s="4" t="s">
        <v>4</v>
      </c>
      <c r="F7" s="4">
        <v>1</v>
      </c>
      <c r="G7" s="4">
        <v>2.4390243902439001E-2</v>
      </c>
      <c r="H7" s="4">
        <f t="shared" si="1"/>
        <v>-3.7135720667043088</v>
      </c>
      <c r="I7" s="4">
        <f t="shared" si="2"/>
        <v>-9.0574928456202561E-2</v>
      </c>
      <c r="L7" s="30" t="s">
        <v>3</v>
      </c>
      <c r="M7" s="30">
        <v>2</v>
      </c>
      <c r="N7" s="30" t="s">
        <v>42</v>
      </c>
      <c r="O7" s="30" t="str">
        <f t="shared" si="4"/>
        <v>P01_2_AWD</v>
      </c>
      <c r="P7" s="35">
        <f t="shared" si="6"/>
        <v>8.2656501655803218</v>
      </c>
      <c r="Q7" s="36">
        <f t="shared" si="5"/>
        <v>3887.9999999999695</v>
      </c>
    </row>
    <row r="8" spans="1:25" ht="15" thickBot="1" x14ac:dyDescent="0.35">
      <c r="A8" s="4" t="s">
        <v>3</v>
      </c>
      <c r="B8" s="4">
        <v>1</v>
      </c>
      <c r="C8" s="4" t="s">
        <v>63</v>
      </c>
      <c r="D8" s="4" t="str">
        <f t="shared" si="0"/>
        <v>P05_1_AWD</v>
      </c>
      <c r="E8" s="4" t="s">
        <v>9</v>
      </c>
      <c r="F8" s="4">
        <v>39</v>
      </c>
      <c r="G8" s="4">
        <v>0.95121951219512102</v>
      </c>
      <c r="H8" s="4">
        <f t="shared" si="1"/>
        <v>-5.0010420574662352E-2</v>
      </c>
      <c r="I8" s="4">
        <f t="shared" si="2"/>
        <v>-4.7570887863703164E-2</v>
      </c>
      <c r="L8" s="30" t="s">
        <v>3</v>
      </c>
      <c r="M8" s="30">
        <v>2</v>
      </c>
      <c r="N8" s="30" t="s">
        <v>63</v>
      </c>
      <c r="O8" s="30" t="str">
        <f t="shared" si="4"/>
        <v>P05_2_AWD</v>
      </c>
      <c r="P8" s="35">
        <f t="shared" si="6"/>
        <v>8.0186673715523344</v>
      </c>
      <c r="Q8" s="36">
        <f t="shared" si="5"/>
        <v>3037.1272727272599</v>
      </c>
    </row>
    <row r="9" spans="1:25" ht="15" thickBot="1" x14ac:dyDescent="0.35">
      <c r="A9" s="4" t="s">
        <v>3</v>
      </c>
      <c r="B9" s="4">
        <v>1</v>
      </c>
      <c r="C9" s="4" t="s">
        <v>63</v>
      </c>
      <c r="D9" s="4" t="str">
        <f t="shared" si="0"/>
        <v>P05_1_AWD</v>
      </c>
      <c r="E9" s="4" t="s">
        <v>11</v>
      </c>
      <c r="F9" s="4">
        <v>1</v>
      </c>
      <c r="G9" s="4">
        <v>2.4390243902439001E-2</v>
      </c>
      <c r="H9" s="4">
        <f t="shared" si="1"/>
        <v>-3.7135720667043088</v>
      </c>
      <c r="I9" s="4">
        <f t="shared" si="2"/>
        <v>-9.0574928456202561E-2</v>
      </c>
      <c r="L9" s="30" t="s">
        <v>3</v>
      </c>
      <c r="M9" s="30">
        <v>2</v>
      </c>
      <c r="N9" s="30" t="s">
        <v>83</v>
      </c>
      <c r="O9" s="30" t="str">
        <f t="shared" si="4"/>
        <v>P09_2_AWD</v>
      </c>
      <c r="P9" s="35">
        <f t="shared" si="6"/>
        <v>3.7297014486341915</v>
      </c>
      <c r="Q9" s="36">
        <f t="shared" si="5"/>
        <v>41.666666666666671</v>
      </c>
    </row>
    <row r="10" spans="1:25" ht="15" thickBot="1" x14ac:dyDescent="0.35">
      <c r="A10" s="4" t="s">
        <v>3</v>
      </c>
      <c r="B10" s="4">
        <v>1</v>
      </c>
      <c r="C10" s="4" t="s">
        <v>83</v>
      </c>
      <c r="D10" s="4" t="str">
        <f t="shared" si="0"/>
        <v>P09_1_AWD</v>
      </c>
      <c r="E10" s="4" t="s">
        <v>9</v>
      </c>
      <c r="F10" s="4">
        <v>40</v>
      </c>
      <c r="G10" s="4">
        <v>0.86956521739130399</v>
      </c>
      <c r="H10" s="4">
        <f t="shared" si="1"/>
        <v>-0.1397619423751591</v>
      </c>
      <c r="I10" s="4">
        <f t="shared" si="2"/>
        <v>-0.12153212380448612</v>
      </c>
      <c r="L10" s="30" t="s">
        <v>3</v>
      </c>
      <c r="M10" s="30">
        <v>2</v>
      </c>
      <c r="N10" s="30" t="s">
        <v>88</v>
      </c>
      <c r="O10" s="30" t="str">
        <f t="shared" si="4"/>
        <v>P10_2_AWD</v>
      </c>
      <c r="P10" s="35">
        <f t="shared" si="6"/>
        <v>5.8777707951722622</v>
      </c>
      <c r="Q10" s="36">
        <f t="shared" si="5"/>
        <v>357.01249999999891</v>
      </c>
    </row>
    <row r="11" spans="1:25" ht="15" thickBot="1" x14ac:dyDescent="0.35">
      <c r="A11" s="4" t="s">
        <v>3</v>
      </c>
      <c r="B11" s="4">
        <v>1</v>
      </c>
      <c r="C11" s="4" t="s">
        <v>83</v>
      </c>
      <c r="D11" s="4" t="str">
        <f t="shared" si="0"/>
        <v>P09_1_AWD</v>
      </c>
      <c r="E11" s="4" t="s">
        <v>11</v>
      </c>
      <c r="F11" s="4">
        <v>2</v>
      </c>
      <c r="G11" s="4">
        <v>4.3478260869565202E-2</v>
      </c>
      <c r="H11" s="4">
        <f t="shared" si="1"/>
        <v>-3.1354942159291501</v>
      </c>
      <c r="I11" s="4">
        <f t="shared" si="2"/>
        <v>-0.1363258354751804</v>
      </c>
      <c r="L11" s="30" t="s">
        <v>3</v>
      </c>
      <c r="M11" s="30">
        <v>2</v>
      </c>
      <c r="N11" s="30" t="s">
        <v>108</v>
      </c>
      <c r="O11" s="30" t="str">
        <f t="shared" si="4"/>
        <v>P14_2_AWD</v>
      </c>
      <c r="P11" s="35">
        <f t="shared" si="6"/>
        <v>11.518641140995289</v>
      </c>
      <c r="Q11" s="36">
        <f t="shared" si="5"/>
        <v>100573.20416666503</v>
      </c>
    </row>
    <row r="12" spans="1:25" ht="15" thickBot="1" x14ac:dyDescent="0.35">
      <c r="A12" s="4" t="s">
        <v>3</v>
      </c>
      <c r="B12" s="4">
        <v>1</v>
      </c>
      <c r="C12" s="4" t="s">
        <v>83</v>
      </c>
      <c r="D12" s="4" t="str">
        <f t="shared" si="0"/>
        <v>P09_1_AWD</v>
      </c>
      <c r="E12" s="4" t="s">
        <v>15</v>
      </c>
      <c r="F12" s="4">
        <v>4</v>
      </c>
      <c r="G12" s="4">
        <v>8.6956521739130405E-2</v>
      </c>
      <c r="H12" s="4">
        <f t="shared" si="1"/>
        <v>-2.4423470353692047</v>
      </c>
      <c r="I12" s="4">
        <f t="shared" si="2"/>
        <v>-0.21237800307558294</v>
      </c>
      <c r="L12" s="30" t="s">
        <v>3</v>
      </c>
      <c r="M12" s="30">
        <v>3</v>
      </c>
      <c r="N12" s="30" t="s">
        <v>42</v>
      </c>
      <c r="O12" s="30" t="str">
        <f t="shared" si="4"/>
        <v>P01_3_AWD</v>
      </c>
      <c r="P12" s="35">
        <f t="shared" si="6"/>
        <v>1.9740810260220119</v>
      </c>
      <c r="Q12" s="36">
        <f t="shared" si="5"/>
        <v>7.2000000000000162</v>
      </c>
    </row>
    <row r="13" spans="1:25" ht="15" thickBot="1" x14ac:dyDescent="0.35">
      <c r="A13" s="4" t="s">
        <v>3</v>
      </c>
      <c r="B13" s="4">
        <v>1</v>
      </c>
      <c r="C13" s="4" t="s">
        <v>88</v>
      </c>
      <c r="D13" s="4" t="str">
        <f t="shared" si="0"/>
        <v>P10_1_AWD</v>
      </c>
      <c r="E13" s="4" t="s">
        <v>4</v>
      </c>
      <c r="F13" s="4">
        <v>2</v>
      </c>
      <c r="G13" s="4">
        <v>3.7037037037037E-2</v>
      </c>
      <c r="H13" s="4">
        <f t="shared" si="1"/>
        <v>-3.29583686600433</v>
      </c>
      <c r="I13" s="4">
        <f t="shared" si="2"/>
        <v>-0.12206803207423432</v>
      </c>
      <c r="L13" s="30" t="s">
        <v>3</v>
      </c>
      <c r="M13" s="30">
        <v>3</v>
      </c>
      <c r="N13" s="30" t="s">
        <v>63</v>
      </c>
      <c r="O13" s="30" t="str">
        <f t="shared" si="4"/>
        <v>P05_3_AWD</v>
      </c>
      <c r="P13" s="35">
        <f t="shared" si="6"/>
        <v>3.5835189384561117</v>
      </c>
      <c r="Q13" s="36">
        <f t="shared" si="5"/>
        <v>36.000000000000064</v>
      </c>
    </row>
    <row r="14" spans="1:25" ht="15" thickBot="1" x14ac:dyDescent="0.35">
      <c r="A14" s="4" t="s">
        <v>3</v>
      </c>
      <c r="B14" s="4">
        <v>1</v>
      </c>
      <c r="C14" s="4" t="s">
        <v>88</v>
      </c>
      <c r="D14" s="4" t="str">
        <f t="shared" si="0"/>
        <v>P10_1_AWD</v>
      </c>
      <c r="E14" s="4" t="s">
        <v>9</v>
      </c>
      <c r="F14" s="4">
        <v>46</v>
      </c>
      <c r="G14" s="4">
        <v>0.85185185185185097</v>
      </c>
      <c r="H14" s="4">
        <f t="shared" si="1"/>
        <v>-0.16034265007518042</v>
      </c>
      <c r="I14" s="4">
        <f t="shared" si="2"/>
        <v>-0.13658818339737577</v>
      </c>
      <c r="L14" s="30" t="s">
        <v>3</v>
      </c>
      <c r="M14" s="30">
        <v>3</v>
      </c>
      <c r="N14" s="30" t="s">
        <v>83</v>
      </c>
      <c r="O14" s="30" t="str">
        <f t="shared" si="4"/>
        <v>P09_3_AWD</v>
      </c>
      <c r="P14" s="35">
        <f t="shared" si="6"/>
        <v>17.241257626014139</v>
      </c>
      <c r="Q14" s="36">
        <f t="shared" si="5"/>
        <v>30745605.333332144</v>
      </c>
    </row>
    <row r="15" spans="1:25" ht="15" thickBot="1" x14ac:dyDescent="0.35">
      <c r="A15" s="4" t="s">
        <v>3</v>
      </c>
      <c r="B15" s="4">
        <v>1</v>
      </c>
      <c r="C15" s="4" t="s">
        <v>88</v>
      </c>
      <c r="D15" s="4" t="str">
        <f t="shared" si="0"/>
        <v>P10_1_AWD</v>
      </c>
      <c r="E15" s="4" t="s">
        <v>11</v>
      </c>
      <c r="F15" s="4">
        <v>4</v>
      </c>
      <c r="G15" s="4">
        <v>7.4074074074074001E-2</v>
      </c>
      <c r="H15" s="4">
        <f t="shared" si="1"/>
        <v>-2.6026896854443846</v>
      </c>
      <c r="I15" s="4">
        <f t="shared" si="2"/>
        <v>-0.1927918285514357</v>
      </c>
      <c r="L15" s="30" t="s">
        <v>3</v>
      </c>
      <c r="M15" s="30">
        <v>3</v>
      </c>
      <c r="N15" s="30" t="s">
        <v>88</v>
      </c>
      <c r="O15" s="30" t="str">
        <f t="shared" si="4"/>
        <v>P10_3_AWD</v>
      </c>
      <c r="P15" s="35">
        <f t="shared" si="6"/>
        <v>16.955165946383982</v>
      </c>
      <c r="Q15" s="36">
        <f t="shared" si="5"/>
        <v>23095906.370370153</v>
      </c>
    </row>
    <row r="16" spans="1:25" ht="15" thickBot="1" x14ac:dyDescent="0.35">
      <c r="A16" s="4" t="s">
        <v>3</v>
      </c>
      <c r="B16" s="4">
        <v>1</v>
      </c>
      <c r="C16" s="4" t="s">
        <v>88</v>
      </c>
      <c r="D16" s="4" t="str">
        <f t="shared" si="0"/>
        <v>P10_1_AWD</v>
      </c>
      <c r="E16" s="4" t="s">
        <v>18</v>
      </c>
      <c r="F16" s="4">
        <v>2</v>
      </c>
      <c r="G16" s="4">
        <v>3.7037037037037E-2</v>
      </c>
      <c r="H16" s="4">
        <f t="shared" si="1"/>
        <v>-3.29583686600433</v>
      </c>
      <c r="I16" s="4">
        <f t="shared" si="2"/>
        <v>-0.12206803207423432</v>
      </c>
      <c r="L16" s="30" t="s">
        <v>3</v>
      </c>
      <c r="M16" s="30">
        <v>3</v>
      </c>
      <c r="N16" s="30" t="s">
        <v>108</v>
      </c>
      <c r="O16" s="30" t="str">
        <f t="shared" si="4"/>
        <v>P14_3_AWD</v>
      </c>
      <c r="P16" s="35">
        <f t="shared" si="6"/>
        <v>6.4863132163508306</v>
      </c>
      <c r="Q16" s="36">
        <f t="shared" si="5"/>
        <v>656.09999999999911</v>
      </c>
    </row>
    <row r="17" spans="1:17" ht="15" thickBot="1" x14ac:dyDescent="0.35">
      <c r="A17" s="4" t="s">
        <v>3</v>
      </c>
      <c r="B17" s="4">
        <v>1</v>
      </c>
      <c r="C17" s="4" t="s">
        <v>108</v>
      </c>
      <c r="D17" s="4" t="str">
        <f t="shared" si="0"/>
        <v>P14_1_AWD</v>
      </c>
      <c r="E17" s="4" t="s">
        <v>4</v>
      </c>
      <c r="F17" s="4">
        <v>4</v>
      </c>
      <c r="G17" s="4">
        <v>0.266666666666666</v>
      </c>
      <c r="H17" s="4">
        <f t="shared" si="1"/>
        <v>-1.3217558399823219</v>
      </c>
      <c r="I17" s="4">
        <f t="shared" si="2"/>
        <v>-0.35246822399528499</v>
      </c>
      <c r="L17" s="30" t="s">
        <v>3</v>
      </c>
      <c r="M17" s="30">
        <v>4</v>
      </c>
      <c r="N17" s="30" t="s">
        <v>42</v>
      </c>
      <c r="O17" s="30" t="str">
        <f t="shared" si="4"/>
        <v>P01_4_AWD</v>
      </c>
      <c r="P17" s="35">
        <f t="shared" si="6"/>
        <v>7.0073238651751844</v>
      </c>
      <c r="Q17" s="36">
        <f t="shared" si="5"/>
        <v>1104.6942349137892</v>
      </c>
    </row>
    <row r="18" spans="1:17" ht="15" thickBot="1" x14ac:dyDescent="0.35">
      <c r="A18" s="4" t="s">
        <v>3</v>
      </c>
      <c r="B18" s="4">
        <v>1</v>
      </c>
      <c r="C18" s="4" t="s">
        <v>108</v>
      </c>
      <c r="D18" s="4" t="str">
        <f t="shared" si="0"/>
        <v>P14_1_AWD</v>
      </c>
      <c r="E18" s="4" t="s">
        <v>9</v>
      </c>
      <c r="F18" s="4">
        <v>9</v>
      </c>
      <c r="G18" s="4">
        <v>0.6</v>
      </c>
      <c r="H18" s="4">
        <f t="shared" si="1"/>
        <v>-0.51082562376599072</v>
      </c>
      <c r="I18" s="4">
        <f t="shared" si="2"/>
        <v>-0.30649537425959444</v>
      </c>
      <c r="L18" s="30" t="s">
        <v>3</v>
      </c>
      <c r="M18" s="30">
        <v>4</v>
      </c>
      <c r="N18" s="30" t="s">
        <v>63</v>
      </c>
      <c r="O18" s="30" t="str">
        <f t="shared" si="4"/>
        <v>P05_4_AWD</v>
      </c>
      <c r="P18" s="35">
        <f t="shared" si="6"/>
        <v>11.251749838212589</v>
      </c>
      <c r="Q18" s="36">
        <f t="shared" si="5"/>
        <v>77014.564955356473</v>
      </c>
    </row>
    <row r="19" spans="1:17" ht="15" thickBot="1" x14ac:dyDescent="0.35">
      <c r="A19" s="4" t="s">
        <v>3</v>
      </c>
      <c r="B19" s="4">
        <v>1</v>
      </c>
      <c r="C19" s="4" t="s">
        <v>108</v>
      </c>
      <c r="D19" s="4" t="str">
        <f t="shared" si="0"/>
        <v>P14_1_AWD</v>
      </c>
      <c r="E19" s="4" t="s">
        <v>11</v>
      </c>
      <c r="F19" s="4">
        <v>2</v>
      </c>
      <c r="G19" s="4">
        <v>0.133333333333333</v>
      </c>
      <c r="H19" s="4">
        <f t="shared" si="1"/>
        <v>-2.0149030205422673</v>
      </c>
      <c r="I19" s="4">
        <f t="shared" si="2"/>
        <v>-0.26865373607230164</v>
      </c>
      <c r="L19" s="30" t="s">
        <v>3</v>
      </c>
      <c r="M19" s="30">
        <v>4</v>
      </c>
      <c r="N19" s="30" t="s">
        <v>83</v>
      </c>
      <c r="O19" s="30" t="str">
        <f t="shared" si="4"/>
        <v>P09_4_AWD</v>
      </c>
      <c r="P19" s="35">
        <f t="shared" si="6"/>
        <v>12.231697194495293</v>
      </c>
      <c r="Q19" s="36">
        <f t="shared" si="5"/>
        <v>205191.13600628817</v>
      </c>
    </row>
    <row r="20" spans="1:17" ht="15" thickBot="1" x14ac:dyDescent="0.35">
      <c r="A20" s="4" t="s">
        <v>3</v>
      </c>
      <c r="B20" s="4">
        <v>2</v>
      </c>
      <c r="C20" s="4" t="s">
        <v>42</v>
      </c>
      <c r="D20" s="4" t="str">
        <f t="shared" si="0"/>
        <v>P01_2_AWD</v>
      </c>
      <c r="E20" s="4" t="s">
        <v>7</v>
      </c>
      <c r="F20" s="4">
        <v>1</v>
      </c>
      <c r="G20" s="4">
        <v>0.16666666666666599</v>
      </c>
      <c r="H20" s="4">
        <f t="shared" si="1"/>
        <v>-1.791759469228059</v>
      </c>
      <c r="I20" s="4">
        <f t="shared" si="2"/>
        <v>-0.29862657820467531</v>
      </c>
      <c r="L20" s="30" t="s">
        <v>3</v>
      </c>
      <c r="M20" s="30">
        <v>4</v>
      </c>
      <c r="N20" s="30" t="s">
        <v>88</v>
      </c>
      <c r="O20" s="30" t="str">
        <f t="shared" si="4"/>
        <v>P10_4_AWD</v>
      </c>
      <c r="P20" s="35">
        <f t="shared" si="6"/>
        <v>9.7418008558220741</v>
      </c>
      <c r="Q20" s="36">
        <f t="shared" si="5"/>
        <v>17014.153846153724</v>
      </c>
    </row>
    <row r="21" spans="1:17" ht="15" thickBot="1" x14ac:dyDescent="0.35">
      <c r="A21" s="4" t="s">
        <v>3</v>
      </c>
      <c r="B21" s="4">
        <v>2</v>
      </c>
      <c r="C21" s="4" t="s">
        <v>42</v>
      </c>
      <c r="D21" s="4" t="str">
        <f t="shared" si="0"/>
        <v>P01_2_AWD</v>
      </c>
      <c r="E21" s="4" t="s">
        <v>9</v>
      </c>
      <c r="F21" s="4">
        <v>2</v>
      </c>
      <c r="G21" s="4">
        <v>0.33333333333333298</v>
      </c>
      <c r="H21" s="4">
        <f t="shared" si="1"/>
        <v>-1.0986122886681107</v>
      </c>
      <c r="I21" s="4">
        <f t="shared" si="2"/>
        <v>-0.36620409622270317</v>
      </c>
      <c r="L21" s="30" t="s">
        <v>3</v>
      </c>
      <c r="M21" s="30">
        <v>4</v>
      </c>
      <c r="N21" s="30" t="s">
        <v>108</v>
      </c>
      <c r="O21" s="30" t="str">
        <f t="shared" si="4"/>
        <v>P14_4_AWD</v>
      </c>
      <c r="P21" s="35">
        <f t="shared" si="6"/>
        <v>6.8843982171613698</v>
      </c>
      <c r="Q21" s="36">
        <f t="shared" si="5"/>
        <v>976.91360294117271</v>
      </c>
    </row>
    <row r="22" spans="1:17" ht="15" thickBot="1" x14ac:dyDescent="0.35">
      <c r="A22" s="4" t="s">
        <v>3</v>
      </c>
      <c r="B22" s="4">
        <v>2</v>
      </c>
      <c r="C22" s="4" t="s">
        <v>42</v>
      </c>
      <c r="D22" s="4" t="str">
        <f t="shared" si="0"/>
        <v>P01_2_AWD</v>
      </c>
      <c r="E22" s="4" t="s">
        <v>12</v>
      </c>
      <c r="F22" s="4">
        <v>1</v>
      </c>
      <c r="G22" s="4">
        <v>0.16666666666666599</v>
      </c>
      <c r="H22" s="4">
        <f t="shared" si="1"/>
        <v>-1.791759469228059</v>
      </c>
      <c r="I22" s="4">
        <f t="shared" si="2"/>
        <v>-0.29862657820467531</v>
      </c>
      <c r="L22" s="31" t="s">
        <v>20</v>
      </c>
      <c r="M22" s="31">
        <v>1</v>
      </c>
      <c r="N22" s="31" t="s">
        <v>53</v>
      </c>
      <c r="O22" s="31" t="str">
        <f t="shared" si="4"/>
        <v>P03_1_CON</v>
      </c>
      <c r="P22" s="37">
        <f t="shared" si="6"/>
        <v>10.744502035794481</v>
      </c>
      <c r="Q22" s="38">
        <f t="shared" si="5"/>
        <v>46374.361693547908</v>
      </c>
    </row>
    <row r="23" spans="1:17" ht="15" thickBot="1" x14ac:dyDescent="0.35">
      <c r="A23" s="4" t="s">
        <v>3</v>
      </c>
      <c r="B23" s="4">
        <v>2</v>
      </c>
      <c r="C23" s="4" t="s">
        <v>42</v>
      </c>
      <c r="D23" s="4" t="str">
        <f t="shared" si="0"/>
        <v>P01_2_AWD</v>
      </c>
      <c r="E23" s="4" t="s">
        <v>15</v>
      </c>
      <c r="F23" s="4">
        <v>1</v>
      </c>
      <c r="G23" s="4">
        <v>0.16666666666666599</v>
      </c>
      <c r="H23" s="4">
        <f t="shared" si="1"/>
        <v>-1.791759469228059</v>
      </c>
      <c r="I23" s="4">
        <f t="shared" si="2"/>
        <v>-0.29862657820467531</v>
      </c>
      <c r="L23" s="31" t="s">
        <v>20</v>
      </c>
      <c r="M23" s="31">
        <v>1</v>
      </c>
      <c r="N23" s="31" t="s">
        <v>68</v>
      </c>
      <c r="O23" s="31" t="str">
        <f t="shared" si="4"/>
        <v>P06_1_CON</v>
      </c>
      <c r="P23" s="37">
        <f t="shared" si="6"/>
        <v>6.6603873387770598</v>
      </c>
      <c r="Q23" s="38">
        <f t="shared" si="5"/>
        <v>780.85333333333131</v>
      </c>
    </row>
    <row r="24" spans="1:17" ht="15" thickBot="1" x14ac:dyDescent="0.35">
      <c r="A24" s="4" t="s">
        <v>3</v>
      </c>
      <c r="B24" s="4">
        <v>2</v>
      </c>
      <c r="C24" s="4" t="s">
        <v>42</v>
      </c>
      <c r="D24" s="4" t="str">
        <f t="shared" si="0"/>
        <v>P01_2_AWD</v>
      </c>
      <c r="E24" s="4" t="s">
        <v>16</v>
      </c>
      <c r="F24" s="4">
        <v>1</v>
      </c>
      <c r="G24" s="4">
        <v>0.16666666666666599</v>
      </c>
      <c r="H24" s="4">
        <f t="shared" si="1"/>
        <v>-1.791759469228059</v>
      </c>
      <c r="I24" s="4">
        <f t="shared" si="2"/>
        <v>-0.29862657820467531</v>
      </c>
      <c r="L24" s="31" t="s">
        <v>20</v>
      </c>
      <c r="M24" s="31">
        <v>1</v>
      </c>
      <c r="N24" s="31" t="s">
        <v>78</v>
      </c>
      <c r="O24" s="31" t="str">
        <f t="shared" si="4"/>
        <v>P08_1_CON</v>
      </c>
      <c r="P24" s="37">
        <f t="shared" si="6"/>
        <v>7.2972852082123252</v>
      </c>
      <c r="Q24" s="38">
        <f t="shared" si="5"/>
        <v>1476.2866715399582</v>
      </c>
    </row>
    <row r="25" spans="1:17" ht="15" thickBot="1" x14ac:dyDescent="0.35">
      <c r="A25" s="4" t="s">
        <v>3</v>
      </c>
      <c r="B25" s="4">
        <v>2</v>
      </c>
      <c r="C25" s="4" t="s">
        <v>63</v>
      </c>
      <c r="D25" s="4" t="str">
        <f t="shared" si="0"/>
        <v>P05_2_AWD</v>
      </c>
      <c r="E25" s="4" t="s">
        <v>6</v>
      </c>
      <c r="F25" s="4">
        <v>1</v>
      </c>
      <c r="G25" s="4">
        <v>2.94117647058823E-2</v>
      </c>
      <c r="H25" s="4">
        <f t="shared" si="1"/>
        <v>-3.5263605246161633</v>
      </c>
      <c r="I25" s="4">
        <f t="shared" si="2"/>
        <v>-0.10371648601812226</v>
      </c>
      <c r="L25" s="31" t="s">
        <v>20</v>
      </c>
      <c r="M25" s="31">
        <v>1</v>
      </c>
      <c r="N25" s="31" t="s">
        <v>98</v>
      </c>
      <c r="O25" s="31" t="str">
        <f t="shared" si="4"/>
        <v>P12_1_CON</v>
      </c>
      <c r="P25" s="37">
        <f t="shared" si="6"/>
        <v>8.0473775445007085</v>
      </c>
      <c r="Q25" s="38">
        <f t="shared" si="5"/>
        <v>3125.5874999999751</v>
      </c>
    </row>
    <row r="26" spans="1:17" ht="15" thickBot="1" x14ac:dyDescent="0.35">
      <c r="A26" s="4" t="s">
        <v>3</v>
      </c>
      <c r="B26" s="4">
        <v>2</v>
      </c>
      <c r="C26" s="4" t="s">
        <v>63</v>
      </c>
      <c r="D26" s="4" t="str">
        <f t="shared" si="0"/>
        <v>P05_2_AWD</v>
      </c>
      <c r="E26" s="4" t="s">
        <v>8</v>
      </c>
      <c r="F26" s="4">
        <v>0</v>
      </c>
      <c r="G26" s="4">
        <v>0</v>
      </c>
      <c r="H26" s="4"/>
      <c r="I26" s="4"/>
      <c r="J26" t="s">
        <v>123</v>
      </c>
      <c r="L26" s="31" t="s">
        <v>20</v>
      </c>
      <c r="M26" s="31">
        <v>1</v>
      </c>
      <c r="N26" s="31" t="s">
        <v>113</v>
      </c>
      <c r="O26" s="31" t="str">
        <f t="shared" si="4"/>
        <v>P15_1_CON</v>
      </c>
      <c r="P26" s="37">
        <f t="shared" si="6"/>
        <v>2.038856261564761</v>
      </c>
      <c r="Q26" s="38">
        <f t="shared" si="5"/>
        <v>7.6818181818182074</v>
      </c>
    </row>
    <row r="27" spans="1:17" ht="15" thickBot="1" x14ac:dyDescent="0.35">
      <c r="A27" s="4" t="s">
        <v>3</v>
      </c>
      <c r="B27" s="4">
        <v>2</v>
      </c>
      <c r="C27" s="4" t="s">
        <v>63</v>
      </c>
      <c r="D27" s="4" t="str">
        <f t="shared" si="0"/>
        <v>P05_2_AWD</v>
      </c>
      <c r="E27" s="4" t="s">
        <v>9</v>
      </c>
      <c r="F27" s="4">
        <v>2</v>
      </c>
      <c r="G27" s="4">
        <v>5.8823529411764698E-2</v>
      </c>
      <c r="H27" s="4">
        <f t="shared" si="1"/>
        <v>-2.8332133440562162</v>
      </c>
      <c r="I27" s="4">
        <f t="shared" si="2"/>
        <v>-0.16665960847389505</v>
      </c>
      <c r="L27" s="31" t="s">
        <v>20</v>
      </c>
      <c r="M27" s="31">
        <v>2</v>
      </c>
      <c r="N27" s="31" t="s">
        <v>53</v>
      </c>
      <c r="O27" s="31" t="str">
        <f t="shared" si="4"/>
        <v>P03_2_CON</v>
      </c>
      <c r="P27" s="37">
        <f t="shared" si="6"/>
        <v>37.158705586126004</v>
      </c>
      <c r="Q27" s="38">
        <f t="shared" si="5"/>
        <v>1.3734751009617998E+16</v>
      </c>
    </row>
    <row r="28" spans="1:17" ht="15" thickBot="1" x14ac:dyDescent="0.35">
      <c r="A28" s="4" t="s">
        <v>3</v>
      </c>
      <c r="B28" s="4">
        <v>2</v>
      </c>
      <c r="C28" s="4" t="s">
        <v>63</v>
      </c>
      <c r="D28" s="4" t="str">
        <f t="shared" si="0"/>
        <v>P05_2_AWD</v>
      </c>
      <c r="E28" s="4" t="s">
        <v>12</v>
      </c>
      <c r="F28" s="4">
        <v>20</v>
      </c>
      <c r="G28" s="4">
        <v>0.58823529411764697</v>
      </c>
      <c r="H28" s="4">
        <f t="shared" si="1"/>
        <v>-0.5306282510621706</v>
      </c>
      <c r="I28" s="4">
        <f t="shared" si="2"/>
        <v>-0.31213426533068855</v>
      </c>
      <c r="L28" s="31" t="s">
        <v>20</v>
      </c>
      <c r="M28" s="31">
        <v>2</v>
      </c>
      <c r="N28" s="31" t="s">
        <v>68</v>
      </c>
      <c r="O28" s="31" t="str">
        <f t="shared" si="4"/>
        <v>P06_2_CON</v>
      </c>
      <c r="P28" s="37">
        <f t="shared" si="6"/>
        <v>29.355617837066408</v>
      </c>
      <c r="Q28" s="38">
        <f t="shared" si="5"/>
        <v>5610258074930.1436</v>
      </c>
    </row>
    <row r="29" spans="1:17" ht="15" thickBot="1" x14ac:dyDescent="0.35">
      <c r="A29" s="4" t="s">
        <v>3</v>
      </c>
      <c r="B29" s="4">
        <v>2</v>
      </c>
      <c r="C29" s="4" t="s">
        <v>63</v>
      </c>
      <c r="D29" s="4" t="str">
        <f t="shared" si="0"/>
        <v>P05_2_AWD</v>
      </c>
      <c r="E29" s="4" t="s">
        <v>16</v>
      </c>
      <c r="F29" s="4">
        <v>11</v>
      </c>
      <c r="G29" s="4">
        <v>0.32352941176470501</v>
      </c>
      <c r="H29" s="4">
        <f t="shared" si="1"/>
        <v>-1.1284652518177936</v>
      </c>
      <c r="I29" s="4">
        <f t="shared" si="2"/>
        <v>-0.36509169911752049</v>
      </c>
      <c r="L29" s="31" t="s">
        <v>20</v>
      </c>
      <c r="M29" s="31">
        <v>2</v>
      </c>
      <c r="N29" s="31" t="s">
        <v>78</v>
      </c>
      <c r="O29" s="31" t="str">
        <f t="shared" si="4"/>
        <v>P08_2_CON</v>
      </c>
      <c r="P29" s="37">
        <f t="shared" si="6"/>
        <v>30.525723949938445</v>
      </c>
      <c r="Q29" s="38">
        <f t="shared" si="5"/>
        <v>18078128438023.883</v>
      </c>
    </row>
    <row r="30" spans="1:17" ht="15" thickBot="1" x14ac:dyDescent="0.35">
      <c r="A30" s="4" t="s">
        <v>3</v>
      </c>
      <c r="B30" s="4">
        <v>2</v>
      </c>
      <c r="C30" s="4" t="s">
        <v>83</v>
      </c>
      <c r="D30" s="4" t="str">
        <f t="shared" si="0"/>
        <v>P09_2_AWD</v>
      </c>
      <c r="E30" s="4" t="s">
        <v>9</v>
      </c>
      <c r="F30" s="4">
        <v>3</v>
      </c>
      <c r="G30" s="4">
        <v>0.6</v>
      </c>
      <c r="H30" s="4">
        <f t="shared" si="1"/>
        <v>-0.51082562376599072</v>
      </c>
      <c r="I30" s="4">
        <f t="shared" si="2"/>
        <v>-0.30649537425959444</v>
      </c>
      <c r="L30" s="31" t="s">
        <v>20</v>
      </c>
      <c r="M30" s="31">
        <v>2</v>
      </c>
      <c r="N30" s="31" t="s">
        <v>98</v>
      </c>
      <c r="O30" s="31" t="str">
        <f t="shared" si="4"/>
        <v>P12_2_CON</v>
      </c>
      <c r="P30" s="37">
        <f t="shared" si="6"/>
        <v>29.318029176017518</v>
      </c>
      <c r="Q30" s="38">
        <f t="shared" si="5"/>
        <v>5403290177133.6475</v>
      </c>
    </row>
    <row r="31" spans="1:17" ht="15" thickBot="1" x14ac:dyDescent="0.35">
      <c r="A31" s="4" t="s">
        <v>3</v>
      </c>
      <c r="B31" s="4">
        <v>2</v>
      </c>
      <c r="C31" s="4" t="s">
        <v>83</v>
      </c>
      <c r="D31" s="4" t="str">
        <f t="shared" si="0"/>
        <v>P09_2_AWD</v>
      </c>
      <c r="E31" s="4" t="s">
        <v>15</v>
      </c>
      <c r="F31" s="4">
        <v>1</v>
      </c>
      <c r="G31" s="4">
        <v>0.2</v>
      </c>
      <c r="H31" s="4">
        <f t="shared" si="1"/>
        <v>-1.6094379124341003</v>
      </c>
      <c r="I31" s="4">
        <f t="shared" si="2"/>
        <v>-0.32188758248682009</v>
      </c>
      <c r="L31" s="31" t="s">
        <v>20</v>
      </c>
      <c r="M31" s="31">
        <v>2</v>
      </c>
      <c r="N31" s="31" t="s">
        <v>113</v>
      </c>
      <c r="O31" s="31" t="str">
        <f t="shared" si="4"/>
        <v>P15_2_CON</v>
      </c>
      <c r="P31" s="37">
        <f t="shared" si="6"/>
        <v>19.888260014383896</v>
      </c>
      <c r="Q31" s="38">
        <f t="shared" si="5"/>
        <v>433871955.17905354</v>
      </c>
    </row>
    <row r="32" spans="1:17" ht="15" thickBot="1" x14ac:dyDescent="0.35">
      <c r="A32" s="4" t="s">
        <v>3</v>
      </c>
      <c r="B32" s="4">
        <v>2</v>
      </c>
      <c r="C32" s="4" t="s">
        <v>83</v>
      </c>
      <c r="D32" s="4" t="str">
        <f t="shared" si="0"/>
        <v>P09_2_AWD</v>
      </c>
      <c r="E32" s="4" t="s">
        <v>16</v>
      </c>
      <c r="F32" s="4">
        <v>1</v>
      </c>
      <c r="G32" s="4">
        <v>0.2</v>
      </c>
      <c r="H32" s="4">
        <f t="shared" si="1"/>
        <v>-1.6094379124341003</v>
      </c>
      <c r="I32" s="4">
        <f t="shared" si="2"/>
        <v>-0.32188758248682009</v>
      </c>
      <c r="L32" s="31" t="s">
        <v>20</v>
      </c>
      <c r="M32" s="31">
        <v>3</v>
      </c>
      <c r="N32" s="31" t="s">
        <v>53</v>
      </c>
      <c r="O32" s="31" t="str">
        <f t="shared" si="4"/>
        <v>P03_3_CON</v>
      </c>
      <c r="P32" s="37">
        <f t="shared" si="6"/>
        <v>20.362922422670298</v>
      </c>
      <c r="Q32" s="38">
        <f t="shared" si="5"/>
        <v>697436775.19550169</v>
      </c>
    </row>
    <row r="33" spans="1:17" ht="15" thickBot="1" x14ac:dyDescent="0.35">
      <c r="A33" s="4" t="s">
        <v>3</v>
      </c>
      <c r="B33" s="4">
        <v>2</v>
      </c>
      <c r="C33" s="4" t="s">
        <v>88</v>
      </c>
      <c r="D33" s="4" t="str">
        <f t="shared" si="0"/>
        <v>P10_2_AWD</v>
      </c>
      <c r="E33" s="4" t="s">
        <v>7</v>
      </c>
      <c r="F33" s="4">
        <v>2</v>
      </c>
      <c r="G33" s="4">
        <v>0.15384615384615299</v>
      </c>
      <c r="H33" s="4">
        <f t="shared" si="1"/>
        <v>-1.8718021769015969</v>
      </c>
      <c r="I33" s="4">
        <f t="shared" si="2"/>
        <v>-0.28796956567716714</v>
      </c>
      <c r="L33" s="31" t="s">
        <v>20</v>
      </c>
      <c r="M33" s="31">
        <v>3</v>
      </c>
      <c r="N33" s="31" t="s">
        <v>68</v>
      </c>
      <c r="O33" s="31" t="str">
        <f t="shared" si="4"/>
        <v>P06_3_CON</v>
      </c>
      <c r="P33" s="37">
        <f t="shared" si="6"/>
        <v>23.55152843685449</v>
      </c>
      <c r="Q33" s="38">
        <f t="shared" si="5"/>
        <v>16916045339.978964</v>
      </c>
    </row>
    <row r="34" spans="1:17" ht="15" thickBot="1" x14ac:dyDescent="0.35">
      <c r="A34" s="4" t="s">
        <v>3</v>
      </c>
      <c r="B34" s="4">
        <v>2</v>
      </c>
      <c r="C34" s="4" t="s">
        <v>88</v>
      </c>
      <c r="D34" s="4" t="str">
        <f t="shared" si="0"/>
        <v>P10_2_AWD</v>
      </c>
      <c r="E34" s="4" t="s">
        <v>9</v>
      </c>
      <c r="F34" s="4">
        <v>4</v>
      </c>
      <c r="G34" s="4">
        <v>0.30769230769230699</v>
      </c>
      <c r="H34" s="4">
        <f t="shared" si="1"/>
        <v>-1.1786549963416484</v>
      </c>
      <c r="I34" s="4">
        <f t="shared" si="2"/>
        <v>-0.36266307579742946</v>
      </c>
      <c r="L34" s="31" t="s">
        <v>20</v>
      </c>
      <c r="M34" s="31">
        <v>3</v>
      </c>
      <c r="N34" s="31" t="s">
        <v>78</v>
      </c>
      <c r="O34" s="31" t="str">
        <f t="shared" si="4"/>
        <v>P08_3_CON</v>
      </c>
      <c r="P34" s="37">
        <f t="shared" si="6"/>
        <v>15.61332565890868</v>
      </c>
      <c r="Q34" s="38">
        <f t="shared" si="5"/>
        <v>6036444.0247252565</v>
      </c>
    </row>
    <row r="35" spans="1:17" ht="15" thickBot="1" x14ac:dyDescent="0.35">
      <c r="A35" s="4" t="s">
        <v>3</v>
      </c>
      <c r="B35" s="4">
        <v>2</v>
      </c>
      <c r="C35" s="4" t="s">
        <v>88</v>
      </c>
      <c r="D35" s="4" t="str">
        <f t="shared" si="0"/>
        <v>P10_2_AWD</v>
      </c>
      <c r="E35" s="4" t="s">
        <v>12</v>
      </c>
      <c r="F35" s="4">
        <v>2</v>
      </c>
      <c r="G35" s="4">
        <v>0.15384615384615299</v>
      </c>
      <c r="H35" s="4">
        <f t="shared" si="1"/>
        <v>-1.8718021769015969</v>
      </c>
      <c r="I35" s="4">
        <f t="shared" si="2"/>
        <v>-0.28796956567716714</v>
      </c>
      <c r="L35" s="31" t="s">
        <v>20</v>
      </c>
      <c r="M35" s="31">
        <v>3</v>
      </c>
      <c r="N35" s="31" t="s">
        <v>98</v>
      </c>
      <c r="O35" s="31" t="str">
        <f t="shared" si="4"/>
        <v>P12_3_CON</v>
      </c>
      <c r="P35" s="37">
        <f t="shared" si="6"/>
        <v>10.175485270067856</v>
      </c>
      <c r="Q35" s="38">
        <f t="shared" si="5"/>
        <v>26251.680107526856</v>
      </c>
    </row>
    <row r="36" spans="1:17" ht="15" thickBot="1" x14ac:dyDescent="0.35">
      <c r="A36" s="4" t="s">
        <v>3</v>
      </c>
      <c r="B36" s="4">
        <v>2</v>
      </c>
      <c r="C36" s="4" t="s">
        <v>88</v>
      </c>
      <c r="D36" s="4" t="str">
        <f t="shared" si="0"/>
        <v>P10_2_AWD</v>
      </c>
      <c r="E36" s="4" t="s">
        <v>16</v>
      </c>
      <c r="F36" s="4">
        <v>5</v>
      </c>
      <c r="G36" s="4">
        <v>0.38461538461538403</v>
      </c>
      <c r="H36" s="4">
        <f t="shared" si="1"/>
        <v>-0.9555114450274379</v>
      </c>
      <c r="I36" s="4">
        <f t="shared" si="2"/>
        <v>-0.36750440193362938</v>
      </c>
      <c r="L36" s="31" t="s">
        <v>20</v>
      </c>
      <c r="M36" s="31">
        <v>3</v>
      </c>
      <c r="N36" s="31" t="s">
        <v>113</v>
      </c>
      <c r="O36" s="31" t="str">
        <f t="shared" si="4"/>
        <v>P15_3_CON</v>
      </c>
      <c r="P36" s="37">
        <f t="shared" si="6"/>
        <v>9.8013619176393458</v>
      </c>
      <c r="Q36" s="38">
        <f t="shared" si="5"/>
        <v>18058.322135416598</v>
      </c>
    </row>
    <row r="37" spans="1:17" ht="15" thickBot="1" x14ac:dyDescent="0.35">
      <c r="A37" s="4" t="s">
        <v>3</v>
      </c>
      <c r="B37" s="4">
        <v>2</v>
      </c>
      <c r="C37" s="4" t="s">
        <v>108</v>
      </c>
      <c r="D37" s="4" t="str">
        <f t="shared" si="0"/>
        <v>P14_2_AWD</v>
      </c>
      <c r="E37" s="4" t="s">
        <v>8</v>
      </c>
      <c r="F37" s="4">
        <v>2</v>
      </c>
      <c r="G37" s="4">
        <v>0.11764705882352899</v>
      </c>
      <c r="H37" s="4">
        <f t="shared" si="1"/>
        <v>-2.1400661634962743</v>
      </c>
      <c r="I37" s="4">
        <f t="shared" si="2"/>
        <v>-0.2517724898230902</v>
      </c>
      <c r="L37" s="31" t="s">
        <v>20</v>
      </c>
      <c r="M37" s="31">
        <v>4</v>
      </c>
      <c r="N37" s="31" t="s">
        <v>53</v>
      </c>
      <c r="O37" s="31" t="str">
        <f t="shared" si="4"/>
        <v>P03_4_CON</v>
      </c>
      <c r="P37" s="37">
        <f t="shared" si="6"/>
        <v>9.6960568683912598</v>
      </c>
      <c r="Q37" s="38">
        <f t="shared" si="5"/>
        <v>16253.391414141282</v>
      </c>
    </row>
    <row r="38" spans="1:17" ht="15" thickBot="1" x14ac:dyDescent="0.35">
      <c r="A38" s="4" t="s">
        <v>3</v>
      </c>
      <c r="B38" s="4">
        <v>2</v>
      </c>
      <c r="C38" s="4" t="s">
        <v>108</v>
      </c>
      <c r="D38" s="4" t="str">
        <f t="shared" si="0"/>
        <v>P14_2_AWD</v>
      </c>
      <c r="E38" s="4" t="s">
        <v>9</v>
      </c>
      <c r="F38" s="4">
        <v>3</v>
      </c>
      <c r="G38" s="4">
        <v>0.17647058823529399</v>
      </c>
      <c r="H38" s="4">
        <f t="shared" si="1"/>
        <v>-1.734601055388107</v>
      </c>
      <c r="I38" s="4">
        <f t="shared" si="2"/>
        <v>-0.30610606859790102</v>
      </c>
      <c r="L38" s="31" t="s">
        <v>20</v>
      </c>
      <c r="M38" s="31">
        <v>4</v>
      </c>
      <c r="N38" s="31" t="s">
        <v>68</v>
      </c>
      <c r="O38" s="31" t="str">
        <f t="shared" si="4"/>
        <v>P06_4_CON</v>
      </c>
      <c r="P38" s="37">
        <f t="shared" si="6"/>
        <v>6.6733177210491652</v>
      </c>
      <c r="Q38" s="38">
        <f t="shared" si="5"/>
        <v>791.0156249999975</v>
      </c>
    </row>
    <row r="39" spans="1:17" ht="15" thickBot="1" x14ac:dyDescent="0.35">
      <c r="A39" s="4" t="s">
        <v>3</v>
      </c>
      <c r="B39" s="4">
        <v>2</v>
      </c>
      <c r="C39" s="4" t="s">
        <v>108</v>
      </c>
      <c r="D39" s="4" t="str">
        <f t="shared" si="0"/>
        <v>P14_2_AWD</v>
      </c>
      <c r="E39" s="4" t="s">
        <v>12</v>
      </c>
      <c r="F39" s="4">
        <v>4</v>
      </c>
      <c r="G39" s="4">
        <v>0.23529411764705799</v>
      </c>
      <c r="H39" s="4">
        <f t="shared" si="1"/>
        <v>-1.4469189829363289</v>
      </c>
      <c r="I39" s="4">
        <f t="shared" si="2"/>
        <v>-0.34045152539678208</v>
      </c>
      <c r="L39" s="31" t="s">
        <v>20</v>
      </c>
      <c r="M39" s="31">
        <v>4</v>
      </c>
      <c r="N39" s="31" t="s">
        <v>78</v>
      </c>
      <c r="O39" s="31" t="str">
        <f t="shared" si="4"/>
        <v>P08_4_CON</v>
      </c>
      <c r="P39" s="37">
        <f t="shared" si="6"/>
        <v>10.757796551659048</v>
      </c>
      <c r="Q39" s="38">
        <f t="shared" si="5"/>
        <v>46995.002801120441</v>
      </c>
    </row>
    <row r="40" spans="1:17" ht="15" thickBot="1" x14ac:dyDescent="0.35">
      <c r="A40" s="4" t="s">
        <v>3</v>
      </c>
      <c r="B40" s="4">
        <v>2</v>
      </c>
      <c r="C40" s="4" t="s">
        <v>108</v>
      </c>
      <c r="D40" s="4" t="str">
        <f t="shared" si="0"/>
        <v>P14_2_AWD</v>
      </c>
      <c r="E40" s="4" t="s">
        <v>15</v>
      </c>
      <c r="F40" s="4">
        <v>5</v>
      </c>
      <c r="G40" s="4">
        <v>0.29411764705882298</v>
      </c>
      <c r="H40" s="4">
        <f t="shared" si="1"/>
        <v>-1.2237754316221177</v>
      </c>
      <c r="I40" s="4">
        <f t="shared" si="2"/>
        <v>-0.35993395047709276</v>
      </c>
      <c r="L40" s="31" t="s">
        <v>20</v>
      </c>
      <c r="M40" s="31">
        <v>4</v>
      </c>
      <c r="N40" s="31" t="s">
        <v>98</v>
      </c>
      <c r="O40" s="31" t="str">
        <f t="shared" si="4"/>
        <v>P12_4_CON</v>
      </c>
      <c r="P40" s="37">
        <f t="shared" si="6"/>
        <v>9.9606785551307659</v>
      </c>
      <c r="Q40" s="38">
        <f t="shared" si="5"/>
        <v>21177.160714285594</v>
      </c>
    </row>
    <row r="41" spans="1:17" ht="15" thickBot="1" x14ac:dyDescent="0.35">
      <c r="A41" s="4" t="s">
        <v>3</v>
      </c>
      <c r="B41" s="4">
        <v>2</v>
      </c>
      <c r="C41" s="4" t="s">
        <v>108</v>
      </c>
      <c r="D41" s="4" t="str">
        <f t="shared" si="0"/>
        <v>P14_2_AWD</v>
      </c>
      <c r="E41" s="4" t="s">
        <v>16</v>
      </c>
      <c r="F41" s="4">
        <v>2</v>
      </c>
      <c r="G41" s="4">
        <v>0.11764705882352899</v>
      </c>
      <c r="H41" s="4">
        <f t="shared" si="1"/>
        <v>-2.1400661634962743</v>
      </c>
      <c r="I41" s="4">
        <f t="shared" si="2"/>
        <v>-0.2517724898230902</v>
      </c>
      <c r="L41" s="31" t="s">
        <v>20</v>
      </c>
      <c r="M41" s="31">
        <v>4</v>
      </c>
      <c r="N41" s="31" t="s">
        <v>113</v>
      </c>
      <c r="O41" s="31" t="str">
        <f t="shared" si="4"/>
        <v>P15_4_CON</v>
      </c>
      <c r="P41" s="37">
        <f t="shared" si="6"/>
        <v>9.9347031530501511</v>
      </c>
      <c r="Q41" s="38">
        <f t="shared" si="5"/>
        <v>20634.158333333224</v>
      </c>
    </row>
    <row r="42" spans="1:17" ht="15" thickBot="1" x14ac:dyDescent="0.35">
      <c r="A42" s="4" t="s">
        <v>3</v>
      </c>
      <c r="B42" s="4">
        <v>2</v>
      </c>
      <c r="C42" s="4" t="s">
        <v>108</v>
      </c>
      <c r="D42" s="4" t="str">
        <f t="shared" si="0"/>
        <v>P14_2_AWD</v>
      </c>
      <c r="E42" s="4" t="s">
        <v>17</v>
      </c>
      <c r="F42" s="4">
        <v>1</v>
      </c>
      <c r="G42" s="4">
        <v>5.8823529411764698E-2</v>
      </c>
      <c r="H42" s="4">
        <f t="shared" si="1"/>
        <v>-2.8332133440562162</v>
      </c>
      <c r="I42" s="4">
        <f t="shared" si="2"/>
        <v>-0.16665960847389505</v>
      </c>
      <c r="L42" s="32" t="s">
        <v>23</v>
      </c>
      <c r="M42" s="32">
        <v>1</v>
      </c>
      <c r="N42" s="32" t="s">
        <v>48</v>
      </c>
      <c r="O42" s="32" t="str">
        <f t="shared" si="4"/>
        <v>P02_1_MSD</v>
      </c>
      <c r="P42" s="39">
        <f t="shared" si="6"/>
        <v>8.5304630069529495</v>
      </c>
      <c r="Q42" s="40">
        <f t="shared" si="5"/>
        <v>5066.7912513842566</v>
      </c>
    </row>
    <row r="43" spans="1:17" ht="15" thickBot="1" x14ac:dyDescent="0.35">
      <c r="A43" s="4" t="s">
        <v>3</v>
      </c>
      <c r="B43" s="4">
        <v>3</v>
      </c>
      <c r="C43" s="4" t="s">
        <v>42</v>
      </c>
      <c r="D43" s="4" t="str">
        <f t="shared" si="0"/>
        <v>P01_3_AWD</v>
      </c>
      <c r="E43" s="4" t="s">
        <v>16</v>
      </c>
      <c r="F43" s="4">
        <v>5</v>
      </c>
      <c r="G43" s="4">
        <v>0.83333333333333304</v>
      </c>
      <c r="H43" s="4">
        <f t="shared" si="1"/>
        <v>-0.18232155679395498</v>
      </c>
      <c r="I43" s="4">
        <f t="shared" si="2"/>
        <v>-0.1519346306616291</v>
      </c>
      <c r="L43" s="32" t="s">
        <v>23</v>
      </c>
      <c r="M43" s="32">
        <v>1</v>
      </c>
      <c r="N43" s="32" t="s">
        <v>58</v>
      </c>
      <c r="O43" s="32" t="str">
        <f t="shared" si="4"/>
        <v>P04_1_MSD</v>
      </c>
      <c r="P43" s="39">
        <f t="shared" si="6"/>
        <v>11.969034305897146</v>
      </c>
      <c r="Q43" s="40">
        <f t="shared" si="5"/>
        <v>157792.2077922076</v>
      </c>
    </row>
    <row r="44" spans="1:17" ht="15" thickBot="1" x14ac:dyDescent="0.35">
      <c r="A44" s="4" t="s">
        <v>3</v>
      </c>
      <c r="B44" s="4">
        <v>3</v>
      </c>
      <c r="C44" s="4" t="s">
        <v>42</v>
      </c>
      <c r="D44" s="4" t="str">
        <f t="shared" si="0"/>
        <v>P01_3_AWD</v>
      </c>
      <c r="E44" s="4" t="s">
        <v>17</v>
      </c>
      <c r="F44" s="4">
        <v>1</v>
      </c>
      <c r="G44" s="4">
        <v>0.16666666666666599</v>
      </c>
      <c r="H44" s="4">
        <f t="shared" si="1"/>
        <v>-1.791759469228059</v>
      </c>
      <c r="I44" s="4">
        <f t="shared" si="2"/>
        <v>-0.29862657820467531</v>
      </c>
      <c r="L44" s="32" t="s">
        <v>23</v>
      </c>
      <c r="M44" s="32">
        <v>1</v>
      </c>
      <c r="N44" s="32" t="s">
        <v>73</v>
      </c>
      <c r="O44" s="32" t="str">
        <f t="shared" si="4"/>
        <v>P07_1_MSD</v>
      </c>
      <c r="P44" s="39">
        <f t="shared" si="6"/>
        <v>2.6682287069155386</v>
      </c>
      <c r="Q44" s="40">
        <f t="shared" si="5"/>
        <v>14.414414414414416</v>
      </c>
    </row>
    <row r="45" spans="1:17" ht="15" thickBot="1" x14ac:dyDescent="0.35">
      <c r="A45" s="4" t="s">
        <v>3</v>
      </c>
      <c r="B45" s="4">
        <v>3</v>
      </c>
      <c r="C45" s="4" t="s">
        <v>63</v>
      </c>
      <c r="D45" s="4" t="str">
        <f t="shared" si="0"/>
        <v>P05_3_AWD</v>
      </c>
      <c r="E45" s="4" t="s">
        <v>5</v>
      </c>
      <c r="F45" s="4">
        <v>1</v>
      </c>
      <c r="G45" s="4">
        <v>0.16666666666666599</v>
      </c>
      <c r="H45" s="4">
        <f t="shared" si="1"/>
        <v>-1.791759469228059</v>
      </c>
      <c r="I45" s="4">
        <f t="shared" si="2"/>
        <v>-0.29862657820467531</v>
      </c>
      <c r="L45" s="32" t="s">
        <v>23</v>
      </c>
      <c r="M45" s="32">
        <v>1</v>
      </c>
      <c r="N45" s="32" t="s">
        <v>93</v>
      </c>
      <c r="O45" s="32" t="str">
        <f t="shared" si="4"/>
        <v>P11_1_MSD</v>
      </c>
      <c r="P45" s="39">
        <f t="shared" si="6"/>
        <v>7.7017345555490193</v>
      </c>
      <c r="Q45" s="40">
        <f t="shared" si="5"/>
        <v>2212.181818181808</v>
      </c>
    </row>
    <row r="46" spans="1:17" ht="15" thickBot="1" x14ac:dyDescent="0.35">
      <c r="A46" s="4" t="s">
        <v>3</v>
      </c>
      <c r="B46" s="4">
        <v>3</v>
      </c>
      <c r="C46" s="4" t="s">
        <v>63</v>
      </c>
      <c r="D46" s="4" t="str">
        <f t="shared" si="0"/>
        <v>P05_3_AWD</v>
      </c>
      <c r="E46" s="4" t="s">
        <v>12</v>
      </c>
      <c r="F46" s="4">
        <v>2</v>
      </c>
      <c r="G46" s="4">
        <v>0.33333333333333298</v>
      </c>
      <c r="H46" s="4">
        <f t="shared" si="1"/>
        <v>-1.0986122886681107</v>
      </c>
      <c r="I46" s="4">
        <f t="shared" si="2"/>
        <v>-0.36620409622270317</v>
      </c>
      <c r="L46" s="32" t="s">
        <v>23</v>
      </c>
      <c r="M46" s="32">
        <v>1</v>
      </c>
      <c r="N46" s="32" t="s">
        <v>103</v>
      </c>
      <c r="O46" s="32" t="str">
        <f t="shared" si="4"/>
        <v>P13_1_MSD</v>
      </c>
      <c r="P46" s="39">
        <f t="shared" si="6"/>
        <v>9.1627864225450182</v>
      </c>
      <c r="Q46" s="40">
        <f t="shared" si="5"/>
        <v>9535.5902777778447</v>
      </c>
    </row>
    <row r="47" spans="1:17" ht="15" thickBot="1" x14ac:dyDescent="0.35">
      <c r="A47" s="4" t="s">
        <v>3</v>
      </c>
      <c r="B47" s="4">
        <v>3</v>
      </c>
      <c r="C47" s="4" t="s">
        <v>63</v>
      </c>
      <c r="D47" s="4" t="str">
        <f t="shared" si="0"/>
        <v>P05_3_AWD</v>
      </c>
      <c r="E47" s="4" t="s">
        <v>16</v>
      </c>
      <c r="F47" s="4">
        <v>3</v>
      </c>
      <c r="G47" s="4">
        <v>0.5</v>
      </c>
      <c r="H47" s="4">
        <f t="shared" si="1"/>
        <v>-0.69314718055994529</v>
      </c>
      <c r="I47" s="4">
        <f t="shared" si="2"/>
        <v>-0.34657359027997264</v>
      </c>
      <c r="L47" s="32" t="s">
        <v>23</v>
      </c>
      <c r="M47" s="32">
        <v>2</v>
      </c>
      <c r="N47" s="32" t="s">
        <v>48</v>
      </c>
      <c r="O47" s="32" t="str">
        <f t="shared" si="4"/>
        <v>P02_2_MSD</v>
      </c>
      <c r="P47" s="39">
        <f t="shared" si="6"/>
        <v>15.145005970040758</v>
      </c>
      <c r="Q47" s="40">
        <f t="shared" si="5"/>
        <v>3779135.99999996</v>
      </c>
    </row>
    <row r="48" spans="1:17" ht="15" thickBot="1" x14ac:dyDescent="0.35">
      <c r="A48" s="4" t="s">
        <v>3</v>
      </c>
      <c r="B48" s="4">
        <v>3</v>
      </c>
      <c r="C48" s="4" t="s">
        <v>83</v>
      </c>
      <c r="D48" s="4" t="str">
        <f t="shared" si="0"/>
        <v>P09_3_AWD</v>
      </c>
      <c r="E48" s="4" t="s">
        <v>5</v>
      </c>
      <c r="F48" s="4">
        <v>2</v>
      </c>
      <c r="G48" s="4">
        <v>0.14285714285714199</v>
      </c>
      <c r="H48" s="4">
        <f t="shared" si="1"/>
        <v>-1.9459101490553194</v>
      </c>
      <c r="I48" s="4">
        <f t="shared" si="2"/>
        <v>-0.27798716415075825</v>
      </c>
      <c r="L48" s="32" t="s">
        <v>23</v>
      </c>
      <c r="M48" s="32">
        <v>2</v>
      </c>
      <c r="N48" s="32" t="s">
        <v>58</v>
      </c>
      <c r="O48" s="32" t="str">
        <f t="shared" si="4"/>
        <v>P04_2_MSD</v>
      </c>
      <c r="P48" s="39">
        <f t="shared" si="6"/>
        <v>7.7424020218157823</v>
      </c>
      <c r="Q48" s="40">
        <f t="shared" si="5"/>
        <v>2304.0000000000009</v>
      </c>
    </row>
    <row r="49" spans="1:17" ht="15" thickBot="1" x14ac:dyDescent="0.35">
      <c r="A49" s="4" t="s">
        <v>3</v>
      </c>
      <c r="B49" s="4">
        <v>3</v>
      </c>
      <c r="C49" s="4" t="s">
        <v>83</v>
      </c>
      <c r="D49" s="4" t="str">
        <f t="shared" si="0"/>
        <v>P09_3_AWD</v>
      </c>
      <c r="E49" s="4" t="s">
        <v>7</v>
      </c>
      <c r="F49" s="4">
        <v>1</v>
      </c>
      <c r="G49" s="4">
        <v>7.1428571428571397E-2</v>
      </c>
      <c r="H49" s="4">
        <f t="shared" si="1"/>
        <v>-2.6390573296152589</v>
      </c>
      <c r="I49" s="4">
        <f t="shared" si="2"/>
        <v>-0.18850409497251841</v>
      </c>
      <c r="L49" s="32" t="s">
        <v>23</v>
      </c>
      <c r="M49" s="32">
        <v>2</v>
      </c>
      <c r="N49" s="32" t="s">
        <v>73</v>
      </c>
      <c r="O49" s="32" t="str">
        <f t="shared" si="4"/>
        <v>P07_2_MSD</v>
      </c>
      <c r="P49" s="39">
        <f t="shared" si="6"/>
        <v>17.967782582609569</v>
      </c>
      <c r="Q49" s="40">
        <f t="shared" si="5"/>
        <v>63578287.760416679</v>
      </c>
    </row>
    <row r="50" spans="1:17" ht="15" thickBot="1" x14ac:dyDescent="0.35">
      <c r="A50" s="4" t="s">
        <v>3</v>
      </c>
      <c r="B50" s="4">
        <v>3</v>
      </c>
      <c r="C50" s="4" t="s">
        <v>83</v>
      </c>
      <c r="D50" s="4" t="str">
        <f t="shared" si="0"/>
        <v>P09_3_AWD</v>
      </c>
      <c r="E50" s="4" t="s">
        <v>9</v>
      </c>
      <c r="F50" s="4">
        <v>2</v>
      </c>
      <c r="G50" s="4">
        <v>0.14285714285714199</v>
      </c>
      <c r="H50" s="4">
        <f t="shared" si="1"/>
        <v>-1.9459101490553194</v>
      </c>
      <c r="I50" s="4">
        <f t="shared" si="2"/>
        <v>-0.27798716415075825</v>
      </c>
      <c r="L50" s="32" t="s">
        <v>23</v>
      </c>
      <c r="M50" s="32">
        <v>2</v>
      </c>
      <c r="N50" s="32" t="s">
        <v>93</v>
      </c>
      <c r="O50" s="32" t="str">
        <f t="shared" si="4"/>
        <v>P11_2_MSD</v>
      </c>
      <c r="P50" s="39">
        <f t="shared" si="6"/>
        <v>3.7534179752515073</v>
      </c>
      <c r="Q50" s="40">
        <f t="shared" si="5"/>
        <v>42.666666666666657</v>
      </c>
    </row>
    <row r="51" spans="1:17" ht="15" thickBot="1" x14ac:dyDescent="0.35">
      <c r="A51" s="4" t="s">
        <v>3</v>
      </c>
      <c r="B51" s="4">
        <v>3</v>
      </c>
      <c r="C51" s="4" t="s">
        <v>83</v>
      </c>
      <c r="D51" s="4" t="str">
        <f t="shared" si="0"/>
        <v>P09_3_AWD</v>
      </c>
      <c r="E51" s="4" t="s">
        <v>12</v>
      </c>
      <c r="F51" s="4">
        <v>3</v>
      </c>
      <c r="G51" s="4">
        <v>0.214285714285714</v>
      </c>
      <c r="H51" s="4">
        <f t="shared" si="1"/>
        <v>-1.5404450409471502</v>
      </c>
      <c r="I51" s="4">
        <f t="shared" si="2"/>
        <v>-0.33009536591724603</v>
      </c>
      <c r="L51" s="32" t="s">
        <v>23</v>
      </c>
      <c r="M51" s="32">
        <v>2</v>
      </c>
      <c r="N51" s="32" t="s">
        <v>103</v>
      </c>
      <c r="O51" s="32" t="str">
        <f t="shared" si="4"/>
        <v>P13_2_MSD</v>
      </c>
      <c r="P51" s="39">
        <f t="shared" si="6"/>
        <v>3.988984046564275</v>
      </c>
      <c r="Q51" s="40">
        <f t="shared" si="5"/>
        <v>54.000000000000028</v>
      </c>
    </row>
    <row r="52" spans="1:17" ht="15" thickBot="1" x14ac:dyDescent="0.35">
      <c r="A52" s="4" t="s">
        <v>3</v>
      </c>
      <c r="B52" s="4">
        <v>3</v>
      </c>
      <c r="C52" s="4" t="s">
        <v>83</v>
      </c>
      <c r="D52" s="4" t="str">
        <f t="shared" si="0"/>
        <v>P09_3_AWD</v>
      </c>
      <c r="E52" s="4" t="s">
        <v>13</v>
      </c>
      <c r="F52" s="4">
        <v>2</v>
      </c>
      <c r="G52" s="4">
        <v>0.14285714285714199</v>
      </c>
      <c r="H52" s="4">
        <f t="shared" si="1"/>
        <v>-1.9459101490553194</v>
      </c>
      <c r="I52" s="4">
        <f t="shared" si="2"/>
        <v>-0.27798716415075825</v>
      </c>
      <c r="L52" s="32" t="s">
        <v>23</v>
      </c>
      <c r="M52" s="32">
        <v>3</v>
      </c>
      <c r="N52" s="32" t="s">
        <v>48</v>
      </c>
      <c r="O52" s="32" t="str">
        <f t="shared" si="4"/>
        <v>P02_3_MSD</v>
      </c>
      <c r="P52" s="39">
        <f t="shared" si="6"/>
        <v>10.394126041861764</v>
      </c>
      <c r="Q52" s="40">
        <f t="shared" si="5"/>
        <v>32667.175384615133</v>
      </c>
    </row>
    <row r="53" spans="1:17" ht="15" thickBot="1" x14ac:dyDescent="0.35">
      <c r="A53" s="4" t="s">
        <v>3</v>
      </c>
      <c r="B53" s="4">
        <v>3</v>
      </c>
      <c r="C53" s="4" t="s">
        <v>83</v>
      </c>
      <c r="D53" s="4" t="str">
        <f t="shared" si="0"/>
        <v>P09_3_AWD</v>
      </c>
      <c r="E53" s="4" t="s">
        <v>16</v>
      </c>
      <c r="F53" s="4">
        <v>2</v>
      </c>
      <c r="G53" s="4">
        <v>0.14285714285714199</v>
      </c>
      <c r="H53" s="4">
        <f t="shared" si="1"/>
        <v>-1.9459101490553194</v>
      </c>
      <c r="I53" s="4">
        <f t="shared" si="2"/>
        <v>-0.27798716415075825</v>
      </c>
      <c r="L53" s="32" t="s">
        <v>23</v>
      </c>
      <c r="M53" s="32">
        <v>3</v>
      </c>
      <c r="N53" s="32" t="s">
        <v>58</v>
      </c>
      <c r="O53" s="32" t="str">
        <f t="shared" si="4"/>
        <v>P04_3_MSD</v>
      </c>
      <c r="P53" s="39">
        <f t="shared" si="6"/>
        <v>11.142178503604645</v>
      </c>
      <c r="Q53" s="40">
        <f t="shared" si="5"/>
        <v>69021.857142856898</v>
      </c>
    </row>
    <row r="54" spans="1:17" ht="15" thickBot="1" x14ac:dyDescent="0.35">
      <c r="A54" s="4" t="s">
        <v>3</v>
      </c>
      <c r="B54" s="4">
        <v>3</v>
      </c>
      <c r="C54" s="4" t="s">
        <v>83</v>
      </c>
      <c r="D54" s="4" t="str">
        <f t="shared" si="0"/>
        <v>P09_3_AWD</v>
      </c>
      <c r="E54" s="4" t="s">
        <v>17</v>
      </c>
      <c r="F54" s="4">
        <v>1</v>
      </c>
      <c r="G54" s="4">
        <v>7.1428571428571397E-2</v>
      </c>
      <c r="H54" s="4">
        <f t="shared" si="1"/>
        <v>-2.6390573296152589</v>
      </c>
      <c r="I54" s="4">
        <f t="shared" si="2"/>
        <v>-0.18850409497251841</v>
      </c>
      <c r="L54" s="32" t="s">
        <v>23</v>
      </c>
      <c r="M54" s="32">
        <v>3</v>
      </c>
      <c r="N54" s="32" t="s">
        <v>73</v>
      </c>
      <c r="O54" s="32" t="str">
        <f t="shared" si="4"/>
        <v>P07_3_MSD</v>
      </c>
      <c r="P54" s="39">
        <f t="shared" si="6"/>
        <v>16.231696064063119</v>
      </c>
      <c r="Q54" s="40">
        <f t="shared" si="5"/>
        <v>11203043.764854345</v>
      </c>
    </row>
    <row r="55" spans="1:17" ht="15" thickBot="1" x14ac:dyDescent="0.35">
      <c r="A55" s="4" t="s">
        <v>3</v>
      </c>
      <c r="B55" s="4">
        <v>3</v>
      </c>
      <c r="C55" s="4" t="s">
        <v>83</v>
      </c>
      <c r="D55" s="4" t="str">
        <f t="shared" si="0"/>
        <v>P09_3_AWD</v>
      </c>
      <c r="E55" s="4" t="s">
        <v>19</v>
      </c>
      <c r="F55" s="4">
        <v>1</v>
      </c>
      <c r="G55" s="4">
        <v>7.1428571428571397E-2</v>
      </c>
      <c r="H55" s="4">
        <f t="shared" si="1"/>
        <v>-2.6390573296152589</v>
      </c>
      <c r="I55" s="4">
        <f t="shared" si="2"/>
        <v>-0.18850409497251841</v>
      </c>
      <c r="L55" s="32" t="s">
        <v>23</v>
      </c>
      <c r="M55" s="32">
        <v>3</v>
      </c>
      <c r="N55" s="32" t="s">
        <v>93</v>
      </c>
      <c r="O55" s="32" t="str">
        <f t="shared" si="4"/>
        <v>P11_3_MSD</v>
      </c>
      <c r="P55" s="39">
        <f t="shared" si="6"/>
        <v>13.058241436151979</v>
      </c>
      <c r="Q55" s="40">
        <f t="shared" si="5"/>
        <v>468945.3125000025</v>
      </c>
    </row>
    <row r="56" spans="1:17" ht="15" thickBot="1" x14ac:dyDescent="0.35">
      <c r="A56" s="4" t="s">
        <v>3</v>
      </c>
      <c r="B56" s="4">
        <v>3</v>
      </c>
      <c r="C56" s="4" t="s">
        <v>88</v>
      </c>
      <c r="D56" s="4" t="str">
        <f t="shared" si="0"/>
        <v>P10_3_AWD</v>
      </c>
      <c r="E56" s="4" t="s">
        <v>5</v>
      </c>
      <c r="F56" s="4">
        <v>3</v>
      </c>
      <c r="G56" s="4">
        <v>0.13636363636363599</v>
      </c>
      <c r="H56" s="4">
        <f t="shared" si="1"/>
        <v>-1.9924301646902089</v>
      </c>
      <c r="I56" s="4">
        <f t="shared" si="2"/>
        <v>-0.27169502245775501</v>
      </c>
      <c r="L56" s="32" t="s">
        <v>23</v>
      </c>
      <c r="M56" s="32">
        <v>3</v>
      </c>
      <c r="N56" s="32" t="s">
        <v>103</v>
      </c>
      <c r="O56" s="32" t="str">
        <f t="shared" si="4"/>
        <v>P13_3_MSD</v>
      </c>
      <c r="P56" s="39">
        <f t="shared" si="6"/>
        <v>11.594125380675678</v>
      </c>
      <c r="Q56" s="40">
        <f t="shared" si="5"/>
        <v>108458.77010101007</v>
      </c>
    </row>
    <row r="57" spans="1:17" ht="15" thickBot="1" x14ac:dyDescent="0.35">
      <c r="A57" s="4" t="s">
        <v>3</v>
      </c>
      <c r="B57" s="4">
        <v>3</v>
      </c>
      <c r="C57" s="4" t="s">
        <v>88</v>
      </c>
      <c r="D57" s="4" t="str">
        <f t="shared" si="0"/>
        <v>P10_3_AWD</v>
      </c>
      <c r="E57" s="4" t="s">
        <v>7</v>
      </c>
      <c r="F57" s="4">
        <v>3</v>
      </c>
      <c r="G57" s="4">
        <v>0.13636363636363599</v>
      </c>
      <c r="H57" s="4">
        <f t="shared" si="1"/>
        <v>-1.9924301646902089</v>
      </c>
      <c r="I57" s="4">
        <f t="shared" si="2"/>
        <v>-0.27169502245775501</v>
      </c>
      <c r="L57" s="32" t="s">
        <v>23</v>
      </c>
      <c r="M57" s="32">
        <v>4</v>
      </c>
      <c r="N57" s="32" t="s">
        <v>48</v>
      </c>
      <c r="O57" s="32" t="str">
        <f t="shared" si="4"/>
        <v>P02_4_MSD</v>
      </c>
      <c r="P57" s="39">
        <f t="shared" si="6"/>
        <v>6.2795631994449739</v>
      </c>
      <c r="Q57" s="40">
        <f t="shared" si="5"/>
        <v>533.5555555555527</v>
      </c>
    </row>
    <row r="58" spans="1:17" ht="15" thickBot="1" x14ac:dyDescent="0.35">
      <c r="A58" s="4" t="s">
        <v>3</v>
      </c>
      <c r="B58" s="4">
        <v>3</v>
      </c>
      <c r="C58" s="4" t="s">
        <v>88</v>
      </c>
      <c r="D58" s="4" t="str">
        <f t="shared" si="0"/>
        <v>P10_3_AWD</v>
      </c>
      <c r="E58" s="4" t="s">
        <v>9</v>
      </c>
      <c r="F58" s="4">
        <v>1</v>
      </c>
      <c r="G58" s="4">
        <v>4.54545454545454E-2</v>
      </c>
      <c r="H58" s="4">
        <f t="shared" si="1"/>
        <v>-3.091042453358317</v>
      </c>
      <c r="I58" s="4">
        <f t="shared" si="2"/>
        <v>-0.14050192969810515</v>
      </c>
      <c r="L58" s="32" t="s">
        <v>23</v>
      </c>
      <c r="M58" s="32">
        <v>4</v>
      </c>
      <c r="N58" s="32" t="s">
        <v>58</v>
      </c>
      <c r="O58" s="32" t="str">
        <f t="shared" si="4"/>
        <v>P04_4_MSD</v>
      </c>
      <c r="P58" s="39">
        <f t="shared" si="6"/>
        <v>7.0841502171064512</v>
      </c>
      <c r="Q58" s="40">
        <f t="shared" si="5"/>
        <v>1192.9090909090896</v>
      </c>
    </row>
    <row r="59" spans="1:17" ht="15" thickBot="1" x14ac:dyDescent="0.35">
      <c r="A59" s="4" t="s">
        <v>3</v>
      </c>
      <c r="B59" s="4">
        <v>3</v>
      </c>
      <c r="C59" s="4" t="s">
        <v>88</v>
      </c>
      <c r="D59" s="4" t="str">
        <f t="shared" si="0"/>
        <v>P10_3_AWD</v>
      </c>
      <c r="E59" s="4" t="s">
        <v>12</v>
      </c>
      <c r="F59" s="4">
        <v>1</v>
      </c>
      <c r="G59" s="4">
        <v>4.54545454545454E-2</v>
      </c>
      <c r="H59" s="4">
        <f t="shared" si="1"/>
        <v>-3.091042453358317</v>
      </c>
      <c r="I59" s="4">
        <f t="shared" si="2"/>
        <v>-0.14050192969810515</v>
      </c>
      <c r="L59" s="32" t="s">
        <v>23</v>
      </c>
      <c r="M59" s="32">
        <v>4</v>
      </c>
      <c r="N59" s="32" t="s">
        <v>73</v>
      </c>
      <c r="O59" s="32" t="str">
        <f t="shared" si="4"/>
        <v>P07_4_MSD</v>
      </c>
      <c r="P59" s="39">
        <f t="shared" si="6"/>
        <v>6.8843370002821471</v>
      </c>
      <c r="Q59" s="40">
        <f t="shared" si="5"/>
        <v>976.853801169588</v>
      </c>
    </row>
    <row r="60" spans="1:17" ht="15" thickBot="1" x14ac:dyDescent="0.35">
      <c r="A60" s="4" t="s">
        <v>3</v>
      </c>
      <c r="B60" s="4">
        <v>3</v>
      </c>
      <c r="C60" s="4" t="s">
        <v>88</v>
      </c>
      <c r="D60" s="4" t="str">
        <f t="shared" si="0"/>
        <v>P10_3_AWD</v>
      </c>
      <c r="E60" s="4" t="s">
        <v>13</v>
      </c>
      <c r="F60" s="4">
        <v>1</v>
      </c>
      <c r="G60" s="4">
        <v>4.54545454545454E-2</v>
      </c>
      <c r="H60" s="4">
        <f t="shared" si="1"/>
        <v>-3.091042453358317</v>
      </c>
      <c r="I60" s="4">
        <f t="shared" si="2"/>
        <v>-0.14050192969810515</v>
      </c>
      <c r="L60" s="32" t="s">
        <v>23</v>
      </c>
      <c r="M60" s="32">
        <v>4</v>
      </c>
      <c r="N60" s="32" t="s">
        <v>93</v>
      </c>
      <c r="O60" s="32" t="str">
        <f t="shared" si="4"/>
        <v>P11_4_MSD</v>
      </c>
      <c r="P60" s="39">
        <f t="shared" si="6"/>
        <v>11.379810652230919</v>
      </c>
      <c r="Q60" s="40">
        <f t="shared" si="5"/>
        <v>87536.458333333067</v>
      </c>
    </row>
    <row r="61" spans="1:17" ht="15" thickBot="1" x14ac:dyDescent="0.35">
      <c r="A61" s="4" t="s">
        <v>3</v>
      </c>
      <c r="B61" s="4">
        <v>3</v>
      </c>
      <c r="C61" s="4" t="s">
        <v>88</v>
      </c>
      <c r="D61" s="4" t="str">
        <f t="shared" si="0"/>
        <v>P10_3_AWD</v>
      </c>
      <c r="E61" s="4" t="s">
        <v>16</v>
      </c>
      <c r="F61" s="4">
        <v>12</v>
      </c>
      <c r="G61" s="4">
        <v>0.54545454545454497</v>
      </c>
      <c r="H61" s="4">
        <f t="shared" si="1"/>
        <v>-0.60613580357031638</v>
      </c>
      <c r="I61" s="4">
        <f t="shared" si="2"/>
        <v>-0.33061952922017229</v>
      </c>
      <c r="L61" s="32" t="s">
        <v>23</v>
      </c>
      <c r="M61" s="32">
        <v>4</v>
      </c>
      <c r="N61" s="32" t="s">
        <v>103</v>
      </c>
      <c r="O61" s="32" t="str">
        <f t="shared" si="4"/>
        <v>P13_4_MSD</v>
      </c>
      <c r="P61" s="41">
        <f t="shared" si="6"/>
        <v>8.7525306651739978</v>
      </c>
      <c r="Q61" s="42">
        <f t="shared" si="5"/>
        <v>6326.6785714285406</v>
      </c>
    </row>
    <row r="62" spans="1:17" ht="15" thickBot="1" x14ac:dyDescent="0.35">
      <c r="A62" s="4" t="s">
        <v>3</v>
      </c>
      <c r="B62" s="4">
        <v>3</v>
      </c>
      <c r="C62" s="4" t="s">
        <v>88</v>
      </c>
      <c r="D62" s="4" t="str">
        <f t="shared" si="0"/>
        <v>P10_3_AWD</v>
      </c>
      <c r="E62" s="4" t="s">
        <v>17</v>
      </c>
      <c r="F62" s="4">
        <v>1</v>
      </c>
      <c r="G62" s="4">
        <v>4.54545454545454E-2</v>
      </c>
      <c r="H62" s="4">
        <f t="shared" si="1"/>
        <v>-3.091042453358317</v>
      </c>
      <c r="I62" s="4">
        <f t="shared" si="2"/>
        <v>-0.14050192969810515</v>
      </c>
    </row>
    <row r="63" spans="1:17" ht="15" thickBot="1" x14ac:dyDescent="0.35">
      <c r="A63" s="4" t="s">
        <v>3</v>
      </c>
      <c r="B63" s="4">
        <v>3</v>
      </c>
      <c r="C63" s="4" t="s">
        <v>108</v>
      </c>
      <c r="D63" s="4" t="str">
        <f t="shared" si="0"/>
        <v>P14_3_AWD</v>
      </c>
      <c r="E63" s="4" t="s">
        <v>5</v>
      </c>
      <c r="F63" s="4">
        <v>1</v>
      </c>
      <c r="G63" s="4">
        <v>0.11111111111111099</v>
      </c>
      <c r="H63" s="4">
        <f t="shared" si="1"/>
        <v>-2.1972245773362205</v>
      </c>
      <c r="I63" s="4">
        <f t="shared" si="2"/>
        <v>-0.2441360641484687</v>
      </c>
    </row>
    <row r="64" spans="1:17" ht="15" thickBot="1" x14ac:dyDescent="0.35">
      <c r="A64" s="4" t="s">
        <v>3</v>
      </c>
      <c r="B64" s="4">
        <v>3</v>
      </c>
      <c r="C64" s="4" t="s">
        <v>108</v>
      </c>
      <c r="D64" s="4" t="str">
        <f t="shared" si="0"/>
        <v>P14_3_AWD</v>
      </c>
      <c r="E64" s="4" t="s">
        <v>9</v>
      </c>
      <c r="F64" s="4">
        <v>2</v>
      </c>
      <c r="G64" s="4">
        <v>0.22222222222222199</v>
      </c>
      <c r="H64" s="4">
        <f t="shared" si="1"/>
        <v>-1.5040773967762751</v>
      </c>
      <c r="I64" s="4">
        <f t="shared" si="2"/>
        <v>-0.33423942150583857</v>
      </c>
    </row>
    <row r="65" spans="1:9" ht="15" thickBot="1" x14ac:dyDescent="0.35">
      <c r="A65" s="4" t="s">
        <v>3</v>
      </c>
      <c r="B65" s="4">
        <v>3</v>
      </c>
      <c r="C65" s="4" t="s">
        <v>108</v>
      </c>
      <c r="D65" s="4" t="str">
        <f t="shared" si="0"/>
        <v>P14_3_AWD</v>
      </c>
      <c r="E65" s="4" t="s">
        <v>12</v>
      </c>
      <c r="F65" s="4">
        <v>1</v>
      </c>
      <c r="G65" s="4">
        <v>0.11111111111111099</v>
      </c>
      <c r="H65" s="4">
        <f t="shared" si="1"/>
        <v>-2.1972245773362205</v>
      </c>
      <c r="I65" s="4">
        <f t="shared" si="2"/>
        <v>-0.2441360641484687</v>
      </c>
    </row>
    <row r="66" spans="1:9" ht="15" thickBot="1" x14ac:dyDescent="0.35">
      <c r="A66" s="4" t="s">
        <v>3</v>
      </c>
      <c r="B66" s="4">
        <v>3</v>
      </c>
      <c r="C66" s="4" t="s">
        <v>108</v>
      </c>
      <c r="D66" s="4" t="str">
        <f t="shared" si="0"/>
        <v>P14_3_AWD</v>
      </c>
      <c r="E66" s="4" t="s">
        <v>16</v>
      </c>
      <c r="F66" s="4">
        <v>5</v>
      </c>
      <c r="G66" s="4">
        <v>0.55555555555555503</v>
      </c>
      <c r="H66" s="4">
        <f t="shared" si="1"/>
        <v>-0.58778666490211995</v>
      </c>
      <c r="I66" s="4">
        <f t="shared" si="2"/>
        <v>-0.32654814716784408</v>
      </c>
    </row>
    <row r="67" spans="1:9" ht="15" thickBot="1" x14ac:dyDescent="0.35">
      <c r="A67" s="4" t="s">
        <v>3</v>
      </c>
      <c r="B67" s="4">
        <v>4</v>
      </c>
      <c r="C67" s="4" t="s">
        <v>42</v>
      </c>
      <c r="D67" s="4" t="str">
        <f t="shared" ref="D67:D130" si="7">C67&amp;"_"&amp;B67&amp;"_"&amp;A67</f>
        <v>P01_4_AWD</v>
      </c>
      <c r="E67" s="4" t="s">
        <v>12</v>
      </c>
      <c r="F67" s="4">
        <v>4</v>
      </c>
      <c r="G67" s="4">
        <v>8.8888888888888795E-2</v>
      </c>
      <c r="H67" s="4">
        <f t="shared" ref="H67:H130" si="8">LN(G67)</f>
        <v>-2.4203681286504302</v>
      </c>
      <c r="I67" s="4">
        <f t="shared" ref="I67:I130" si="9">G67*H67</f>
        <v>-0.21514383365781578</v>
      </c>
    </row>
    <row r="68" spans="1:9" ht="15" thickBot="1" x14ac:dyDescent="0.35">
      <c r="A68" s="4" t="s">
        <v>3</v>
      </c>
      <c r="B68" s="4">
        <v>4</v>
      </c>
      <c r="C68" s="4" t="s">
        <v>42</v>
      </c>
      <c r="D68" s="4" t="str">
        <f t="shared" si="7"/>
        <v>P01_4_AWD</v>
      </c>
      <c r="E68" s="4" t="s">
        <v>14</v>
      </c>
      <c r="F68" s="4">
        <v>4</v>
      </c>
      <c r="G68" s="4">
        <v>8.8888888888888795E-2</v>
      </c>
      <c r="H68" s="4">
        <f t="shared" si="8"/>
        <v>-2.4203681286504302</v>
      </c>
      <c r="I68" s="4">
        <f t="shared" si="9"/>
        <v>-0.21514383365781578</v>
      </c>
    </row>
    <row r="69" spans="1:9" ht="15" thickBot="1" x14ac:dyDescent="0.35">
      <c r="A69" s="4" t="s">
        <v>3</v>
      </c>
      <c r="B69" s="4">
        <v>4</v>
      </c>
      <c r="C69" s="4" t="s">
        <v>42</v>
      </c>
      <c r="D69" s="4" t="str">
        <f t="shared" si="7"/>
        <v>P01_4_AWD</v>
      </c>
      <c r="E69" s="4" t="s">
        <v>16</v>
      </c>
      <c r="F69" s="4">
        <v>29</v>
      </c>
      <c r="G69" s="4">
        <v>0.64444444444444404</v>
      </c>
      <c r="H69" s="4">
        <f t="shared" si="8"/>
        <v>-0.43936665978384637</v>
      </c>
      <c r="I69" s="4">
        <f t="shared" si="9"/>
        <v>-0.2831474029718119</v>
      </c>
    </row>
    <row r="70" spans="1:9" ht="15" thickBot="1" x14ac:dyDescent="0.35">
      <c r="A70" s="4" t="s">
        <v>3</v>
      </c>
      <c r="B70" s="4">
        <v>4</v>
      </c>
      <c r="C70" s="4" t="s">
        <v>42</v>
      </c>
      <c r="D70" s="4" t="str">
        <f t="shared" si="7"/>
        <v>P01_4_AWD</v>
      </c>
      <c r="E70" s="4" t="s">
        <v>17</v>
      </c>
      <c r="F70" s="4">
        <v>8</v>
      </c>
      <c r="G70" s="4">
        <v>0.17777777777777701</v>
      </c>
      <c r="H70" s="4">
        <f t="shared" si="8"/>
        <v>-1.7272209480904881</v>
      </c>
      <c r="I70" s="4">
        <f t="shared" si="9"/>
        <v>-0.30706150188275211</v>
      </c>
    </row>
    <row r="71" spans="1:9" ht="15" thickBot="1" x14ac:dyDescent="0.35">
      <c r="A71" s="4" t="s">
        <v>3</v>
      </c>
      <c r="B71" s="4">
        <v>4</v>
      </c>
      <c r="C71" s="4" t="s">
        <v>63</v>
      </c>
      <c r="D71" s="4" t="str">
        <f t="shared" si="7"/>
        <v>P05_4_AWD</v>
      </c>
      <c r="E71" s="4" t="s">
        <v>12</v>
      </c>
      <c r="F71" s="4">
        <v>8</v>
      </c>
      <c r="G71" s="4">
        <v>0.15686274509803899</v>
      </c>
      <c r="H71" s="4">
        <f t="shared" si="8"/>
        <v>-1.8523840910444913</v>
      </c>
      <c r="I71" s="4">
        <f t="shared" si="9"/>
        <v>-0.29057005349717469</v>
      </c>
    </row>
    <row r="72" spans="1:9" ht="15" thickBot="1" x14ac:dyDescent="0.35">
      <c r="A72" s="4" t="s">
        <v>3</v>
      </c>
      <c r="B72" s="4">
        <v>4</v>
      </c>
      <c r="C72" s="4" t="s">
        <v>63</v>
      </c>
      <c r="D72" s="4" t="str">
        <f t="shared" si="7"/>
        <v>P05_4_AWD</v>
      </c>
      <c r="E72" s="4" t="s">
        <v>14</v>
      </c>
      <c r="F72" s="4">
        <v>2</v>
      </c>
      <c r="G72" s="4">
        <v>3.9215686274509803E-2</v>
      </c>
      <c r="H72" s="4">
        <f t="shared" si="8"/>
        <v>-3.2386784521643803</v>
      </c>
      <c r="I72" s="4">
        <f t="shared" si="9"/>
        <v>-0.12700699812409336</v>
      </c>
    </row>
    <row r="73" spans="1:9" ht="15" thickBot="1" x14ac:dyDescent="0.35">
      <c r="A73" s="4" t="s">
        <v>3</v>
      </c>
      <c r="B73" s="4">
        <v>4</v>
      </c>
      <c r="C73" s="4" t="s">
        <v>63</v>
      </c>
      <c r="D73" s="4" t="str">
        <f t="shared" si="7"/>
        <v>P05_4_AWD</v>
      </c>
      <c r="E73" s="4" t="s">
        <v>15</v>
      </c>
      <c r="F73" s="4">
        <v>2</v>
      </c>
      <c r="G73" s="4">
        <v>3.9215686274509803E-2</v>
      </c>
      <c r="H73" s="4">
        <f t="shared" si="8"/>
        <v>-3.2386784521643803</v>
      </c>
      <c r="I73" s="4">
        <f t="shared" si="9"/>
        <v>-0.12700699812409336</v>
      </c>
    </row>
    <row r="74" spans="1:9" ht="15" thickBot="1" x14ac:dyDescent="0.35">
      <c r="A74" s="4" t="s">
        <v>3</v>
      </c>
      <c r="B74" s="4">
        <v>4</v>
      </c>
      <c r="C74" s="4" t="s">
        <v>63</v>
      </c>
      <c r="D74" s="4" t="str">
        <f t="shared" si="7"/>
        <v>P05_4_AWD</v>
      </c>
      <c r="E74" s="4" t="s">
        <v>16</v>
      </c>
      <c r="F74" s="4">
        <v>35</v>
      </c>
      <c r="G74" s="4">
        <v>0.68627450980392102</v>
      </c>
      <c r="H74" s="4">
        <f t="shared" si="8"/>
        <v>-0.37647757123491288</v>
      </c>
      <c r="I74" s="4">
        <f t="shared" si="9"/>
        <v>-0.25836696065141057</v>
      </c>
    </row>
    <row r="75" spans="1:9" ht="15" thickBot="1" x14ac:dyDescent="0.35">
      <c r="A75" s="4" t="s">
        <v>3</v>
      </c>
      <c r="B75" s="4">
        <v>4</v>
      </c>
      <c r="C75" s="4" t="s">
        <v>63</v>
      </c>
      <c r="D75" s="4" t="str">
        <f t="shared" si="7"/>
        <v>P05_4_AWD</v>
      </c>
      <c r="E75" s="4" t="s">
        <v>17</v>
      </c>
      <c r="F75" s="4">
        <v>4</v>
      </c>
      <c r="G75" s="4">
        <v>7.8431372549019607E-2</v>
      </c>
      <c r="H75" s="4">
        <f t="shared" si="8"/>
        <v>-2.5455312716044354</v>
      </c>
      <c r="I75" s="4">
        <f t="shared" si="9"/>
        <v>-0.19964951149838708</v>
      </c>
    </row>
    <row r="76" spans="1:9" ht="15" thickBot="1" x14ac:dyDescent="0.35">
      <c r="A76" s="4" t="s">
        <v>3</v>
      </c>
      <c r="B76" s="4">
        <v>4</v>
      </c>
      <c r="C76" s="4" t="s">
        <v>83</v>
      </c>
      <c r="D76" s="4" t="str">
        <f t="shared" si="7"/>
        <v>P09_4_AWD</v>
      </c>
      <c r="E76" s="4" t="s">
        <v>10</v>
      </c>
      <c r="F76" s="4">
        <v>1</v>
      </c>
      <c r="G76" s="4">
        <v>1.1764705882352899E-2</v>
      </c>
      <c r="H76" s="4">
        <f t="shared" si="8"/>
        <v>-4.4426512564903202</v>
      </c>
      <c r="I76" s="4">
        <f t="shared" si="9"/>
        <v>-5.2266485370474167E-2</v>
      </c>
    </row>
    <row r="77" spans="1:9" ht="15" thickBot="1" x14ac:dyDescent="0.35">
      <c r="A77" s="4" t="s">
        <v>3</v>
      </c>
      <c r="B77" s="4">
        <v>4</v>
      </c>
      <c r="C77" s="4" t="s">
        <v>83</v>
      </c>
      <c r="D77" s="4" t="str">
        <f t="shared" si="7"/>
        <v>P09_4_AWD</v>
      </c>
      <c r="E77" s="4" t="s">
        <v>12</v>
      </c>
      <c r="F77" s="4">
        <v>17</v>
      </c>
      <c r="G77" s="4">
        <v>0.2</v>
      </c>
      <c r="H77" s="4">
        <f t="shared" si="8"/>
        <v>-1.6094379124341003</v>
      </c>
      <c r="I77" s="4">
        <f t="shared" si="9"/>
        <v>-0.32188758248682009</v>
      </c>
    </row>
    <row r="78" spans="1:9" ht="15" thickBot="1" x14ac:dyDescent="0.35">
      <c r="A78" s="4" t="s">
        <v>3</v>
      </c>
      <c r="B78" s="4">
        <v>4</v>
      </c>
      <c r="C78" s="4" t="s">
        <v>83</v>
      </c>
      <c r="D78" s="4" t="str">
        <f t="shared" si="7"/>
        <v>P09_4_AWD</v>
      </c>
      <c r="E78" s="4" t="s">
        <v>14</v>
      </c>
      <c r="F78" s="4">
        <v>12</v>
      </c>
      <c r="G78" s="4">
        <v>0.14117647058823499</v>
      </c>
      <c r="H78" s="4">
        <f t="shared" si="8"/>
        <v>-1.9577446067023183</v>
      </c>
      <c r="I78" s="4">
        <f t="shared" si="9"/>
        <v>-0.27638747388738549</v>
      </c>
    </row>
    <row r="79" spans="1:9" ht="15" thickBot="1" x14ac:dyDescent="0.35">
      <c r="A79" s="4" t="s">
        <v>3</v>
      </c>
      <c r="B79" s="4">
        <v>4</v>
      </c>
      <c r="C79" s="4" t="s">
        <v>83</v>
      </c>
      <c r="D79" s="4" t="str">
        <f t="shared" si="7"/>
        <v>P09_4_AWD</v>
      </c>
      <c r="E79" s="4" t="s">
        <v>16</v>
      </c>
      <c r="F79" s="4">
        <v>53</v>
      </c>
      <c r="G79" s="4">
        <v>0.623529411764705</v>
      </c>
      <c r="H79" s="4">
        <f t="shared" si="8"/>
        <v>-0.47235934293819604</v>
      </c>
      <c r="I79" s="4">
        <f t="shared" si="9"/>
        <v>-0.29452994324381593</v>
      </c>
    </row>
    <row r="80" spans="1:9" ht="15" thickBot="1" x14ac:dyDescent="0.35">
      <c r="A80" s="4" t="s">
        <v>3</v>
      </c>
      <c r="B80" s="4">
        <v>4</v>
      </c>
      <c r="C80" s="4" t="s">
        <v>83</v>
      </c>
      <c r="D80" s="4" t="str">
        <f t="shared" si="7"/>
        <v>P09_4_AWD</v>
      </c>
      <c r="E80" s="4" t="s">
        <v>19</v>
      </c>
      <c r="F80" s="4">
        <v>2</v>
      </c>
      <c r="G80" s="4">
        <v>2.3529411764705799E-2</v>
      </c>
      <c r="H80" s="4">
        <f t="shared" si="8"/>
        <v>-3.7495040759303748</v>
      </c>
      <c r="I80" s="4">
        <f t="shared" si="9"/>
        <v>-8.8223625316008511E-2</v>
      </c>
    </row>
    <row r="81" spans="1:9" ht="15" thickBot="1" x14ac:dyDescent="0.35">
      <c r="A81" s="4" t="s">
        <v>3</v>
      </c>
      <c r="B81" s="4">
        <v>4</v>
      </c>
      <c r="C81" s="4" t="s">
        <v>88</v>
      </c>
      <c r="D81" s="4" t="str">
        <f t="shared" si="7"/>
        <v>P10_4_AWD</v>
      </c>
      <c r="E81" s="4" t="s">
        <v>10</v>
      </c>
      <c r="F81" s="4">
        <v>1</v>
      </c>
      <c r="G81" s="4">
        <v>4.1666666666666602E-2</v>
      </c>
      <c r="H81" s="4">
        <f t="shared" si="8"/>
        <v>-3.1780538303479471</v>
      </c>
      <c r="I81" s="4">
        <f t="shared" si="9"/>
        <v>-0.13241890959783092</v>
      </c>
    </row>
    <row r="82" spans="1:9" ht="15" thickBot="1" x14ac:dyDescent="0.35">
      <c r="A82" s="4" t="s">
        <v>3</v>
      </c>
      <c r="B82" s="4">
        <v>4</v>
      </c>
      <c r="C82" s="4" t="s">
        <v>88</v>
      </c>
      <c r="D82" s="4" t="str">
        <f t="shared" si="7"/>
        <v>P10_4_AWD</v>
      </c>
      <c r="E82" s="4" t="s">
        <v>12</v>
      </c>
      <c r="F82" s="4">
        <v>3</v>
      </c>
      <c r="G82" s="4">
        <v>0.125</v>
      </c>
      <c r="H82" s="4">
        <f t="shared" si="8"/>
        <v>-2.0794415416798357</v>
      </c>
      <c r="I82" s="4">
        <f t="shared" si="9"/>
        <v>-0.25993019270997947</v>
      </c>
    </row>
    <row r="83" spans="1:9" ht="15" thickBot="1" x14ac:dyDescent="0.35">
      <c r="A83" s="4" t="s">
        <v>3</v>
      </c>
      <c r="B83" s="4">
        <v>4</v>
      </c>
      <c r="C83" s="4" t="s">
        <v>88</v>
      </c>
      <c r="D83" s="4" t="str">
        <f t="shared" si="7"/>
        <v>P10_4_AWD</v>
      </c>
      <c r="E83" s="4" t="s">
        <v>14</v>
      </c>
      <c r="F83" s="4">
        <v>4</v>
      </c>
      <c r="G83" s="4">
        <v>0.16666666666666599</v>
      </c>
      <c r="H83" s="4">
        <f t="shared" si="8"/>
        <v>-1.791759469228059</v>
      </c>
      <c r="I83" s="4">
        <f t="shared" si="9"/>
        <v>-0.29862657820467531</v>
      </c>
    </row>
    <row r="84" spans="1:9" ht="15" thickBot="1" x14ac:dyDescent="0.35">
      <c r="A84" s="4" t="s">
        <v>3</v>
      </c>
      <c r="B84" s="4">
        <v>4</v>
      </c>
      <c r="C84" s="4" t="s">
        <v>88</v>
      </c>
      <c r="D84" s="4" t="str">
        <f t="shared" si="7"/>
        <v>P10_4_AWD</v>
      </c>
      <c r="E84" s="4" t="s">
        <v>16</v>
      </c>
      <c r="F84" s="4">
        <v>13</v>
      </c>
      <c r="G84" s="4">
        <v>0.54166666666666596</v>
      </c>
      <c r="H84" s="4">
        <f t="shared" si="8"/>
        <v>-0.61310447288641023</v>
      </c>
      <c r="I84" s="4">
        <f t="shared" si="9"/>
        <v>-0.3320982561468051</v>
      </c>
    </row>
    <row r="85" spans="1:9" ht="15" thickBot="1" x14ac:dyDescent="0.35">
      <c r="A85" s="4" t="s">
        <v>3</v>
      </c>
      <c r="B85" s="4">
        <v>4</v>
      </c>
      <c r="C85" s="4" t="s">
        <v>88</v>
      </c>
      <c r="D85" s="4" t="str">
        <f t="shared" si="7"/>
        <v>P10_4_AWD</v>
      </c>
      <c r="E85" s="4" t="s">
        <v>17</v>
      </c>
      <c r="F85" s="4">
        <v>3</v>
      </c>
      <c r="G85" s="4">
        <v>0.125</v>
      </c>
      <c r="H85" s="4">
        <f t="shared" si="8"/>
        <v>-2.0794415416798357</v>
      </c>
      <c r="I85" s="4">
        <f t="shared" si="9"/>
        <v>-0.25993019270997947</v>
      </c>
    </row>
    <row r="86" spans="1:9" ht="15" thickBot="1" x14ac:dyDescent="0.35">
      <c r="A86" s="4" t="s">
        <v>3</v>
      </c>
      <c r="B86" s="4">
        <v>4</v>
      </c>
      <c r="C86" s="4" t="s">
        <v>108</v>
      </c>
      <c r="D86" s="4" t="str">
        <f t="shared" si="7"/>
        <v>P14_4_AWD</v>
      </c>
      <c r="E86" s="4" t="s">
        <v>12</v>
      </c>
      <c r="F86" s="4">
        <v>4</v>
      </c>
      <c r="G86" s="4">
        <v>0.148148148148148</v>
      </c>
      <c r="H86" s="4">
        <f t="shared" si="8"/>
        <v>-1.9095425048844394</v>
      </c>
      <c r="I86" s="4">
        <f t="shared" si="9"/>
        <v>-0.28289518590880558</v>
      </c>
    </row>
    <row r="87" spans="1:9" ht="15" thickBot="1" x14ac:dyDescent="0.35">
      <c r="A87" s="4" t="s">
        <v>3</v>
      </c>
      <c r="B87" s="4">
        <v>4</v>
      </c>
      <c r="C87" s="4" t="s">
        <v>108</v>
      </c>
      <c r="D87" s="4" t="str">
        <f t="shared" si="7"/>
        <v>P14_4_AWD</v>
      </c>
      <c r="E87" s="4" t="s">
        <v>14</v>
      </c>
      <c r="F87" s="4">
        <v>2</v>
      </c>
      <c r="G87" s="4">
        <v>7.4074074074074001E-2</v>
      </c>
      <c r="H87" s="4">
        <f t="shared" si="8"/>
        <v>-2.6026896854443846</v>
      </c>
      <c r="I87" s="4">
        <f t="shared" si="9"/>
        <v>-0.1927918285514357</v>
      </c>
    </row>
    <row r="88" spans="1:9" ht="15" thickBot="1" x14ac:dyDescent="0.35">
      <c r="A88" s="4" t="s">
        <v>3</v>
      </c>
      <c r="B88" s="4">
        <v>4</v>
      </c>
      <c r="C88" s="4" t="s">
        <v>108</v>
      </c>
      <c r="D88" s="4" t="str">
        <f t="shared" si="7"/>
        <v>P14_4_AWD</v>
      </c>
      <c r="E88" s="4" t="s">
        <v>15</v>
      </c>
      <c r="F88" s="4">
        <v>4</v>
      </c>
      <c r="G88" s="4">
        <v>0.148148148148148</v>
      </c>
      <c r="H88" s="4">
        <f t="shared" si="8"/>
        <v>-1.9095425048844394</v>
      </c>
      <c r="I88" s="4">
        <f t="shared" si="9"/>
        <v>-0.28289518590880558</v>
      </c>
    </row>
    <row r="89" spans="1:9" ht="15" thickBot="1" x14ac:dyDescent="0.35">
      <c r="A89" s="4" t="s">
        <v>3</v>
      </c>
      <c r="B89" s="4">
        <v>4</v>
      </c>
      <c r="C89" s="4" t="s">
        <v>108</v>
      </c>
      <c r="D89" s="4" t="str">
        <f t="shared" si="7"/>
        <v>P14_4_AWD</v>
      </c>
      <c r="E89" s="4" t="s">
        <v>16</v>
      </c>
      <c r="F89" s="4">
        <v>17</v>
      </c>
      <c r="G89" s="4">
        <v>0.62962962962962898</v>
      </c>
      <c r="H89" s="4">
        <f t="shared" si="8"/>
        <v>-0.46262352194811401</v>
      </c>
      <c r="I89" s="4">
        <f t="shared" si="9"/>
        <v>-0.29128147678214555</v>
      </c>
    </row>
    <row r="90" spans="1:9" ht="15" thickBot="1" x14ac:dyDescent="0.35">
      <c r="A90" s="7" t="s">
        <v>20</v>
      </c>
      <c r="B90" s="7">
        <v>1</v>
      </c>
      <c r="C90" s="7" t="s">
        <v>53</v>
      </c>
      <c r="D90" s="7" t="str">
        <f t="shared" si="7"/>
        <v>P03_1_CON</v>
      </c>
      <c r="E90" s="7" t="s">
        <v>4</v>
      </c>
      <c r="F90" s="7">
        <v>6</v>
      </c>
      <c r="G90" s="7">
        <v>0.11764705882352899</v>
      </c>
      <c r="H90" s="7">
        <f t="shared" si="8"/>
        <v>-2.1400661634962743</v>
      </c>
      <c r="I90" s="7">
        <f t="shared" si="9"/>
        <v>-0.2517724898230902</v>
      </c>
    </row>
    <row r="91" spans="1:9" ht="15" thickBot="1" x14ac:dyDescent="0.35">
      <c r="A91" s="7" t="s">
        <v>20</v>
      </c>
      <c r="B91" s="7">
        <v>1</v>
      </c>
      <c r="C91" s="7" t="s">
        <v>53</v>
      </c>
      <c r="D91" s="7" t="str">
        <f t="shared" si="7"/>
        <v>P03_1_CON</v>
      </c>
      <c r="E91" s="7" t="s">
        <v>7</v>
      </c>
      <c r="F91" s="7">
        <v>1</v>
      </c>
      <c r="G91" s="7">
        <v>1.9607843137254902E-2</v>
      </c>
      <c r="H91" s="7">
        <f t="shared" si="8"/>
        <v>-3.9318256327243257</v>
      </c>
      <c r="I91" s="7">
        <f t="shared" si="9"/>
        <v>-7.7094620249496579E-2</v>
      </c>
    </row>
    <row r="92" spans="1:9" ht="15" thickBot="1" x14ac:dyDescent="0.35">
      <c r="A92" s="7" t="s">
        <v>20</v>
      </c>
      <c r="B92" s="7">
        <v>1</v>
      </c>
      <c r="C92" s="7" t="s">
        <v>53</v>
      </c>
      <c r="D92" s="7" t="str">
        <f t="shared" si="7"/>
        <v>P03_1_CON</v>
      </c>
      <c r="E92" s="7" t="s">
        <v>9</v>
      </c>
      <c r="F92" s="7">
        <v>31</v>
      </c>
      <c r="G92" s="7">
        <v>0.60784313725490102</v>
      </c>
      <c r="H92" s="7">
        <f t="shared" si="8"/>
        <v>-0.49783842823918106</v>
      </c>
      <c r="I92" s="7">
        <f t="shared" si="9"/>
        <v>-0.30260767206695272</v>
      </c>
    </row>
    <row r="93" spans="1:9" ht="15" thickBot="1" x14ac:dyDescent="0.35">
      <c r="A93" s="7" t="s">
        <v>20</v>
      </c>
      <c r="B93" s="7">
        <v>1</v>
      </c>
      <c r="C93" s="7" t="s">
        <v>53</v>
      </c>
      <c r="D93" s="7" t="str">
        <f t="shared" si="7"/>
        <v>P03_1_CON</v>
      </c>
      <c r="E93" s="7" t="s">
        <v>11</v>
      </c>
      <c r="F93" s="7">
        <v>8</v>
      </c>
      <c r="G93" s="7">
        <v>0.15686274509803899</v>
      </c>
      <c r="H93" s="7">
        <f t="shared" si="8"/>
        <v>-1.8523840910444913</v>
      </c>
      <c r="I93" s="7">
        <f t="shared" si="9"/>
        <v>-0.29057005349717469</v>
      </c>
    </row>
    <row r="94" spans="1:9" ht="15" thickBot="1" x14ac:dyDescent="0.35">
      <c r="A94" s="7" t="s">
        <v>20</v>
      </c>
      <c r="B94" s="7">
        <v>1</v>
      </c>
      <c r="C94" s="7" t="s">
        <v>53</v>
      </c>
      <c r="D94" s="7" t="str">
        <f t="shared" si="7"/>
        <v>P03_1_CON</v>
      </c>
      <c r="E94" s="7" t="s">
        <v>15</v>
      </c>
      <c r="F94" s="7">
        <v>5</v>
      </c>
      <c r="G94" s="7">
        <v>9.8039215686274495E-2</v>
      </c>
      <c r="H94" s="7">
        <f t="shared" si="8"/>
        <v>-2.3223877202902257</v>
      </c>
      <c r="I94" s="7">
        <f t="shared" si="9"/>
        <v>-0.22768507061668875</v>
      </c>
    </row>
    <row r="95" spans="1:9" ht="15" thickBot="1" x14ac:dyDescent="0.35">
      <c r="A95" s="7" t="s">
        <v>20</v>
      </c>
      <c r="B95" s="7">
        <v>1</v>
      </c>
      <c r="C95" s="7" t="s">
        <v>68</v>
      </c>
      <c r="D95" s="7" t="str">
        <f t="shared" si="7"/>
        <v>P06_1_CON</v>
      </c>
      <c r="E95" s="7" t="s">
        <v>4</v>
      </c>
      <c r="F95" s="7">
        <v>5</v>
      </c>
      <c r="G95" s="7">
        <v>0.11363636363636299</v>
      </c>
      <c r="H95" s="7">
        <f t="shared" si="8"/>
        <v>-2.1747517214841663</v>
      </c>
      <c r="I95" s="7">
        <f t="shared" si="9"/>
        <v>-0.24713087744138112</v>
      </c>
    </row>
    <row r="96" spans="1:9" ht="15" thickBot="1" x14ac:dyDescent="0.35">
      <c r="A96" s="7" t="s">
        <v>20</v>
      </c>
      <c r="B96" s="7">
        <v>1</v>
      </c>
      <c r="C96" s="7" t="s">
        <v>68</v>
      </c>
      <c r="D96" s="7" t="str">
        <f t="shared" si="7"/>
        <v>P06_1_CON</v>
      </c>
      <c r="E96" s="7" t="s">
        <v>9</v>
      </c>
      <c r="F96" s="7">
        <v>20</v>
      </c>
      <c r="G96" s="7">
        <v>0.45454545454545398</v>
      </c>
      <c r="H96" s="7">
        <f t="shared" si="8"/>
        <v>-0.78845736036427139</v>
      </c>
      <c r="I96" s="7">
        <f t="shared" si="9"/>
        <v>-0.35838970925648655</v>
      </c>
    </row>
    <row r="97" spans="1:9" ht="15" thickBot="1" x14ac:dyDescent="0.35">
      <c r="A97" s="7" t="s">
        <v>20</v>
      </c>
      <c r="B97" s="7">
        <v>1</v>
      </c>
      <c r="C97" s="7" t="s">
        <v>68</v>
      </c>
      <c r="D97" s="7" t="str">
        <f t="shared" si="7"/>
        <v>P06_1_CON</v>
      </c>
      <c r="E97" s="7" t="s">
        <v>11</v>
      </c>
      <c r="F97" s="7">
        <v>16</v>
      </c>
      <c r="G97" s="7">
        <v>0.36363636363636298</v>
      </c>
      <c r="H97" s="7">
        <f t="shared" si="8"/>
        <v>-1.0116009116784817</v>
      </c>
      <c r="I97" s="7">
        <f t="shared" si="9"/>
        <v>-0.36785487697399266</v>
      </c>
    </row>
    <row r="98" spans="1:9" ht="15" thickBot="1" x14ac:dyDescent="0.35">
      <c r="A98" s="7" t="s">
        <v>20</v>
      </c>
      <c r="B98" s="7">
        <v>1</v>
      </c>
      <c r="C98" s="7" t="s">
        <v>68</v>
      </c>
      <c r="D98" s="7" t="str">
        <f t="shared" si="7"/>
        <v>P06_1_CON</v>
      </c>
      <c r="E98" s="7" t="s">
        <v>15</v>
      </c>
      <c r="F98" s="7">
        <v>3</v>
      </c>
      <c r="G98" s="7">
        <v>6.8181818181818094E-2</v>
      </c>
      <c r="H98" s="7">
        <f t="shared" si="8"/>
        <v>-2.6855773452501528</v>
      </c>
      <c r="I98" s="7">
        <f t="shared" si="9"/>
        <v>-0.18310754626705564</v>
      </c>
    </row>
    <row r="99" spans="1:9" ht="15" thickBot="1" x14ac:dyDescent="0.35">
      <c r="A99" s="7" t="s">
        <v>20</v>
      </c>
      <c r="B99" s="7">
        <v>1</v>
      </c>
      <c r="C99" s="7" t="s">
        <v>78</v>
      </c>
      <c r="D99" s="7" t="str">
        <f t="shared" si="7"/>
        <v>P08_1_CON</v>
      </c>
      <c r="E99" s="7" t="s">
        <v>4</v>
      </c>
      <c r="F99" s="7">
        <v>3</v>
      </c>
      <c r="G99" s="7">
        <v>5.0847457627118599E-2</v>
      </c>
      <c r="H99" s="7">
        <f t="shared" si="8"/>
        <v>-2.9789251552376106</v>
      </c>
      <c r="I99" s="7">
        <f t="shared" si="9"/>
        <v>-0.15147077060530209</v>
      </c>
    </row>
    <row r="100" spans="1:9" ht="15" thickBot="1" x14ac:dyDescent="0.35">
      <c r="A100" s="7" t="s">
        <v>20</v>
      </c>
      <c r="B100" s="7">
        <v>1</v>
      </c>
      <c r="C100" s="7" t="s">
        <v>78</v>
      </c>
      <c r="D100" s="7" t="str">
        <f t="shared" si="7"/>
        <v>P08_1_CON</v>
      </c>
      <c r="E100" s="7" t="s">
        <v>9</v>
      </c>
      <c r="F100" s="7">
        <v>38</v>
      </c>
      <c r="G100" s="7">
        <v>0.644067796610169</v>
      </c>
      <c r="H100" s="7">
        <f t="shared" si="8"/>
        <v>-0.43995128417933443</v>
      </c>
      <c r="I100" s="7">
        <f t="shared" si="9"/>
        <v>-0.28335845421719824</v>
      </c>
    </row>
    <row r="101" spans="1:9" ht="15" thickBot="1" x14ac:dyDescent="0.35">
      <c r="A101" s="7" t="s">
        <v>20</v>
      </c>
      <c r="B101" s="7">
        <v>1</v>
      </c>
      <c r="C101" s="7" t="s">
        <v>78</v>
      </c>
      <c r="D101" s="7" t="str">
        <f t="shared" si="7"/>
        <v>P08_1_CON</v>
      </c>
      <c r="E101" s="7" t="s">
        <v>11</v>
      </c>
      <c r="F101" s="7">
        <v>12</v>
      </c>
      <c r="G101" s="7">
        <v>0.20338983050847401</v>
      </c>
      <c r="H101" s="7">
        <f t="shared" si="8"/>
        <v>-1.592630794117722</v>
      </c>
      <c r="I101" s="7">
        <f t="shared" si="9"/>
        <v>-0.32392490727817985</v>
      </c>
    </row>
    <row r="102" spans="1:9" ht="15" thickBot="1" x14ac:dyDescent="0.35">
      <c r="A102" s="7" t="s">
        <v>20</v>
      </c>
      <c r="B102" s="7">
        <v>1</v>
      </c>
      <c r="C102" s="7" t="s">
        <v>78</v>
      </c>
      <c r="D102" s="7" t="str">
        <f t="shared" si="7"/>
        <v>P08_1_CON</v>
      </c>
      <c r="E102" s="7" t="s">
        <v>15</v>
      </c>
      <c r="F102" s="7">
        <v>6</v>
      </c>
      <c r="G102" s="7">
        <v>0.101694915254237</v>
      </c>
      <c r="H102" s="7">
        <f t="shared" si="8"/>
        <v>-2.2857779746776674</v>
      </c>
      <c r="I102" s="7">
        <f t="shared" si="9"/>
        <v>-0.23245199742484687</v>
      </c>
    </row>
    <row r="103" spans="1:9" ht="15" thickBot="1" x14ac:dyDescent="0.35">
      <c r="A103" s="7" t="s">
        <v>20</v>
      </c>
      <c r="B103" s="7">
        <v>1</v>
      </c>
      <c r="C103" s="7" t="s">
        <v>98</v>
      </c>
      <c r="D103" s="7" t="str">
        <f t="shared" si="7"/>
        <v>P12_1_CON</v>
      </c>
      <c r="E103" s="7" t="s">
        <v>4</v>
      </c>
      <c r="F103" s="7">
        <v>7</v>
      </c>
      <c r="G103" s="7">
        <v>0.11111111111111099</v>
      </c>
      <c r="H103" s="7">
        <f t="shared" si="8"/>
        <v>-2.1972245773362205</v>
      </c>
      <c r="I103" s="7">
        <f t="shared" si="9"/>
        <v>-0.2441360641484687</v>
      </c>
    </row>
    <row r="104" spans="1:9" ht="15" thickBot="1" x14ac:dyDescent="0.35">
      <c r="A104" s="7" t="s">
        <v>20</v>
      </c>
      <c r="B104" s="7">
        <v>1</v>
      </c>
      <c r="C104" s="7" t="s">
        <v>98</v>
      </c>
      <c r="D104" s="7" t="str">
        <f t="shared" si="7"/>
        <v>P12_1_CON</v>
      </c>
      <c r="E104" s="7" t="s">
        <v>9</v>
      </c>
      <c r="F104" s="7">
        <v>48</v>
      </c>
      <c r="G104" s="7">
        <v>0.76190476190476097</v>
      </c>
      <c r="H104" s="7">
        <f t="shared" si="8"/>
        <v>-0.27193371548364298</v>
      </c>
      <c r="I104" s="7">
        <f t="shared" si="9"/>
        <v>-0.20718759274944201</v>
      </c>
    </row>
    <row r="105" spans="1:9" ht="15" thickBot="1" x14ac:dyDescent="0.35">
      <c r="A105" s="7" t="s">
        <v>20</v>
      </c>
      <c r="B105" s="7">
        <v>1</v>
      </c>
      <c r="C105" s="7" t="s">
        <v>98</v>
      </c>
      <c r="D105" s="7" t="str">
        <f t="shared" si="7"/>
        <v>P12_1_CON</v>
      </c>
      <c r="E105" s="7" t="s">
        <v>11</v>
      </c>
      <c r="F105" s="7">
        <v>5</v>
      </c>
      <c r="G105" s="7">
        <v>7.9365079365079305E-2</v>
      </c>
      <c r="H105" s="7">
        <f t="shared" si="8"/>
        <v>-2.533696813957433</v>
      </c>
      <c r="I105" s="7">
        <f t="shared" si="9"/>
        <v>-0.20108704872678024</v>
      </c>
    </row>
    <row r="106" spans="1:9" ht="15" thickBot="1" x14ac:dyDescent="0.35">
      <c r="A106" s="7" t="s">
        <v>20</v>
      </c>
      <c r="B106" s="7">
        <v>1</v>
      </c>
      <c r="C106" s="7" t="s">
        <v>98</v>
      </c>
      <c r="D106" s="7" t="str">
        <f t="shared" si="7"/>
        <v>P12_1_CON</v>
      </c>
      <c r="E106" s="7" t="s">
        <v>15</v>
      </c>
      <c r="F106" s="7">
        <v>3</v>
      </c>
      <c r="G106" s="7">
        <v>4.7619047619047603E-2</v>
      </c>
      <c r="H106" s="7">
        <f t="shared" si="8"/>
        <v>-3.0445224377234235</v>
      </c>
      <c r="I106" s="7">
        <f t="shared" si="9"/>
        <v>-0.1449772589392106</v>
      </c>
    </row>
    <row r="107" spans="1:9" ht="15" thickBot="1" x14ac:dyDescent="0.35">
      <c r="A107" s="7" t="s">
        <v>20</v>
      </c>
      <c r="B107" s="7">
        <v>1</v>
      </c>
      <c r="C107" s="7" t="s">
        <v>113</v>
      </c>
      <c r="D107" s="7" t="str">
        <f t="shared" si="7"/>
        <v>P15_1_CON</v>
      </c>
      <c r="E107" s="7" t="s">
        <v>4</v>
      </c>
      <c r="F107" s="7">
        <v>2</v>
      </c>
      <c r="G107" s="7">
        <v>0.15384615384615299</v>
      </c>
      <c r="H107" s="7">
        <f t="shared" si="8"/>
        <v>-1.8718021769015969</v>
      </c>
      <c r="I107" s="7">
        <f t="shared" si="9"/>
        <v>-0.28796956567716714</v>
      </c>
    </row>
    <row r="108" spans="1:9" ht="15" thickBot="1" x14ac:dyDescent="0.35">
      <c r="A108" s="7" t="s">
        <v>20</v>
      </c>
      <c r="B108" s="7">
        <v>1</v>
      </c>
      <c r="C108" s="7" t="s">
        <v>113</v>
      </c>
      <c r="D108" s="7" t="str">
        <f t="shared" si="7"/>
        <v>P15_1_CON</v>
      </c>
      <c r="E108" s="7" t="s">
        <v>9</v>
      </c>
      <c r="F108" s="7">
        <v>11</v>
      </c>
      <c r="G108" s="7">
        <v>0.84615384615384603</v>
      </c>
      <c r="H108" s="7">
        <f t="shared" si="8"/>
        <v>-0.16705408466316635</v>
      </c>
      <c r="I108" s="7">
        <f t="shared" si="9"/>
        <v>-0.14135345625344842</v>
      </c>
    </row>
    <row r="109" spans="1:9" ht="15" thickBot="1" x14ac:dyDescent="0.35">
      <c r="A109" s="7" t="s">
        <v>20</v>
      </c>
      <c r="B109" s="7">
        <v>2</v>
      </c>
      <c r="C109" s="7" t="s">
        <v>53</v>
      </c>
      <c r="D109" s="7" t="str">
        <f t="shared" si="7"/>
        <v>P03_2_CON</v>
      </c>
      <c r="E109" s="7" t="s">
        <v>21</v>
      </c>
      <c r="F109" s="7">
        <v>4</v>
      </c>
      <c r="G109" s="7">
        <v>3.03030303030303E-2</v>
      </c>
      <c r="H109" s="7">
        <f t="shared" si="8"/>
        <v>-3.4965075614664802</v>
      </c>
      <c r="I109" s="7">
        <f t="shared" si="9"/>
        <v>-0.10595477458989333</v>
      </c>
    </row>
    <row r="110" spans="1:9" ht="15" thickBot="1" x14ac:dyDescent="0.35">
      <c r="A110" s="7" t="s">
        <v>20</v>
      </c>
      <c r="B110" s="7">
        <v>2</v>
      </c>
      <c r="C110" s="7" t="s">
        <v>53</v>
      </c>
      <c r="D110" s="7" t="str">
        <f t="shared" si="7"/>
        <v>P03_2_CON</v>
      </c>
      <c r="E110" s="7" t="s">
        <v>6</v>
      </c>
      <c r="F110" s="7">
        <v>4</v>
      </c>
      <c r="G110" s="7">
        <v>3.03030303030303E-2</v>
      </c>
      <c r="H110" s="7">
        <f t="shared" si="8"/>
        <v>-3.4965075614664802</v>
      </c>
      <c r="I110" s="7">
        <f t="shared" si="9"/>
        <v>-0.10595477458989333</v>
      </c>
    </row>
    <row r="111" spans="1:9" ht="15" thickBot="1" x14ac:dyDescent="0.35">
      <c r="A111" s="7" t="s">
        <v>20</v>
      </c>
      <c r="B111" s="7">
        <v>2</v>
      </c>
      <c r="C111" s="7" t="s">
        <v>53</v>
      </c>
      <c r="D111" s="7" t="str">
        <f t="shared" si="7"/>
        <v>P03_2_CON</v>
      </c>
      <c r="E111" s="7" t="s">
        <v>7</v>
      </c>
      <c r="F111" s="7">
        <v>6</v>
      </c>
      <c r="G111" s="7">
        <v>4.54545454545454E-2</v>
      </c>
      <c r="H111" s="7">
        <f t="shared" si="8"/>
        <v>-3.091042453358317</v>
      </c>
      <c r="I111" s="7">
        <f t="shared" si="9"/>
        <v>-0.14050192969810515</v>
      </c>
    </row>
    <row r="112" spans="1:9" ht="15" thickBot="1" x14ac:dyDescent="0.35">
      <c r="A112" s="7" t="s">
        <v>20</v>
      </c>
      <c r="B112" s="7">
        <v>2</v>
      </c>
      <c r="C112" s="7" t="s">
        <v>53</v>
      </c>
      <c r="D112" s="7" t="str">
        <f t="shared" si="7"/>
        <v>P03_2_CON</v>
      </c>
      <c r="E112" s="7" t="s">
        <v>8</v>
      </c>
      <c r="F112" s="7">
        <v>1</v>
      </c>
      <c r="G112" s="7">
        <v>7.5757575757575699E-3</v>
      </c>
      <c r="H112" s="7">
        <f t="shared" si="8"/>
        <v>-4.8828019225863715</v>
      </c>
      <c r="I112" s="7">
        <f t="shared" si="9"/>
        <v>-3.6990923655957332E-2</v>
      </c>
    </row>
    <row r="113" spans="1:10" ht="15" thickBot="1" x14ac:dyDescent="0.35">
      <c r="A113" s="7" t="s">
        <v>20</v>
      </c>
      <c r="B113" s="7">
        <v>2</v>
      </c>
      <c r="C113" s="7" t="s">
        <v>53</v>
      </c>
      <c r="D113" s="7" t="str">
        <f t="shared" si="7"/>
        <v>P03_2_CON</v>
      </c>
      <c r="E113" s="7" t="s">
        <v>9</v>
      </c>
      <c r="F113" s="7">
        <v>1</v>
      </c>
      <c r="G113" s="7">
        <v>7.5757575757575699E-3</v>
      </c>
      <c r="H113" s="7">
        <f t="shared" si="8"/>
        <v>-4.8828019225863715</v>
      </c>
      <c r="I113" s="7">
        <f t="shared" si="9"/>
        <v>-3.6990923655957332E-2</v>
      </c>
    </row>
    <row r="114" spans="1:10" ht="15" thickBot="1" x14ac:dyDescent="0.35">
      <c r="A114" s="7" t="s">
        <v>20</v>
      </c>
      <c r="B114" s="7">
        <v>2</v>
      </c>
      <c r="C114" s="7" t="s">
        <v>53</v>
      </c>
      <c r="D114" s="7" t="str">
        <f t="shared" si="7"/>
        <v>P03_2_CON</v>
      </c>
      <c r="E114" s="7" t="s">
        <v>12</v>
      </c>
      <c r="F114" s="7">
        <v>58</v>
      </c>
      <c r="G114" s="7">
        <v>0.439393939393939</v>
      </c>
      <c r="H114" s="7">
        <f t="shared" si="8"/>
        <v>-0.82235891203995237</v>
      </c>
      <c r="I114" s="7">
        <f t="shared" si="9"/>
        <v>-0.36133952195694846</v>
      </c>
    </row>
    <row r="115" spans="1:10" ht="15" thickBot="1" x14ac:dyDescent="0.35">
      <c r="A115" s="7" t="s">
        <v>20</v>
      </c>
      <c r="B115" s="7">
        <v>2</v>
      </c>
      <c r="C115" s="7" t="s">
        <v>53</v>
      </c>
      <c r="D115" s="7" t="str">
        <f t="shared" si="7"/>
        <v>P03_2_CON</v>
      </c>
      <c r="E115" s="7" t="s">
        <v>13</v>
      </c>
      <c r="F115" s="7">
        <v>3</v>
      </c>
      <c r="G115" s="7">
        <v>2.27272727272727E-2</v>
      </c>
      <c r="H115" s="7">
        <f t="shared" si="8"/>
        <v>-3.7841896339182624</v>
      </c>
      <c r="I115" s="7">
        <f t="shared" si="9"/>
        <v>-8.6004309861778594E-2</v>
      </c>
    </row>
    <row r="116" spans="1:10" ht="15" thickBot="1" x14ac:dyDescent="0.35">
      <c r="A116" s="7" t="s">
        <v>20</v>
      </c>
      <c r="B116" s="7">
        <v>2</v>
      </c>
      <c r="C116" s="7" t="s">
        <v>53</v>
      </c>
      <c r="D116" s="7" t="str">
        <f t="shared" si="7"/>
        <v>P03_2_CON</v>
      </c>
      <c r="E116" s="7" t="s">
        <v>14</v>
      </c>
      <c r="F116" s="7">
        <v>3</v>
      </c>
      <c r="G116" s="7">
        <v>2.27272727272727E-2</v>
      </c>
      <c r="H116" s="7">
        <f t="shared" si="8"/>
        <v>-3.7841896339182624</v>
      </c>
      <c r="I116" s="7">
        <f t="shared" si="9"/>
        <v>-8.6004309861778594E-2</v>
      </c>
    </row>
    <row r="117" spans="1:10" ht="15" thickBot="1" x14ac:dyDescent="0.35">
      <c r="A117" s="7" t="s">
        <v>20</v>
      </c>
      <c r="B117" s="7">
        <v>2</v>
      </c>
      <c r="C117" s="7" t="s">
        <v>53</v>
      </c>
      <c r="D117" s="7" t="str">
        <f t="shared" si="7"/>
        <v>P03_2_CON</v>
      </c>
      <c r="E117" s="7" t="s">
        <v>22</v>
      </c>
      <c r="F117" s="7">
        <v>1</v>
      </c>
      <c r="G117" s="7">
        <v>7.5757575757575699E-3</v>
      </c>
      <c r="H117" s="7">
        <f t="shared" si="8"/>
        <v>-4.8828019225863715</v>
      </c>
      <c r="I117" s="7">
        <f t="shared" si="9"/>
        <v>-3.6990923655957332E-2</v>
      </c>
    </row>
    <row r="118" spans="1:10" ht="15" thickBot="1" x14ac:dyDescent="0.35">
      <c r="A118" s="7" t="s">
        <v>20</v>
      </c>
      <c r="B118" s="7">
        <v>2</v>
      </c>
      <c r="C118" s="7" t="s">
        <v>53</v>
      </c>
      <c r="D118" s="7" t="str">
        <f t="shared" si="7"/>
        <v>P03_2_CON</v>
      </c>
      <c r="E118" s="7" t="s">
        <v>15</v>
      </c>
      <c r="F118" s="7">
        <v>7</v>
      </c>
      <c r="G118" s="7">
        <v>5.3030303030302997E-2</v>
      </c>
      <c r="H118" s="7">
        <f t="shared" si="8"/>
        <v>-2.936891773531058</v>
      </c>
      <c r="I118" s="7">
        <f t="shared" si="9"/>
        <v>-0.15574426071755601</v>
      </c>
    </row>
    <row r="119" spans="1:10" ht="15" thickBot="1" x14ac:dyDescent="0.35">
      <c r="A119" s="7" t="s">
        <v>20</v>
      </c>
      <c r="B119" s="7">
        <v>2</v>
      </c>
      <c r="C119" s="7" t="s">
        <v>53</v>
      </c>
      <c r="D119" s="7" t="str">
        <f t="shared" si="7"/>
        <v>P03_2_CON</v>
      </c>
      <c r="E119" s="7" t="s">
        <v>16</v>
      </c>
      <c r="F119" s="7">
        <v>44</v>
      </c>
      <c r="G119" s="7">
        <v>0.33333333333333298</v>
      </c>
      <c r="H119" s="7">
        <f t="shared" si="8"/>
        <v>-1.0986122886681107</v>
      </c>
      <c r="I119" s="7">
        <f t="shared" si="9"/>
        <v>-0.36620409622270317</v>
      </c>
    </row>
    <row r="120" spans="1:10" ht="15" thickBot="1" x14ac:dyDescent="0.35">
      <c r="A120" s="7" t="s">
        <v>20</v>
      </c>
      <c r="B120" s="7">
        <v>2</v>
      </c>
      <c r="C120" s="7" t="s">
        <v>68</v>
      </c>
      <c r="D120" s="7" t="str">
        <f t="shared" si="7"/>
        <v>P06_2_CON</v>
      </c>
      <c r="E120" s="7" t="s">
        <v>21</v>
      </c>
      <c r="F120" s="7">
        <v>1</v>
      </c>
      <c r="G120" s="7">
        <v>8.1967213114754103E-3</v>
      </c>
      <c r="H120" s="7">
        <f t="shared" si="8"/>
        <v>-4.8040210447332568</v>
      </c>
      <c r="I120" s="7">
        <f t="shared" si="9"/>
        <v>-3.937722167814145E-2</v>
      </c>
    </row>
    <row r="121" spans="1:10" ht="15" thickBot="1" x14ac:dyDescent="0.35">
      <c r="A121" s="7" t="s">
        <v>20</v>
      </c>
      <c r="B121" s="7">
        <v>2</v>
      </c>
      <c r="C121" s="7" t="s">
        <v>68</v>
      </c>
      <c r="D121" s="7" t="str">
        <f t="shared" si="7"/>
        <v>P06_2_CON</v>
      </c>
      <c r="E121" s="7" t="s">
        <v>6</v>
      </c>
      <c r="F121" s="7">
        <v>12</v>
      </c>
      <c r="G121" s="7">
        <v>9.8360655737704902E-2</v>
      </c>
      <c r="H121" s="7">
        <f t="shared" si="8"/>
        <v>-2.3191143949452564</v>
      </c>
      <c r="I121" s="7">
        <f t="shared" si="9"/>
        <v>-0.22810961261756615</v>
      </c>
    </row>
    <row r="122" spans="1:10" ht="15" thickBot="1" x14ac:dyDescent="0.35">
      <c r="A122" s="7" t="s">
        <v>20</v>
      </c>
      <c r="B122" s="7">
        <v>2</v>
      </c>
      <c r="C122" s="7" t="s">
        <v>68</v>
      </c>
      <c r="D122" s="7" t="str">
        <f t="shared" si="7"/>
        <v>P06_2_CON</v>
      </c>
      <c r="E122" s="7" t="s">
        <v>7</v>
      </c>
      <c r="F122" s="7">
        <v>3</v>
      </c>
      <c r="G122" s="7">
        <v>2.4590163934426201E-2</v>
      </c>
      <c r="H122" s="7">
        <f t="shared" si="8"/>
        <v>-3.7054087560651481</v>
      </c>
      <c r="I122" s="7">
        <f t="shared" si="9"/>
        <v>-9.1116608755700254E-2</v>
      </c>
    </row>
    <row r="123" spans="1:10" ht="15" thickBot="1" x14ac:dyDescent="0.35">
      <c r="A123" s="7" t="s">
        <v>20</v>
      </c>
      <c r="B123" s="7">
        <v>2</v>
      </c>
      <c r="C123" s="7" t="s">
        <v>68</v>
      </c>
      <c r="D123" s="7" t="str">
        <f t="shared" si="7"/>
        <v>P06_2_CON</v>
      </c>
      <c r="E123" s="7" t="s">
        <v>9</v>
      </c>
      <c r="F123" s="7">
        <v>18</v>
      </c>
      <c r="G123" s="7">
        <v>0.14754098360655701</v>
      </c>
      <c r="H123" s="7">
        <f t="shared" si="8"/>
        <v>-1.9136492868370942</v>
      </c>
      <c r="I123" s="7">
        <f t="shared" si="9"/>
        <v>-0.28234169805793125</v>
      </c>
    </row>
    <row r="124" spans="1:10" ht="15" thickBot="1" x14ac:dyDescent="0.35">
      <c r="A124" s="7" t="s">
        <v>20</v>
      </c>
      <c r="B124" s="7">
        <v>2</v>
      </c>
      <c r="C124" s="7" t="s">
        <v>68</v>
      </c>
      <c r="D124" s="7" t="str">
        <f t="shared" si="7"/>
        <v>P06_2_CON</v>
      </c>
      <c r="E124" s="7" t="s">
        <v>12</v>
      </c>
      <c r="F124" s="7">
        <v>46</v>
      </c>
      <c r="G124" s="7">
        <v>0.37704918032786799</v>
      </c>
      <c r="H124" s="7">
        <f t="shared" si="8"/>
        <v>-0.97537964824416379</v>
      </c>
      <c r="I124" s="7">
        <f t="shared" si="9"/>
        <v>-0.36776609687894618</v>
      </c>
    </row>
    <row r="125" spans="1:10" ht="15" thickBot="1" x14ac:dyDescent="0.35">
      <c r="A125" s="7" t="s">
        <v>20</v>
      </c>
      <c r="B125" s="7">
        <v>2</v>
      </c>
      <c r="C125" s="7" t="s">
        <v>68</v>
      </c>
      <c r="D125" s="7" t="str">
        <f t="shared" si="7"/>
        <v>P06_2_CON</v>
      </c>
      <c r="E125" s="7" t="s">
        <v>13</v>
      </c>
      <c r="F125" s="7">
        <v>3</v>
      </c>
      <c r="G125" s="7">
        <v>2.4590163934426201E-2</v>
      </c>
      <c r="H125" s="7">
        <f t="shared" si="8"/>
        <v>-3.7054087560651481</v>
      </c>
      <c r="I125" s="7">
        <f t="shared" si="9"/>
        <v>-9.1116608755700254E-2</v>
      </c>
    </row>
    <row r="126" spans="1:10" ht="15" thickBot="1" x14ac:dyDescent="0.35">
      <c r="A126" s="7" t="s">
        <v>20</v>
      </c>
      <c r="B126" s="7">
        <v>2</v>
      </c>
      <c r="C126" s="7" t="s">
        <v>68</v>
      </c>
      <c r="D126" s="7" t="str">
        <f t="shared" si="7"/>
        <v>P06_2_CON</v>
      </c>
      <c r="E126" s="7" t="s">
        <v>14</v>
      </c>
      <c r="F126" s="7">
        <v>2</v>
      </c>
      <c r="G126" s="7">
        <v>1.63934426229508E-2</v>
      </c>
      <c r="H126" s="7">
        <f t="shared" si="8"/>
        <v>-4.1108738641733122</v>
      </c>
      <c r="I126" s="7">
        <f t="shared" si="9"/>
        <v>-6.7391374822513228E-2</v>
      </c>
    </row>
    <row r="127" spans="1:10" ht="15" thickBot="1" x14ac:dyDescent="0.35">
      <c r="A127" s="7" t="s">
        <v>20</v>
      </c>
      <c r="B127" s="7">
        <v>2</v>
      </c>
      <c r="C127" s="7" t="s">
        <v>68</v>
      </c>
      <c r="D127" s="7" t="str">
        <f t="shared" si="7"/>
        <v>P06_2_CON</v>
      </c>
      <c r="E127" s="7" t="s">
        <v>22</v>
      </c>
      <c r="F127" s="7">
        <v>0</v>
      </c>
      <c r="G127" s="7">
        <v>0</v>
      </c>
      <c r="H127" s="7"/>
      <c r="I127" s="7"/>
      <c r="J127" t="s">
        <v>123</v>
      </c>
    </row>
    <row r="128" spans="1:10" ht="15" thickBot="1" x14ac:dyDescent="0.35">
      <c r="A128" s="7" t="s">
        <v>20</v>
      </c>
      <c r="B128" s="7">
        <v>2</v>
      </c>
      <c r="C128" s="7" t="s">
        <v>68</v>
      </c>
      <c r="D128" s="7" t="str">
        <f t="shared" si="7"/>
        <v>P06_2_CON</v>
      </c>
      <c r="E128" s="7" t="s">
        <v>15</v>
      </c>
      <c r="F128" s="7">
        <v>4</v>
      </c>
      <c r="G128" s="7">
        <v>3.2786885245901599E-2</v>
      </c>
      <c r="H128" s="7">
        <f t="shared" si="8"/>
        <v>-3.4177266836133673</v>
      </c>
      <c r="I128" s="7">
        <f t="shared" si="9"/>
        <v>-0.11205661257748732</v>
      </c>
    </row>
    <row r="129" spans="1:10" ht="15" thickBot="1" x14ac:dyDescent="0.35">
      <c r="A129" s="7" t="s">
        <v>20</v>
      </c>
      <c r="B129" s="7">
        <v>2</v>
      </c>
      <c r="C129" s="7" t="s">
        <v>68</v>
      </c>
      <c r="D129" s="7" t="str">
        <f t="shared" si="7"/>
        <v>P06_2_CON</v>
      </c>
      <c r="E129" s="7" t="s">
        <v>16</v>
      </c>
      <c r="F129" s="7">
        <v>26</v>
      </c>
      <c r="G129" s="7">
        <v>0.21311475409836</v>
      </c>
      <c r="H129" s="7">
        <f t="shared" si="8"/>
        <v>-1.5459245067117775</v>
      </c>
      <c r="I129" s="7">
        <f t="shared" si="9"/>
        <v>-0.32945932110250897</v>
      </c>
    </row>
    <row r="130" spans="1:10" ht="15" thickBot="1" x14ac:dyDescent="0.35">
      <c r="A130" s="7" t="s">
        <v>20</v>
      </c>
      <c r="B130" s="7">
        <v>2</v>
      </c>
      <c r="C130" s="7" t="s">
        <v>68</v>
      </c>
      <c r="D130" s="7" t="str">
        <f t="shared" si="7"/>
        <v>P06_2_CON</v>
      </c>
      <c r="E130" s="7" t="s">
        <v>17</v>
      </c>
      <c r="F130" s="7">
        <v>7</v>
      </c>
      <c r="G130" s="7">
        <v>5.7377049180327801E-2</v>
      </c>
      <c r="H130" s="7">
        <f t="shared" si="8"/>
        <v>-2.8581108956779446</v>
      </c>
      <c r="I130" s="7">
        <f t="shared" si="9"/>
        <v>-0.16398996942414418</v>
      </c>
    </row>
    <row r="131" spans="1:10" ht="15" thickBot="1" x14ac:dyDescent="0.35">
      <c r="A131" s="7" t="s">
        <v>20</v>
      </c>
      <c r="B131" s="7">
        <v>2</v>
      </c>
      <c r="C131" s="7" t="s">
        <v>78</v>
      </c>
      <c r="D131" s="7" t="str">
        <f t="shared" ref="D131:D194" si="10">C131&amp;"_"&amp;B131&amp;"_"&amp;A131</f>
        <v>P08_2_CON</v>
      </c>
      <c r="E131" s="7" t="s">
        <v>21</v>
      </c>
      <c r="F131" s="7">
        <v>0</v>
      </c>
      <c r="G131" s="7">
        <v>0</v>
      </c>
      <c r="H131" s="7"/>
      <c r="I131" s="7"/>
      <c r="J131" t="s">
        <v>123</v>
      </c>
    </row>
    <row r="132" spans="1:10" ht="15" thickBot="1" x14ac:dyDescent="0.35">
      <c r="A132" s="7" t="s">
        <v>20</v>
      </c>
      <c r="B132" s="7">
        <v>2</v>
      </c>
      <c r="C132" s="7" t="s">
        <v>78</v>
      </c>
      <c r="D132" s="7" t="str">
        <f t="shared" si="10"/>
        <v>P08_2_CON</v>
      </c>
      <c r="E132" s="7" t="s">
        <v>6</v>
      </c>
      <c r="F132" s="7">
        <v>10</v>
      </c>
      <c r="G132" s="7">
        <v>0.133333333333333</v>
      </c>
      <c r="H132" s="7">
        <f t="shared" ref="H131:H194" si="11">LN(G132)</f>
        <v>-2.0149030205422673</v>
      </c>
      <c r="I132" s="7">
        <f t="shared" ref="I131:I194" si="12">G132*H132</f>
        <v>-0.26865373607230164</v>
      </c>
    </row>
    <row r="133" spans="1:10" ht="15" thickBot="1" x14ac:dyDescent="0.35">
      <c r="A133" s="7" t="s">
        <v>20</v>
      </c>
      <c r="B133" s="7">
        <v>2</v>
      </c>
      <c r="C133" s="7" t="s">
        <v>78</v>
      </c>
      <c r="D133" s="7" t="str">
        <f t="shared" si="10"/>
        <v>P08_2_CON</v>
      </c>
      <c r="E133" s="7" t="s">
        <v>7</v>
      </c>
      <c r="F133" s="7">
        <v>4</v>
      </c>
      <c r="G133" s="7">
        <v>5.3333333333333302E-2</v>
      </c>
      <c r="H133" s="7">
        <f t="shared" si="11"/>
        <v>-2.9311937524164202</v>
      </c>
      <c r="I133" s="7">
        <f t="shared" si="12"/>
        <v>-0.15633033346220898</v>
      </c>
    </row>
    <row r="134" spans="1:10" ht="15" thickBot="1" x14ac:dyDescent="0.35">
      <c r="A134" s="7" t="s">
        <v>20</v>
      </c>
      <c r="B134" s="7">
        <v>2</v>
      </c>
      <c r="C134" s="7" t="s">
        <v>78</v>
      </c>
      <c r="D134" s="7" t="str">
        <f t="shared" si="10"/>
        <v>P08_2_CON</v>
      </c>
      <c r="E134" s="7" t="s">
        <v>9</v>
      </c>
      <c r="F134" s="7">
        <v>2</v>
      </c>
      <c r="G134" s="7">
        <v>2.6666666666666599E-2</v>
      </c>
      <c r="H134" s="7">
        <f t="shared" si="11"/>
        <v>-3.6243409329763678</v>
      </c>
      <c r="I134" s="7">
        <f t="shared" si="12"/>
        <v>-9.6649091546036237E-2</v>
      </c>
    </row>
    <row r="135" spans="1:10" ht="15" thickBot="1" x14ac:dyDescent="0.35">
      <c r="A135" s="7" t="s">
        <v>20</v>
      </c>
      <c r="B135" s="7">
        <v>2</v>
      </c>
      <c r="C135" s="7" t="s">
        <v>78</v>
      </c>
      <c r="D135" s="7" t="str">
        <f t="shared" si="10"/>
        <v>P08_2_CON</v>
      </c>
      <c r="E135" s="7" t="s">
        <v>12</v>
      </c>
      <c r="F135" s="7">
        <v>18</v>
      </c>
      <c r="G135" s="7">
        <v>0.24</v>
      </c>
      <c r="H135" s="7">
        <f t="shared" si="11"/>
        <v>-1.4271163556401458</v>
      </c>
      <c r="I135" s="7">
        <f t="shared" si="12"/>
        <v>-0.342507925353635</v>
      </c>
    </row>
    <row r="136" spans="1:10" ht="15" thickBot="1" x14ac:dyDescent="0.35">
      <c r="A136" s="7" t="s">
        <v>20</v>
      </c>
      <c r="B136" s="7">
        <v>2</v>
      </c>
      <c r="C136" s="7" t="s">
        <v>78</v>
      </c>
      <c r="D136" s="7" t="str">
        <f t="shared" si="10"/>
        <v>P08_2_CON</v>
      </c>
      <c r="E136" s="7" t="s">
        <v>13</v>
      </c>
      <c r="F136" s="7">
        <v>6</v>
      </c>
      <c r="G136" s="7">
        <v>0.08</v>
      </c>
      <c r="H136" s="7">
        <f t="shared" si="11"/>
        <v>-2.5257286443082556</v>
      </c>
      <c r="I136" s="7">
        <f t="shared" si="12"/>
        <v>-0.20205829154466046</v>
      </c>
    </row>
    <row r="137" spans="1:10" ht="15" thickBot="1" x14ac:dyDescent="0.35">
      <c r="A137" s="7" t="s">
        <v>20</v>
      </c>
      <c r="B137" s="7">
        <v>2</v>
      </c>
      <c r="C137" s="7" t="s">
        <v>78</v>
      </c>
      <c r="D137" s="7" t="str">
        <f t="shared" si="10"/>
        <v>P08_2_CON</v>
      </c>
      <c r="E137" s="7" t="s">
        <v>14</v>
      </c>
      <c r="F137" s="7">
        <v>2</v>
      </c>
      <c r="G137" s="7">
        <v>2.6666666666666599E-2</v>
      </c>
      <c r="H137" s="7">
        <f t="shared" si="11"/>
        <v>-3.6243409329763678</v>
      </c>
      <c r="I137" s="7">
        <f t="shared" si="12"/>
        <v>-9.6649091546036237E-2</v>
      </c>
    </row>
    <row r="138" spans="1:10" ht="15" thickBot="1" x14ac:dyDescent="0.35">
      <c r="A138" s="7" t="s">
        <v>20</v>
      </c>
      <c r="B138" s="7">
        <v>2</v>
      </c>
      <c r="C138" s="7" t="s">
        <v>78</v>
      </c>
      <c r="D138" s="7" t="str">
        <f t="shared" si="10"/>
        <v>P08_2_CON</v>
      </c>
      <c r="E138" s="7" t="s">
        <v>22</v>
      </c>
      <c r="F138" s="7">
        <v>1</v>
      </c>
      <c r="G138" s="7">
        <v>1.3333333333333299E-2</v>
      </c>
      <c r="H138" s="7">
        <f t="shared" si="11"/>
        <v>-4.3174881135363128</v>
      </c>
      <c r="I138" s="7">
        <f t="shared" si="12"/>
        <v>-5.7566508180484026E-2</v>
      </c>
    </row>
    <row r="139" spans="1:10" ht="15" thickBot="1" x14ac:dyDescent="0.35">
      <c r="A139" s="7" t="s">
        <v>20</v>
      </c>
      <c r="B139" s="7">
        <v>2</v>
      </c>
      <c r="C139" s="7" t="s">
        <v>78</v>
      </c>
      <c r="D139" s="7" t="str">
        <f t="shared" si="10"/>
        <v>P08_2_CON</v>
      </c>
      <c r="E139" s="7" t="s">
        <v>15</v>
      </c>
      <c r="F139" s="7">
        <v>2</v>
      </c>
      <c r="G139" s="7">
        <v>2.6666666666666599E-2</v>
      </c>
      <c r="H139" s="7">
        <f t="shared" si="11"/>
        <v>-3.6243409329763678</v>
      </c>
      <c r="I139" s="7">
        <f t="shared" si="12"/>
        <v>-9.6649091546036237E-2</v>
      </c>
    </row>
    <row r="140" spans="1:10" ht="15" thickBot="1" x14ac:dyDescent="0.35">
      <c r="A140" s="7" t="s">
        <v>20</v>
      </c>
      <c r="B140" s="7">
        <v>2</v>
      </c>
      <c r="C140" s="7" t="s">
        <v>78</v>
      </c>
      <c r="D140" s="7" t="str">
        <f t="shared" si="10"/>
        <v>P08_2_CON</v>
      </c>
      <c r="E140" s="7" t="s">
        <v>16</v>
      </c>
      <c r="F140" s="7">
        <v>13</v>
      </c>
      <c r="G140" s="7">
        <v>0.17333333333333301</v>
      </c>
      <c r="H140" s="7">
        <f t="shared" si="11"/>
        <v>-1.7525387560747756</v>
      </c>
      <c r="I140" s="7">
        <f t="shared" si="12"/>
        <v>-0.30377338438629387</v>
      </c>
    </row>
    <row r="141" spans="1:10" ht="15" thickBot="1" x14ac:dyDescent="0.35">
      <c r="A141" s="7" t="s">
        <v>20</v>
      </c>
      <c r="B141" s="7">
        <v>2</v>
      </c>
      <c r="C141" s="7" t="s">
        <v>78</v>
      </c>
      <c r="D141" s="7" t="str">
        <f t="shared" si="10"/>
        <v>P08_2_CON</v>
      </c>
      <c r="E141" s="7" t="s">
        <v>17</v>
      </c>
      <c r="F141" s="7">
        <v>4</v>
      </c>
      <c r="G141" s="7">
        <v>5.3333333333333302E-2</v>
      </c>
      <c r="H141" s="7">
        <f t="shared" si="11"/>
        <v>-2.9311937524164202</v>
      </c>
      <c r="I141" s="7">
        <f t="shared" si="12"/>
        <v>-0.15633033346220898</v>
      </c>
    </row>
    <row r="142" spans="1:10" ht="15" thickBot="1" x14ac:dyDescent="0.35">
      <c r="A142" s="7" t="s">
        <v>20</v>
      </c>
      <c r="B142" s="7">
        <v>2</v>
      </c>
      <c r="C142" s="7" t="s">
        <v>78</v>
      </c>
      <c r="D142" s="7" t="str">
        <f t="shared" si="10"/>
        <v>P08_2_CON</v>
      </c>
      <c r="E142" s="7" t="s">
        <v>19</v>
      </c>
      <c r="F142" s="7">
        <v>13</v>
      </c>
      <c r="G142" s="7">
        <v>0.17333333333333301</v>
      </c>
      <c r="H142" s="7">
        <f t="shared" si="11"/>
        <v>-1.7525387560747756</v>
      </c>
      <c r="I142" s="7">
        <f t="shared" si="12"/>
        <v>-0.30377338438629387</v>
      </c>
    </row>
    <row r="143" spans="1:10" ht="15" thickBot="1" x14ac:dyDescent="0.35">
      <c r="A143" s="7" t="s">
        <v>20</v>
      </c>
      <c r="B143" s="7">
        <v>2</v>
      </c>
      <c r="C143" s="7" t="s">
        <v>98</v>
      </c>
      <c r="D143" s="7" t="str">
        <f t="shared" si="10"/>
        <v>P12_2_CON</v>
      </c>
      <c r="E143" s="7" t="s">
        <v>21</v>
      </c>
      <c r="F143" s="7">
        <v>1</v>
      </c>
      <c r="G143" s="7">
        <v>1.2500000000000001E-2</v>
      </c>
      <c r="H143" s="7">
        <f t="shared" si="11"/>
        <v>-4.3820266346738812</v>
      </c>
      <c r="I143" s="7">
        <f t="shared" si="12"/>
        <v>-5.4775332933423515E-2</v>
      </c>
    </row>
    <row r="144" spans="1:10" ht="15" thickBot="1" x14ac:dyDescent="0.35">
      <c r="A144" s="7" t="s">
        <v>20</v>
      </c>
      <c r="B144" s="7">
        <v>2</v>
      </c>
      <c r="C144" s="7" t="s">
        <v>98</v>
      </c>
      <c r="D144" s="7" t="str">
        <f t="shared" si="10"/>
        <v>P12_2_CON</v>
      </c>
      <c r="E144" s="7" t="s">
        <v>6</v>
      </c>
      <c r="F144" s="7">
        <v>5</v>
      </c>
      <c r="G144" s="7">
        <v>6.25E-2</v>
      </c>
      <c r="H144" s="7">
        <f t="shared" si="11"/>
        <v>-2.7725887222397811</v>
      </c>
      <c r="I144" s="7">
        <f t="shared" si="12"/>
        <v>-0.17328679513998632</v>
      </c>
    </row>
    <row r="145" spans="1:10" ht="15" thickBot="1" x14ac:dyDescent="0.35">
      <c r="A145" s="7" t="s">
        <v>20</v>
      </c>
      <c r="B145" s="7">
        <v>2</v>
      </c>
      <c r="C145" s="7" t="s">
        <v>98</v>
      </c>
      <c r="D145" s="7" t="str">
        <f t="shared" si="10"/>
        <v>P12_2_CON</v>
      </c>
      <c r="E145" s="7" t="s">
        <v>7</v>
      </c>
      <c r="F145" s="7">
        <v>1</v>
      </c>
      <c r="G145" s="7">
        <v>1.2500000000000001E-2</v>
      </c>
      <c r="H145" s="7">
        <f t="shared" si="11"/>
        <v>-4.3820266346738812</v>
      </c>
      <c r="I145" s="7">
        <f t="shared" si="12"/>
        <v>-5.4775332933423515E-2</v>
      </c>
    </row>
    <row r="146" spans="1:10" ht="15" thickBot="1" x14ac:dyDescent="0.35">
      <c r="A146" s="7" t="s">
        <v>20</v>
      </c>
      <c r="B146" s="7">
        <v>2</v>
      </c>
      <c r="C146" s="7" t="s">
        <v>98</v>
      </c>
      <c r="D146" s="7" t="str">
        <f t="shared" si="10"/>
        <v>P12_2_CON</v>
      </c>
      <c r="E146" s="7" t="s">
        <v>9</v>
      </c>
      <c r="F146" s="7">
        <v>6</v>
      </c>
      <c r="G146" s="7">
        <v>7.4999999999999997E-2</v>
      </c>
      <c r="H146" s="7">
        <f t="shared" si="11"/>
        <v>-2.5902671654458267</v>
      </c>
      <c r="I146" s="7">
        <f t="shared" si="12"/>
        <v>-0.19427003740843699</v>
      </c>
    </row>
    <row r="147" spans="1:10" ht="15" thickBot="1" x14ac:dyDescent="0.35">
      <c r="A147" s="7" t="s">
        <v>20</v>
      </c>
      <c r="B147" s="7">
        <v>2</v>
      </c>
      <c r="C147" s="7" t="s">
        <v>98</v>
      </c>
      <c r="D147" s="7" t="str">
        <f t="shared" si="10"/>
        <v>P12_2_CON</v>
      </c>
      <c r="E147" s="7" t="s">
        <v>12</v>
      </c>
      <c r="F147" s="7">
        <v>24</v>
      </c>
      <c r="G147" s="7">
        <v>0.3</v>
      </c>
      <c r="H147" s="7">
        <f t="shared" si="11"/>
        <v>-1.2039728043259361</v>
      </c>
      <c r="I147" s="7">
        <f t="shared" si="12"/>
        <v>-0.36119184129778081</v>
      </c>
    </row>
    <row r="148" spans="1:10" ht="15" thickBot="1" x14ac:dyDescent="0.35">
      <c r="A148" s="7" t="s">
        <v>20</v>
      </c>
      <c r="B148" s="7">
        <v>2</v>
      </c>
      <c r="C148" s="7" t="s">
        <v>98</v>
      </c>
      <c r="D148" s="7" t="str">
        <f t="shared" si="10"/>
        <v>P12_2_CON</v>
      </c>
      <c r="E148" s="7" t="s">
        <v>13</v>
      </c>
      <c r="F148" s="7">
        <v>1</v>
      </c>
      <c r="G148" s="7">
        <v>1.2500000000000001E-2</v>
      </c>
      <c r="H148" s="7">
        <f t="shared" si="11"/>
        <v>-4.3820266346738812</v>
      </c>
      <c r="I148" s="7">
        <f t="shared" si="12"/>
        <v>-5.4775332933423515E-2</v>
      </c>
    </row>
    <row r="149" spans="1:10" ht="15" thickBot="1" x14ac:dyDescent="0.35">
      <c r="A149" s="7" t="s">
        <v>20</v>
      </c>
      <c r="B149" s="7">
        <v>2</v>
      </c>
      <c r="C149" s="7" t="s">
        <v>98</v>
      </c>
      <c r="D149" s="7" t="str">
        <f t="shared" si="10"/>
        <v>P12_2_CON</v>
      </c>
      <c r="E149" s="7" t="s">
        <v>14</v>
      </c>
      <c r="F149" s="7">
        <v>2</v>
      </c>
      <c r="G149" s="7">
        <v>2.5000000000000001E-2</v>
      </c>
      <c r="H149" s="7">
        <f t="shared" si="11"/>
        <v>-3.6888794541139363</v>
      </c>
      <c r="I149" s="7">
        <f t="shared" si="12"/>
        <v>-9.2221986352848409E-2</v>
      </c>
    </row>
    <row r="150" spans="1:10" ht="15" thickBot="1" x14ac:dyDescent="0.35">
      <c r="A150" s="7" t="s">
        <v>20</v>
      </c>
      <c r="B150" s="7">
        <v>2</v>
      </c>
      <c r="C150" s="7" t="s">
        <v>98</v>
      </c>
      <c r="D150" s="7" t="str">
        <f t="shared" si="10"/>
        <v>P12_2_CON</v>
      </c>
      <c r="E150" s="7" t="s">
        <v>15</v>
      </c>
      <c r="F150" s="7">
        <v>5</v>
      </c>
      <c r="G150" s="7">
        <v>6.25E-2</v>
      </c>
      <c r="H150" s="7">
        <f t="shared" si="11"/>
        <v>-2.7725887222397811</v>
      </c>
      <c r="I150" s="7">
        <f t="shared" si="12"/>
        <v>-0.17328679513998632</v>
      </c>
    </row>
    <row r="151" spans="1:10" ht="15" thickBot="1" x14ac:dyDescent="0.35">
      <c r="A151" s="7" t="s">
        <v>20</v>
      </c>
      <c r="B151" s="7">
        <v>2</v>
      </c>
      <c r="C151" s="7" t="s">
        <v>98</v>
      </c>
      <c r="D151" s="7" t="str">
        <f t="shared" si="10"/>
        <v>P12_2_CON</v>
      </c>
      <c r="E151" s="7" t="s">
        <v>16</v>
      </c>
      <c r="F151" s="7">
        <v>23</v>
      </c>
      <c r="G151" s="7">
        <v>0.28749999999999998</v>
      </c>
      <c r="H151" s="7">
        <f t="shared" si="11"/>
        <v>-1.246532418744732</v>
      </c>
      <c r="I151" s="7">
        <f t="shared" si="12"/>
        <v>-0.3583780703891104</v>
      </c>
    </row>
    <row r="152" spans="1:10" ht="15" thickBot="1" x14ac:dyDescent="0.35">
      <c r="A152" s="7" t="s">
        <v>20</v>
      </c>
      <c r="B152" s="7">
        <v>2</v>
      </c>
      <c r="C152" s="7" t="s">
        <v>98</v>
      </c>
      <c r="D152" s="7" t="str">
        <f t="shared" si="10"/>
        <v>P12_2_CON</v>
      </c>
      <c r="E152" s="7" t="s">
        <v>17</v>
      </c>
      <c r="F152" s="7">
        <v>12</v>
      </c>
      <c r="G152" s="7">
        <v>0.15</v>
      </c>
      <c r="H152" s="7">
        <f t="shared" si="11"/>
        <v>-1.8971199848858813</v>
      </c>
      <c r="I152" s="7">
        <f t="shared" si="12"/>
        <v>-0.28456799773288216</v>
      </c>
    </row>
    <row r="153" spans="1:10" ht="15" thickBot="1" x14ac:dyDescent="0.35">
      <c r="A153" s="7" t="s">
        <v>20</v>
      </c>
      <c r="B153" s="7">
        <v>2</v>
      </c>
      <c r="C153" s="7" t="s">
        <v>113</v>
      </c>
      <c r="D153" s="7" t="str">
        <f t="shared" si="10"/>
        <v>P15_2_CON</v>
      </c>
      <c r="E153" s="7" t="s">
        <v>21</v>
      </c>
      <c r="F153" s="7">
        <v>0</v>
      </c>
      <c r="G153" s="7">
        <v>0</v>
      </c>
      <c r="H153" s="7"/>
      <c r="I153" s="7"/>
      <c r="J153" t="s">
        <v>123</v>
      </c>
    </row>
    <row r="154" spans="1:10" ht="15" thickBot="1" x14ac:dyDescent="0.35">
      <c r="A154" s="7" t="s">
        <v>20</v>
      </c>
      <c r="B154" s="7">
        <v>2</v>
      </c>
      <c r="C154" s="7" t="s">
        <v>113</v>
      </c>
      <c r="D154" s="7" t="str">
        <f t="shared" si="10"/>
        <v>P15_2_CON</v>
      </c>
      <c r="E154" s="7" t="s">
        <v>6</v>
      </c>
      <c r="F154" s="7">
        <v>2</v>
      </c>
      <c r="G154" s="7">
        <v>2.4390243902439001E-2</v>
      </c>
      <c r="H154" s="7">
        <f t="shared" si="11"/>
        <v>-3.7135720667043088</v>
      </c>
      <c r="I154" s="7">
        <f t="shared" si="12"/>
        <v>-9.0574928456202561E-2</v>
      </c>
    </row>
    <row r="155" spans="1:10" ht="15" thickBot="1" x14ac:dyDescent="0.35">
      <c r="A155" s="7" t="s">
        <v>20</v>
      </c>
      <c r="B155" s="7">
        <v>2</v>
      </c>
      <c r="C155" s="7" t="s">
        <v>113</v>
      </c>
      <c r="D155" s="7" t="str">
        <f t="shared" si="10"/>
        <v>P15_2_CON</v>
      </c>
      <c r="E155" s="7" t="s">
        <v>12</v>
      </c>
      <c r="F155" s="7">
        <v>9</v>
      </c>
      <c r="G155" s="7">
        <v>0.109756097560975</v>
      </c>
      <c r="H155" s="7">
        <f t="shared" si="11"/>
        <v>-2.2094946699280391</v>
      </c>
      <c r="I155" s="7">
        <f t="shared" si="12"/>
        <v>-0.24250551255307612</v>
      </c>
    </row>
    <row r="156" spans="1:10" ht="15" thickBot="1" x14ac:dyDescent="0.35">
      <c r="A156" s="7" t="s">
        <v>20</v>
      </c>
      <c r="B156" s="7">
        <v>2</v>
      </c>
      <c r="C156" s="7" t="s">
        <v>113</v>
      </c>
      <c r="D156" s="7" t="str">
        <f t="shared" si="10"/>
        <v>P15_2_CON</v>
      </c>
      <c r="E156" s="7" t="s">
        <v>13</v>
      </c>
      <c r="F156" s="7">
        <v>1</v>
      </c>
      <c r="G156" s="7">
        <v>1.21951219512195E-2</v>
      </c>
      <c r="H156" s="7">
        <f t="shared" si="11"/>
        <v>-4.4067192472642542</v>
      </c>
      <c r="I156" s="7">
        <f t="shared" si="12"/>
        <v>-5.3740478625173782E-2</v>
      </c>
    </row>
    <row r="157" spans="1:10" ht="15" thickBot="1" x14ac:dyDescent="0.35">
      <c r="A157" s="7" t="s">
        <v>20</v>
      </c>
      <c r="B157" s="7">
        <v>2</v>
      </c>
      <c r="C157" s="7" t="s">
        <v>113</v>
      </c>
      <c r="D157" s="7" t="str">
        <f t="shared" si="10"/>
        <v>P15_2_CON</v>
      </c>
      <c r="E157" s="7" t="s">
        <v>14</v>
      </c>
      <c r="F157" s="7">
        <v>0</v>
      </c>
      <c r="G157" s="7">
        <v>0</v>
      </c>
      <c r="H157" s="7"/>
      <c r="I157" s="7"/>
      <c r="J157" t="s">
        <v>123</v>
      </c>
    </row>
    <row r="158" spans="1:10" ht="15" thickBot="1" x14ac:dyDescent="0.35">
      <c r="A158" s="7" t="s">
        <v>20</v>
      </c>
      <c r="B158" s="7">
        <v>2</v>
      </c>
      <c r="C158" s="7" t="s">
        <v>113</v>
      </c>
      <c r="D158" s="7" t="str">
        <f t="shared" si="10"/>
        <v>P15_2_CON</v>
      </c>
      <c r="E158" s="7" t="s">
        <v>22</v>
      </c>
      <c r="F158" s="7">
        <v>0</v>
      </c>
      <c r="G158" s="7">
        <v>0</v>
      </c>
      <c r="H158" s="7"/>
      <c r="I158" s="7"/>
      <c r="J158" t="s">
        <v>123</v>
      </c>
    </row>
    <row r="159" spans="1:10" ht="15" thickBot="1" x14ac:dyDescent="0.35">
      <c r="A159" s="7" t="s">
        <v>20</v>
      </c>
      <c r="B159" s="7">
        <v>2</v>
      </c>
      <c r="C159" s="7" t="s">
        <v>113</v>
      </c>
      <c r="D159" s="7" t="str">
        <f t="shared" si="10"/>
        <v>P15_2_CON</v>
      </c>
      <c r="E159" s="7" t="s">
        <v>15</v>
      </c>
      <c r="F159" s="7">
        <v>7</v>
      </c>
      <c r="G159" s="7">
        <v>8.5365853658536495E-2</v>
      </c>
      <c r="H159" s="7">
        <f t="shared" si="11"/>
        <v>-2.4608090982089408</v>
      </c>
      <c r="I159" s="7">
        <f t="shared" si="12"/>
        <v>-0.21006906935929959</v>
      </c>
    </row>
    <row r="160" spans="1:10" ht="15" thickBot="1" x14ac:dyDescent="0.35">
      <c r="A160" s="7" t="s">
        <v>20</v>
      </c>
      <c r="B160" s="7">
        <v>2</v>
      </c>
      <c r="C160" s="7" t="s">
        <v>113</v>
      </c>
      <c r="D160" s="7" t="str">
        <f t="shared" si="10"/>
        <v>P15_2_CON</v>
      </c>
      <c r="E160" s="7" t="s">
        <v>16</v>
      </c>
      <c r="F160" s="7">
        <v>57</v>
      </c>
      <c r="G160" s="7">
        <v>0.69512195121951204</v>
      </c>
      <c r="H160" s="7">
        <f t="shared" si="11"/>
        <v>-0.36366797942970319</v>
      </c>
      <c r="I160" s="7">
        <f t="shared" si="12"/>
        <v>-0.25279359545723262</v>
      </c>
    </row>
    <row r="161" spans="1:9" ht="15" thickBot="1" x14ac:dyDescent="0.35">
      <c r="A161" s="7" t="s">
        <v>20</v>
      </c>
      <c r="B161" s="7">
        <v>2</v>
      </c>
      <c r="C161" s="7" t="s">
        <v>113</v>
      </c>
      <c r="D161" s="7" t="str">
        <f t="shared" si="10"/>
        <v>P15_2_CON</v>
      </c>
      <c r="E161" s="7" t="s">
        <v>17</v>
      </c>
      <c r="F161" s="7">
        <v>2</v>
      </c>
      <c r="G161" s="7">
        <v>2.4390243902439001E-2</v>
      </c>
      <c r="H161" s="7">
        <f t="shared" si="11"/>
        <v>-3.7135720667043088</v>
      </c>
      <c r="I161" s="7">
        <f t="shared" si="12"/>
        <v>-9.0574928456202561E-2</v>
      </c>
    </row>
    <row r="162" spans="1:9" ht="15" thickBot="1" x14ac:dyDescent="0.35">
      <c r="A162" s="7" t="s">
        <v>20</v>
      </c>
      <c r="B162" s="7">
        <v>2</v>
      </c>
      <c r="C162" s="7" t="s">
        <v>113</v>
      </c>
      <c r="D162" s="7" t="str">
        <f t="shared" si="10"/>
        <v>P15_2_CON</v>
      </c>
      <c r="E162" s="7" t="s">
        <v>19</v>
      </c>
      <c r="F162" s="7">
        <v>4</v>
      </c>
      <c r="G162" s="7">
        <v>4.8780487804878002E-2</v>
      </c>
      <c r="H162" s="7">
        <f t="shared" si="11"/>
        <v>-3.0204248861443634</v>
      </c>
      <c r="I162" s="7">
        <f t="shared" si="12"/>
        <v>-0.14733779932411514</v>
      </c>
    </row>
    <row r="163" spans="1:9" ht="15" thickBot="1" x14ac:dyDescent="0.35">
      <c r="A163" s="7" t="s">
        <v>20</v>
      </c>
      <c r="B163" s="7">
        <v>3</v>
      </c>
      <c r="C163" s="7" t="s">
        <v>53</v>
      </c>
      <c r="D163" s="7" t="str">
        <f t="shared" si="10"/>
        <v>P03_3_CON</v>
      </c>
      <c r="E163" s="7" t="s">
        <v>6</v>
      </c>
      <c r="F163" s="7">
        <v>1</v>
      </c>
      <c r="G163" s="7">
        <v>1.3698630136986301E-2</v>
      </c>
      <c r="H163" s="7">
        <f t="shared" si="11"/>
        <v>-4.290459441148391</v>
      </c>
      <c r="I163" s="7">
        <f t="shared" si="12"/>
        <v>-5.877341700203275E-2</v>
      </c>
    </row>
    <row r="164" spans="1:9" ht="15" thickBot="1" x14ac:dyDescent="0.35">
      <c r="A164" s="7" t="s">
        <v>20</v>
      </c>
      <c r="B164" s="7">
        <v>3</v>
      </c>
      <c r="C164" s="7" t="s">
        <v>53</v>
      </c>
      <c r="D164" s="7" t="str">
        <f t="shared" si="10"/>
        <v>P03_3_CON</v>
      </c>
      <c r="E164" s="7" t="s">
        <v>9</v>
      </c>
      <c r="F164" s="7">
        <v>1</v>
      </c>
      <c r="G164" s="7">
        <v>1.3698630136986301E-2</v>
      </c>
      <c r="H164" s="7">
        <f t="shared" si="11"/>
        <v>-4.290459441148391</v>
      </c>
      <c r="I164" s="7">
        <f t="shared" si="12"/>
        <v>-5.877341700203275E-2</v>
      </c>
    </row>
    <row r="165" spans="1:9" ht="15" thickBot="1" x14ac:dyDescent="0.35">
      <c r="A165" s="7" t="s">
        <v>20</v>
      </c>
      <c r="B165" s="7">
        <v>3</v>
      </c>
      <c r="C165" s="7" t="s">
        <v>53</v>
      </c>
      <c r="D165" s="7" t="str">
        <f t="shared" si="10"/>
        <v>P03_3_CON</v>
      </c>
      <c r="E165" s="7" t="s">
        <v>12</v>
      </c>
      <c r="F165" s="7">
        <v>36</v>
      </c>
      <c r="G165" s="7">
        <v>0.49315068493150599</v>
      </c>
      <c r="H165" s="7">
        <f t="shared" si="11"/>
        <v>-0.70694050269228292</v>
      </c>
      <c r="I165" s="7">
        <f t="shared" si="12"/>
        <v>-0.3486281931085225</v>
      </c>
    </row>
    <row r="166" spans="1:9" ht="15" thickBot="1" x14ac:dyDescent="0.35">
      <c r="A166" s="7" t="s">
        <v>20</v>
      </c>
      <c r="B166" s="7">
        <v>3</v>
      </c>
      <c r="C166" s="7" t="s">
        <v>53</v>
      </c>
      <c r="D166" s="7" t="str">
        <f t="shared" si="10"/>
        <v>P03_3_CON</v>
      </c>
      <c r="E166" s="7" t="s">
        <v>14</v>
      </c>
      <c r="F166" s="7">
        <v>10</v>
      </c>
      <c r="G166" s="7">
        <v>0.13698630136986301</v>
      </c>
      <c r="H166" s="7">
        <f t="shared" si="11"/>
        <v>-1.9878743481543455</v>
      </c>
      <c r="I166" s="7">
        <f t="shared" si="12"/>
        <v>-0.27231155454169115</v>
      </c>
    </row>
    <row r="167" spans="1:9" ht="15" thickBot="1" x14ac:dyDescent="0.35">
      <c r="A167" s="7" t="s">
        <v>20</v>
      </c>
      <c r="B167" s="7">
        <v>3</v>
      </c>
      <c r="C167" s="7" t="s">
        <v>53</v>
      </c>
      <c r="D167" s="7" t="str">
        <f t="shared" si="10"/>
        <v>P03_3_CON</v>
      </c>
      <c r="E167" s="7" t="s">
        <v>15</v>
      </c>
      <c r="F167" s="7">
        <v>1</v>
      </c>
      <c r="G167" s="7">
        <v>1.3698630136986301E-2</v>
      </c>
      <c r="H167" s="7">
        <f t="shared" si="11"/>
        <v>-4.290459441148391</v>
      </c>
      <c r="I167" s="7">
        <f t="shared" si="12"/>
        <v>-5.877341700203275E-2</v>
      </c>
    </row>
    <row r="168" spans="1:9" ht="15" thickBot="1" x14ac:dyDescent="0.35">
      <c r="A168" s="7" t="s">
        <v>20</v>
      </c>
      <c r="B168" s="7">
        <v>3</v>
      </c>
      <c r="C168" s="7" t="s">
        <v>53</v>
      </c>
      <c r="D168" s="7" t="str">
        <f t="shared" si="10"/>
        <v>P03_3_CON</v>
      </c>
      <c r="E168" s="7" t="s">
        <v>16</v>
      </c>
      <c r="F168" s="7">
        <v>22</v>
      </c>
      <c r="G168" s="7">
        <v>0.301369863013698</v>
      </c>
      <c r="H168" s="7">
        <f t="shared" si="11"/>
        <v>-1.1994169877900773</v>
      </c>
      <c r="I168" s="7">
        <f t="shared" si="12"/>
        <v>-0.36146813330659788</v>
      </c>
    </row>
    <row r="169" spans="1:9" ht="15" thickBot="1" x14ac:dyDescent="0.35">
      <c r="A169" s="7" t="s">
        <v>20</v>
      </c>
      <c r="B169" s="7">
        <v>3</v>
      </c>
      <c r="C169" s="7" t="s">
        <v>53</v>
      </c>
      <c r="D169" s="7" t="str">
        <f t="shared" si="10"/>
        <v>P03_3_CON</v>
      </c>
      <c r="E169" s="7" t="s">
        <v>17</v>
      </c>
      <c r="F169" s="7">
        <v>2</v>
      </c>
      <c r="G169" s="7">
        <v>2.7397260273972601E-2</v>
      </c>
      <c r="H169" s="7">
        <f t="shared" si="11"/>
        <v>-3.597312260588446</v>
      </c>
      <c r="I169" s="7">
        <f t="shared" si="12"/>
        <v>-9.8556500290094412E-2</v>
      </c>
    </row>
    <row r="170" spans="1:9" ht="15" thickBot="1" x14ac:dyDescent="0.35">
      <c r="A170" s="7" t="s">
        <v>20</v>
      </c>
      <c r="B170" s="7">
        <v>3</v>
      </c>
      <c r="C170" s="7" t="s">
        <v>68</v>
      </c>
      <c r="D170" s="7" t="str">
        <f t="shared" si="10"/>
        <v>P06_3_CON</v>
      </c>
      <c r="E170" s="7" t="s">
        <v>5</v>
      </c>
      <c r="F170" s="7">
        <v>1</v>
      </c>
      <c r="G170" s="7">
        <v>1.09890109890109E-2</v>
      </c>
      <c r="H170" s="7">
        <f t="shared" si="11"/>
        <v>-4.5108595065168577</v>
      </c>
      <c r="I170" s="7">
        <f t="shared" si="12"/>
        <v>-4.9569884686998036E-2</v>
      </c>
    </row>
    <row r="171" spans="1:9" ht="15" thickBot="1" x14ac:dyDescent="0.35">
      <c r="A171" s="7" t="s">
        <v>20</v>
      </c>
      <c r="B171" s="7">
        <v>3</v>
      </c>
      <c r="C171" s="7" t="s">
        <v>68</v>
      </c>
      <c r="D171" s="7" t="str">
        <f t="shared" si="10"/>
        <v>P06_3_CON</v>
      </c>
      <c r="E171" s="7" t="s">
        <v>12</v>
      </c>
      <c r="F171" s="7">
        <v>39</v>
      </c>
      <c r="G171" s="7">
        <v>0.42857142857142799</v>
      </c>
      <c r="H171" s="7">
        <f t="shared" si="11"/>
        <v>-0.847297860387205</v>
      </c>
      <c r="I171" s="7">
        <f t="shared" si="12"/>
        <v>-0.36312765445165879</v>
      </c>
    </row>
    <row r="172" spans="1:9" ht="15" thickBot="1" x14ac:dyDescent="0.35">
      <c r="A172" s="7" t="s">
        <v>20</v>
      </c>
      <c r="B172" s="7">
        <v>3</v>
      </c>
      <c r="C172" s="7" t="s">
        <v>68</v>
      </c>
      <c r="D172" s="7" t="str">
        <f t="shared" si="10"/>
        <v>P06_3_CON</v>
      </c>
      <c r="E172" s="7" t="s">
        <v>13</v>
      </c>
      <c r="F172" s="7">
        <v>1</v>
      </c>
      <c r="G172" s="7">
        <v>1.09890109890109E-2</v>
      </c>
      <c r="H172" s="7">
        <f t="shared" si="11"/>
        <v>-4.5108595065168577</v>
      </c>
      <c r="I172" s="7">
        <f t="shared" si="12"/>
        <v>-4.9569884686998036E-2</v>
      </c>
    </row>
    <row r="173" spans="1:9" ht="15" thickBot="1" x14ac:dyDescent="0.35">
      <c r="A173" s="7" t="s">
        <v>20</v>
      </c>
      <c r="B173" s="7">
        <v>3</v>
      </c>
      <c r="C173" s="7" t="s">
        <v>68</v>
      </c>
      <c r="D173" s="7" t="str">
        <f t="shared" si="10"/>
        <v>P06_3_CON</v>
      </c>
      <c r="E173" s="7" t="s">
        <v>14</v>
      </c>
      <c r="F173" s="7">
        <v>11</v>
      </c>
      <c r="G173" s="7">
        <v>0.12087912087912001</v>
      </c>
      <c r="H173" s="7">
        <f t="shared" si="11"/>
        <v>-2.1129642337184866</v>
      </c>
      <c r="I173" s="7">
        <f t="shared" si="12"/>
        <v>-0.25541325902091411</v>
      </c>
    </row>
    <row r="174" spans="1:9" ht="15" thickBot="1" x14ac:dyDescent="0.35">
      <c r="A174" s="7" t="s">
        <v>20</v>
      </c>
      <c r="B174" s="7">
        <v>3</v>
      </c>
      <c r="C174" s="7" t="s">
        <v>68</v>
      </c>
      <c r="D174" s="7" t="str">
        <f t="shared" si="10"/>
        <v>P06_3_CON</v>
      </c>
      <c r="E174" s="7" t="s">
        <v>15</v>
      </c>
      <c r="F174" s="7">
        <v>8</v>
      </c>
      <c r="G174" s="7">
        <v>8.7912087912087905E-2</v>
      </c>
      <c r="H174" s="7">
        <f t="shared" si="11"/>
        <v>-2.431417964837014</v>
      </c>
      <c r="I174" s="7">
        <f t="shared" si="12"/>
        <v>-0.21375102987578143</v>
      </c>
    </row>
    <row r="175" spans="1:9" ht="15" thickBot="1" x14ac:dyDescent="0.35">
      <c r="A175" s="7" t="s">
        <v>20</v>
      </c>
      <c r="B175" s="7">
        <v>3</v>
      </c>
      <c r="C175" s="7" t="s">
        <v>68</v>
      </c>
      <c r="D175" s="7" t="str">
        <f t="shared" si="10"/>
        <v>P06_3_CON</v>
      </c>
      <c r="E175" s="7" t="s">
        <v>16</v>
      </c>
      <c r="F175" s="7">
        <v>27</v>
      </c>
      <c r="G175" s="7">
        <v>0.29670329670329598</v>
      </c>
      <c r="H175" s="7">
        <f t="shared" si="11"/>
        <v>-1.2150226405125233</v>
      </c>
      <c r="I175" s="7">
        <f t="shared" si="12"/>
        <v>-0.36050122300920934</v>
      </c>
    </row>
    <row r="176" spans="1:9" ht="15" thickBot="1" x14ac:dyDescent="0.35">
      <c r="A176" s="7" t="s">
        <v>20</v>
      </c>
      <c r="B176" s="7">
        <v>3</v>
      </c>
      <c r="C176" s="7" t="s">
        <v>68</v>
      </c>
      <c r="D176" s="7" t="str">
        <f t="shared" si="10"/>
        <v>P06_3_CON</v>
      </c>
      <c r="E176" s="7" t="s">
        <v>17</v>
      </c>
      <c r="F176" s="7">
        <v>3</v>
      </c>
      <c r="G176" s="7">
        <v>3.2967032967032898E-2</v>
      </c>
      <c r="H176" s="7">
        <f t="shared" si="11"/>
        <v>-3.4122472178487424</v>
      </c>
      <c r="I176" s="7">
        <f t="shared" si="12"/>
        <v>-0.11249166652248578</v>
      </c>
    </row>
    <row r="177" spans="1:9" ht="15" thickBot="1" x14ac:dyDescent="0.35">
      <c r="A177" s="7" t="s">
        <v>20</v>
      </c>
      <c r="B177" s="7">
        <v>3</v>
      </c>
      <c r="C177" s="7" t="s">
        <v>68</v>
      </c>
      <c r="D177" s="7" t="str">
        <f t="shared" si="10"/>
        <v>P06_3_CON</v>
      </c>
      <c r="E177" s="7" t="s">
        <v>19</v>
      </c>
      <c r="F177" s="7">
        <v>1</v>
      </c>
      <c r="G177" s="7">
        <v>1.09890109890109E-2</v>
      </c>
      <c r="H177" s="7">
        <f t="shared" si="11"/>
        <v>-4.5108595065168577</v>
      </c>
      <c r="I177" s="7">
        <f t="shared" si="12"/>
        <v>-4.9569884686998036E-2</v>
      </c>
    </row>
    <row r="178" spans="1:9" ht="15" thickBot="1" x14ac:dyDescent="0.35">
      <c r="A178" s="7" t="s">
        <v>20</v>
      </c>
      <c r="B178" s="7">
        <v>3</v>
      </c>
      <c r="C178" s="7" t="s">
        <v>78</v>
      </c>
      <c r="D178" s="7" t="str">
        <f t="shared" si="10"/>
        <v>P08_3_CON</v>
      </c>
      <c r="E178" s="7" t="s">
        <v>12</v>
      </c>
      <c r="F178" s="7">
        <v>52</v>
      </c>
      <c r="G178" s="7">
        <v>0.69333333333333302</v>
      </c>
      <c r="H178" s="7">
        <f t="shared" si="11"/>
        <v>-0.36624439495488353</v>
      </c>
      <c r="I178" s="7">
        <f t="shared" si="12"/>
        <v>-0.25392944716871912</v>
      </c>
    </row>
    <row r="179" spans="1:9" ht="15" thickBot="1" x14ac:dyDescent="0.35">
      <c r="A179" s="7" t="s">
        <v>20</v>
      </c>
      <c r="B179" s="7">
        <v>3</v>
      </c>
      <c r="C179" s="7" t="s">
        <v>78</v>
      </c>
      <c r="D179" s="7" t="str">
        <f t="shared" si="10"/>
        <v>P08_3_CON</v>
      </c>
      <c r="E179" s="7" t="s">
        <v>13</v>
      </c>
      <c r="F179" s="7">
        <v>3</v>
      </c>
      <c r="G179" s="7">
        <v>0.04</v>
      </c>
      <c r="H179" s="7">
        <f t="shared" si="11"/>
        <v>-3.2188758248682006</v>
      </c>
      <c r="I179" s="7">
        <f t="shared" si="12"/>
        <v>-0.12875503299472801</v>
      </c>
    </row>
    <row r="180" spans="1:9" ht="15" thickBot="1" x14ac:dyDescent="0.35">
      <c r="A180" s="7" t="s">
        <v>20</v>
      </c>
      <c r="B180" s="7">
        <v>3</v>
      </c>
      <c r="C180" s="7" t="s">
        <v>78</v>
      </c>
      <c r="D180" s="7" t="str">
        <f t="shared" si="10"/>
        <v>P08_3_CON</v>
      </c>
      <c r="E180" s="7" t="s">
        <v>14</v>
      </c>
      <c r="F180" s="7">
        <v>9</v>
      </c>
      <c r="G180" s="7">
        <v>0.12</v>
      </c>
      <c r="H180" s="7">
        <f t="shared" si="11"/>
        <v>-2.120263536200091</v>
      </c>
      <c r="I180" s="7">
        <f t="shared" si="12"/>
        <v>-0.2544316243440109</v>
      </c>
    </row>
    <row r="181" spans="1:9" ht="15" thickBot="1" x14ac:dyDescent="0.35">
      <c r="A181" s="7" t="s">
        <v>20</v>
      </c>
      <c r="B181" s="7">
        <v>3</v>
      </c>
      <c r="C181" s="7" t="s">
        <v>78</v>
      </c>
      <c r="D181" s="7" t="str">
        <f t="shared" si="10"/>
        <v>P08_3_CON</v>
      </c>
      <c r="E181" s="7" t="s">
        <v>16</v>
      </c>
      <c r="F181" s="7">
        <v>7</v>
      </c>
      <c r="G181" s="7">
        <v>9.3333333333333296E-2</v>
      </c>
      <c r="H181" s="7">
        <f t="shared" si="11"/>
        <v>-2.3715779644809976</v>
      </c>
      <c r="I181" s="7">
        <f t="shared" si="12"/>
        <v>-0.22134727668489301</v>
      </c>
    </row>
    <row r="182" spans="1:9" ht="15" thickBot="1" x14ac:dyDescent="0.35">
      <c r="A182" s="7" t="s">
        <v>20</v>
      </c>
      <c r="B182" s="7">
        <v>3</v>
      </c>
      <c r="C182" s="7" t="s">
        <v>78</v>
      </c>
      <c r="D182" s="7" t="str">
        <f t="shared" si="10"/>
        <v>P08_3_CON</v>
      </c>
      <c r="E182" s="7" t="s">
        <v>17</v>
      </c>
      <c r="F182" s="7">
        <v>3</v>
      </c>
      <c r="G182" s="7">
        <v>0.04</v>
      </c>
      <c r="H182" s="7">
        <f t="shared" si="11"/>
        <v>-3.2188758248682006</v>
      </c>
      <c r="I182" s="7">
        <f t="shared" si="12"/>
        <v>-0.12875503299472801</v>
      </c>
    </row>
    <row r="183" spans="1:9" ht="15" thickBot="1" x14ac:dyDescent="0.35">
      <c r="A183" s="7" t="s">
        <v>20</v>
      </c>
      <c r="B183" s="7">
        <v>3</v>
      </c>
      <c r="C183" s="7" t="s">
        <v>78</v>
      </c>
      <c r="D183" s="7" t="str">
        <f t="shared" si="10"/>
        <v>P08_3_CON</v>
      </c>
      <c r="E183" s="7" t="s">
        <v>19</v>
      </c>
      <c r="F183" s="7">
        <v>1</v>
      </c>
      <c r="G183" s="7">
        <v>1.3333333333333299E-2</v>
      </c>
      <c r="H183" s="7">
        <f t="shared" si="11"/>
        <v>-4.3174881135363128</v>
      </c>
      <c r="I183" s="7">
        <f t="shared" si="12"/>
        <v>-5.7566508180484026E-2</v>
      </c>
    </row>
    <row r="184" spans="1:9" ht="15" thickBot="1" x14ac:dyDescent="0.35">
      <c r="A184" s="7" t="s">
        <v>20</v>
      </c>
      <c r="B184" s="7">
        <v>3</v>
      </c>
      <c r="C184" s="7" t="s">
        <v>98</v>
      </c>
      <c r="D184" s="7" t="str">
        <f t="shared" si="10"/>
        <v>P12_3_CON</v>
      </c>
      <c r="E184" s="7" t="s">
        <v>6</v>
      </c>
      <c r="F184" s="7">
        <v>3</v>
      </c>
      <c r="G184" s="7">
        <v>0.06</v>
      </c>
      <c r="H184" s="7">
        <f t="shared" si="11"/>
        <v>-2.8134107167600364</v>
      </c>
      <c r="I184" s="7">
        <f t="shared" si="12"/>
        <v>-0.16880464300560219</v>
      </c>
    </row>
    <row r="185" spans="1:9" ht="15" thickBot="1" x14ac:dyDescent="0.35">
      <c r="A185" s="7" t="s">
        <v>20</v>
      </c>
      <c r="B185" s="7">
        <v>3</v>
      </c>
      <c r="C185" s="7" t="s">
        <v>98</v>
      </c>
      <c r="D185" s="7" t="str">
        <f t="shared" si="10"/>
        <v>P12_3_CON</v>
      </c>
      <c r="E185" s="7" t="s">
        <v>12</v>
      </c>
      <c r="F185" s="7">
        <v>31</v>
      </c>
      <c r="G185" s="7">
        <v>0.62</v>
      </c>
      <c r="H185" s="7">
        <f t="shared" si="11"/>
        <v>-0.4780358009429998</v>
      </c>
      <c r="I185" s="7">
        <f t="shared" si="12"/>
        <v>-0.29638219658465986</v>
      </c>
    </row>
    <row r="186" spans="1:9" ht="15" thickBot="1" x14ac:dyDescent="0.35">
      <c r="A186" s="7" t="s">
        <v>20</v>
      </c>
      <c r="B186" s="7">
        <v>3</v>
      </c>
      <c r="C186" s="7" t="s">
        <v>98</v>
      </c>
      <c r="D186" s="7" t="str">
        <f t="shared" si="10"/>
        <v>P12_3_CON</v>
      </c>
      <c r="E186" s="7" t="s">
        <v>14</v>
      </c>
      <c r="F186" s="7">
        <v>4</v>
      </c>
      <c r="G186" s="7">
        <v>0.08</v>
      </c>
      <c r="H186" s="7">
        <f t="shared" si="11"/>
        <v>-2.5257286443082556</v>
      </c>
      <c r="I186" s="7">
        <f t="shared" si="12"/>
        <v>-0.20205829154466046</v>
      </c>
    </row>
    <row r="187" spans="1:9" ht="15" thickBot="1" x14ac:dyDescent="0.35">
      <c r="A187" s="7" t="s">
        <v>20</v>
      </c>
      <c r="B187" s="7">
        <v>3</v>
      </c>
      <c r="C187" s="7" t="s">
        <v>98</v>
      </c>
      <c r="D187" s="7" t="str">
        <f t="shared" si="10"/>
        <v>P12_3_CON</v>
      </c>
      <c r="E187" s="7" t="s">
        <v>16</v>
      </c>
      <c r="F187" s="7">
        <v>8</v>
      </c>
      <c r="G187" s="7">
        <v>0.16</v>
      </c>
      <c r="H187" s="7">
        <f t="shared" si="11"/>
        <v>-1.8325814637483102</v>
      </c>
      <c r="I187" s="7">
        <f t="shared" si="12"/>
        <v>-0.29321303419972966</v>
      </c>
    </row>
    <row r="188" spans="1:9" ht="15" thickBot="1" x14ac:dyDescent="0.35">
      <c r="A188" s="7" t="s">
        <v>20</v>
      </c>
      <c r="B188" s="7">
        <v>3</v>
      </c>
      <c r="C188" s="7" t="s">
        <v>98</v>
      </c>
      <c r="D188" s="7" t="str">
        <f t="shared" si="10"/>
        <v>P12_3_CON</v>
      </c>
      <c r="E188" s="7" t="s">
        <v>17</v>
      </c>
      <c r="F188" s="7">
        <v>4</v>
      </c>
      <c r="G188" s="7">
        <v>0.08</v>
      </c>
      <c r="H188" s="7">
        <f t="shared" si="11"/>
        <v>-2.5257286443082556</v>
      </c>
      <c r="I188" s="7">
        <f t="shared" si="12"/>
        <v>-0.20205829154466046</v>
      </c>
    </row>
    <row r="189" spans="1:9" ht="15" thickBot="1" x14ac:dyDescent="0.35">
      <c r="A189" s="7" t="s">
        <v>20</v>
      </c>
      <c r="B189" s="7">
        <v>3</v>
      </c>
      <c r="C189" s="7" t="s">
        <v>113</v>
      </c>
      <c r="D189" s="7" t="str">
        <f t="shared" si="10"/>
        <v>P15_3_CON</v>
      </c>
      <c r="E189" s="7" t="s">
        <v>6</v>
      </c>
      <c r="F189" s="7">
        <v>2</v>
      </c>
      <c r="G189" s="7">
        <v>5.4054054054054002E-2</v>
      </c>
      <c r="H189" s="7">
        <f t="shared" si="11"/>
        <v>-2.9177707320842803</v>
      </c>
      <c r="I189" s="7">
        <f t="shared" si="12"/>
        <v>-0.15771733686942041</v>
      </c>
    </row>
    <row r="190" spans="1:9" ht="15" thickBot="1" x14ac:dyDescent="0.35">
      <c r="A190" s="7" t="s">
        <v>20</v>
      </c>
      <c r="B190" s="7">
        <v>3</v>
      </c>
      <c r="C190" s="7" t="s">
        <v>113</v>
      </c>
      <c r="D190" s="7" t="str">
        <f t="shared" si="10"/>
        <v>P15_3_CON</v>
      </c>
      <c r="E190" s="7" t="s">
        <v>12</v>
      </c>
      <c r="F190" s="7">
        <v>20</v>
      </c>
      <c r="G190" s="7">
        <v>0.54054054054054002</v>
      </c>
      <c r="H190" s="7">
        <f t="shared" si="11"/>
        <v>-0.61518563909023438</v>
      </c>
      <c r="I190" s="7">
        <f t="shared" si="12"/>
        <v>-0.33253277788661284</v>
      </c>
    </row>
    <row r="191" spans="1:9" ht="15" thickBot="1" x14ac:dyDescent="0.35">
      <c r="A191" s="7" t="s">
        <v>20</v>
      </c>
      <c r="B191" s="7">
        <v>3</v>
      </c>
      <c r="C191" s="7" t="s">
        <v>113</v>
      </c>
      <c r="D191" s="7" t="str">
        <f t="shared" si="10"/>
        <v>P15_3_CON</v>
      </c>
      <c r="E191" s="7" t="s">
        <v>14</v>
      </c>
      <c r="F191" s="7">
        <v>3</v>
      </c>
      <c r="G191" s="7">
        <v>8.1081081081081002E-2</v>
      </c>
      <c r="H191" s="7">
        <f t="shared" si="11"/>
        <v>-2.5123056239761157</v>
      </c>
      <c r="I191" s="7">
        <f t="shared" si="12"/>
        <v>-0.20370045599806325</v>
      </c>
    </row>
    <row r="192" spans="1:9" ht="15" thickBot="1" x14ac:dyDescent="0.35">
      <c r="A192" s="7" t="s">
        <v>20</v>
      </c>
      <c r="B192" s="7">
        <v>3</v>
      </c>
      <c r="C192" s="7" t="s">
        <v>113</v>
      </c>
      <c r="D192" s="7" t="str">
        <f t="shared" si="10"/>
        <v>P15_3_CON</v>
      </c>
      <c r="E192" s="7" t="s">
        <v>16</v>
      </c>
      <c r="F192" s="7">
        <v>8</v>
      </c>
      <c r="G192" s="7">
        <v>0.21621621621621601</v>
      </c>
      <c r="H192" s="7">
        <f t="shared" si="11"/>
        <v>-1.5314763709643895</v>
      </c>
      <c r="I192" s="7">
        <f t="shared" si="12"/>
        <v>-0.3311300261544623</v>
      </c>
    </row>
    <row r="193" spans="1:10" ht="15" thickBot="1" x14ac:dyDescent="0.35">
      <c r="A193" s="7" t="s">
        <v>20</v>
      </c>
      <c r="B193" s="7">
        <v>3</v>
      </c>
      <c r="C193" s="7" t="s">
        <v>113</v>
      </c>
      <c r="D193" s="7" t="str">
        <f t="shared" si="10"/>
        <v>P15_3_CON</v>
      </c>
      <c r="E193" s="7" t="s">
        <v>17</v>
      </c>
      <c r="F193" s="7">
        <v>4</v>
      </c>
      <c r="G193" s="7">
        <v>0.108108108108108</v>
      </c>
      <c r="H193" s="7">
        <f t="shared" si="11"/>
        <v>-2.2246235515243349</v>
      </c>
      <c r="I193" s="7">
        <f t="shared" si="12"/>
        <v>-0.24049984340803596</v>
      </c>
    </row>
    <row r="194" spans="1:10" ht="15" thickBot="1" x14ac:dyDescent="0.35">
      <c r="A194" s="7" t="s">
        <v>20</v>
      </c>
      <c r="B194" s="7">
        <v>4</v>
      </c>
      <c r="C194" s="7" t="s">
        <v>53</v>
      </c>
      <c r="D194" s="7" t="str">
        <f t="shared" si="10"/>
        <v>P03_4_CON</v>
      </c>
      <c r="E194" s="7" t="s">
        <v>21</v>
      </c>
      <c r="F194" s="7">
        <v>1</v>
      </c>
      <c r="G194" s="7">
        <v>4.3478260869565202E-2</v>
      </c>
      <c r="H194" s="7">
        <f t="shared" si="11"/>
        <v>-3.1354942159291501</v>
      </c>
      <c r="I194" s="7">
        <f t="shared" si="12"/>
        <v>-0.1363258354751804</v>
      </c>
    </row>
    <row r="195" spans="1:10" ht="15" thickBot="1" x14ac:dyDescent="0.35">
      <c r="A195" s="7" t="s">
        <v>20</v>
      </c>
      <c r="B195" s="7">
        <v>4</v>
      </c>
      <c r="C195" s="7" t="s">
        <v>53</v>
      </c>
      <c r="D195" s="7" t="str">
        <f t="shared" ref="D195:D258" si="13">C195&amp;"_"&amp;B195&amp;"_"&amp;A195</f>
        <v>P03_4_CON</v>
      </c>
      <c r="E195" s="7" t="s">
        <v>12</v>
      </c>
      <c r="F195" s="7">
        <v>3</v>
      </c>
      <c r="G195" s="7">
        <v>0.13043478260869501</v>
      </c>
      <c r="H195" s="7">
        <f t="shared" ref="H195:H258" si="14">LN(G195)</f>
        <v>-2.036881927261045</v>
      </c>
      <c r="I195" s="7">
        <f t="shared" ref="I195:I258" si="15">G195*H195</f>
        <v>-0.26568025138187412</v>
      </c>
    </row>
    <row r="196" spans="1:10" ht="15" thickBot="1" x14ac:dyDescent="0.35">
      <c r="A196" s="7" t="s">
        <v>20</v>
      </c>
      <c r="B196" s="7">
        <v>4</v>
      </c>
      <c r="C196" s="7" t="s">
        <v>53</v>
      </c>
      <c r="D196" s="7" t="str">
        <f t="shared" si="13"/>
        <v>P03_4_CON</v>
      </c>
      <c r="E196" s="7" t="s">
        <v>14</v>
      </c>
      <c r="F196" s="7">
        <v>2</v>
      </c>
      <c r="G196" s="7">
        <v>8.6956521739130405E-2</v>
      </c>
      <c r="H196" s="7">
        <f t="shared" si="14"/>
        <v>-2.4423470353692047</v>
      </c>
      <c r="I196" s="7">
        <f t="shared" si="15"/>
        <v>-0.21237800307558294</v>
      </c>
    </row>
    <row r="197" spans="1:10" ht="15" thickBot="1" x14ac:dyDescent="0.35">
      <c r="A197" s="7" t="s">
        <v>20</v>
      </c>
      <c r="B197" s="7">
        <v>4</v>
      </c>
      <c r="C197" s="7" t="s">
        <v>53</v>
      </c>
      <c r="D197" s="7" t="str">
        <f t="shared" si="13"/>
        <v>P03_4_CON</v>
      </c>
      <c r="E197" s="7" t="s">
        <v>16</v>
      </c>
      <c r="F197" s="7">
        <v>11</v>
      </c>
      <c r="G197" s="7">
        <v>0.47826086956521702</v>
      </c>
      <c r="H197" s="7">
        <f t="shared" si="14"/>
        <v>-0.73759894313077989</v>
      </c>
      <c r="I197" s="7">
        <f t="shared" si="15"/>
        <v>-0.35276471193211184</v>
      </c>
    </row>
    <row r="198" spans="1:10" ht="15" thickBot="1" x14ac:dyDescent="0.35">
      <c r="A198" s="7" t="s">
        <v>20</v>
      </c>
      <c r="B198" s="7">
        <v>4</v>
      </c>
      <c r="C198" s="7" t="s">
        <v>53</v>
      </c>
      <c r="D198" s="7" t="str">
        <f t="shared" si="13"/>
        <v>P03_4_CON</v>
      </c>
      <c r="E198" s="7" t="s">
        <v>17</v>
      </c>
      <c r="F198" s="7">
        <v>6</v>
      </c>
      <c r="G198" s="7">
        <v>0.26086956521739102</v>
      </c>
      <c r="H198" s="7">
        <f t="shared" si="14"/>
        <v>-1.3437347467010958</v>
      </c>
      <c r="I198" s="7">
        <f t="shared" si="15"/>
        <v>-0.3505394991394159</v>
      </c>
    </row>
    <row r="199" spans="1:10" ht="15" thickBot="1" x14ac:dyDescent="0.35">
      <c r="A199" s="7" t="s">
        <v>20</v>
      </c>
      <c r="B199" s="7">
        <v>4</v>
      </c>
      <c r="C199" s="7" t="s">
        <v>68</v>
      </c>
      <c r="D199" s="7" t="str">
        <f t="shared" si="13"/>
        <v>P06_4_CON</v>
      </c>
      <c r="E199" s="7" t="s">
        <v>21</v>
      </c>
      <c r="F199" s="7">
        <v>0</v>
      </c>
      <c r="G199" s="7">
        <v>0</v>
      </c>
      <c r="H199" s="7"/>
      <c r="I199" s="7"/>
      <c r="J199" t="s">
        <v>123</v>
      </c>
    </row>
    <row r="200" spans="1:10" ht="15" thickBot="1" x14ac:dyDescent="0.35">
      <c r="A200" s="7" t="s">
        <v>20</v>
      </c>
      <c r="B200" s="7">
        <v>4</v>
      </c>
      <c r="C200" s="7" t="s">
        <v>68</v>
      </c>
      <c r="D200" s="7" t="str">
        <f t="shared" si="13"/>
        <v>P06_4_CON</v>
      </c>
      <c r="E200" s="7" t="s">
        <v>12</v>
      </c>
      <c r="F200" s="7">
        <v>8</v>
      </c>
      <c r="G200" s="7">
        <v>0.266666666666666</v>
      </c>
      <c r="H200" s="7">
        <f t="shared" si="14"/>
        <v>-1.3217558399823219</v>
      </c>
      <c r="I200" s="7">
        <f t="shared" si="15"/>
        <v>-0.35246822399528499</v>
      </c>
    </row>
    <row r="201" spans="1:10" ht="15" thickBot="1" x14ac:dyDescent="0.35">
      <c r="A201" s="7" t="s">
        <v>20</v>
      </c>
      <c r="B201" s="7">
        <v>4</v>
      </c>
      <c r="C201" s="7" t="s">
        <v>68</v>
      </c>
      <c r="D201" s="7" t="str">
        <f t="shared" si="13"/>
        <v>P06_4_CON</v>
      </c>
      <c r="E201" s="7" t="s">
        <v>14</v>
      </c>
      <c r="F201" s="7">
        <v>2</v>
      </c>
      <c r="G201" s="7">
        <v>6.6666666666666596E-2</v>
      </c>
      <c r="H201" s="7">
        <f t="shared" si="14"/>
        <v>-2.708050201102211</v>
      </c>
      <c r="I201" s="7">
        <f t="shared" si="15"/>
        <v>-0.18053668007348053</v>
      </c>
    </row>
    <row r="202" spans="1:10" ht="15" thickBot="1" x14ac:dyDescent="0.35">
      <c r="A202" s="7" t="s">
        <v>20</v>
      </c>
      <c r="B202" s="7">
        <v>4</v>
      </c>
      <c r="C202" s="7" t="s">
        <v>68</v>
      </c>
      <c r="D202" s="7" t="str">
        <f t="shared" si="13"/>
        <v>P06_4_CON</v>
      </c>
      <c r="E202" s="7" t="s">
        <v>16</v>
      </c>
      <c r="F202" s="7">
        <v>16</v>
      </c>
      <c r="G202" s="7">
        <v>0.53333333333333299</v>
      </c>
      <c r="H202" s="7">
        <f t="shared" si="14"/>
        <v>-0.62860865942237476</v>
      </c>
      <c r="I202" s="7">
        <f t="shared" si="15"/>
        <v>-0.33525795169193301</v>
      </c>
    </row>
    <row r="203" spans="1:10" ht="15" thickBot="1" x14ac:dyDescent="0.35">
      <c r="A203" s="7" t="s">
        <v>20</v>
      </c>
      <c r="B203" s="7">
        <v>4</v>
      </c>
      <c r="C203" s="7" t="s">
        <v>68</v>
      </c>
      <c r="D203" s="7" t="str">
        <f t="shared" si="13"/>
        <v>P06_4_CON</v>
      </c>
      <c r="E203" s="7" t="s">
        <v>17</v>
      </c>
      <c r="F203" s="7">
        <v>4</v>
      </c>
      <c r="G203" s="7">
        <v>0.133333333333333</v>
      </c>
      <c r="H203" s="7">
        <f t="shared" si="14"/>
        <v>-2.0149030205422673</v>
      </c>
      <c r="I203" s="7">
        <f t="shared" si="15"/>
        <v>-0.26865373607230164</v>
      </c>
    </row>
    <row r="204" spans="1:10" ht="15" thickBot="1" x14ac:dyDescent="0.35">
      <c r="A204" s="7" t="s">
        <v>20</v>
      </c>
      <c r="B204" s="7">
        <v>4</v>
      </c>
      <c r="C204" s="7" t="s">
        <v>78</v>
      </c>
      <c r="D204" s="7" t="str">
        <f t="shared" si="13"/>
        <v>P08_4_CON</v>
      </c>
      <c r="E204" s="7" t="s">
        <v>21</v>
      </c>
      <c r="F204" s="7">
        <v>0</v>
      </c>
      <c r="G204" s="7">
        <v>0</v>
      </c>
      <c r="H204" s="7"/>
      <c r="I204" s="7"/>
      <c r="J204" t="s">
        <v>123</v>
      </c>
    </row>
    <row r="205" spans="1:10" ht="15" thickBot="1" x14ac:dyDescent="0.35">
      <c r="A205" s="7" t="s">
        <v>20</v>
      </c>
      <c r="B205" s="7">
        <v>4</v>
      </c>
      <c r="C205" s="7" t="s">
        <v>78</v>
      </c>
      <c r="D205" s="7" t="str">
        <f t="shared" si="13"/>
        <v>P08_4_CON</v>
      </c>
      <c r="E205" s="7" t="s">
        <v>12</v>
      </c>
      <c r="F205" s="7">
        <v>6</v>
      </c>
      <c r="G205" s="7">
        <v>0.1875</v>
      </c>
      <c r="H205" s="7">
        <f t="shared" si="14"/>
        <v>-1.6739764335716716</v>
      </c>
      <c r="I205" s="7">
        <f t="shared" si="15"/>
        <v>-0.31387058129468842</v>
      </c>
    </row>
    <row r="206" spans="1:10" ht="15" thickBot="1" x14ac:dyDescent="0.35">
      <c r="A206" s="7" t="s">
        <v>20</v>
      </c>
      <c r="B206" s="7">
        <v>4</v>
      </c>
      <c r="C206" s="7" t="s">
        <v>78</v>
      </c>
      <c r="D206" s="7" t="str">
        <f t="shared" si="13"/>
        <v>P08_4_CON</v>
      </c>
      <c r="E206" s="7" t="s">
        <v>14</v>
      </c>
      <c r="F206" s="7">
        <v>1</v>
      </c>
      <c r="G206" s="7">
        <v>3.125E-2</v>
      </c>
      <c r="H206" s="7">
        <f t="shared" si="14"/>
        <v>-3.4657359027997265</v>
      </c>
      <c r="I206" s="7">
        <f t="shared" si="15"/>
        <v>-0.10830424696249145</v>
      </c>
    </row>
    <row r="207" spans="1:10" ht="15" thickBot="1" x14ac:dyDescent="0.35">
      <c r="A207" s="7" t="s">
        <v>20</v>
      </c>
      <c r="B207" s="7">
        <v>4</v>
      </c>
      <c r="C207" s="7" t="s">
        <v>78</v>
      </c>
      <c r="D207" s="7" t="str">
        <f t="shared" si="13"/>
        <v>P08_4_CON</v>
      </c>
      <c r="E207" s="7" t="s">
        <v>16</v>
      </c>
      <c r="F207" s="7">
        <v>17</v>
      </c>
      <c r="G207" s="7">
        <v>0.53125</v>
      </c>
      <c r="H207" s="7">
        <f t="shared" si="14"/>
        <v>-0.63252255874351049</v>
      </c>
      <c r="I207" s="7">
        <f t="shared" si="15"/>
        <v>-0.33602760933248993</v>
      </c>
    </row>
    <row r="208" spans="1:10" ht="15" thickBot="1" x14ac:dyDescent="0.35">
      <c r="A208" s="7" t="s">
        <v>20</v>
      </c>
      <c r="B208" s="7">
        <v>4</v>
      </c>
      <c r="C208" s="7" t="s">
        <v>78</v>
      </c>
      <c r="D208" s="7" t="str">
        <f t="shared" si="13"/>
        <v>P08_4_CON</v>
      </c>
      <c r="E208" s="7" t="s">
        <v>17</v>
      </c>
      <c r="F208" s="7">
        <v>7</v>
      </c>
      <c r="G208" s="7">
        <v>0.21875</v>
      </c>
      <c r="H208" s="7">
        <f t="shared" si="14"/>
        <v>-1.5198257537444133</v>
      </c>
      <c r="I208" s="7">
        <f t="shared" si="15"/>
        <v>-0.3324618836315904</v>
      </c>
    </row>
    <row r="209" spans="1:10" ht="15" thickBot="1" x14ac:dyDescent="0.35">
      <c r="A209" s="7" t="s">
        <v>20</v>
      </c>
      <c r="B209" s="7">
        <v>4</v>
      </c>
      <c r="C209" s="7" t="s">
        <v>78</v>
      </c>
      <c r="D209" s="7" t="str">
        <f t="shared" si="13"/>
        <v>P08_4_CON</v>
      </c>
      <c r="E209" s="7" t="s">
        <v>19</v>
      </c>
      <c r="F209" s="7">
        <v>1</v>
      </c>
      <c r="G209" s="7">
        <v>3.125E-2</v>
      </c>
      <c r="H209" s="7">
        <f t="shared" si="14"/>
        <v>-3.4657359027997265</v>
      </c>
      <c r="I209" s="7">
        <f t="shared" si="15"/>
        <v>-0.10830424696249145</v>
      </c>
    </row>
    <row r="210" spans="1:10" ht="15" thickBot="1" x14ac:dyDescent="0.35">
      <c r="A210" s="7" t="s">
        <v>20</v>
      </c>
      <c r="B210" s="7">
        <v>4</v>
      </c>
      <c r="C210" s="7" t="s">
        <v>98</v>
      </c>
      <c r="D210" s="7" t="str">
        <f t="shared" si="13"/>
        <v>P12_4_CON</v>
      </c>
      <c r="E210" s="7" t="s">
        <v>21</v>
      </c>
      <c r="F210" s="7">
        <v>0</v>
      </c>
      <c r="G210" s="7">
        <v>0</v>
      </c>
      <c r="H210" s="7"/>
      <c r="I210" s="7"/>
      <c r="J210" t="s">
        <v>123</v>
      </c>
    </row>
    <row r="211" spans="1:10" ht="15" thickBot="1" x14ac:dyDescent="0.35">
      <c r="A211" s="7" t="s">
        <v>20</v>
      </c>
      <c r="B211" s="7">
        <v>4</v>
      </c>
      <c r="C211" s="7" t="s">
        <v>98</v>
      </c>
      <c r="D211" s="7" t="str">
        <f t="shared" si="13"/>
        <v>P12_4_CON</v>
      </c>
      <c r="E211" s="7" t="s">
        <v>12</v>
      </c>
      <c r="F211" s="7">
        <v>4</v>
      </c>
      <c r="G211" s="7">
        <v>0.12121212121212099</v>
      </c>
      <c r="H211" s="7">
        <f t="shared" si="14"/>
        <v>-2.1102132003465912</v>
      </c>
      <c r="I211" s="7">
        <f t="shared" si="15"/>
        <v>-0.25578341822382877</v>
      </c>
    </row>
    <row r="212" spans="1:10" ht="15" thickBot="1" x14ac:dyDescent="0.35">
      <c r="A212" s="7" t="s">
        <v>20</v>
      </c>
      <c r="B212" s="7">
        <v>4</v>
      </c>
      <c r="C212" s="7" t="s">
        <v>98</v>
      </c>
      <c r="D212" s="7" t="str">
        <f t="shared" si="13"/>
        <v>P12_4_CON</v>
      </c>
      <c r="E212" s="7" t="s">
        <v>14</v>
      </c>
      <c r="F212" s="7">
        <v>3</v>
      </c>
      <c r="G212" s="7">
        <v>9.0909090909090898E-2</v>
      </c>
      <c r="H212" s="7">
        <f t="shared" si="14"/>
        <v>-2.3978952727983707</v>
      </c>
      <c r="I212" s="7">
        <f t="shared" si="15"/>
        <v>-0.21799047934530641</v>
      </c>
    </row>
    <row r="213" spans="1:10" ht="15" thickBot="1" x14ac:dyDescent="0.35">
      <c r="A213" s="7" t="s">
        <v>20</v>
      </c>
      <c r="B213" s="7">
        <v>4</v>
      </c>
      <c r="C213" s="7" t="s">
        <v>98</v>
      </c>
      <c r="D213" s="7" t="str">
        <f t="shared" si="13"/>
        <v>P12_4_CON</v>
      </c>
      <c r="E213" s="7" t="s">
        <v>16</v>
      </c>
      <c r="F213" s="7">
        <v>14</v>
      </c>
      <c r="G213" s="7">
        <v>0.42424242424242398</v>
      </c>
      <c r="H213" s="7">
        <f t="shared" si="14"/>
        <v>-0.85745023185122227</v>
      </c>
      <c r="I213" s="7">
        <f t="shared" si="15"/>
        <v>-0.36376676502779104</v>
      </c>
    </row>
    <row r="214" spans="1:10" ht="15" thickBot="1" x14ac:dyDescent="0.35">
      <c r="A214" s="7" t="s">
        <v>20</v>
      </c>
      <c r="B214" s="7">
        <v>4</v>
      </c>
      <c r="C214" s="7" t="s">
        <v>98</v>
      </c>
      <c r="D214" s="7" t="str">
        <f t="shared" si="13"/>
        <v>P12_4_CON</v>
      </c>
      <c r="E214" s="7" t="s">
        <v>17</v>
      </c>
      <c r="F214" s="7">
        <v>11</v>
      </c>
      <c r="G214" s="7">
        <v>0.33333333333333298</v>
      </c>
      <c r="H214" s="7">
        <f t="shared" si="14"/>
        <v>-1.0986122886681107</v>
      </c>
      <c r="I214" s="7">
        <f t="shared" si="15"/>
        <v>-0.36620409622270317</v>
      </c>
    </row>
    <row r="215" spans="1:10" ht="15" thickBot="1" x14ac:dyDescent="0.35">
      <c r="A215" s="7" t="s">
        <v>20</v>
      </c>
      <c r="B215" s="7">
        <v>4</v>
      </c>
      <c r="C215" s="7" t="s">
        <v>98</v>
      </c>
      <c r="D215" s="7" t="str">
        <f t="shared" si="13"/>
        <v>P12_4_CON</v>
      </c>
      <c r="E215" s="7" t="s">
        <v>19</v>
      </c>
      <c r="F215" s="7">
        <v>1</v>
      </c>
      <c r="G215" s="7">
        <v>3.03030303030303E-2</v>
      </c>
      <c r="H215" s="7">
        <f t="shared" si="14"/>
        <v>-3.4965075614664802</v>
      </c>
      <c r="I215" s="7">
        <f t="shared" si="15"/>
        <v>-0.10595477458989333</v>
      </c>
    </row>
    <row r="216" spans="1:10" ht="15" thickBot="1" x14ac:dyDescent="0.35">
      <c r="A216" s="7" t="s">
        <v>20</v>
      </c>
      <c r="B216" s="7">
        <v>4</v>
      </c>
      <c r="C216" s="7" t="s">
        <v>113</v>
      </c>
      <c r="D216" s="7" t="str">
        <f t="shared" si="13"/>
        <v>P15_4_CON</v>
      </c>
      <c r="E216" s="7" t="s">
        <v>21</v>
      </c>
      <c r="F216" s="7">
        <v>0</v>
      </c>
      <c r="G216" s="7">
        <v>0</v>
      </c>
      <c r="H216" s="7"/>
      <c r="I216" s="7"/>
      <c r="J216" t="s">
        <v>123</v>
      </c>
    </row>
    <row r="217" spans="1:10" ht="15" thickBot="1" x14ac:dyDescent="0.35">
      <c r="A217" s="7" t="s">
        <v>20</v>
      </c>
      <c r="B217" s="7">
        <v>4</v>
      </c>
      <c r="C217" s="7" t="s">
        <v>113</v>
      </c>
      <c r="D217" s="7" t="str">
        <f t="shared" si="13"/>
        <v>P15_4_CON</v>
      </c>
      <c r="E217" s="7" t="s">
        <v>12</v>
      </c>
      <c r="F217" s="7">
        <v>12</v>
      </c>
      <c r="G217" s="7">
        <v>0.31578947368421001</v>
      </c>
      <c r="H217" s="7">
        <f t="shared" si="14"/>
        <v>-1.1526795099383871</v>
      </c>
      <c r="I217" s="7">
        <f t="shared" si="15"/>
        <v>-0.36400405577001638</v>
      </c>
    </row>
    <row r="218" spans="1:10" ht="15" thickBot="1" x14ac:dyDescent="0.35">
      <c r="A218" s="7" t="s">
        <v>20</v>
      </c>
      <c r="B218" s="7">
        <v>4</v>
      </c>
      <c r="C218" s="7" t="s">
        <v>113</v>
      </c>
      <c r="D218" s="7" t="str">
        <f t="shared" si="13"/>
        <v>P15_4_CON</v>
      </c>
      <c r="E218" s="7" t="s">
        <v>14</v>
      </c>
      <c r="F218" s="7">
        <v>5</v>
      </c>
      <c r="G218" s="7">
        <v>0.13157894736842099</v>
      </c>
      <c r="H218" s="7">
        <f t="shared" si="14"/>
        <v>-2.028148247292286</v>
      </c>
      <c r="I218" s="7">
        <f t="shared" si="15"/>
        <v>-0.26686161148582699</v>
      </c>
    </row>
    <row r="219" spans="1:10" ht="15" thickBot="1" x14ac:dyDescent="0.35">
      <c r="A219" s="7" t="s">
        <v>20</v>
      </c>
      <c r="B219" s="7">
        <v>4</v>
      </c>
      <c r="C219" s="7" t="s">
        <v>113</v>
      </c>
      <c r="D219" s="7" t="str">
        <f t="shared" si="13"/>
        <v>P15_4_CON</v>
      </c>
      <c r="E219" s="7" t="s">
        <v>15</v>
      </c>
      <c r="F219" s="7">
        <v>1</v>
      </c>
      <c r="G219" s="7">
        <v>2.6315789473684199E-2</v>
      </c>
      <c r="H219" s="7">
        <f t="shared" si="14"/>
        <v>-3.6375861597263861</v>
      </c>
      <c r="I219" s="7">
        <f t="shared" si="15"/>
        <v>-9.5725951571746959E-2</v>
      </c>
    </row>
    <row r="220" spans="1:10" ht="15" thickBot="1" x14ac:dyDescent="0.35">
      <c r="A220" s="7" t="s">
        <v>20</v>
      </c>
      <c r="B220" s="7">
        <v>4</v>
      </c>
      <c r="C220" s="7" t="s">
        <v>113</v>
      </c>
      <c r="D220" s="7" t="str">
        <f t="shared" si="13"/>
        <v>P15_4_CON</v>
      </c>
      <c r="E220" s="7" t="s">
        <v>16</v>
      </c>
      <c r="F220" s="7">
        <v>16</v>
      </c>
      <c r="G220" s="7">
        <v>0.42105263157894701</v>
      </c>
      <c r="H220" s="7">
        <f t="shared" si="14"/>
        <v>-0.8649974374866054</v>
      </c>
      <c r="I220" s="7">
        <f t="shared" si="15"/>
        <v>-0.36420944736278094</v>
      </c>
    </row>
    <row r="221" spans="1:10" ht="15" thickBot="1" x14ac:dyDescent="0.35">
      <c r="A221" s="7" t="s">
        <v>20</v>
      </c>
      <c r="B221" s="7">
        <v>4</v>
      </c>
      <c r="C221" s="7" t="s">
        <v>113</v>
      </c>
      <c r="D221" s="7" t="str">
        <f t="shared" si="13"/>
        <v>P15_4_CON</v>
      </c>
      <c r="E221" s="7" t="s">
        <v>17</v>
      </c>
      <c r="F221" s="7">
        <v>4</v>
      </c>
      <c r="G221" s="7">
        <v>0.105263157894736</v>
      </c>
      <c r="H221" s="7">
        <f t="shared" si="14"/>
        <v>-2.2512917986065033</v>
      </c>
      <c r="I221" s="7">
        <f t="shared" si="15"/>
        <v>-0.23697808406384058</v>
      </c>
    </row>
    <row r="222" spans="1:10" ht="15" thickBot="1" x14ac:dyDescent="0.35">
      <c r="A222" s="10" t="s">
        <v>23</v>
      </c>
      <c r="B222" s="10">
        <v>1</v>
      </c>
      <c r="C222" s="10" t="s">
        <v>48</v>
      </c>
      <c r="D222" s="10" t="str">
        <f t="shared" si="13"/>
        <v>P02_1_MSD</v>
      </c>
      <c r="E222" s="10" t="s">
        <v>4</v>
      </c>
      <c r="F222" s="10">
        <v>2</v>
      </c>
      <c r="G222" s="10">
        <v>3.6363636363636299E-2</v>
      </c>
      <c r="H222" s="10">
        <f t="shared" si="14"/>
        <v>-3.3141860046725276</v>
      </c>
      <c r="I222" s="10">
        <f t="shared" si="15"/>
        <v>-0.12051585471536443</v>
      </c>
    </row>
    <row r="223" spans="1:10" ht="15" thickBot="1" x14ac:dyDescent="0.35">
      <c r="A223" s="10" t="s">
        <v>23</v>
      </c>
      <c r="B223" s="10">
        <v>1</v>
      </c>
      <c r="C223" s="10" t="s">
        <v>48</v>
      </c>
      <c r="D223" s="10" t="str">
        <f t="shared" si="13"/>
        <v>P02_1_MSD</v>
      </c>
      <c r="E223" s="10" t="s">
        <v>9</v>
      </c>
      <c r="F223" s="10">
        <v>43</v>
      </c>
      <c r="G223" s="10">
        <v>0.78181818181818097</v>
      </c>
      <c r="H223" s="10">
        <f t="shared" si="14"/>
        <v>-0.24613306953890959</v>
      </c>
      <c r="I223" s="10">
        <f t="shared" si="15"/>
        <v>-0.1924313089122382</v>
      </c>
    </row>
    <row r="224" spans="1:10" ht="15" thickBot="1" x14ac:dyDescent="0.35">
      <c r="A224" s="10" t="s">
        <v>23</v>
      </c>
      <c r="B224" s="10">
        <v>1</v>
      </c>
      <c r="C224" s="10" t="s">
        <v>48</v>
      </c>
      <c r="D224" s="10" t="str">
        <f t="shared" si="13"/>
        <v>P02_1_MSD</v>
      </c>
      <c r="E224" s="10" t="s">
        <v>11</v>
      </c>
      <c r="F224" s="10">
        <v>7</v>
      </c>
      <c r="G224" s="10">
        <v>0.12727272727272701</v>
      </c>
      <c r="H224" s="10">
        <f t="shared" si="14"/>
        <v>-2.0614230361771595</v>
      </c>
      <c r="I224" s="10">
        <f t="shared" si="15"/>
        <v>-0.26236293187709248</v>
      </c>
    </row>
    <row r="225" spans="1:9" ht="15" thickBot="1" x14ac:dyDescent="0.35">
      <c r="A225" s="10" t="s">
        <v>23</v>
      </c>
      <c r="B225" s="10">
        <v>1</v>
      </c>
      <c r="C225" s="10" t="s">
        <v>48</v>
      </c>
      <c r="D225" s="10" t="str">
        <f t="shared" si="13"/>
        <v>P02_1_MSD</v>
      </c>
      <c r="E225" s="10" t="s">
        <v>15</v>
      </c>
      <c r="F225" s="10">
        <v>3</v>
      </c>
      <c r="G225" s="10">
        <v>5.4545454545454501E-2</v>
      </c>
      <c r="H225" s="10">
        <f t="shared" si="14"/>
        <v>-2.9087208965643621</v>
      </c>
      <c r="I225" s="10">
        <f t="shared" si="15"/>
        <v>-0.15865750344896506</v>
      </c>
    </row>
    <row r="226" spans="1:9" ht="15" thickBot="1" x14ac:dyDescent="0.35">
      <c r="A226" s="10" t="s">
        <v>23</v>
      </c>
      <c r="B226" s="10">
        <v>1</v>
      </c>
      <c r="C226" s="10" t="s">
        <v>58</v>
      </c>
      <c r="D226" s="10" t="str">
        <f t="shared" si="13"/>
        <v>P04_1_MSD</v>
      </c>
      <c r="E226" s="10" t="s">
        <v>4</v>
      </c>
      <c r="F226" s="10">
        <v>4</v>
      </c>
      <c r="G226" s="10">
        <v>6.6666666666666596E-2</v>
      </c>
      <c r="H226" s="10">
        <f t="shared" si="14"/>
        <v>-2.708050201102211</v>
      </c>
      <c r="I226" s="10">
        <f t="shared" si="15"/>
        <v>-0.18053668007348053</v>
      </c>
    </row>
    <row r="227" spans="1:9" ht="15" thickBot="1" x14ac:dyDescent="0.35">
      <c r="A227" s="10" t="s">
        <v>23</v>
      </c>
      <c r="B227" s="10">
        <v>1</v>
      </c>
      <c r="C227" s="10" t="s">
        <v>58</v>
      </c>
      <c r="D227" s="10" t="str">
        <f t="shared" si="13"/>
        <v>P04_1_MSD</v>
      </c>
      <c r="E227" s="10" t="s">
        <v>7</v>
      </c>
      <c r="F227" s="10">
        <v>1</v>
      </c>
      <c r="G227" s="10">
        <v>1.6666666666666601E-2</v>
      </c>
      <c r="H227" s="10">
        <f t="shared" si="14"/>
        <v>-4.0943445622221049</v>
      </c>
      <c r="I227" s="10">
        <f t="shared" si="15"/>
        <v>-6.8239076037034815E-2</v>
      </c>
    </row>
    <row r="228" spans="1:9" ht="15" thickBot="1" x14ac:dyDescent="0.35">
      <c r="A228" s="10" t="s">
        <v>23</v>
      </c>
      <c r="B228" s="10">
        <v>1</v>
      </c>
      <c r="C228" s="10" t="s">
        <v>58</v>
      </c>
      <c r="D228" s="10" t="str">
        <f t="shared" si="13"/>
        <v>P04_1_MSD</v>
      </c>
      <c r="E228" s="10" t="s">
        <v>9</v>
      </c>
      <c r="F228" s="10">
        <v>44</v>
      </c>
      <c r="G228" s="10">
        <v>0.73333333333333295</v>
      </c>
      <c r="H228" s="10">
        <f t="shared" si="14"/>
        <v>-0.31015492830384006</v>
      </c>
      <c r="I228" s="10">
        <f t="shared" si="15"/>
        <v>-0.22744694742281593</v>
      </c>
    </row>
    <row r="229" spans="1:9" ht="15" thickBot="1" x14ac:dyDescent="0.35">
      <c r="A229" s="10" t="s">
        <v>23</v>
      </c>
      <c r="B229" s="10">
        <v>1</v>
      </c>
      <c r="C229" s="10" t="s">
        <v>58</v>
      </c>
      <c r="D229" s="10" t="str">
        <f t="shared" si="13"/>
        <v>P04_1_MSD</v>
      </c>
      <c r="E229" s="10" t="s">
        <v>11</v>
      </c>
      <c r="F229" s="10">
        <v>7</v>
      </c>
      <c r="G229" s="10">
        <v>0.116666666666666</v>
      </c>
      <c r="H229" s="10">
        <f t="shared" si="14"/>
        <v>-2.1484344131667932</v>
      </c>
      <c r="I229" s="10">
        <f t="shared" si="15"/>
        <v>-0.25065068153612446</v>
      </c>
    </row>
    <row r="230" spans="1:9" ht="15" thickBot="1" x14ac:dyDescent="0.35">
      <c r="A230" s="10" t="s">
        <v>23</v>
      </c>
      <c r="B230" s="10">
        <v>1</v>
      </c>
      <c r="C230" s="10" t="s">
        <v>58</v>
      </c>
      <c r="D230" s="10" t="str">
        <f t="shared" si="13"/>
        <v>P04_1_MSD</v>
      </c>
      <c r="E230" s="10" t="s">
        <v>15</v>
      </c>
      <c r="F230" s="10">
        <v>4</v>
      </c>
      <c r="G230" s="10">
        <v>6.6666666666666596E-2</v>
      </c>
      <c r="H230" s="10">
        <f t="shared" si="14"/>
        <v>-2.708050201102211</v>
      </c>
      <c r="I230" s="10">
        <f t="shared" si="15"/>
        <v>-0.18053668007348053</v>
      </c>
    </row>
    <row r="231" spans="1:9" ht="15" thickBot="1" x14ac:dyDescent="0.35">
      <c r="A231" s="10" t="s">
        <v>23</v>
      </c>
      <c r="B231" s="10">
        <v>1</v>
      </c>
      <c r="C231" s="10" t="s">
        <v>73</v>
      </c>
      <c r="D231" s="10" t="str">
        <f t="shared" si="13"/>
        <v>P07_1_MSD</v>
      </c>
      <c r="E231" s="10" t="s">
        <v>9</v>
      </c>
      <c r="F231" s="10">
        <v>37</v>
      </c>
      <c r="G231" s="10">
        <v>0.92500000000000004</v>
      </c>
      <c r="H231" s="10">
        <f t="shared" si="14"/>
        <v>-7.7961541469711806E-2</v>
      </c>
      <c r="I231" s="10">
        <f t="shared" si="15"/>
        <v>-7.2114425859483425E-2</v>
      </c>
    </row>
    <row r="232" spans="1:9" ht="15" thickBot="1" x14ac:dyDescent="0.35">
      <c r="A232" s="10" t="s">
        <v>23</v>
      </c>
      <c r="B232" s="10">
        <v>1</v>
      </c>
      <c r="C232" s="10" t="s">
        <v>73</v>
      </c>
      <c r="D232" s="10" t="str">
        <f t="shared" si="13"/>
        <v>P07_1_MSD</v>
      </c>
      <c r="E232" s="10" t="s">
        <v>15</v>
      </c>
      <c r="F232" s="10">
        <v>3</v>
      </c>
      <c r="G232" s="10">
        <v>7.4999999999999997E-2</v>
      </c>
      <c r="H232" s="10">
        <f t="shared" si="14"/>
        <v>-2.5902671654458267</v>
      </c>
      <c r="I232" s="10">
        <f t="shared" si="15"/>
        <v>-0.19427003740843699</v>
      </c>
    </row>
    <row r="233" spans="1:9" ht="15" thickBot="1" x14ac:dyDescent="0.35">
      <c r="A233" s="10" t="s">
        <v>23</v>
      </c>
      <c r="B233" s="10">
        <v>1</v>
      </c>
      <c r="C233" s="10" t="s">
        <v>93</v>
      </c>
      <c r="D233" s="10" t="str">
        <f t="shared" si="13"/>
        <v>P11_1_MSD</v>
      </c>
      <c r="E233" s="10" t="s">
        <v>4</v>
      </c>
      <c r="F233" s="10">
        <v>1</v>
      </c>
      <c r="G233" s="10">
        <v>2.1739130434782601E-2</v>
      </c>
      <c r="H233" s="10">
        <f t="shared" si="14"/>
        <v>-3.8286413964890955</v>
      </c>
      <c r="I233" s="10">
        <f t="shared" si="15"/>
        <v>-8.323133470628466E-2</v>
      </c>
    </row>
    <row r="234" spans="1:9" ht="15" thickBot="1" x14ac:dyDescent="0.35">
      <c r="A234" s="10" t="s">
        <v>23</v>
      </c>
      <c r="B234" s="10">
        <v>1</v>
      </c>
      <c r="C234" s="10" t="s">
        <v>93</v>
      </c>
      <c r="D234" s="10" t="str">
        <f t="shared" si="13"/>
        <v>P11_1_MSD</v>
      </c>
      <c r="E234" s="10" t="s">
        <v>9</v>
      </c>
      <c r="F234" s="10">
        <v>44</v>
      </c>
      <c r="G234" s="10">
        <v>0.95652173913043403</v>
      </c>
      <c r="H234" s="10">
        <f t="shared" si="14"/>
        <v>-4.4451762570834621E-2</v>
      </c>
      <c r="I234" s="10">
        <f t="shared" si="15"/>
        <v>-4.2519077241667869E-2</v>
      </c>
    </row>
    <row r="235" spans="1:9" ht="15" thickBot="1" x14ac:dyDescent="0.35">
      <c r="A235" s="10" t="s">
        <v>23</v>
      </c>
      <c r="B235" s="10">
        <v>1</v>
      </c>
      <c r="C235" s="10" t="s">
        <v>93</v>
      </c>
      <c r="D235" s="10" t="str">
        <f t="shared" si="13"/>
        <v>P11_1_MSD</v>
      </c>
      <c r="E235" s="10" t="s">
        <v>11</v>
      </c>
      <c r="F235" s="10">
        <v>1</v>
      </c>
      <c r="G235" s="10">
        <v>2.1739130434782601E-2</v>
      </c>
      <c r="H235" s="10">
        <f t="shared" si="14"/>
        <v>-3.8286413964890955</v>
      </c>
      <c r="I235" s="10">
        <f t="shared" si="15"/>
        <v>-8.323133470628466E-2</v>
      </c>
    </row>
    <row r="236" spans="1:9" ht="15" thickBot="1" x14ac:dyDescent="0.35">
      <c r="A236" s="10" t="s">
        <v>23</v>
      </c>
      <c r="B236" s="10">
        <v>1</v>
      </c>
      <c r="C236" s="10" t="s">
        <v>103</v>
      </c>
      <c r="D236" s="10" t="str">
        <f t="shared" si="13"/>
        <v>P13_1_MSD</v>
      </c>
      <c r="E236" s="10" t="s">
        <v>4</v>
      </c>
      <c r="F236" s="10">
        <v>6</v>
      </c>
      <c r="G236" s="10">
        <v>9.2307692307692299E-2</v>
      </c>
      <c r="H236" s="10">
        <f t="shared" si="14"/>
        <v>-2.3826278006675823</v>
      </c>
      <c r="I236" s="10">
        <f t="shared" si="15"/>
        <v>-0.2199348739077768</v>
      </c>
    </row>
    <row r="237" spans="1:9" ht="15" thickBot="1" x14ac:dyDescent="0.35">
      <c r="A237" s="10" t="s">
        <v>23</v>
      </c>
      <c r="B237" s="10">
        <v>1</v>
      </c>
      <c r="C237" s="10" t="s">
        <v>103</v>
      </c>
      <c r="D237" s="10" t="str">
        <f t="shared" si="13"/>
        <v>P13_1_MSD</v>
      </c>
      <c r="E237" s="10" t="s">
        <v>9</v>
      </c>
      <c r="F237" s="10">
        <v>52</v>
      </c>
      <c r="G237" s="10">
        <v>0.8</v>
      </c>
      <c r="H237" s="10">
        <f t="shared" si="14"/>
        <v>-0.22314355131420971</v>
      </c>
      <c r="I237" s="10">
        <f t="shared" si="15"/>
        <v>-0.17851484105136778</v>
      </c>
    </row>
    <row r="238" spans="1:9" ht="15" thickBot="1" x14ac:dyDescent="0.35">
      <c r="A238" s="10" t="s">
        <v>23</v>
      </c>
      <c r="B238" s="10">
        <v>1</v>
      </c>
      <c r="C238" s="10" t="s">
        <v>103</v>
      </c>
      <c r="D238" s="10" t="str">
        <f t="shared" si="13"/>
        <v>P13_1_MSD</v>
      </c>
      <c r="E238" s="10" t="s">
        <v>15</v>
      </c>
      <c r="F238" s="10">
        <v>6</v>
      </c>
      <c r="G238" s="10">
        <v>9.2307692307692299E-2</v>
      </c>
      <c r="H238" s="10">
        <f t="shared" si="14"/>
        <v>-2.3826278006675823</v>
      </c>
      <c r="I238" s="10">
        <f t="shared" si="15"/>
        <v>-0.2199348739077768</v>
      </c>
    </row>
    <row r="239" spans="1:9" ht="15" thickBot="1" x14ac:dyDescent="0.35">
      <c r="A239" s="10" t="s">
        <v>23</v>
      </c>
      <c r="B239" s="10">
        <v>1</v>
      </c>
      <c r="C239" s="10" t="s">
        <v>103</v>
      </c>
      <c r="D239" s="10" t="str">
        <f t="shared" si="13"/>
        <v>P13_1_MSD</v>
      </c>
      <c r="E239" s="10" t="s">
        <v>18</v>
      </c>
      <c r="F239" s="10">
        <v>1</v>
      </c>
      <c r="G239" s="10">
        <v>1.53846153846153E-2</v>
      </c>
      <c r="H239" s="10">
        <f t="shared" si="14"/>
        <v>-4.174387269895643</v>
      </c>
      <c r="I239" s="10">
        <f t="shared" si="15"/>
        <v>-6.4221342613778779E-2</v>
      </c>
    </row>
    <row r="240" spans="1:9" ht="15" thickBot="1" x14ac:dyDescent="0.35">
      <c r="A240" s="10" t="s">
        <v>23</v>
      </c>
      <c r="B240" s="10">
        <v>2</v>
      </c>
      <c r="C240" s="10" t="s">
        <v>48</v>
      </c>
      <c r="D240" s="10" t="str">
        <f t="shared" si="13"/>
        <v>P02_2_MSD</v>
      </c>
      <c r="E240" s="10" t="s">
        <v>21</v>
      </c>
      <c r="F240" s="10">
        <v>2</v>
      </c>
      <c r="G240" s="10">
        <v>5.5555555555555497E-2</v>
      </c>
      <c r="H240" s="10">
        <f t="shared" si="14"/>
        <v>-2.8903717578961658</v>
      </c>
      <c r="I240" s="10">
        <f t="shared" si="15"/>
        <v>-0.16057620877200904</v>
      </c>
    </row>
    <row r="241" spans="1:9" ht="15" thickBot="1" x14ac:dyDescent="0.35">
      <c r="A241" s="10" t="s">
        <v>23</v>
      </c>
      <c r="B241" s="10">
        <v>2</v>
      </c>
      <c r="C241" s="10" t="s">
        <v>48</v>
      </c>
      <c r="D241" s="10" t="str">
        <f t="shared" si="13"/>
        <v>P02_2_MSD</v>
      </c>
      <c r="E241" s="10" t="s">
        <v>6</v>
      </c>
      <c r="F241" s="10">
        <v>1</v>
      </c>
      <c r="G241" s="10">
        <v>2.77777777777777E-2</v>
      </c>
      <c r="H241" s="10">
        <f t="shared" si="14"/>
        <v>-3.583518938456113</v>
      </c>
      <c r="I241" s="10">
        <f t="shared" si="15"/>
        <v>-9.9542192734891746E-2</v>
      </c>
    </row>
    <row r="242" spans="1:9" ht="15" thickBot="1" x14ac:dyDescent="0.35">
      <c r="A242" s="10" t="s">
        <v>23</v>
      </c>
      <c r="B242" s="10">
        <v>2</v>
      </c>
      <c r="C242" s="10" t="s">
        <v>48</v>
      </c>
      <c r="D242" s="10" t="str">
        <f t="shared" si="13"/>
        <v>P02_2_MSD</v>
      </c>
      <c r="E242" s="10" t="s">
        <v>7</v>
      </c>
      <c r="F242" s="10">
        <v>1</v>
      </c>
      <c r="G242" s="10">
        <v>2.77777777777777E-2</v>
      </c>
      <c r="H242" s="10">
        <f t="shared" si="14"/>
        <v>-3.583518938456113</v>
      </c>
      <c r="I242" s="10">
        <f t="shared" si="15"/>
        <v>-9.9542192734891746E-2</v>
      </c>
    </row>
    <row r="243" spans="1:9" ht="15" thickBot="1" x14ac:dyDescent="0.35">
      <c r="A243" s="10" t="s">
        <v>23</v>
      </c>
      <c r="B243" s="10">
        <v>2</v>
      </c>
      <c r="C243" s="10" t="s">
        <v>48</v>
      </c>
      <c r="D243" s="10" t="str">
        <f t="shared" si="13"/>
        <v>P02_2_MSD</v>
      </c>
      <c r="E243" s="10" t="s">
        <v>12</v>
      </c>
      <c r="F243" s="10">
        <v>6</v>
      </c>
      <c r="G243" s="10">
        <v>0.16666666666666599</v>
      </c>
      <c r="H243" s="10">
        <f t="shared" si="14"/>
        <v>-1.791759469228059</v>
      </c>
      <c r="I243" s="10">
        <f t="shared" si="15"/>
        <v>-0.29862657820467531</v>
      </c>
    </row>
    <row r="244" spans="1:9" ht="15" thickBot="1" x14ac:dyDescent="0.35">
      <c r="A244" s="10" t="s">
        <v>23</v>
      </c>
      <c r="B244" s="10">
        <v>2</v>
      </c>
      <c r="C244" s="10" t="s">
        <v>48</v>
      </c>
      <c r="D244" s="10" t="str">
        <f t="shared" si="13"/>
        <v>P02_2_MSD</v>
      </c>
      <c r="E244" s="10" t="s">
        <v>16</v>
      </c>
      <c r="F244" s="10">
        <v>24</v>
      </c>
      <c r="G244" s="10">
        <v>0.66666666666666596</v>
      </c>
      <c r="H244" s="10">
        <f t="shared" si="14"/>
        <v>-0.40546510810816544</v>
      </c>
      <c r="I244" s="10">
        <f t="shared" si="15"/>
        <v>-0.27031007207211</v>
      </c>
    </row>
    <row r="245" spans="1:9" ht="15" thickBot="1" x14ac:dyDescent="0.35">
      <c r="A245" s="10" t="s">
        <v>23</v>
      </c>
      <c r="B245" s="10">
        <v>2</v>
      </c>
      <c r="C245" s="10" t="s">
        <v>48</v>
      </c>
      <c r="D245" s="10" t="str">
        <f t="shared" si="13"/>
        <v>P02_2_MSD</v>
      </c>
      <c r="E245" s="10" t="s">
        <v>17</v>
      </c>
      <c r="F245" s="10">
        <v>2</v>
      </c>
      <c r="G245" s="10">
        <v>5.5555555555555497E-2</v>
      </c>
      <c r="H245" s="10">
        <f t="shared" si="14"/>
        <v>-2.8903717578961658</v>
      </c>
      <c r="I245" s="10">
        <f t="shared" si="15"/>
        <v>-0.16057620877200904</v>
      </c>
    </row>
    <row r="246" spans="1:9" ht="15" thickBot="1" x14ac:dyDescent="0.35">
      <c r="A246" s="10" t="s">
        <v>23</v>
      </c>
      <c r="B246" s="10">
        <v>2</v>
      </c>
      <c r="C246" s="10" t="s">
        <v>58</v>
      </c>
      <c r="D246" s="10" t="str">
        <f t="shared" si="13"/>
        <v>P04_2_MSD</v>
      </c>
      <c r="E246" s="10" t="s">
        <v>21</v>
      </c>
      <c r="F246" s="10">
        <v>1</v>
      </c>
      <c r="G246" s="10">
        <v>8.3333333333333301E-2</v>
      </c>
      <c r="H246" s="10">
        <f t="shared" si="14"/>
        <v>-2.4849066497880008</v>
      </c>
      <c r="I246" s="10">
        <f t="shared" si="15"/>
        <v>-0.20707555414899997</v>
      </c>
    </row>
    <row r="247" spans="1:9" ht="15" thickBot="1" x14ac:dyDescent="0.35">
      <c r="A247" s="10" t="s">
        <v>23</v>
      </c>
      <c r="B247" s="10">
        <v>2</v>
      </c>
      <c r="C247" s="10" t="s">
        <v>58</v>
      </c>
      <c r="D247" s="10" t="str">
        <f t="shared" si="13"/>
        <v>P04_2_MSD</v>
      </c>
      <c r="E247" s="10" t="s">
        <v>8</v>
      </c>
      <c r="F247" s="10">
        <v>1</v>
      </c>
      <c r="G247" s="10">
        <v>8.3333333333333301E-2</v>
      </c>
      <c r="H247" s="10">
        <f t="shared" si="14"/>
        <v>-2.4849066497880008</v>
      </c>
      <c r="I247" s="10">
        <f t="shared" si="15"/>
        <v>-0.20707555414899997</v>
      </c>
    </row>
    <row r="248" spans="1:9" ht="15" thickBot="1" x14ac:dyDescent="0.35">
      <c r="A248" s="10" t="s">
        <v>23</v>
      </c>
      <c r="B248" s="10">
        <v>2</v>
      </c>
      <c r="C248" s="10" t="s">
        <v>58</v>
      </c>
      <c r="D248" s="10" t="str">
        <f t="shared" si="13"/>
        <v>P04_2_MSD</v>
      </c>
      <c r="E248" s="10" t="s">
        <v>12</v>
      </c>
      <c r="F248" s="10">
        <v>1</v>
      </c>
      <c r="G248" s="10">
        <v>8.3333333333333301E-2</v>
      </c>
      <c r="H248" s="10">
        <f t="shared" si="14"/>
        <v>-2.4849066497880008</v>
      </c>
      <c r="I248" s="10">
        <f t="shared" si="15"/>
        <v>-0.20707555414899997</v>
      </c>
    </row>
    <row r="249" spans="1:9" ht="15" thickBot="1" x14ac:dyDescent="0.35">
      <c r="A249" s="10" t="s">
        <v>23</v>
      </c>
      <c r="B249" s="10">
        <v>2</v>
      </c>
      <c r="C249" s="10" t="s">
        <v>58</v>
      </c>
      <c r="D249" s="10" t="str">
        <f t="shared" si="13"/>
        <v>P04_2_MSD</v>
      </c>
      <c r="E249" s="10" t="s">
        <v>16</v>
      </c>
      <c r="F249" s="10">
        <v>9</v>
      </c>
      <c r="G249" s="10">
        <v>0.75</v>
      </c>
      <c r="H249" s="10">
        <f t="shared" si="14"/>
        <v>-0.2876820724517809</v>
      </c>
      <c r="I249" s="10">
        <f t="shared" si="15"/>
        <v>-0.21576155433883568</v>
      </c>
    </row>
    <row r="250" spans="1:9" ht="15" thickBot="1" x14ac:dyDescent="0.35">
      <c r="A250" s="10" t="s">
        <v>23</v>
      </c>
      <c r="B250" s="10">
        <v>2</v>
      </c>
      <c r="C250" s="10" t="s">
        <v>73</v>
      </c>
      <c r="D250" s="10" t="str">
        <f t="shared" si="13"/>
        <v>P07_2_MSD</v>
      </c>
      <c r="E250" s="10" t="s">
        <v>21</v>
      </c>
      <c r="F250" s="10">
        <v>1</v>
      </c>
      <c r="G250" s="10">
        <v>0.04</v>
      </c>
      <c r="H250" s="10">
        <f t="shared" si="14"/>
        <v>-3.2188758248682006</v>
      </c>
      <c r="I250" s="10">
        <f t="shared" si="15"/>
        <v>-0.12875503299472801</v>
      </c>
    </row>
    <row r="251" spans="1:9" ht="15" thickBot="1" x14ac:dyDescent="0.35">
      <c r="A251" s="10" t="s">
        <v>23</v>
      </c>
      <c r="B251" s="10">
        <v>2</v>
      </c>
      <c r="C251" s="10" t="s">
        <v>73</v>
      </c>
      <c r="D251" s="10" t="str">
        <f t="shared" si="13"/>
        <v>P07_2_MSD</v>
      </c>
      <c r="E251" s="10" t="s">
        <v>6</v>
      </c>
      <c r="F251" s="10">
        <v>1</v>
      </c>
      <c r="G251" s="10">
        <v>0.04</v>
      </c>
      <c r="H251" s="10">
        <f t="shared" si="14"/>
        <v>-3.2188758248682006</v>
      </c>
      <c r="I251" s="10">
        <f t="shared" si="15"/>
        <v>-0.12875503299472801</v>
      </c>
    </row>
    <row r="252" spans="1:9" ht="15" thickBot="1" x14ac:dyDescent="0.35">
      <c r="A252" s="10" t="s">
        <v>23</v>
      </c>
      <c r="B252" s="10">
        <v>2</v>
      </c>
      <c r="C252" s="10" t="s">
        <v>73</v>
      </c>
      <c r="D252" s="10" t="str">
        <f t="shared" si="13"/>
        <v>P07_2_MSD</v>
      </c>
      <c r="E252" s="10" t="s">
        <v>7</v>
      </c>
      <c r="F252" s="10">
        <v>2</v>
      </c>
      <c r="G252" s="10">
        <v>0.08</v>
      </c>
      <c r="H252" s="10">
        <f t="shared" si="14"/>
        <v>-2.5257286443082556</v>
      </c>
      <c r="I252" s="10">
        <f t="shared" si="15"/>
        <v>-0.20205829154466046</v>
      </c>
    </row>
    <row r="253" spans="1:9" ht="15" thickBot="1" x14ac:dyDescent="0.35">
      <c r="A253" s="10" t="s">
        <v>23</v>
      </c>
      <c r="B253" s="10">
        <v>2</v>
      </c>
      <c r="C253" s="10" t="s">
        <v>73</v>
      </c>
      <c r="D253" s="10" t="str">
        <f t="shared" si="13"/>
        <v>P07_2_MSD</v>
      </c>
      <c r="E253" s="10" t="s">
        <v>12</v>
      </c>
      <c r="F253" s="10">
        <v>1</v>
      </c>
      <c r="G253" s="10">
        <v>0.04</v>
      </c>
      <c r="H253" s="10">
        <f t="shared" si="14"/>
        <v>-3.2188758248682006</v>
      </c>
      <c r="I253" s="10">
        <f t="shared" si="15"/>
        <v>-0.12875503299472801</v>
      </c>
    </row>
    <row r="254" spans="1:9" ht="15" thickBot="1" x14ac:dyDescent="0.35">
      <c r="A254" s="10" t="s">
        <v>23</v>
      </c>
      <c r="B254" s="10">
        <v>2</v>
      </c>
      <c r="C254" s="10" t="s">
        <v>73</v>
      </c>
      <c r="D254" s="10" t="str">
        <f t="shared" si="13"/>
        <v>P07_2_MSD</v>
      </c>
      <c r="E254" s="10" t="s">
        <v>15</v>
      </c>
      <c r="F254" s="10">
        <v>1</v>
      </c>
      <c r="G254" s="10">
        <v>0.04</v>
      </c>
      <c r="H254" s="10">
        <f t="shared" si="14"/>
        <v>-3.2188758248682006</v>
      </c>
      <c r="I254" s="10">
        <f t="shared" si="15"/>
        <v>-0.12875503299472801</v>
      </c>
    </row>
    <row r="255" spans="1:9" ht="15" thickBot="1" x14ac:dyDescent="0.35">
      <c r="A255" s="10" t="s">
        <v>23</v>
      </c>
      <c r="B255" s="10">
        <v>2</v>
      </c>
      <c r="C255" s="10" t="s">
        <v>73</v>
      </c>
      <c r="D255" s="10" t="str">
        <f t="shared" si="13"/>
        <v>P07_2_MSD</v>
      </c>
      <c r="E255" s="10" t="s">
        <v>16</v>
      </c>
      <c r="F255" s="10">
        <v>16</v>
      </c>
      <c r="G255" s="10">
        <v>0.64</v>
      </c>
      <c r="H255" s="10">
        <f t="shared" si="14"/>
        <v>-0.44628710262841947</v>
      </c>
      <c r="I255" s="10">
        <f t="shared" si="15"/>
        <v>-0.28562374568218846</v>
      </c>
    </row>
    <row r="256" spans="1:9" ht="15" thickBot="1" x14ac:dyDescent="0.35">
      <c r="A256" s="10" t="s">
        <v>23</v>
      </c>
      <c r="B256" s="10">
        <v>2</v>
      </c>
      <c r="C256" s="10" t="s">
        <v>73</v>
      </c>
      <c r="D256" s="10" t="str">
        <f t="shared" si="13"/>
        <v>P07_2_MSD</v>
      </c>
      <c r="E256" s="10" t="s">
        <v>19</v>
      </c>
      <c r="F256" s="10">
        <v>3</v>
      </c>
      <c r="G256" s="10">
        <v>0.12</v>
      </c>
      <c r="H256" s="10">
        <f t="shared" si="14"/>
        <v>-2.120263536200091</v>
      </c>
      <c r="I256" s="10">
        <f t="shared" si="15"/>
        <v>-0.2544316243440109</v>
      </c>
    </row>
    <row r="257" spans="1:9" ht="15" thickBot="1" x14ac:dyDescent="0.35">
      <c r="A257" s="10" t="s">
        <v>23</v>
      </c>
      <c r="B257" s="10">
        <v>2</v>
      </c>
      <c r="C257" s="10" t="s">
        <v>93</v>
      </c>
      <c r="D257" s="10" t="str">
        <f t="shared" si="13"/>
        <v>P11_2_MSD</v>
      </c>
      <c r="E257" s="10" t="s">
        <v>6</v>
      </c>
      <c r="F257" s="10">
        <v>1</v>
      </c>
      <c r="G257" s="10">
        <v>0.125</v>
      </c>
      <c r="H257" s="10">
        <f t="shared" si="14"/>
        <v>-2.0794415416798357</v>
      </c>
      <c r="I257" s="10">
        <f t="shared" si="15"/>
        <v>-0.25993019270997947</v>
      </c>
    </row>
    <row r="258" spans="1:9" ht="15" thickBot="1" x14ac:dyDescent="0.35">
      <c r="A258" s="10" t="s">
        <v>23</v>
      </c>
      <c r="B258" s="10">
        <v>2</v>
      </c>
      <c r="C258" s="10" t="s">
        <v>93</v>
      </c>
      <c r="D258" s="10" t="str">
        <f t="shared" si="13"/>
        <v>P11_2_MSD</v>
      </c>
      <c r="E258" s="10" t="s">
        <v>16</v>
      </c>
      <c r="F258" s="10">
        <v>4</v>
      </c>
      <c r="G258" s="10">
        <v>0.5</v>
      </c>
      <c r="H258" s="10">
        <f t="shared" si="14"/>
        <v>-0.69314718055994529</v>
      </c>
      <c r="I258" s="10">
        <f t="shared" si="15"/>
        <v>-0.34657359027997264</v>
      </c>
    </row>
    <row r="259" spans="1:9" ht="15" thickBot="1" x14ac:dyDescent="0.35">
      <c r="A259" s="10" t="s">
        <v>23</v>
      </c>
      <c r="B259" s="10">
        <v>2</v>
      </c>
      <c r="C259" s="10" t="s">
        <v>93</v>
      </c>
      <c r="D259" s="10" t="str">
        <f t="shared" ref="D259:D310" si="16">C259&amp;"_"&amp;B259&amp;"_"&amp;A259</f>
        <v>P11_2_MSD</v>
      </c>
      <c r="E259" s="10" t="s">
        <v>19</v>
      </c>
      <c r="F259" s="10">
        <v>3</v>
      </c>
      <c r="G259" s="10">
        <v>0.375</v>
      </c>
      <c r="H259" s="10">
        <f t="shared" ref="H259:H310" si="17">LN(G259)</f>
        <v>-0.98082925301172619</v>
      </c>
      <c r="I259" s="10">
        <f t="shared" ref="I259:I310" si="18">G259*H259</f>
        <v>-0.36781096987939732</v>
      </c>
    </row>
    <row r="260" spans="1:9" ht="15" thickBot="1" x14ac:dyDescent="0.35">
      <c r="A260" s="10" t="s">
        <v>23</v>
      </c>
      <c r="B260" s="10">
        <v>2</v>
      </c>
      <c r="C260" s="10" t="s">
        <v>103</v>
      </c>
      <c r="D260" s="10" t="str">
        <f t="shared" si="16"/>
        <v>P13_2_MSD</v>
      </c>
      <c r="E260" s="10" t="s">
        <v>8</v>
      </c>
      <c r="F260" s="10">
        <v>1</v>
      </c>
      <c r="G260" s="10">
        <v>0.16666666666666599</v>
      </c>
      <c r="H260" s="10">
        <f t="shared" si="17"/>
        <v>-1.791759469228059</v>
      </c>
      <c r="I260" s="10">
        <f t="shared" si="18"/>
        <v>-0.29862657820467531</v>
      </c>
    </row>
    <row r="261" spans="1:9" ht="15" thickBot="1" x14ac:dyDescent="0.35">
      <c r="A261" s="10" t="s">
        <v>23</v>
      </c>
      <c r="B261" s="10">
        <v>2</v>
      </c>
      <c r="C261" s="10" t="s">
        <v>103</v>
      </c>
      <c r="D261" s="10" t="str">
        <f t="shared" si="16"/>
        <v>P13_2_MSD</v>
      </c>
      <c r="E261" s="10" t="s">
        <v>16</v>
      </c>
      <c r="F261" s="10">
        <v>4</v>
      </c>
      <c r="G261" s="10">
        <v>0.66666666666666596</v>
      </c>
      <c r="H261" s="10">
        <f t="shared" si="17"/>
        <v>-0.40546510810816544</v>
      </c>
      <c r="I261" s="10">
        <f t="shared" si="18"/>
        <v>-0.27031007207211</v>
      </c>
    </row>
    <row r="262" spans="1:9" ht="15" thickBot="1" x14ac:dyDescent="0.35">
      <c r="A262" s="10" t="s">
        <v>23</v>
      </c>
      <c r="B262" s="10">
        <v>2</v>
      </c>
      <c r="C262" s="10" t="s">
        <v>103</v>
      </c>
      <c r="D262" s="10" t="str">
        <f t="shared" si="16"/>
        <v>P13_2_MSD</v>
      </c>
      <c r="E262" s="10" t="s">
        <v>19</v>
      </c>
      <c r="F262" s="10">
        <v>1</v>
      </c>
      <c r="G262" s="10">
        <v>0.16666666666666599</v>
      </c>
      <c r="H262" s="10">
        <f t="shared" si="17"/>
        <v>-1.791759469228059</v>
      </c>
      <c r="I262" s="10">
        <f t="shared" si="18"/>
        <v>-0.29862657820467531</v>
      </c>
    </row>
    <row r="263" spans="1:9" ht="15" thickBot="1" x14ac:dyDescent="0.35">
      <c r="A263" s="10" t="s">
        <v>23</v>
      </c>
      <c r="B263" s="10">
        <v>3</v>
      </c>
      <c r="C263" s="10" t="s">
        <v>48</v>
      </c>
      <c r="D263" s="10" t="str">
        <f t="shared" si="16"/>
        <v>P02_3_MSD</v>
      </c>
      <c r="E263" s="10" t="s">
        <v>7</v>
      </c>
      <c r="F263" s="10">
        <v>1</v>
      </c>
      <c r="G263" s="10">
        <v>2.0833333333333301E-2</v>
      </c>
      <c r="H263" s="10">
        <f t="shared" si="17"/>
        <v>-3.8712010109078925</v>
      </c>
      <c r="I263" s="10">
        <f t="shared" si="18"/>
        <v>-8.0650021060580973E-2</v>
      </c>
    </row>
    <row r="264" spans="1:9" ht="15" thickBot="1" x14ac:dyDescent="0.35">
      <c r="A264" s="10" t="s">
        <v>23</v>
      </c>
      <c r="B264" s="10">
        <v>3</v>
      </c>
      <c r="C264" s="10" t="s">
        <v>48</v>
      </c>
      <c r="D264" s="10" t="str">
        <f t="shared" si="16"/>
        <v>P02_3_MSD</v>
      </c>
      <c r="E264" s="10" t="s">
        <v>12</v>
      </c>
      <c r="F264" s="10">
        <v>26</v>
      </c>
      <c r="G264" s="10">
        <v>0.54166666666666596</v>
      </c>
      <c r="H264" s="10">
        <f t="shared" si="17"/>
        <v>-0.61310447288641023</v>
      </c>
      <c r="I264" s="10">
        <f t="shared" si="18"/>
        <v>-0.3320982561468051</v>
      </c>
    </row>
    <row r="265" spans="1:9" ht="15" thickBot="1" x14ac:dyDescent="0.35">
      <c r="A265" s="10" t="s">
        <v>23</v>
      </c>
      <c r="B265" s="10">
        <v>3</v>
      </c>
      <c r="C265" s="10" t="s">
        <v>48</v>
      </c>
      <c r="D265" s="10" t="str">
        <f t="shared" si="16"/>
        <v>P02_3_MSD</v>
      </c>
      <c r="E265" s="10" t="s">
        <v>15</v>
      </c>
      <c r="F265" s="10">
        <v>6</v>
      </c>
      <c r="G265" s="10">
        <v>0.125</v>
      </c>
      <c r="H265" s="10">
        <f t="shared" si="17"/>
        <v>-2.0794415416798357</v>
      </c>
      <c r="I265" s="10">
        <f t="shared" si="18"/>
        <v>-0.25993019270997947</v>
      </c>
    </row>
    <row r="266" spans="1:9" ht="15" thickBot="1" x14ac:dyDescent="0.35">
      <c r="A266" s="10" t="s">
        <v>23</v>
      </c>
      <c r="B266" s="10">
        <v>3</v>
      </c>
      <c r="C266" s="10" t="s">
        <v>48</v>
      </c>
      <c r="D266" s="10" t="str">
        <f t="shared" si="16"/>
        <v>P02_3_MSD</v>
      </c>
      <c r="E266" s="10" t="s">
        <v>16</v>
      </c>
      <c r="F266" s="10">
        <v>5</v>
      </c>
      <c r="G266" s="10">
        <v>0.10416666666666601</v>
      </c>
      <c r="H266" s="10">
        <f t="shared" si="17"/>
        <v>-2.2617630984737969</v>
      </c>
      <c r="I266" s="10">
        <f t="shared" si="18"/>
        <v>-0.23560032275768567</v>
      </c>
    </row>
    <row r="267" spans="1:9" ht="15" thickBot="1" x14ac:dyDescent="0.35">
      <c r="A267" s="10" t="s">
        <v>23</v>
      </c>
      <c r="B267" s="10">
        <v>3</v>
      </c>
      <c r="C267" s="10" t="s">
        <v>48</v>
      </c>
      <c r="D267" s="10" t="str">
        <f t="shared" si="16"/>
        <v>P02_3_MSD</v>
      </c>
      <c r="E267" s="10" t="s">
        <v>17</v>
      </c>
      <c r="F267" s="10">
        <v>10</v>
      </c>
      <c r="G267" s="10">
        <v>0.20833333333333301</v>
      </c>
      <c r="H267" s="10">
        <f t="shared" si="17"/>
        <v>-1.5686159179138468</v>
      </c>
      <c r="I267" s="10">
        <f t="shared" si="18"/>
        <v>-0.32679498289871756</v>
      </c>
    </row>
    <row r="268" spans="1:9" ht="15" thickBot="1" x14ac:dyDescent="0.35">
      <c r="A268" s="10" t="s">
        <v>23</v>
      </c>
      <c r="B268" s="10">
        <v>3</v>
      </c>
      <c r="C268" s="10" t="s">
        <v>58</v>
      </c>
      <c r="D268" s="10" t="str">
        <f t="shared" si="16"/>
        <v>P04_3_MSD</v>
      </c>
      <c r="E268" s="10" t="s">
        <v>5</v>
      </c>
      <c r="F268" s="10">
        <v>1</v>
      </c>
      <c r="G268" s="10">
        <v>1.51515151515151E-2</v>
      </c>
      <c r="H268" s="10">
        <f t="shared" si="17"/>
        <v>-4.1896547420264287</v>
      </c>
      <c r="I268" s="10">
        <f t="shared" si="18"/>
        <v>-6.3479617303430519E-2</v>
      </c>
    </row>
    <row r="269" spans="1:9" ht="15" thickBot="1" x14ac:dyDescent="0.35">
      <c r="A269" s="10" t="s">
        <v>23</v>
      </c>
      <c r="B269" s="10">
        <v>3</v>
      </c>
      <c r="C269" s="10" t="s">
        <v>58</v>
      </c>
      <c r="D269" s="10" t="str">
        <f t="shared" si="16"/>
        <v>P04_3_MSD</v>
      </c>
      <c r="E269" s="10" t="s">
        <v>12</v>
      </c>
      <c r="F269" s="10">
        <v>42</v>
      </c>
      <c r="G269" s="10">
        <v>0.63636363636363602</v>
      </c>
      <c r="H269" s="10">
        <f t="shared" si="17"/>
        <v>-0.45198512374305777</v>
      </c>
      <c r="I269" s="10">
        <f t="shared" si="18"/>
        <v>-0.28762689692740023</v>
      </c>
    </row>
    <row r="270" spans="1:9" ht="15" thickBot="1" x14ac:dyDescent="0.35">
      <c r="A270" s="10" t="s">
        <v>23</v>
      </c>
      <c r="B270" s="10">
        <v>3</v>
      </c>
      <c r="C270" s="10" t="s">
        <v>58</v>
      </c>
      <c r="D270" s="10" t="str">
        <f t="shared" si="16"/>
        <v>P04_3_MSD</v>
      </c>
      <c r="E270" s="10" t="s">
        <v>15</v>
      </c>
      <c r="F270" s="10">
        <v>9</v>
      </c>
      <c r="G270" s="10">
        <v>0.13636363636363599</v>
      </c>
      <c r="H270" s="10">
        <f t="shared" si="17"/>
        <v>-1.9924301646902089</v>
      </c>
      <c r="I270" s="10">
        <f t="shared" si="18"/>
        <v>-0.27169502245775501</v>
      </c>
    </row>
    <row r="271" spans="1:9" ht="15" thickBot="1" x14ac:dyDescent="0.35">
      <c r="A271" s="10" t="s">
        <v>23</v>
      </c>
      <c r="B271" s="10">
        <v>3</v>
      </c>
      <c r="C271" s="10" t="s">
        <v>58</v>
      </c>
      <c r="D271" s="10" t="str">
        <f t="shared" si="16"/>
        <v>P04_3_MSD</v>
      </c>
      <c r="E271" s="10" t="s">
        <v>16</v>
      </c>
      <c r="F271" s="10">
        <v>6</v>
      </c>
      <c r="G271" s="10">
        <v>9.0909090909090898E-2</v>
      </c>
      <c r="H271" s="10">
        <f t="shared" si="17"/>
        <v>-2.3978952727983707</v>
      </c>
      <c r="I271" s="10">
        <f t="shared" si="18"/>
        <v>-0.21799047934530641</v>
      </c>
    </row>
    <row r="272" spans="1:9" ht="15" thickBot="1" x14ac:dyDescent="0.35">
      <c r="A272" s="10" t="s">
        <v>23</v>
      </c>
      <c r="B272" s="10">
        <v>3</v>
      </c>
      <c r="C272" s="10" t="s">
        <v>58</v>
      </c>
      <c r="D272" s="10" t="str">
        <f t="shared" si="16"/>
        <v>P04_3_MSD</v>
      </c>
      <c r="E272" s="10" t="s">
        <v>17</v>
      </c>
      <c r="F272" s="10">
        <v>8</v>
      </c>
      <c r="G272" s="10">
        <v>0.12121212121212099</v>
      </c>
      <c r="H272" s="10">
        <f t="shared" si="17"/>
        <v>-2.1102132003465912</v>
      </c>
      <c r="I272" s="10">
        <f t="shared" si="18"/>
        <v>-0.25578341822382877</v>
      </c>
    </row>
    <row r="273" spans="1:9" ht="15" thickBot="1" x14ac:dyDescent="0.35">
      <c r="A273" s="10" t="s">
        <v>23</v>
      </c>
      <c r="B273" s="10">
        <v>3</v>
      </c>
      <c r="C273" s="10" t="s">
        <v>73</v>
      </c>
      <c r="D273" s="10" t="str">
        <f t="shared" si="16"/>
        <v>P07_3_MSD</v>
      </c>
      <c r="E273" s="10" t="s">
        <v>7</v>
      </c>
      <c r="F273" s="10">
        <v>1</v>
      </c>
      <c r="G273" s="10">
        <v>1.53846153846153E-2</v>
      </c>
      <c r="H273" s="10">
        <f t="shared" si="17"/>
        <v>-4.174387269895643</v>
      </c>
      <c r="I273" s="10">
        <f t="shared" si="18"/>
        <v>-6.4221342613778779E-2</v>
      </c>
    </row>
    <row r="274" spans="1:9" ht="15" thickBot="1" x14ac:dyDescent="0.35">
      <c r="A274" s="10" t="s">
        <v>23</v>
      </c>
      <c r="B274" s="10">
        <v>3</v>
      </c>
      <c r="C274" s="10" t="s">
        <v>73</v>
      </c>
      <c r="D274" s="10" t="str">
        <f t="shared" si="16"/>
        <v>P07_3_MSD</v>
      </c>
      <c r="E274" s="10" t="s">
        <v>12</v>
      </c>
      <c r="F274" s="10">
        <v>33</v>
      </c>
      <c r="G274" s="10">
        <v>0.507692307692307</v>
      </c>
      <c r="H274" s="10">
        <f t="shared" si="17"/>
        <v>-0.67787970842915823</v>
      </c>
      <c r="I274" s="10">
        <f t="shared" si="18"/>
        <v>-0.34415431351018755</v>
      </c>
    </row>
    <row r="275" spans="1:9" ht="15" thickBot="1" x14ac:dyDescent="0.35">
      <c r="A275" s="10" t="s">
        <v>23</v>
      </c>
      <c r="B275" s="10">
        <v>3</v>
      </c>
      <c r="C275" s="10" t="s">
        <v>73</v>
      </c>
      <c r="D275" s="10" t="str">
        <f t="shared" si="16"/>
        <v>P07_3_MSD</v>
      </c>
      <c r="E275" s="10" t="s">
        <v>15</v>
      </c>
      <c r="F275" s="10">
        <v>1</v>
      </c>
      <c r="G275" s="10">
        <v>1.53846153846153E-2</v>
      </c>
      <c r="H275" s="10">
        <f t="shared" si="17"/>
        <v>-4.174387269895643</v>
      </c>
      <c r="I275" s="10">
        <f t="shared" si="18"/>
        <v>-6.4221342613778779E-2</v>
      </c>
    </row>
    <row r="276" spans="1:9" ht="15" thickBot="1" x14ac:dyDescent="0.35">
      <c r="A276" s="10" t="s">
        <v>23</v>
      </c>
      <c r="B276" s="10">
        <v>3</v>
      </c>
      <c r="C276" s="10" t="s">
        <v>73</v>
      </c>
      <c r="D276" s="10" t="str">
        <f t="shared" si="16"/>
        <v>P07_3_MSD</v>
      </c>
      <c r="E276" s="10" t="s">
        <v>16</v>
      </c>
      <c r="F276" s="10">
        <v>17</v>
      </c>
      <c r="G276" s="10">
        <v>0.261538461538461</v>
      </c>
      <c r="H276" s="10">
        <f t="shared" si="17"/>
        <v>-1.3411739258394231</v>
      </c>
      <c r="I276" s="10">
        <f t="shared" si="18"/>
        <v>-0.3507685652195407</v>
      </c>
    </row>
    <row r="277" spans="1:9" ht="15" thickBot="1" x14ac:dyDescent="0.35">
      <c r="A277" s="10" t="s">
        <v>23</v>
      </c>
      <c r="B277" s="10">
        <v>3</v>
      </c>
      <c r="C277" s="10" t="s">
        <v>73</v>
      </c>
      <c r="D277" s="10" t="str">
        <f t="shared" si="16"/>
        <v>P07_3_MSD</v>
      </c>
      <c r="E277" s="10" t="s">
        <v>17</v>
      </c>
      <c r="F277" s="10">
        <v>12</v>
      </c>
      <c r="G277" s="10">
        <v>0.18461538461538399</v>
      </c>
      <c r="H277" s="10">
        <f t="shared" si="17"/>
        <v>-1.6894806201076402</v>
      </c>
      <c r="I277" s="10">
        <f t="shared" si="18"/>
        <v>-0.31190411448140942</v>
      </c>
    </row>
    <row r="278" spans="1:9" ht="15" thickBot="1" x14ac:dyDescent="0.35">
      <c r="A278" s="10" t="s">
        <v>23</v>
      </c>
      <c r="B278" s="10">
        <v>3</v>
      </c>
      <c r="C278" s="10" t="s">
        <v>73</v>
      </c>
      <c r="D278" s="10" t="str">
        <f t="shared" si="16"/>
        <v>P07_3_MSD</v>
      </c>
      <c r="E278" s="10" t="s">
        <v>19</v>
      </c>
      <c r="F278" s="10">
        <v>1</v>
      </c>
      <c r="G278" s="10">
        <v>1.53846153846153E-2</v>
      </c>
      <c r="H278" s="10">
        <f t="shared" si="17"/>
        <v>-4.174387269895643</v>
      </c>
      <c r="I278" s="10">
        <f t="shared" si="18"/>
        <v>-6.4221342613778779E-2</v>
      </c>
    </row>
    <row r="279" spans="1:9" ht="15" thickBot="1" x14ac:dyDescent="0.35">
      <c r="A279" s="10" t="s">
        <v>23</v>
      </c>
      <c r="B279" s="10">
        <v>3</v>
      </c>
      <c r="C279" s="10" t="s">
        <v>93</v>
      </c>
      <c r="D279" s="10" t="str">
        <f t="shared" si="16"/>
        <v>P11_3_MSD</v>
      </c>
      <c r="E279" s="10" t="s">
        <v>8</v>
      </c>
      <c r="F279" s="10">
        <v>1</v>
      </c>
      <c r="G279" s="10">
        <v>2.8571428571428501E-2</v>
      </c>
      <c r="H279" s="10">
        <f t="shared" si="17"/>
        <v>-3.5553480614894162</v>
      </c>
      <c r="I279" s="10">
        <f t="shared" si="18"/>
        <v>-0.10158137318541165</v>
      </c>
    </row>
    <row r="280" spans="1:9" ht="15" thickBot="1" x14ac:dyDescent="0.35">
      <c r="A280" s="10" t="s">
        <v>23</v>
      </c>
      <c r="B280" s="10">
        <v>3</v>
      </c>
      <c r="C280" s="10" t="s">
        <v>93</v>
      </c>
      <c r="D280" s="10" t="str">
        <f t="shared" si="16"/>
        <v>P11_3_MSD</v>
      </c>
      <c r="E280" s="10" t="s">
        <v>15</v>
      </c>
      <c r="F280" s="10">
        <v>4</v>
      </c>
      <c r="G280" s="10">
        <v>0.114285714285714</v>
      </c>
      <c r="H280" s="10">
        <f t="shared" si="17"/>
        <v>-2.1690537003695254</v>
      </c>
      <c r="I280" s="10">
        <f t="shared" si="18"/>
        <v>-0.24789185147080228</v>
      </c>
    </row>
    <row r="281" spans="1:9" ht="15" thickBot="1" x14ac:dyDescent="0.35">
      <c r="A281" s="10" t="s">
        <v>23</v>
      </c>
      <c r="B281" s="10">
        <v>3</v>
      </c>
      <c r="C281" s="10" t="s">
        <v>93</v>
      </c>
      <c r="D281" s="10" t="str">
        <f t="shared" si="16"/>
        <v>P11_3_MSD</v>
      </c>
      <c r="E281" s="10" t="s">
        <v>16</v>
      </c>
      <c r="F281" s="10">
        <v>28</v>
      </c>
      <c r="G281" s="10">
        <v>0.8</v>
      </c>
      <c r="H281" s="10">
        <f t="shared" si="17"/>
        <v>-0.22314355131420971</v>
      </c>
      <c r="I281" s="10">
        <f t="shared" si="18"/>
        <v>-0.17851484105136778</v>
      </c>
    </row>
    <row r="282" spans="1:9" ht="15" thickBot="1" x14ac:dyDescent="0.35">
      <c r="A282" s="10" t="s">
        <v>23</v>
      </c>
      <c r="B282" s="10">
        <v>3</v>
      </c>
      <c r="C282" s="10" t="s">
        <v>93</v>
      </c>
      <c r="D282" s="10" t="str">
        <f t="shared" si="16"/>
        <v>P11_3_MSD</v>
      </c>
      <c r="E282" s="10" t="s">
        <v>17</v>
      </c>
      <c r="F282" s="10">
        <v>1</v>
      </c>
      <c r="G282" s="10">
        <v>2.8571428571428501E-2</v>
      </c>
      <c r="H282" s="10">
        <f t="shared" si="17"/>
        <v>-3.5553480614894162</v>
      </c>
      <c r="I282" s="10">
        <f t="shared" si="18"/>
        <v>-0.10158137318541165</v>
      </c>
    </row>
    <row r="283" spans="1:9" ht="15" thickBot="1" x14ac:dyDescent="0.35">
      <c r="A283" s="10" t="s">
        <v>23</v>
      </c>
      <c r="B283" s="10">
        <v>3</v>
      </c>
      <c r="C283" s="10" t="s">
        <v>93</v>
      </c>
      <c r="D283" s="10" t="str">
        <f t="shared" si="16"/>
        <v>P11_3_MSD</v>
      </c>
      <c r="E283" s="10" t="s">
        <v>19</v>
      </c>
      <c r="F283" s="10">
        <v>1</v>
      </c>
      <c r="G283" s="10">
        <v>2.8571428571428501E-2</v>
      </c>
      <c r="H283" s="10">
        <f t="shared" si="17"/>
        <v>-3.5553480614894162</v>
      </c>
      <c r="I283" s="10">
        <f t="shared" si="18"/>
        <v>-0.10158137318541165</v>
      </c>
    </row>
    <row r="284" spans="1:9" ht="15" thickBot="1" x14ac:dyDescent="0.35">
      <c r="A284" s="10" t="s">
        <v>23</v>
      </c>
      <c r="B284" s="10">
        <v>3</v>
      </c>
      <c r="C284" s="10" t="s">
        <v>103</v>
      </c>
      <c r="D284" s="10" t="str">
        <f t="shared" si="16"/>
        <v>P13_3_MSD</v>
      </c>
      <c r="E284" s="10" t="s">
        <v>6</v>
      </c>
      <c r="F284" s="10">
        <v>1</v>
      </c>
      <c r="G284" s="10">
        <v>1.5625E-2</v>
      </c>
      <c r="H284" s="10">
        <f t="shared" si="17"/>
        <v>-4.1588830833596715</v>
      </c>
      <c r="I284" s="10">
        <f t="shared" si="18"/>
        <v>-6.4982548177494867E-2</v>
      </c>
    </row>
    <row r="285" spans="1:9" ht="15" thickBot="1" x14ac:dyDescent="0.35">
      <c r="A285" s="10" t="s">
        <v>23</v>
      </c>
      <c r="B285" s="10">
        <v>3</v>
      </c>
      <c r="C285" s="10" t="s">
        <v>103</v>
      </c>
      <c r="D285" s="10" t="str">
        <f t="shared" si="16"/>
        <v>P13_3_MSD</v>
      </c>
      <c r="E285" s="10" t="s">
        <v>12</v>
      </c>
      <c r="F285" s="10">
        <v>44</v>
      </c>
      <c r="G285" s="10">
        <v>0.6875</v>
      </c>
      <c r="H285" s="10">
        <f t="shared" si="17"/>
        <v>-0.3746934494414107</v>
      </c>
      <c r="I285" s="10">
        <f t="shared" si="18"/>
        <v>-0.25760174649096984</v>
      </c>
    </row>
    <row r="286" spans="1:9" ht="15" thickBot="1" x14ac:dyDescent="0.35">
      <c r="A286" s="10" t="s">
        <v>23</v>
      </c>
      <c r="B286" s="10">
        <v>3</v>
      </c>
      <c r="C286" s="10" t="s">
        <v>103</v>
      </c>
      <c r="D286" s="10" t="str">
        <f t="shared" si="16"/>
        <v>P13_3_MSD</v>
      </c>
      <c r="E286" s="10" t="s">
        <v>15</v>
      </c>
      <c r="F286" s="10">
        <v>5</v>
      </c>
      <c r="G286" s="10">
        <v>7.8125E-2</v>
      </c>
      <c r="H286" s="10">
        <f t="shared" si="17"/>
        <v>-2.5494451709255714</v>
      </c>
      <c r="I286" s="10">
        <f t="shared" si="18"/>
        <v>-0.19917540397856026</v>
      </c>
    </row>
    <row r="287" spans="1:9" ht="15" thickBot="1" x14ac:dyDescent="0.35">
      <c r="A287" s="10" t="s">
        <v>23</v>
      </c>
      <c r="B287" s="10">
        <v>3</v>
      </c>
      <c r="C287" s="10" t="s">
        <v>103</v>
      </c>
      <c r="D287" s="10" t="str">
        <f t="shared" si="16"/>
        <v>P13_3_MSD</v>
      </c>
      <c r="E287" s="10" t="s">
        <v>16</v>
      </c>
      <c r="F287" s="10">
        <v>9</v>
      </c>
      <c r="G287" s="10">
        <v>0.140625</v>
      </c>
      <c r="H287" s="10">
        <f t="shared" si="17"/>
        <v>-1.9616585060234524</v>
      </c>
      <c r="I287" s="10">
        <f t="shared" si="18"/>
        <v>-0.27585822740954802</v>
      </c>
    </row>
    <row r="288" spans="1:9" ht="15" thickBot="1" x14ac:dyDescent="0.35">
      <c r="A288" s="10" t="s">
        <v>23</v>
      </c>
      <c r="B288" s="10">
        <v>3</v>
      </c>
      <c r="C288" s="10" t="s">
        <v>103</v>
      </c>
      <c r="D288" s="10" t="str">
        <f t="shared" si="16"/>
        <v>P13_3_MSD</v>
      </c>
      <c r="E288" s="10" t="s">
        <v>17</v>
      </c>
      <c r="F288" s="10">
        <v>5</v>
      </c>
      <c r="G288" s="10">
        <v>7.8125E-2</v>
      </c>
      <c r="H288" s="10">
        <f t="shared" si="17"/>
        <v>-2.5494451709255714</v>
      </c>
      <c r="I288" s="10">
        <f t="shared" si="18"/>
        <v>-0.19917540397856026</v>
      </c>
    </row>
    <row r="289" spans="1:9" ht="15" thickBot="1" x14ac:dyDescent="0.35">
      <c r="A289" s="10" t="s">
        <v>23</v>
      </c>
      <c r="B289" s="10">
        <v>4</v>
      </c>
      <c r="C289" s="10" t="s">
        <v>48</v>
      </c>
      <c r="D289" s="10" t="str">
        <f t="shared" si="16"/>
        <v>P02_4_MSD</v>
      </c>
      <c r="E289" s="10" t="s">
        <v>12</v>
      </c>
      <c r="F289" s="10">
        <v>4</v>
      </c>
      <c r="G289" s="10">
        <v>0.28571428571428498</v>
      </c>
      <c r="H289" s="10">
        <f t="shared" si="17"/>
        <v>-1.2527629684953705</v>
      </c>
      <c r="I289" s="10">
        <f t="shared" si="18"/>
        <v>-0.35793227671296207</v>
      </c>
    </row>
    <row r="290" spans="1:9" ht="15" thickBot="1" x14ac:dyDescent="0.35">
      <c r="A290" s="10" t="s">
        <v>23</v>
      </c>
      <c r="B290" s="10">
        <v>4</v>
      </c>
      <c r="C290" s="10" t="s">
        <v>48</v>
      </c>
      <c r="D290" s="10" t="str">
        <f t="shared" si="16"/>
        <v>P02_4_MSD</v>
      </c>
      <c r="E290" s="10" t="s">
        <v>14</v>
      </c>
      <c r="F290" s="10">
        <v>1</v>
      </c>
      <c r="G290" s="10">
        <v>7.1428571428571397E-2</v>
      </c>
      <c r="H290" s="10">
        <f t="shared" si="17"/>
        <v>-2.6390573296152589</v>
      </c>
      <c r="I290" s="10">
        <f t="shared" si="18"/>
        <v>-0.18850409497251841</v>
      </c>
    </row>
    <row r="291" spans="1:9" ht="15" thickBot="1" x14ac:dyDescent="0.35">
      <c r="A291" s="10" t="s">
        <v>23</v>
      </c>
      <c r="B291" s="10">
        <v>4</v>
      </c>
      <c r="C291" s="10" t="s">
        <v>48</v>
      </c>
      <c r="D291" s="10" t="str">
        <f t="shared" si="16"/>
        <v>P02_4_MSD</v>
      </c>
      <c r="E291" s="10" t="s">
        <v>16</v>
      </c>
      <c r="F291" s="10">
        <v>6</v>
      </c>
      <c r="G291" s="10">
        <v>0.42857142857142799</v>
      </c>
      <c r="H291" s="10">
        <f t="shared" si="17"/>
        <v>-0.847297860387205</v>
      </c>
      <c r="I291" s="10">
        <f t="shared" si="18"/>
        <v>-0.36312765445165879</v>
      </c>
    </row>
    <row r="292" spans="1:9" ht="15" thickBot="1" x14ac:dyDescent="0.35">
      <c r="A292" s="10" t="s">
        <v>23</v>
      </c>
      <c r="B292" s="10">
        <v>4</v>
      </c>
      <c r="C292" s="10" t="s">
        <v>48</v>
      </c>
      <c r="D292" s="10" t="str">
        <f t="shared" si="16"/>
        <v>P02_4_MSD</v>
      </c>
      <c r="E292" s="10" t="s">
        <v>17</v>
      </c>
      <c r="F292" s="10">
        <v>3</v>
      </c>
      <c r="G292" s="10">
        <v>0.214285714285714</v>
      </c>
      <c r="H292" s="10">
        <f t="shared" si="17"/>
        <v>-1.5404450409471502</v>
      </c>
      <c r="I292" s="10">
        <f t="shared" si="18"/>
        <v>-0.33009536591724603</v>
      </c>
    </row>
    <row r="293" spans="1:9" ht="15" thickBot="1" x14ac:dyDescent="0.35">
      <c r="A293" s="10" t="s">
        <v>23</v>
      </c>
      <c r="B293" s="10">
        <v>4</v>
      </c>
      <c r="C293" s="10" t="s">
        <v>58</v>
      </c>
      <c r="D293" s="10" t="str">
        <f t="shared" si="16"/>
        <v>P04_4_MSD</v>
      </c>
      <c r="E293" s="10" t="s">
        <v>12</v>
      </c>
      <c r="F293" s="10">
        <v>4</v>
      </c>
      <c r="G293" s="10">
        <v>0.22222222222222199</v>
      </c>
      <c r="H293" s="10">
        <f t="shared" si="17"/>
        <v>-1.5040773967762751</v>
      </c>
      <c r="I293" s="10">
        <f t="shared" si="18"/>
        <v>-0.33423942150583857</v>
      </c>
    </row>
    <row r="294" spans="1:9" ht="15" thickBot="1" x14ac:dyDescent="0.35">
      <c r="A294" s="10" t="s">
        <v>23</v>
      </c>
      <c r="B294" s="10">
        <v>4</v>
      </c>
      <c r="C294" s="10" t="s">
        <v>58</v>
      </c>
      <c r="D294" s="10" t="str">
        <f t="shared" si="16"/>
        <v>P04_4_MSD</v>
      </c>
      <c r="E294" s="10" t="s">
        <v>14</v>
      </c>
      <c r="F294" s="10">
        <v>1</v>
      </c>
      <c r="G294" s="10">
        <v>5.5555555555555497E-2</v>
      </c>
      <c r="H294" s="10">
        <f t="shared" si="17"/>
        <v>-2.8903717578961658</v>
      </c>
      <c r="I294" s="10">
        <f t="shared" si="18"/>
        <v>-0.16057620877200904</v>
      </c>
    </row>
    <row r="295" spans="1:9" ht="15" thickBot="1" x14ac:dyDescent="0.35">
      <c r="A295" s="10" t="s">
        <v>23</v>
      </c>
      <c r="B295" s="10">
        <v>4</v>
      </c>
      <c r="C295" s="10" t="s">
        <v>58</v>
      </c>
      <c r="D295" s="10" t="str">
        <f t="shared" si="16"/>
        <v>P04_4_MSD</v>
      </c>
      <c r="E295" s="10" t="s">
        <v>16</v>
      </c>
      <c r="F295" s="10">
        <v>11</v>
      </c>
      <c r="G295" s="10">
        <v>0.61111111111111105</v>
      </c>
      <c r="H295" s="10">
        <f t="shared" si="17"/>
        <v>-0.49247648509779424</v>
      </c>
      <c r="I295" s="10">
        <f t="shared" si="18"/>
        <v>-0.30095785200420755</v>
      </c>
    </row>
    <row r="296" spans="1:9" ht="15" thickBot="1" x14ac:dyDescent="0.35">
      <c r="A296" s="10" t="s">
        <v>23</v>
      </c>
      <c r="B296" s="10">
        <v>4</v>
      </c>
      <c r="C296" s="10" t="s">
        <v>58</v>
      </c>
      <c r="D296" s="10" t="str">
        <f t="shared" si="16"/>
        <v>P04_4_MSD</v>
      </c>
      <c r="E296" s="10" t="s">
        <v>17</v>
      </c>
      <c r="F296" s="10">
        <v>2</v>
      </c>
      <c r="G296" s="10">
        <v>0.11111111111111099</v>
      </c>
      <c r="H296" s="10">
        <f t="shared" si="17"/>
        <v>-2.1972245773362205</v>
      </c>
      <c r="I296" s="10">
        <f t="shared" si="18"/>
        <v>-0.2441360641484687</v>
      </c>
    </row>
    <row r="297" spans="1:9" ht="15" thickBot="1" x14ac:dyDescent="0.35">
      <c r="A297" s="10" t="s">
        <v>23</v>
      </c>
      <c r="B297" s="10">
        <v>4</v>
      </c>
      <c r="C297" s="10" t="s">
        <v>73</v>
      </c>
      <c r="D297" s="10" t="str">
        <f t="shared" si="16"/>
        <v>P07_4_MSD</v>
      </c>
      <c r="E297" s="10" t="s">
        <v>12</v>
      </c>
      <c r="F297" s="10">
        <v>9</v>
      </c>
      <c r="G297" s="10">
        <v>0.26470588235294101</v>
      </c>
      <c r="H297" s="10">
        <f t="shared" si="17"/>
        <v>-1.3291359472799427</v>
      </c>
      <c r="I297" s="10">
        <f t="shared" si="18"/>
        <v>-0.35183010369174933</v>
      </c>
    </row>
    <row r="298" spans="1:9" ht="15" thickBot="1" x14ac:dyDescent="0.35">
      <c r="A298" s="10" t="s">
        <v>23</v>
      </c>
      <c r="B298" s="10">
        <v>4</v>
      </c>
      <c r="C298" s="10" t="s">
        <v>73</v>
      </c>
      <c r="D298" s="10" t="str">
        <f t="shared" si="16"/>
        <v>P07_4_MSD</v>
      </c>
      <c r="E298" s="10" t="s">
        <v>14</v>
      </c>
      <c r="F298" s="10">
        <v>2</v>
      </c>
      <c r="G298" s="10">
        <v>5.8823529411764698E-2</v>
      </c>
      <c r="H298" s="10">
        <f t="shared" si="17"/>
        <v>-2.8332133440562162</v>
      </c>
      <c r="I298" s="10">
        <f t="shared" si="18"/>
        <v>-0.16665960847389505</v>
      </c>
    </row>
    <row r="299" spans="1:9" ht="15" thickBot="1" x14ac:dyDescent="0.35">
      <c r="A299" s="10" t="s">
        <v>23</v>
      </c>
      <c r="B299" s="10">
        <v>4</v>
      </c>
      <c r="C299" s="10" t="s">
        <v>73</v>
      </c>
      <c r="D299" s="10" t="str">
        <f t="shared" si="16"/>
        <v>P07_4_MSD</v>
      </c>
      <c r="E299" s="10" t="s">
        <v>16</v>
      </c>
      <c r="F299" s="10">
        <v>19</v>
      </c>
      <c r="G299" s="10">
        <v>0.55882352941176405</v>
      </c>
      <c r="H299" s="10">
        <f t="shared" si="17"/>
        <v>-0.58192154544972208</v>
      </c>
      <c r="I299" s="10">
        <f t="shared" si="18"/>
        <v>-0.32519145186896198</v>
      </c>
    </row>
    <row r="300" spans="1:9" ht="15" thickBot="1" x14ac:dyDescent="0.35">
      <c r="A300" s="10" t="s">
        <v>23</v>
      </c>
      <c r="B300" s="10">
        <v>4</v>
      </c>
      <c r="C300" s="10" t="s">
        <v>73</v>
      </c>
      <c r="D300" s="10" t="str">
        <f t="shared" si="16"/>
        <v>P07_4_MSD</v>
      </c>
      <c r="E300" s="10" t="s">
        <v>17</v>
      </c>
      <c r="F300" s="10">
        <v>4</v>
      </c>
      <c r="G300" s="10">
        <v>0.11764705882352899</v>
      </c>
      <c r="H300" s="10">
        <f t="shared" si="17"/>
        <v>-2.1400661634962743</v>
      </c>
      <c r="I300" s="10">
        <f t="shared" si="18"/>
        <v>-0.2517724898230902</v>
      </c>
    </row>
    <row r="301" spans="1:9" ht="15" thickBot="1" x14ac:dyDescent="0.35">
      <c r="A301" s="10" t="s">
        <v>23</v>
      </c>
      <c r="B301" s="10">
        <v>4</v>
      </c>
      <c r="C301" s="10" t="s">
        <v>93</v>
      </c>
      <c r="D301" s="10" t="str">
        <f t="shared" si="16"/>
        <v>P11_4_MSD</v>
      </c>
      <c r="E301" s="10" t="s">
        <v>12</v>
      </c>
      <c r="F301" s="10">
        <v>4</v>
      </c>
      <c r="G301" s="10">
        <v>0.114285714285714</v>
      </c>
      <c r="H301" s="10">
        <f t="shared" si="17"/>
        <v>-2.1690537003695254</v>
      </c>
      <c r="I301" s="10">
        <f t="shared" si="18"/>
        <v>-0.24789185147080228</v>
      </c>
    </row>
    <row r="302" spans="1:9" ht="15" thickBot="1" x14ac:dyDescent="0.35">
      <c r="A302" s="10" t="s">
        <v>23</v>
      </c>
      <c r="B302" s="10">
        <v>4</v>
      </c>
      <c r="C302" s="10" t="s">
        <v>93</v>
      </c>
      <c r="D302" s="10" t="str">
        <f t="shared" si="16"/>
        <v>P11_4_MSD</v>
      </c>
      <c r="E302" s="10" t="s">
        <v>14</v>
      </c>
      <c r="F302" s="10">
        <v>2</v>
      </c>
      <c r="G302" s="10">
        <v>5.7142857142857099E-2</v>
      </c>
      <c r="H302" s="10">
        <f t="shared" si="17"/>
        <v>-2.862200880929469</v>
      </c>
      <c r="I302" s="10">
        <f t="shared" si="18"/>
        <v>-0.1635543360531124</v>
      </c>
    </row>
    <row r="303" spans="1:9" ht="15" thickBot="1" x14ac:dyDescent="0.35">
      <c r="A303" s="10" t="s">
        <v>23</v>
      </c>
      <c r="B303" s="10">
        <v>4</v>
      </c>
      <c r="C303" s="10" t="s">
        <v>93</v>
      </c>
      <c r="D303" s="10" t="str">
        <f t="shared" si="16"/>
        <v>P11_4_MSD</v>
      </c>
      <c r="E303" s="10" t="s">
        <v>16</v>
      </c>
      <c r="F303" s="10">
        <v>25</v>
      </c>
      <c r="G303" s="10">
        <v>0.71428571428571397</v>
      </c>
      <c r="H303" s="10">
        <f t="shared" si="17"/>
        <v>-0.33647223662121339</v>
      </c>
      <c r="I303" s="10">
        <f t="shared" si="18"/>
        <v>-0.24033731187229518</v>
      </c>
    </row>
    <row r="304" spans="1:9" ht="15" thickBot="1" x14ac:dyDescent="0.35">
      <c r="A304" s="10" t="s">
        <v>23</v>
      </c>
      <c r="B304" s="10">
        <v>4</v>
      </c>
      <c r="C304" s="10" t="s">
        <v>93</v>
      </c>
      <c r="D304" s="10" t="str">
        <f t="shared" si="16"/>
        <v>P11_4_MSD</v>
      </c>
      <c r="E304" s="10" t="s">
        <v>17</v>
      </c>
      <c r="F304" s="10">
        <v>1</v>
      </c>
      <c r="G304" s="10">
        <v>2.8571428571428501E-2</v>
      </c>
      <c r="H304" s="10">
        <f t="shared" si="17"/>
        <v>-3.5553480614894162</v>
      </c>
      <c r="I304" s="10">
        <f t="shared" si="18"/>
        <v>-0.10158137318541165</v>
      </c>
    </row>
    <row r="305" spans="1:10" ht="15" thickBot="1" x14ac:dyDescent="0.35">
      <c r="A305" s="10" t="s">
        <v>23</v>
      </c>
      <c r="B305" s="10">
        <v>4</v>
      </c>
      <c r="C305" s="10" t="s">
        <v>93</v>
      </c>
      <c r="D305" s="10" t="str">
        <f t="shared" si="16"/>
        <v>P11_4_MSD</v>
      </c>
      <c r="E305" s="10" t="s">
        <v>19</v>
      </c>
      <c r="F305" s="10">
        <v>3</v>
      </c>
      <c r="G305" s="10">
        <v>8.5714285714285701E-2</v>
      </c>
      <c r="H305" s="10">
        <f t="shared" si="17"/>
        <v>-2.456735772821304</v>
      </c>
      <c r="I305" s="10">
        <f t="shared" si="18"/>
        <v>-0.21057735195611174</v>
      </c>
    </row>
    <row r="306" spans="1:10" ht="15" thickBot="1" x14ac:dyDescent="0.35">
      <c r="A306" s="10" t="s">
        <v>23</v>
      </c>
      <c r="B306" s="10">
        <v>4</v>
      </c>
      <c r="C306" s="10" t="s">
        <v>103</v>
      </c>
      <c r="D306" s="10" t="str">
        <f t="shared" si="16"/>
        <v>P13_4_MSD</v>
      </c>
      <c r="E306" s="10" t="s">
        <v>10</v>
      </c>
      <c r="F306" s="10">
        <v>1</v>
      </c>
      <c r="G306" s="10">
        <v>3.7037037037037E-2</v>
      </c>
      <c r="H306" s="10">
        <f t="shared" si="17"/>
        <v>-3.29583686600433</v>
      </c>
      <c r="I306" s="10">
        <f t="shared" si="18"/>
        <v>-0.12206803207423432</v>
      </c>
    </row>
    <row r="307" spans="1:10" ht="15" thickBot="1" x14ac:dyDescent="0.35">
      <c r="A307" s="10" t="s">
        <v>23</v>
      </c>
      <c r="B307" s="10">
        <v>4</v>
      </c>
      <c r="C307" s="10" t="s">
        <v>103</v>
      </c>
      <c r="D307" s="10" t="str">
        <f t="shared" si="16"/>
        <v>P13_4_MSD</v>
      </c>
      <c r="E307" s="10" t="s">
        <v>12</v>
      </c>
      <c r="F307" s="10">
        <v>4</v>
      </c>
      <c r="G307" s="10">
        <v>0.148148148148148</v>
      </c>
      <c r="H307" s="10">
        <f t="shared" si="17"/>
        <v>-1.9095425048844394</v>
      </c>
      <c r="I307" s="10">
        <f t="shared" si="18"/>
        <v>-0.28289518590880558</v>
      </c>
    </row>
    <row r="308" spans="1:10" ht="15" thickBot="1" x14ac:dyDescent="0.35">
      <c r="A308" s="10" t="s">
        <v>23</v>
      </c>
      <c r="B308" s="10">
        <v>4</v>
      </c>
      <c r="C308" s="10" t="s">
        <v>103</v>
      </c>
      <c r="D308" s="10" t="str">
        <f t="shared" si="16"/>
        <v>P13_4_MSD</v>
      </c>
      <c r="E308" s="10" t="s">
        <v>14</v>
      </c>
      <c r="F308" s="10">
        <v>0</v>
      </c>
      <c r="G308" s="10">
        <v>0</v>
      </c>
      <c r="H308" s="10"/>
      <c r="I308" s="10"/>
      <c r="J308" t="s">
        <v>123</v>
      </c>
    </row>
    <row r="309" spans="1:10" ht="15" thickBot="1" x14ac:dyDescent="0.35">
      <c r="A309" s="10" t="s">
        <v>23</v>
      </c>
      <c r="B309" s="10">
        <v>4</v>
      </c>
      <c r="C309" s="10" t="s">
        <v>103</v>
      </c>
      <c r="D309" s="10" t="str">
        <f t="shared" si="16"/>
        <v>P13_4_MSD</v>
      </c>
      <c r="E309" s="10" t="s">
        <v>16</v>
      </c>
      <c r="F309" s="10">
        <v>21</v>
      </c>
      <c r="G309" s="10">
        <v>0.77777777777777701</v>
      </c>
      <c r="H309" s="10">
        <f t="shared" si="17"/>
        <v>-0.25131442828090705</v>
      </c>
      <c r="I309" s="10">
        <f t="shared" si="18"/>
        <v>-0.19546677755181641</v>
      </c>
    </row>
    <row r="310" spans="1:10" ht="15" thickBot="1" x14ac:dyDescent="0.35">
      <c r="A310" s="10" t="s">
        <v>23</v>
      </c>
      <c r="B310" s="10">
        <v>4</v>
      </c>
      <c r="C310" s="10" t="s">
        <v>103</v>
      </c>
      <c r="D310" s="10" t="str">
        <f t="shared" si="16"/>
        <v>P13_4_MSD</v>
      </c>
      <c r="E310" s="10" t="s">
        <v>19</v>
      </c>
      <c r="F310" s="10">
        <v>1</v>
      </c>
      <c r="G310" s="10">
        <v>3.7037037037037E-2</v>
      </c>
      <c r="H310" s="10">
        <f t="shared" si="17"/>
        <v>-3.29583686600433</v>
      </c>
      <c r="I310" s="10">
        <f t="shared" si="18"/>
        <v>-0.12206803207423432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C21B-973F-4C5D-9656-CEB7B15F2875}">
  <dimension ref="A1:M61"/>
  <sheetViews>
    <sheetView showGridLines="0" workbookViewId="0">
      <pane ySplit="1" topLeftCell="A29" activePane="bottomLeft" state="frozen"/>
      <selection pane="bottomLeft" activeCell="H31" sqref="H31"/>
    </sheetView>
  </sheetViews>
  <sheetFormatPr defaultRowHeight="14.4" x14ac:dyDescent="0.3"/>
  <cols>
    <col min="1" max="1" width="4.44140625" bestFit="1" customWidth="1"/>
    <col min="3" max="3" width="5.44140625" bestFit="1" customWidth="1"/>
    <col min="4" max="4" width="11.21875" bestFit="1" customWidth="1"/>
    <col min="5" max="5" width="6.6640625" bestFit="1" customWidth="1"/>
    <col min="6" max="13" width="12" bestFit="1" customWidth="1"/>
  </cols>
  <sheetData>
    <row r="1" spans="1:13" s="28" customFormat="1" x14ac:dyDescent="0.3">
      <c r="A1" s="28" t="s">
        <v>30</v>
      </c>
      <c r="B1" s="28" t="s">
        <v>31</v>
      </c>
      <c r="C1" s="28" t="s">
        <v>0</v>
      </c>
      <c r="D1" s="28" t="s">
        <v>32</v>
      </c>
      <c r="E1" s="28" t="s">
        <v>33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38</v>
      </c>
      <c r="K1" s="28" t="s">
        <v>39</v>
      </c>
      <c r="L1" s="28" t="s">
        <v>40</v>
      </c>
      <c r="M1" s="28" t="s">
        <v>41</v>
      </c>
    </row>
    <row r="2" spans="1:13" x14ac:dyDescent="0.3">
      <c r="A2" t="s">
        <v>78</v>
      </c>
      <c r="B2">
        <v>2</v>
      </c>
      <c r="C2" t="s">
        <v>20</v>
      </c>
      <c r="D2" t="s">
        <v>80</v>
      </c>
      <c r="E2">
        <v>11</v>
      </c>
      <c r="F2">
        <v>11.164444444444401</v>
      </c>
      <c r="G2">
        <v>2.4586834103303001</v>
      </c>
      <c r="H2">
        <v>8.0120060385074598</v>
      </c>
      <c r="I2">
        <v>8.6127907801578001</v>
      </c>
      <c r="J2">
        <v>0.77291888762000804</v>
      </c>
      <c r="K2">
        <v>6.6725978647686803</v>
      </c>
      <c r="L2">
        <v>7.2265625000000098</v>
      </c>
      <c r="M2">
        <v>0.76066138262776295</v>
      </c>
    </row>
    <row r="3" spans="1:13" x14ac:dyDescent="0.3">
      <c r="A3" t="s">
        <v>83</v>
      </c>
      <c r="B3">
        <v>3</v>
      </c>
      <c r="C3" t="s">
        <v>3</v>
      </c>
      <c r="D3" t="s">
        <v>86</v>
      </c>
      <c r="E3">
        <v>8</v>
      </c>
      <c r="F3">
        <v>9.0446428571428505</v>
      </c>
      <c r="G3">
        <v>4.5609459270886701</v>
      </c>
      <c r="H3">
        <v>7.4451015601850896</v>
      </c>
      <c r="I3">
        <v>10.443856041829299</v>
      </c>
      <c r="J3">
        <v>2.9404532827923799</v>
      </c>
      <c r="K3">
        <v>7</v>
      </c>
      <c r="L3">
        <v>12.999999999999901</v>
      </c>
      <c r="M3">
        <v>3.24722582824299</v>
      </c>
    </row>
    <row r="4" spans="1:13" x14ac:dyDescent="0.3">
      <c r="A4" t="s">
        <v>98</v>
      </c>
      <c r="B4">
        <v>2</v>
      </c>
      <c r="C4" t="s">
        <v>20</v>
      </c>
      <c r="D4" t="s">
        <v>100</v>
      </c>
      <c r="E4">
        <v>10</v>
      </c>
      <c r="F4">
        <v>14.44375</v>
      </c>
      <c r="G4">
        <v>4.2931946893581996</v>
      </c>
      <c r="H4">
        <v>6.0589076148806402</v>
      </c>
      <c r="I4">
        <v>6.6251579430813798</v>
      </c>
      <c r="J4">
        <v>0.78799124755343497</v>
      </c>
      <c r="K4">
        <v>4.7690014903129603</v>
      </c>
      <c r="L4">
        <v>5.0079239302694001</v>
      </c>
      <c r="M4">
        <v>0.56628745712336404</v>
      </c>
    </row>
    <row r="5" spans="1:13" x14ac:dyDescent="0.3">
      <c r="A5" t="s">
        <v>68</v>
      </c>
      <c r="B5">
        <v>2</v>
      </c>
      <c r="C5" t="s">
        <v>20</v>
      </c>
      <c r="D5" t="s">
        <v>70</v>
      </c>
      <c r="E5">
        <v>10</v>
      </c>
      <c r="F5">
        <v>10.495901639344201</v>
      </c>
      <c r="G5">
        <v>1.7927918281820601</v>
      </c>
      <c r="H5">
        <v>5.8868739879031899</v>
      </c>
      <c r="I5">
        <v>6.1372194940576499</v>
      </c>
      <c r="J5">
        <v>0.48696835275852501</v>
      </c>
      <c r="K5">
        <v>4.4456391875746704</v>
      </c>
      <c r="L5">
        <v>4.5759454432734099</v>
      </c>
      <c r="M5">
        <v>0.48086636355099099</v>
      </c>
    </row>
    <row r="6" spans="1:13" x14ac:dyDescent="0.3">
      <c r="A6" t="s">
        <v>108</v>
      </c>
      <c r="B6">
        <v>2</v>
      </c>
      <c r="C6" t="s">
        <v>3</v>
      </c>
      <c r="D6" t="s">
        <v>110</v>
      </c>
      <c r="E6">
        <v>6</v>
      </c>
      <c r="F6">
        <v>6.23529411764705</v>
      </c>
      <c r="G6">
        <v>2.0982095025138099</v>
      </c>
      <c r="H6">
        <v>5.3478581373688998</v>
      </c>
      <c r="I6">
        <v>6.3484768422206903</v>
      </c>
      <c r="J6">
        <v>1.1766854666169</v>
      </c>
      <c r="K6">
        <v>4.8983050847457603</v>
      </c>
      <c r="L6">
        <v>6.4761904761904603</v>
      </c>
      <c r="M6">
        <v>1.41259650479855</v>
      </c>
    </row>
    <row r="7" spans="1:13" x14ac:dyDescent="0.3">
      <c r="A7" t="s">
        <v>42</v>
      </c>
      <c r="B7">
        <v>2</v>
      </c>
      <c r="C7" t="s">
        <v>3</v>
      </c>
      <c r="D7" t="s">
        <v>44</v>
      </c>
      <c r="E7">
        <v>5</v>
      </c>
      <c r="F7">
        <v>11.6666666666666</v>
      </c>
      <c r="G7">
        <v>4.9033578361755996</v>
      </c>
      <c r="H7">
        <v>4.7622031559045901</v>
      </c>
      <c r="I7">
        <v>12.419493834892601</v>
      </c>
      <c r="J7">
        <v>7.2687141019896702</v>
      </c>
      <c r="K7">
        <v>4.5</v>
      </c>
      <c r="L7">
        <v>14.999999999999901</v>
      </c>
      <c r="M7" t="s">
        <v>45</v>
      </c>
    </row>
    <row r="8" spans="1:13" x14ac:dyDescent="0.3">
      <c r="A8" t="s">
        <v>53</v>
      </c>
      <c r="B8">
        <v>2</v>
      </c>
      <c r="C8" t="s">
        <v>20</v>
      </c>
      <c r="D8" t="s">
        <v>55</v>
      </c>
      <c r="E8">
        <v>11</v>
      </c>
      <c r="F8">
        <v>13.9772727272727</v>
      </c>
      <c r="G8">
        <v>4.2279694220151498</v>
      </c>
      <c r="H8">
        <v>4.5661972570996099</v>
      </c>
      <c r="I8">
        <v>4.8199412707544402</v>
      </c>
      <c r="J8">
        <v>0.46816801240898898</v>
      </c>
      <c r="K8">
        <v>3.20411916145641</v>
      </c>
      <c r="L8">
        <v>3.2589521296645301</v>
      </c>
      <c r="M8">
        <v>0.26404623806011301</v>
      </c>
    </row>
    <row r="9" spans="1:13" x14ac:dyDescent="0.3">
      <c r="A9" t="s">
        <v>68</v>
      </c>
      <c r="B9">
        <v>3</v>
      </c>
      <c r="C9" t="s">
        <v>20</v>
      </c>
      <c r="D9" t="s">
        <v>71</v>
      </c>
      <c r="E9">
        <v>8</v>
      </c>
      <c r="F9">
        <v>10.9670329670329</v>
      </c>
      <c r="G9">
        <v>2.5387363876069</v>
      </c>
      <c r="H9">
        <v>4.2801775267282602</v>
      </c>
      <c r="I9">
        <v>4.5498735162046797</v>
      </c>
      <c r="J9">
        <v>0.45082488876038601</v>
      </c>
      <c r="K9">
        <v>3.38414384961176</v>
      </c>
      <c r="L9">
        <v>3.4762308998302101</v>
      </c>
      <c r="M9">
        <v>0.35077320198411899</v>
      </c>
    </row>
    <row r="10" spans="1:13" x14ac:dyDescent="0.3">
      <c r="A10" t="s">
        <v>88</v>
      </c>
      <c r="B10">
        <v>3</v>
      </c>
      <c r="C10" t="s">
        <v>3</v>
      </c>
      <c r="D10" t="s">
        <v>91</v>
      </c>
      <c r="E10">
        <v>7</v>
      </c>
      <c r="F10">
        <v>12.7272727272727</v>
      </c>
      <c r="G10">
        <v>5.2521178318115203</v>
      </c>
      <c r="H10">
        <v>4.2039194517675798</v>
      </c>
      <c r="I10">
        <v>5.6252145069954702</v>
      </c>
      <c r="J10">
        <v>1.7242433738034399</v>
      </c>
      <c r="K10">
        <v>2.9156626506024002</v>
      </c>
      <c r="L10">
        <v>3.2083333333333299</v>
      </c>
      <c r="M10">
        <v>1.09205025935596</v>
      </c>
    </row>
    <row r="11" spans="1:13" x14ac:dyDescent="0.3">
      <c r="A11" t="s">
        <v>113</v>
      </c>
      <c r="B11">
        <v>4</v>
      </c>
      <c r="C11" t="s">
        <v>20</v>
      </c>
      <c r="D11" t="s">
        <v>117</v>
      </c>
      <c r="E11">
        <v>5</v>
      </c>
      <c r="F11">
        <v>5</v>
      </c>
      <c r="G11">
        <v>0.70561481776421997</v>
      </c>
      <c r="H11">
        <v>3.7726555758050102</v>
      </c>
      <c r="I11">
        <v>3.9895818804894998</v>
      </c>
      <c r="J11">
        <v>0.38479479554297802</v>
      </c>
      <c r="K11">
        <v>3.2669683257918498</v>
      </c>
      <c r="L11">
        <v>3.4801980198019802</v>
      </c>
      <c r="M11">
        <v>0.41570931449617798</v>
      </c>
    </row>
    <row r="12" spans="1:13" x14ac:dyDescent="0.3">
      <c r="A12" t="s">
        <v>53</v>
      </c>
      <c r="B12">
        <v>4</v>
      </c>
      <c r="C12" t="s">
        <v>20</v>
      </c>
      <c r="D12" t="s">
        <v>57</v>
      </c>
      <c r="E12">
        <v>5</v>
      </c>
      <c r="F12">
        <v>5.4782608695652097</v>
      </c>
      <c r="G12">
        <v>1.26240266412959</v>
      </c>
      <c r="H12">
        <v>3.7347777084515901</v>
      </c>
      <c r="I12">
        <v>4.16626743518575</v>
      </c>
      <c r="J12">
        <v>0.74396225556041595</v>
      </c>
      <c r="K12">
        <v>3.0935672514619799</v>
      </c>
      <c r="L12">
        <v>3.41891891891891</v>
      </c>
      <c r="M12">
        <v>0.71961152884062696</v>
      </c>
    </row>
    <row r="13" spans="1:13" x14ac:dyDescent="0.3">
      <c r="A13" t="s">
        <v>98</v>
      </c>
      <c r="B13">
        <v>4</v>
      </c>
      <c r="C13" t="s">
        <v>20</v>
      </c>
      <c r="D13" t="s">
        <v>102</v>
      </c>
      <c r="E13">
        <v>5</v>
      </c>
      <c r="F13">
        <v>5</v>
      </c>
      <c r="G13">
        <v>0.76798958152351104</v>
      </c>
      <c r="H13">
        <v>3.70506029811142</v>
      </c>
      <c r="I13">
        <v>3.95285827768812</v>
      </c>
      <c r="J13">
        <v>0.45325329830549799</v>
      </c>
      <c r="K13">
        <v>3.17492711370262</v>
      </c>
      <c r="L13">
        <v>3.4064516129032301</v>
      </c>
      <c r="M13">
        <v>0.45635854800354397</v>
      </c>
    </row>
    <row r="14" spans="1:13" x14ac:dyDescent="0.3">
      <c r="A14" t="s">
        <v>88</v>
      </c>
      <c r="B14">
        <v>2</v>
      </c>
      <c r="C14" t="s">
        <v>3</v>
      </c>
      <c r="D14" t="s">
        <v>90</v>
      </c>
      <c r="E14">
        <v>4</v>
      </c>
      <c r="F14">
        <v>4</v>
      </c>
      <c r="G14">
        <v>0.64175436434539002</v>
      </c>
      <c r="H14">
        <v>3.6917721827352499</v>
      </c>
      <c r="I14">
        <v>4.1792581517736203</v>
      </c>
      <c r="J14">
        <v>0.60742638763024004</v>
      </c>
      <c r="K14">
        <v>3.4489795918367299</v>
      </c>
      <c r="L14">
        <v>4.3333333333333197</v>
      </c>
      <c r="M14">
        <v>0.784411330083158</v>
      </c>
    </row>
    <row r="15" spans="1:13" x14ac:dyDescent="0.3">
      <c r="A15" t="s">
        <v>88</v>
      </c>
      <c r="B15">
        <v>4</v>
      </c>
      <c r="C15" t="s">
        <v>3</v>
      </c>
      <c r="D15" t="s">
        <v>92</v>
      </c>
      <c r="E15">
        <v>5</v>
      </c>
      <c r="F15">
        <v>5</v>
      </c>
      <c r="G15">
        <v>0.92103967129042197</v>
      </c>
      <c r="H15">
        <v>3.6074607423285499</v>
      </c>
      <c r="I15">
        <v>3.9465041885575598</v>
      </c>
      <c r="J15">
        <v>0.59838802522944301</v>
      </c>
      <c r="K15">
        <v>2.8235294117646998</v>
      </c>
      <c r="L15">
        <v>3.06666666666667</v>
      </c>
      <c r="M15">
        <v>0.72450423386158802</v>
      </c>
    </row>
    <row r="16" spans="1:13" x14ac:dyDescent="0.3">
      <c r="A16" t="s">
        <v>113</v>
      </c>
      <c r="B16">
        <v>3</v>
      </c>
      <c r="C16" t="s">
        <v>20</v>
      </c>
      <c r="D16" t="s">
        <v>116</v>
      </c>
      <c r="E16">
        <v>5</v>
      </c>
      <c r="F16">
        <v>5</v>
      </c>
      <c r="G16">
        <v>0.54234506326846998</v>
      </c>
      <c r="H16">
        <v>3.5451498869473301</v>
      </c>
      <c r="I16">
        <v>3.7523054972353802</v>
      </c>
      <c r="J16">
        <v>0.54568211664395405</v>
      </c>
      <c r="K16">
        <v>2.7768762677484702</v>
      </c>
      <c r="L16">
        <v>2.9210526315789398</v>
      </c>
      <c r="M16">
        <v>0.61058802757738195</v>
      </c>
    </row>
    <row r="17" spans="1:13" x14ac:dyDescent="0.3">
      <c r="A17" t="s">
        <v>53</v>
      </c>
      <c r="B17">
        <v>3</v>
      </c>
      <c r="C17" t="s">
        <v>20</v>
      </c>
      <c r="D17" t="s">
        <v>56</v>
      </c>
      <c r="E17">
        <v>7</v>
      </c>
      <c r="F17">
        <v>11.438356164383499</v>
      </c>
      <c r="G17">
        <v>3.8415118340710199</v>
      </c>
      <c r="H17">
        <v>3.5158616566658898</v>
      </c>
      <c r="I17">
        <v>3.79616412719193</v>
      </c>
      <c r="J17">
        <v>0.47582150548169</v>
      </c>
      <c r="K17">
        <v>2.8240593534711098</v>
      </c>
      <c r="L17">
        <v>2.89746416758544</v>
      </c>
      <c r="M17">
        <v>0.29251141661597402</v>
      </c>
    </row>
    <row r="18" spans="1:13" x14ac:dyDescent="0.3">
      <c r="A18" t="s">
        <v>73</v>
      </c>
      <c r="B18">
        <v>2</v>
      </c>
      <c r="C18" t="s">
        <v>23</v>
      </c>
      <c r="D18" t="s">
        <v>75</v>
      </c>
      <c r="E18">
        <v>7</v>
      </c>
      <c r="F18">
        <v>14.68</v>
      </c>
      <c r="G18">
        <v>6.5142246714944498</v>
      </c>
      <c r="H18">
        <v>3.51533136864784</v>
      </c>
      <c r="I18">
        <v>4.6531765012181996</v>
      </c>
      <c r="J18">
        <v>1.55836420527356</v>
      </c>
      <c r="K18">
        <v>2.2893772893772799</v>
      </c>
      <c r="L18">
        <v>2.4193548387096802</v>
      </c>
      <c r="M18">
        <v>0.63666383986687702</v>
      </c>
    </row>
    <row r="19" spans="1:13" x14ac:dyDescent="0.3">
      <c r="A19" t="s">
        <v>48</v>
      </c>
      <c r="B19">
        <v>4</v>
      </c>
      <c r="C19" t="s">
        <v>23</v>
      </c>
      <c r="D19" t="s">
        <v>52</v>
      </c>
      <c r="E19">
        <v>4</v>
      </c>
      <c r="F19">
        <v>4</v>
      </c>
      <c r="G19">
        <v>0.65538449345477801</v>
      </c>
      <c r="H19">
        <v>3.4544366557862198</v>
      </c>
      <c r="I19">
        <v>3.8818980855513199</v>
      </c>
      <c r="J19">
        <v>0.60376880341815298</v>
      </c>
      <c r="K19">
        <v>3.1612903225806401</v>
      </c>
      <c r="L19">
        <v>3.7916666666666501</v>
      </c>
      <c r="M19">
        <v>0.77763544980443</v>
      </c>
    </row>
    <row r="20" spans="1:13" x14ac:dyDescent="0.3">
      <c r="A20" t="s">
        <v>48</v>
      </c>
      <c r="B20">
        <v>3</v>
      </c>
      <c r="C20" t="s">
        <v>23</v>
      </c>
      <c r="D20" t="s">
        <v>51</v>
      </c>
      <c r="E20">
        <v>5</v>
      </c>
      <c r="F20">
        <v>5</v>
      </c>
      <c r="G20">
        <v>0.55079656559784596</v>
      </c>
      <c r="H20">
        <v>3.4386321984108199</v>
      </c>
      <c r="I20">
        <v>3.59371883544121</v>
      </c>
      <c r="J20">
        <v>0.39229442019639199</v>
      </c>
      <c r="K20">
        <v>2.7494033412887799</v>
      </c>
      <c r="L20">
        <v>2.8556962025316399</v>
      </c>
      <c r="M20">
        <v>0.43429287384229098</v>
      </c>
    </row>
    <row r="21" spans="1:13" x14ac:dyDescent="0.3">
      <c r="A21" t="s">
        <v>73</v>
      </c>
      <c r="B21">
        <v>3</v>
      </c>
      <c r="C21" t="s">
        <v>23</v>
      </c>
      <c r="D21" t="s">
        <v>76</v>
      </c>
      <c r="E21">
        <v>6</v>
      </c>
      <c r="F21">
        <v>8.9538461538461505</v>
      </c>
      <c r="G21">
        <v>1.68421601564431</v>
      </c>
      <c r="H21">
        <v>3.3184274831006202</v>
      </c>
      <c r="I21">
        <v>3.5573914235920499</v>
      </c>
      <c r="J21">
        <v>0.37447529485973802</v>
      </c>
      <c r="K21">
        <v>2.7704918032786798</v>
      </c>
      <c r="L21">
        <v>2.8493150684931399</v>
      </c>
      <c r="M21">
        <v>0.28999191862816598</v>
      </c>
    </row>
    <row r="22" spans="1:13" x14ac:dyDescent="0.3">
      <c r="A22" t="s">
        <v>78</v>
      </c>
      <c r="B22">
        <v>4</v>
      </c>
      <c r="C22" t="s">
        <v>20</v>
      </c>
      <c r="D22" t="s">
        <v>82</v>
      </c>
      <c r="E22">
        <v>5</v>
      </c>
      <c r="F22">
        <v>5.96875</v>
      </c>
      <c r="G22">
        <v>0.76103901213980896</v>
      </c>
      <c r="H22">
        <v>3.3166942139575699</v>
      </c>
      <c r="I22">
        <v>3.6302851397948399</v>
      </c>
      <c r="J22">
        <v>0.43676295159496098</v>
      </c>
      <c r="K22">
        <v>2.72340425531914</v>
      </c>
      <c r="L22">
        <v>2.8837209302325499</v>
      </c>
      <c r="M22">
        <v>0.47972347141192401</v>
      </c>
    </row>
    <row r="23" spans="1:13" x14ac:dyDescent="0.3">
      <c r="A23" t="s">
        <v>98</v>
      </c>
      <c r="B23">
        <v>3</v>
      </c>
      <c r="C23" t="s">
        <v>20</v>
      </c>
      <c r="D23" t="s">
        <v>101</v>
      </c>
      <c r="E23">
        <v>5</v>
      </c>
      <c r="F23">
        <v>5</v>
      </c>
      <c r="G23">
        <v>0.31529136757076998</v>
      </c>
      <c r="H23">
        <v>3.1979707143453102</v>
      </c>
      <c r="I23">
        <v>3.33383349299476</v>
      </c>
      <c r="J23">
        <v>0.41032576465169202</v>
      </c>
      <c r="K23">
        <v>2.3452157598498999</v>
      </c>
      <c r="L23">
        <v>2.4114173228346498</v>
      </c>
      <c r="M23">
        <v>0.38313231466122999</v>
      </c>
    </row>
    <row r="24" spans="1:13" x14ac:dyDescent="0.3">
      <c r="A24" t="s">
        <v>68</v>
      </c>
      <c r="B24">
        <v>1</v>
      </c>
      <c r="C24" t="s">
        <v>20</v>
      </c>
      <c r="D24" t="s">
        <v>69</v>
      </c>
      <c r="E24">
        <v>4</v>
      </c>
      <c r="F24">
        <v>4</v>
      </c>
      <c r="G24">
        <v>0.216773407745356</v>
      </c>
      <c r="H24">
        <v>3.1787340178723702</v>
      </c>
      <c r="I24">
        <v>3.29282483621293</v>
      </c>
      <c r="J24">
        <v>0.28922339216038101</v>
      </c>
      <c r="K24">
        <v>2.80579710144927</v>
      </c>
      <c r="L24">
        <v>2.9287925696594401</v>
      </c>
      <c r="M24">
        <v>0.32394283209332198</v>
      </c>
    </row>
    <row r="25" spans="1:13" x14ac:dyDescent="0.3">
      <c r="A25" t="s">
        <v>53</v>
      </c>
      <c r="B25">
        <v>1</v>
      </c>
      <c r="C25" t="s">
        <v>20</v>
      </c>
      <c r="D25" t="s">
        <v>54</v>
      </c>
      <c r="E25">
        <v>5</v>
      </c>
      <c r="F25">
        <v>5</v>
      </c>
      <c r="G25">
        <v>0.49848799925290699</v>
      </c>
      <c r="H25">
        <v>3.1573400167200201</v>
      </c>
      <c r="I25">
        <v>3.29129571406963</v>
      </c>
      <c r="J25">
        <v>0.37485740013930202</v>
      </c>
      <c r="K25">
        <v>2.3928242870285099</v>
      </c>
      <c r="L25">
        <v>2.4613899613899499</v>
      </c>
      <c r="M25">
        <v>0.400108148275094</v>
      </c>
    </row>
    <row r="26" spans="1:13" x14ac:dyDescent="0.3">
      <c r="A26" t="s">
        <v>108</v>
      </c>
      <c r="B26">
        <v>3</v>
      </c>
      <c r="C26" t="s">
        <v>3</v>
      </c>
      <c r="D26" t="s">
        <v>111</v>
      </c>
      <c r="E26">
        <v>4</v>
      </c>
      <c r="F26">
        <v>5.7777777777777697</v>
      </c>
      <c r="G26">
        <v>2.2256076905462199</v>
      </c>
      <c r="H26">
        <v>3.1552246470812801</v>
      </c>
      <c r="I26">
        <v>4.3181688252969597</v>
      </c>
      <c r="J26">
        <v>1.6370962653702901</v>
      </c>
      <c r="K26">
        <v>2.6129032258064502</v>
      </c>
      <c r="L26">
        <v>3.2727272727272698</v>
      </c>
      <c r="M26">
        <v>1.6190213461357601</v>
      </c>
    </row>
    <row r="27" spans="1:13" x14ac:dyDescent="0.3">
      <c r="A27" t="s">
        <v>68</v>
      </c>
      <c r="B27">
        <v>4</v>
      </c>
      <c r="C27" t="s">
        <v>20</v>
      </c>
      <c r="D27" t="s">
        <v>72</v>
      </c>
      <c r="E27">
        <v>4</v>
      </c>
      <c r="F27">
        <v>4</v>
      </c>
      <c r="G27">
        <v>0.35995603921638802</v>
      </c>
      <c r="H27">
        <v>3.11714211053545</v>
      </c>
      <c r="I27">
        <v>3.28508322123592</v>
      </c>
      <c r="J27">
        <v>0.39373902391742299</v>
      </c>
      <c r="K27">
        <v>2.6470588235294099</v>
      </c>
      <c r="L27">
        <v>2.80645161290323</v>
      </c>
      <c r="M27">
        <v>0.47411013705215499</v>
      </c>
    </row>
    <row r="28" spans="1:13" x14ac:dyDescent="0.3">
      <c r="A28" t="s">
        <v>58</v>
      </c>
      <c r="B28">
        <v>3</v>
      </c>
      <c r="C28" t="s">
        <v>23</v>
      </c>
      <c r="D28" t="s">
        <v>61</v>
      </c>
      <c r="E28">
        <v>5</v>
      </c>
      <c r="F28">
        <v>5</v>
      </c>
      <c r="G28">
        <v>0.49466195898237703</v>
      </c>
      <c r="H28">
        <v>2.9938956557095899</v>
      </c>
      <c r="I28">
        <v>3.09122327119309</v>
      </c>
      <c r="J28">
        <v>0.31125143260722599</v>
      </c>
      <c r="K28">
        <v>2.23843782117163</v>
      </c>
      <c r="L28">
        <v>2.2819148936170199</v>
      </c>
      <c r="M28">
        <v>0.32287774593845497</v>
      </c>
    </row>
    <row r="29" spans="1:13" x14ac:dyDescent="0.3">
      <c r="A29" t="s">
        <v>73</v>
      </c>
      <c r="B29">
        <v>4</v>
      </c>
      <c r="C29" t="s">
        <v>23</v>
      </c>
      <c r="D29" t="s">
        <v>77</v>
      </c>
      <c r="E29">
        <v>4</v>
      </c>
      <c r="F29">
        <v>4</v>
      </c>
      <c r="G29">
        <v>0.41763544710327399</v>
      </c>
      <c r="H29">
        <v>2.9905390452851801</v>
      </c>
      <c r="I29">
        <v>3.1321103693868602</v>
      </c>
      <c r="J29">
        <v>0.369777258033823</v>
      </c>
      <c r="K29">
        <v>2.5021645021644998</v>
      </c>
      <c r="L29">
        <v>2.6214953271027999</v>
      </c>
      <c r="M29">
        <v>0.418192771476945</v>
      </c>
    </row>
    <row r="30" spans="1:13" x14ac:dyDescent="0.3">
      <c r="A30" t="s">
        <v>48</v>
      </c>
      <c r="B30">
        <v>2</v>
      </c>
      <c r="C30" t="s">
        <v>23</v>
      </c>
      <c r="D30" t="s">
        <v>50</v>
      </c>
      <c r="E30">
        <v>6</v>
      </c>
      <c r="F30">
        <v>6.9722222222222197</v>
      </c>
      <c r="G30">
        <v>2.42079644910481</v>
      </c>
      <c r="H30">
        <v>2.9718167118171102</v>
      </c>
      <c r="I30">
        <v>3.2717077746604399</v>
      </c>
      <c r="J30">
        <v>0.58505378788983997</v>
      </c>
      <c r="K30">
        <v>2.0836012861736299</v>
      </c>
      <c r="L30">
        <v>2.1501706484641598</v>
      </c>
      <c r="M30">
        <v>0.40290820017802498</v>
      </c>
    </row>
    <row r="31" spans="1:13" x14ac:dyDescent="0.3">
      <c r="A31" t="s">
        <v>113</v>
      </c>
      <c r="B31">
        <v>2</v>
      </c>
      <c r="C31" t="s">
        <v>20</v>
      </c>
      <c r="D31" t="s">
        <v>115</v>
      </c>
      <c r="E31">
        <v>7</v>
      </c>
      <c r="F31">
        <v>7.2469512195121899</v>
      </c>
      <c r="G31">
        <v>1.55941723174321</v>
      </c>
      <c r="H31">
        <v>2.9671334317276599</v>
      </c>
      <c r="I31">
        <v>3.0929525114773</v>
      </c>
      <c r="J31">
        <v>0.41720791368009802</v>
      </c>
      <c r="K31">
        <v>1.97532314923619</v>
      </c>
      <c r="L31">
        <v>1.9993979530403301</v>
      </c>
      <c r="M31">
        <v>0.24206656287999301</v>
      </c>
    </row>
    <row r="32" spans="1:13" x14ac:dyDescent="0.3">
      <c r="A32" t="s">
        <v>108</v>
      </c>
      <c r="B32">
        <v>4</v>
      </c>
      <c r="C32" t="s">
        <v>3</v>
      </c>
      <c r="D32" t="s">
        <v>112</v>
      </c>
      <c r="E32">
        <v>4</v>
      </c>
      <c r="F32">
        <v>4</v>
      </c>
      <c r="G32">
        <v>0.47056883588418702</v>
      </c>
      <c r="H32">
        <v>2.85726158147382</v>
      </c>
      <c r="I32">
        <v>3.0298969883915201</v>
      </c>
      <c r="J32">
        <v>0.50195833666353495</v>
      </c>
      <c r="K32">
        <v>2.2430769230769201</v>
      </c>
      <c r="L32">
        <v>2.3557046979865701</v>
      </c>
      <c r="M32">
        <v>0.54315358040677697</v>
      </c>
    </row>
    <row r="33" spans="1:13" x14ac:dyDescent="0.3">
      <c r="A33" t="s">
        <v>78</v>
      </c>
      <c r="B33">
        <v>3</v>
      </c>
      <c r="C33" t="s">
        <v>20</v>
      </c>
      <c r="D33" t="s">
        <v>81</v>
      </c>
      <c r="E33">
        <v>6</v>
      </c>
      <c r="F33">
        <v>6</v>
      </c>
      <c r="G33">
        <v>0.87945926998187396</v>
      </c>
      <c r="H33">
        <v>2.84278703799002</v>
      </c>
      <c r="I33">
        <v>2.9451771485200098</v>
      </c>
      <c r="J33">
        <v>0.30090394347294602</v>
      </c>
      <c r="K33">
        <v>1.97160883280757</v>
      </c>
      <c r="L33">
        <v>1.9978401727861701</v>
      </c>
      <c r="M33">
        <v>0.21550021646648301</v>
      </c>
    </row>
    <row r="34" spans="1:13" x14ac:dyDescent="0.3">
      <c r="A34" t="s">
        <v>58</v>
      </c>
      <c r="B34">
        <v>4</v>
      </c>
      <c r="C34" t="s">
        <v>23</v>
      </c>
      <c r="D34" t="s">
        <v>62</v>
      </c>
      <c r="E34">
        <v>4</v>
      </c>
      <c r="F34">
        <v>4.4722222222222197</v>
      </c>
      <c r="G34">
        <v>1.44240980771195</v>
      </c>
      <c r="H34">
        <v>2.8289611131475501</v>
      </c>
      <c r="I34">
        <v>3.1596923466786802</v>
      </c>
      <c r="J34">
        <v>0.63465156412474599</v>
      </c>
      <c r="K34">
        <v>2.28169014084507</v>
      </c>
      <c r="L34">
        <v>2.4677419354838599</v>
      </c>
      <c r="M34">
        <v>0.56086785049253196</v>
      </c>
    </row>
    <row r="35" spans="1:13" x14ac:dyDescent="0.3">
      <c r="A35" t="s">
        <v>83</v>
      </c>
      <c r="B35">
        <v>4</v>
      </c>
      <c r="C35" t="s">
        <v>3</v>
      </c>
      <c r="D35" t="s">
        <v>87</v>
      </c>
      <c r="E35">
        <v>5</v>
      </c>
      <c r="F35">
        <v>5.49411764705882</v>
      </c>
      <c r="G35">
        <v>1.1854215580904099</v>
      </c>
      <c r="H35">
        <v>2.8103108789498399</v>
      </c>
      <c r="I35">
        <v>2.89382233463223</v>
      </c>
      <c r="J35">
        <v>0.26241027368931302</v>
      </c>
      <c r="K35">
        <v>2.2251308900523501</v>
      </c>
      <c r="L35">
        <v>2.2580645161290298</v>
      </c>
      <c r="M35">
        <v>0.23422642458114701</v>
      </c>
    </row>
    <row r="36" spans="1:13" x14ac:dyDescent="0.3">
      <c r="A36" t="s">
        <v>42</v>
      </c>
      <c r="B36">
        <v>4</v>
      </c>
      <c r="C36" t="s">
        <v>3</v>
      </c>
      <c r="D36" t="s">
        <v>47</v>
      </c>
      <c r="E36">
        <v>4</v>
      </c>
      <c r="F36">
        <v>4</v>
      </c>
      <c r="G36">
        <v>0.12218630224136499</v>
      </c>
      <c r="H36">
        <v>2.7745721972758299</v>
      </c>
      <c r="I36">
        <v>2.87198672225722</v>
      </c>
      <c r="J36">
        <v>0.30814544680080702</v>
      </c>
      <c r="K36">
        <v>2.1611526147278499</v>
      </c>
      <c r="L36">
        <v>2.2197309417040199</v>
      </c>
      <c r="M36">
        <v>0.320620190256862</v>
      </c>
    </row>
    <row r="37" spans="1:13" x14ac:dyDescent="0.3">
      <c r="A37" t="s">
        <v>42</v>
      </c>
      <c r="B37">
        <v>1</v>
      </c>
      <c r="C37" t="s">
        <v>3</v>
      </c>
      <c r="D37" t="s">
        <v>43</v>
      </c>
      <c r="E37">
        <v>5</v>
      </c>
      <c r="F37">
        <v>5.9677419354838701</v>
      </c>
      <c r="G37">
        <v>0.83903349577589503</v>
      </c>
      <c r="H37">
        <v>2.7560965781726798</v>
      </c>
      <c r="I37">
        <v>3.0268739520370298</v>
      </c>
      <c r="J37">
        <v>0.45710645319041199</v>
      </c>
      <c r="K37">
        <v>2.02315789473684</v>
      </c>
      <c r="L37">
        <v>2.0945945945945899</v>
      </c>
      <c r="M37">
        <v>0.43728705560727898</v>
      </c>
    </row>
    <row r="38" spans="1:13" x14ac:dyDescent="0.3">
      <c r="A38" t="s">
        <v>63</v>
      </c>
      <c r="B38">
        <v>3</v>
      </c>
      <c r="C38" t="s">
        <v>3</v>
      </c>
      <c r="D38" t="s">
        <v>66</v>
      </c>
      <c r="E38">
        <v>3</v>
      </c>
      <c r="F38">
        <v>3.4166666666666599</v>
      </c>
      <c r="G38">
        <v>1.37909959198892</v>
      </c>
      <c r="H38">
        <v>2.7494592739971999</v>
      </c>
      <c r="I38">
        <v>3.5024209488682101</v>
      </c>
      <c r="J38">
        <v>1.44492958400863</v>
      </c>
      <c r="K38">
        <v>2.5714285714285698</v>
      </c>
      <c r="L38">
        <v>3.7499999999999898</v>
      </c>
      <c r="M38">
        <v>1.8940299329008401</v>
      </c>
    </row>
    <row r="39" spans="1:13" x14ac:dyDescent="0.3">
      <c r="A39" t="s">
        <v>63</v>
      </c>
      <c r="B39">
        <v>4</v>
      </c>
      <c r="C39" t="s">
        <v>3</v>
      </c>
      <c r="D39" t="s">
        <v>67</v>
      </c>
      <c r="E39">
        <v>5</v>
      </c>
      <c r="F39">
        <v>5</v>
      </c>
      <c r="G39">
        <v>0.83568398442018399</v>
      </c>
      <c r="H39">
        <v>2.7253599793253498</v>
      </c>
      <c r="I39">
        <v>2.8406641616526001</v>
      </c>
      <c r="J39">
        <v>0.40971406746479799</v>
      </c>
      <c r="K39">
        <v>1.98095963442498</v>
      </c>
      <c r="L39">
        <v>2.02060221870047</v>
      </c>
      <c r="M39">
        <v>0.32283422422645802</v>
      </c>
    </row>
    <row r="40" spans="1:13" x14ac:dyDescent="0.3">
      <c r="A40" t="s">
        <v>103</v>
      </c>
      <c r="B40">
        <v>3</v>
      </c>
      <c r="C40" t="s">
        <v>23</v>
      </c>
      <c r="D40" t="s">
        <v>106</v>
      </c>
      <c r="E40">
        <v>5</v>
      </c>
      <c r="F40">
        <v>5</v>
      </c>
      <c r="G40">
        <v>0.51684201603310898</v>
      </c>
      <c r="H40">
        <v>2.7095791565193101</v>
      </c>
      <c r="I40">
        <v>2.8008483627724199</v>
      </c>
      <c r="J40">
        <v>0.28831692200743397</v>
      </c>
      <c r="K40">
        <v>1.9806576402320999</v>
      </c>
      <c r="L40">
        <v>2.0119760479041799</v>
      </c>
      <c r="M40">
        <v>0.23262446872266501</v>
      </c>
    </row>
    <row r="41" spans="1:13" x14ac:dyDescent="0.3">
      <c r="A41" t="s">
        <v>78</v>
      </c>
      <c r="B41">
        <v>1</v>
      </c>
      <c r="C41" t="s">
        <v>20</v>
      </c>
      <c r="D41" t="s">
        <v>79</v>
      </c>
      <c r="E41">
        <v>4</v>
      </c>
      <c r="F41">
        <v>4</v>
      </c>
      <c r="G41">
        <v>0.203963338546895</v>
      </c>
      <c r="H41">
        <v>2.6944824080282901</v>
      </c>
      <c r="I41">
        <v>2.7661633688047198</v>
      </c>
      <c r="J41">
        <v>0.27009357848029503</v>
      </c>
      <c r="K41">
        <v>2.1316595223514998</v>
      </c>
      <c r="L41">
        <v>2.17407878017789</v>
      </c>
      <c r="M41">
        <v>0.26224735927677501</v>
      </c>
    </row>
    <row r="42" spans="1:13" x14ac:dyDescent="0.3">
      <c r="A42" t="s">
        <v>93</v>
      </c>
      <c r="B42">
        <v>2</v>
      </c>
      <c r="C42" t="s">
        <v>23</v>
      </c>
      <c r="D42" t="s">
        <v>95</v>
      </c>
      <c r="E42">
        <v>3</v>
      </c>
      <c r="F42">
        <v>3</v>
      </c>
      <c r="G42">
        <v>0.61959022382099005</v>
      </c>
      <c r="H42">
        <v>2.6493511285620999</v>
      </c>
      <c r="I42">
        <v>3.0455773106822499</v>
      </c>
      <c r="J42">
        <v>0.56253300549753904</v>
      </c>
      <c r="K42">
        <v>2.4615384615384599</v>
      </c>
      <c r="L42">
        <v>3.1111111111111098</v>
      </c>
      <c r="M42">
        <v>0.71660823613201197</v>
      </c>
    </row>
    <row r="43" spans="1:13" x14ac:dyDescent="0.3">
      <c r="A43" t="s">
        <v>93</v>
      </c>
      <c r="B43">
        <v>4</v>
      </c>
      <c r="C43" t="s">
        <v>23</v>
      </c>
      <c r="D43" t="s">
        <v>97</v>
      </c>
      <c r="E43">
        <v>5</v>
      </c>
      <c r="F43">
        <v>5.4857142857142804</v>
      </c>
      <c r="G43">
        <v>1.65066398300261</v>
      </c>
      <c r="H43">
        <v>2.6220126884032</v>
      </c>
      <c r="I43">
        <v>2.8179171308005699</v>
      </c>
      <c r="J43">
        <v>0.48613815685323702</v>
      </c>
      <c r="K43">
        <v>1.8702290076335799</v>
      </c>
      <c r="L43">
        <v>1.9193548387096799</v>
      </c>
      <c r="M43">
        <v>0.34035226456572498</v>
      </c>
    </row>
    <row r="44" spans="1:13" x14ac:dyDescent="0.3">
      <c r="A44" t="s">
        <v>83</v>
      </c>
      <c r="B44">
        <v>2</v>
      </c>
      <c r="C44" t="s">
        <v>3</v>
      </c>
      <c r="D44" t="s">
        <v>85</v>
      </c>
      <c r="E44">
        <v>3</v>
      </c>
      <c r="F44">
        <v>3.8</v>
      </c>
      <c r="G44">
        <v>1.4257927088061699</v>
      </c>
      <c r="H44">
        <v>2.5864092898589299</v>
      </c>
      <c r="I44">
        <v>3.6988546507831499</v>
      </c>
      <c r="J44">
        <v>1.56564253943659</v>
      </c>
      <c r="K44">
        <v>2.2727272727272698</v>
      </c>
      <c r="L44">
        <v>3.3333333333333299</v>
      </c>
      <c r="M44">
        <v>2.0449494325821802</v>
      </c>
    </row>
    <row r="45" spans="1:13" x14ac:dyDescent="0.3">
      <c r="A45" t="s">
        <v>63</v>
      </c>
      <c r="B45">
        <v>2</v>
      </c>
      <c r="C45" t="s">
        <v>3</v>
      </c>
      <c r="D45" t="s">
        <v>65</v>
      </c>
      <c r="E45">
        <v>4</v>
      </c>
      <c r="F45">
        <v>4.48529411764705</v>
      </c>
      <c r="G45">
        <v>1.4777548839380901</v>
      </c>
      <c r="H45">
        <v>2.5795167080886499</v>
      </c>
      <c r="I45">
        <v>2.7343486822710901</v>
      </c>
      <c r="J45">
        <v>0.36432263791098901</v>
      </c>
      <c r="K45">
        <v>2.1977186311787</v>
      </c>
      <c r="L45">
        <v>2.2804878048780401</v>
      </c>
      <c r="M45">
        <v>0.277513733643034</v>
      </c>
    </row>
    <row r="46" spans="1:13" x14ac:dyDescent="0.3">
      <c r="A46" t="s">
        <v>108</v>
      </c>
      <c r="B46">
        <v>1</v>
      </c>
      <c r="C46" t="s">
        <v>3</v>
      </c>
      <c r="D46" t="s">
        <v>109</v>
      </c>
      <c r="E46">
        <v>3</v>
      </c>
      <c r="F46">
        <v>3</v>
      </c>
      <c r="G46">
        <v>0.33670750160726698</v>
      </c>
      <c r="H46">
        <v>2.528477478218</v>
      </c>
      <c r="I46">
        <v>2.7145489815923298</v>
      </c>
      <c r="J46">
        <v>0.36945522741722497</v>
      </c>
      <c r="K46">
        <v>2.2277227722772199</v>
      </c>
      <c r="L46">
        <v>2.4418604651162799</v>
      </c>
      <c r="M46">
        <v>0.47664894047147999</v>
      </c>
    </row>
    <row r="47" spans="1:13" x14ac:dyDescent="0.3">
      <c r="A47" t="s">
        <v>58</v>
      </c>
      <c r="B47">
        <v>1</v>
      </c>
      <c r="C47" t="s">
        <v>23</v>
      </c>
      <c r="D47" t="s">
        <v>59</v>
      </c>
      <c r="E47">
        <v>5</v>
      </c>
      <c r="F47">
        <v>5</v>
      </c>
      <c r="G47">
        <v>0.73863047405491</v>
      </c>
      <c r="H47">
        <v>2.47789662479369</v>
      </c>
      <c r="I47">
        <v>2.5674854095689601</v>
      </c>
      <c r="J47">
        <v>0.292154594834794</v>
      </c>
      <c r="K47">
        <v>1.78394449950446</v>
      </c>
      <c r="L47">
        <v>1.8079673135852801</v>
      </c>
      <c r="M47">
        <v>0.219858205362127</v>
      </c>
    </row>
    <row r="48" spans="1:13" x14ac:dyDescent="0.3">
      <c r="A48" t="s">
        <v>103</v>
      </c>
      <c r="B48">
        <v>2</v>
      </c>
      <c r="C48" t="s">
        <v>23</v>
      </c>
      <c r="D48" t="s">
        <v>105</v>
      </c>
      <c r="E48">
        <v>3</v>
      </c>
      <c r="F48">
        <v>3.8333333333333299</v>
      </c>
      <c r="G48">
        <v>1.13287368129804</v>
      </c>
      <c r="H48">
        <v>2.3811015779522902</v>
      </c>
      <c r="I48">
        <v>3.21561930573418</v>
      </c>
      <c r="J48">
        <v>1.09818527735945</v>
      </c>
      <c r="K48">
        <v>2</v>
      </c>
      <c r="L48">
        <v>2.4999999999999898</v>
      </c>
      <c r="M48">
        <v>1.265296990403</v>
      </c>
    </row>
    <row r="49" spans="1:13" x14ac:dyDescent="0.3">
      <c r="A49" t="s">
        <v>58</v>
      </c>
      <c r="B49">
        <v>2</v>
      </c>
      <c r="C49" t="s">
        <v>23</v>
      </c>
      <c r="D49" t="s">
        <v>60</v>
      </c>
      <c r="E49">
        <v>4</v>
      </c>
      <c r="F49">
        <v>6.75</v>
      </c>
      <c r="G49">
        <v>1.6719171820674801</v>
      </c>
      <c r="H49">
        <v>2.3094010767584998</v>
      </c>
      <c r="I49">
        <v>3.0771773853473698</v>
      </c>
      <c r="J49">
        <v>0.97987331254950505</v>
      </c>
      <c r="K49">
        <v>1.71428571428571</v>
      </c>
      <c r="L49">
        <v>1.8333333333333299</v>
      </c>
      <c r="M49">
        <v>0.81549706498022101</v>
      </c>
    </row>
    <row r="50" spans="1:13" x14ac:dyDescent="0.3">
      <c r="A50" t="s">
        <v>98</v>
      </c>
      <c r="B50">
        <v>1</v>
      </c>
      <c r="C50" t="s">
        <v>20</v>
      </c>
      <c r="D50" t="s">
        <v>99</v>
      </c>
      <c r="E50">
        <v>4</v>
      </c>
      <c r="F50">
        <v>4</v>
      </c>
      <c r="G50">
        <v>0.23379778368520199</v>
      </c>
      <c r="H50">
        <v>2.2197353222482099</v>
      </c>
      <c r="I50">
        <v>2.2752555929965599</v>
      </c>
      <c r="J50">
        <v>0.251201510963518</v>
      </c>
      <c r="K50">
        <v>1.66275659824046</v>
      </c>
      <c r="L50">
        <v>1.68072289156626</v>
      </c>
      <c r="M50">
        <v>0.20510222109423101</v>
      </c>
    </row>
    <row r="51" spans="1:13" x14ac:dyDescent="0.3">
      <c r="A51" t="s">
        <v>48</v>
      </c>
      <c r="B51">
        <v>1</v>
      </c>
      <c r="C51" t="s">
        <v>23</v>
      </c>
      <c r="D51" t="s">
        <v>49</v>
      </c>
      <c r="E51">
        <v>4</v>
      </c>
      <c r="F51">
        <v>4</v>
      </c>
      <c r="G51">
        <v>0.53374674060247396</v>
      </c>
      <c r="H51">
        <v>2.0833300497389602</v>
      </c>
      <c r="I51">
        <v>2.1440663712208901</v>
      </c>
      <c r="J51">
        <v>0.27388832512140598</v>
      </c>
      <c r="K51">
        <v>1.58294086865515</v>
      </c>
      <c r="L51">
        <v>1.6002155172413799</v>
      </c>
      <c r="M51">
        <v>0.215522890829041</v>
      </c>
    </row>
    <row r="52" spans="1:13" x14ac:dyDescent="0.3">
      <c r="A52" t="s">
        <v>93</v>
      </c>
      <c r="B52">
        <v>3</v>
      </c>
      <c r="C52" t="s">
        <v>23</v>
      </c>
      <c r="D52" t="s">
        <v>96</v>
      </c>
      <c r="E52">
        <v>5</v>
      </c>
      <c r="F52">
        <v>7.9142857142857101</v>
      </c>
      <c r="G52">
        <v>1.8606370226000899</v>
      </c>
      <c r="H52">
        <v>2.0774700101139798</v>
      </c>
      <c r="I52">
        <v>2.33005635035998</v>
      </c>
      <c r="J52">
        <v>0.39547631556533103</v>
      </c>
      <c r="K52">
        <v>1.5255292652552901</v>
      </c>
      <c r="L52">
        <v>1.5494791666666601</v>
      </c>
      <c r="M52">
        <v>0.23362343137118</v>
      </c>
    </row>
    <row r="53" spans="1:13" x14ac:dyDescent="0.3">
      <c r="A53" t="s">
        <v>103</v>
      </c>
      <c r="B53">
        <v>4</v>
      </c>
      <c r="C53" t="s">
        <v>23</v>
      </c>
      <c r="D53" t="s">
        <v>107</v>
      </c>
      <c r="E53">
        <v>4</v>
      </c>
      <c r="F53">
        <v>4.9629629629629601</v>
      </c>
      <c r="G53">
        <v>0.79750306595565501</v>
      </c>
      <c r="H53">
        <v>2.05957165684329</v>
      </c>
      <c r="I53">
        <v>2.2495152215186698</v>
      </c>
      <c r="J53">
        <v>0.359125295678073</v>
      </c>
      <c r="K53">
        <v>1.5882352941176401</v>
      </c>
      <c r="L53">
        <v>1.62499999999999</v>
      </c>
      <c r="M53">
        <v>0.30241774157808399</v>
      </c>
    </row>
    <row r="54" spans="1:13" x14ac:dyDescent="0.3">
      <c r="A54" t="s">
        <v>103</v>
      </c>
      <c r="B54">
        <v>1</v>
      </c>
      <c r="C54" t="s">
        <v>23</v>
      </c>
      <c r="D54" t="s">
        <v>104</v>
      </c>
      <c r="E54">
        <v>4</v>
      </c>
      <c r="F54">
        <v>4</v>
      </c>
      <c r="G54">
        <v>0.52924594763293997</v>
      </c>
      <c r="H54">
        <v>1.9790282303598199</v>
      </c>
      <c r="I54">
        <v>2.0285107375475002</v>
      </c>
      <c r="J54">
        <v>0.25182100746413</v>
      </c>
      <c r="K54">
        <v>1.5214259992797901</v>
      </c>
      <c r="L54">
        <v>1.5339233038347999</v>
      </c>
      <c r="M54">
        <v>0.18285572508898501</v>
      </c>
    </row>
    <row r="55" spans="1:13" x14ac:dyDescent="0.3">
      <c r="A55" t="s">
        <v>88</v>
      </c>
      <c r="B55">
        <v>1</v>
      </c>
      <c r="C55" t="s">
        <v>3</v>
      </c>
      <c r="D55" t="s">
        <v>89</v>
      </c>
      <c r="E55">
        <v>4</v>
      </c>
      <c r="F55">
        <v>4</v>
      </c>
      <c r="G55">
        <v>0.67056976564903104</v>
      </c>
      <c r="H55">
        <v>1.7744953561269099</v>
      </c>
      <c r="I55">
        <v>1.82794181195465</v>
      </c>
      <c r="J55">
        <v>0.202535901698745</v>
      </c>
      <c r="K55">
        <v>1.3626168224299</v>
      </c>
      <c r="L55">
        <v>1.3720038350910799</v>
      </c>
      <c r="M55">
        <v>0.118073118489941</v>
      </c>
    </row>
    <row r="56" spans="1:13" x14ac:dyDescent="0.3">
      <c r="A56" t="s">
        <v>83</v>
      </c>
      <c r="B56">
        <v>1</v>
      </c>
      <c r="C56" t="s">
        <v>3</v>
      </c>
      <c r="D56" t="s">
        <v>84</v>
      </c>
      <c r="E56">
        <v>3</v>
      </c>
      <c r="F56">
        <v>3</v>
      </c>
      <c r="G56">
        <v>0.345022531509801</v>
      </c>
      <c r="H56">
        <v>1.6003717761614999</v>
      </c>
      <c r="I56">
        <v>1.6377387632079099</v>
      </c>
      <c r="J56">
        <v>0.20218037305462599</v>
      </c>
      <c r="K56">
        <v>1.30617283950617</v>
      </c>
      <c r="L56">
        <v>1.31512071156289</v>
      </c>
      <c r="M56">
        <v>0.13426067945769801</v>
      </c>
    </row>
    <row r="57" spans="1:13" x14ac:dyDescent="0.3">
      <c r="A57" t="s">
        <v>42</v>
      </c>
      <c r="B57">
        <v>3</v>
      </c>
      <c r="C57" t="s">
        <v>3</v>
      </c>
      <c r="D57" t="s">
        <v>46</v>
      </c>
      <c r="E57">
        <v>2</v>
      </c>
      <c r="F57">
        <v>2</v>
      </c>
      <c r="G57">
        <v>0.45126085985421299</v>
      </c>
      <c r="H57">
        <v>1.56919258321419</v>
      </c>
      <c r="I57">
        <v>1.7284451068967199</v>
      </c>
      <c r="J57">
        <v>0.40639770836242001</v>
      </c>
      <c r="K57">
        <v>1.3846153846153799</v>
      </c>
      <c r="L57">
        <v>1.49999999999999</v>
      </c>
      <c r="M57">
        <v>0.429126624510697</v>
      </c>
    </row>
    <row r="58" spans="1:13" x14ac:dyDescent="0.3">
      <c r="A58" t="s">
        <v>113</v>
      </c>
      <c r="B58">
        <v>1</v>
      </c>
      <c r="C58" t="s">
        <v>20</v>
      </c>
      <c r="D58" t="s">
        <v>114</v>
      </c>
      <c r="E58">
        <v>2</v>
      </c>
      <c r="F58">
        <v>2</v>
      </c>
      <c r="G58">
        <v>0.39427724440366202</v>
      </c>
      <c r="H58">
        <v>1.5362171861003899</v>
      </c>
      <c r="I58">
        <v>1.60160583212162</v>
      </c>
      <c r="J58">
        <v>0.32235408720742798</v>
      </c>
      <c r="K58">
        <v>1.3520000000000001</v>
      </c>
      <c r="L58">
        <v>1.3928571428571399</v>
      </c>
      <c r="M58">
        <v>0.31401220212215802</v>
      </c>
    </row>
    <row r="59" spans="1:13" x14ac:dyDescent="0.3">
      <c r="A59" t="s">
        <v>73</v>
      </c>
      <c r="B59">
        <v>1</v>
      </c>
      <c r="C59" t="s">
        <v>23</v>
      </c>
      <c r="D59" t="s">
        <v>74</v>
      </c>
      <c r="E59">
        <v>2</v>
      </c>
      <c r="F59">
        <v>2</v>
      </c>
      <c r="G59">
        <v>0.238683256575942</v>
      </c>
      <c r="H59">
        <v>1.30523677783147</v>
      </c>
      <c r="I59">
        <v>1.3225686357632001</v>
      </c>
      <c r="J59">
        <v>0.141313415517101</v>
      </c>
      <c r="K59">
        <v>1.1611030478955</v>
      </c>
      <c r="L59">
        <v>1.1659192825112099</v>
      </c>
      <c r="M59">
        <v>9.8211881114887295E-2</v>
      </c>
    </row>
    <row r="60" spans="1:13" x14ac:dyDescent="0.3">
      <c r="A60" t="s">
        <v>63</v>
      </c>
      <c r="B60">
        <v>1</v>
      </c>
      <c r="C60" t="s">
        <v>3</v>
      </c>
      <c r="D60" t="s">
        <v>64</v>
      </c>
      <c r="E60">
        <v>3</v>
      </c>
      <c r="F60">
        <v>3.9756097560975601</v>
      </c>
      <c r="G60">
        <v>0.50319471630260304</v>
      </c>
      <c r="H60">
        <v>1.25699096869861</v>
      </c>
      <c r="I60">
        <v>1.3155272308257899</v>
      </c>
      <c r="J60">
        <v>0.132006769628842</v>
      </c>
      <c r="K60">
        <v>1.1037426132632899</v>
      </c>
      <c r="L60">
        <v>1.10661268556005</v>
      </c>
      <c r="M60">
        <v>7.6158897848155702E-2</v>
      </c>
    </row>
    <row r="61" spans="1:13" x14ac:dyDescent="0.3">
      <c r="A61" t="s">
        <v>93</v>
      </c>
      <c r="B61">
        <v>1</v>
      </c>
      <c r="C61" t="s">
        <v>23</v>
      </c>
      <c r="D61" t="s">
        <v>94</v>
      </c>
      <c r="E61">
        <v>3</v>
      </c>
      <c r="F61">
        <v>3.9782608695652102</v>
      </c>
      <c r="G61">
        <v>0.621828216174663</v>
      </c>
      <c r="H61">
        <v>1.2324225024908699</v>
      </c>
      <c r="I61">
        <v>1.2834822352964701</v>
      </c>
      <c r="J61">
        <v>0.114519836490646</v>
      </c>
      <c r="K61">
        <v>1.09184726522187</v>
      </c>
      <c r="L61">
        <v>1.09408033826638</v>
      </c>
      <c r="M61">
        <v>5.9693007290021402E-2</v>
      </c>
    </row>
  </sheetData>
  <autoFilter ref="A1:M1" xr:uid="{DF12C21B-973F-4C5D-9656-CEB7B15F2875}"/>
  <sortState xmlns:xlrd2="http://schemas.microsoft.com/office/spreadsheetml/2017/richdata2" ref="A2:M61">
    <sortCondition descending="1" ref="H2:H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EmpData_(ColOdoHet)_noPlots</vt:lpstr>
      <vt:lpstr>EmpData_(ColOdoHet)_Plots</vt:lpstr>
      <vt:lpstr>Hills_ColOdoHet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2024-01-22T16:09:45Z</dcterms:created>
  <dcterms:modified xsi:type="dcterms:W3CDTF">2024-01-23T16:07:45Z</dcterms:modified>
</cp:coreProperties>
</file>