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5295" yWindow="1500" windowWidth="21600" windowHeight="12735" tabRatio="600" firstSheet="0" activeTab="0" autoFilterDateGrouping="1"/>
  </bookViews>
  <sheets>
    <sheet name="Sheet1" sheetId="1" state="visible" r:id="rId1"/>
    <sheet name="Sheet3" sheetId="2" state="visible" r:id="rId2"/>
    <sheet name="Sheet2" sheetId="3" state="visible" r:id="rId3"/>
  </sheets>
  <definedNames>
    <definedName name="_xlnm.Print_Area" localSheetId="0">'Sheet1'!$A$1:$F$28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00"/>
    <numFmt numFmtId="165" formatCode="0.0"/>
  </numFmts>
  <fonts count="3">
    <font>
      <name val="Arial"/>
      <sz val="10"/>
    </font>
    <font>
      <name val="Arial"/>
      <sz val="16"/>
    </font>
    <font>
      <name val="Arial"/>
      <sz val="8"/>
    </font>
  </fonts>
  <fills count="3">
    <fill>
      <patternFill/>
    </fill>
    <fill>
      <patternFill patternType="gray125"/>
    </fill>
    <fill>
      <patternFill patternType="solid">
        <fgColor indexed="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pivotButton="0" quotePrefix="0" xfId="0"/>
    <xf numFmtId="0" fontId="0" fillId="0" borderId="1" pivotButton="0" quotePrefix="0" xfId="0"/>
    <xf numFmtId="0" fontId="0" fillId="0" borderId="1" applyAlignment="1" pivotButton="0" quotePrefix="0" xfId="0">
      <alignment horizontal="center"/>
    </xf>
    <xf numFmtId="0" fontId="0" fillId="2" borderId="1" pivotButton="0" quotePrefix="0" xfId="0"/>
    <xf numFmtId="22" fontId="0" fillId="2" borderId="1" applyAlignment="1" pivotButton="0" quotePrefix="0" xfId="0">
      <alignment horizontal="center"/>
    </xf>
    <xf numFmtId="164" fontId="0" fillId="2" borderId="1" applyAlignment="1" pivotButton="0" quotePrefix="0" xfId="0">
      <alignment horizontal="center"/>
    </xf>
    <xf numFmtId="164" fontId="0" fillId="0" borderId="1" applyAlignment="1" pivotButton="0" quotePrefix="0" xfId="0">
      <alignment horizontal="center"/>
    </xf>
    <xf numFmtId="164" fontId="0" fillId="0" borderId="1" applyAlignment="1" pivotButton="0" quotePrefix="0" xfId="0">
      <alignment horizontal="center"/>
    </xf>
    <xf numFmtId="165" fontId="0" fillId="2" borderId="1" applyAlignment="1" pivotButton="0" quotePrefix="0" xfId="0">
      <alignment horizontal="center"/>
    </xf>
    <xf numFmtId="165" fontId="0" fillId="0" borderId="1" applyAlignment="1" pivotButton="0" quotePrefix="0" xfId="0">
      <alignment horizontal="center"/>
    </xf>
    <xf numFmtId="165" fontId="0" fillId="0" borderId="1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>
    <from>
      <col>0</col>
      <colOff>523875</colOff>
      <row>0</row>
      <rowOff>57150</rowOff>
    </from>
    <to>
      <col>2</col>
      <colOff>790575</colOff>
      <row>2</row>
      <rowOff>419100</rowOff>
    </to>
    <pic>
      <nvPicPr>
        <cNvPr id="1047" name="Picture 3" descr="mbpcc_tm_h_pos_clr_rgb_200722-150px-01"/>
        <cNvPicPr>
          <a:picLocks noChangeAspect="1" noChangeArrowheads="1"/>
        </cNvPicPr>
      </nvPicPr>
      <blipFill>
        <a:blip r:embed="rId1"/>
        <a:srcRect/>
        <a:stretch>
          <a:fillRect/>
        </a:stretch>
      </blipFill>
      <spPr bwMode="auto">
        <a:xfrm>
          <a:off x="523875" y="57150"/>
          <a:ext cx="2914650" cy="685800"/>
        </a:xfrm>
        <a:prstGeom prst="rect">
          <avLst/>
        </a:prstGeom>
        <a:solidFill>
          <a:srgbClr val="FFFFFF"/>
        </a:solidFill>
        <a:ln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4:G29"/>
  <sheetViews>
    <sheetView tabSelected="1" zoomScaleNormal="100" workbookViewId="0">
      <selection activeCell="B5" sqref="B5"/>
    </sheetView>
  </sheetViews>
  <sheetFormatPr baseColWidth="8" defaultRowHeight="12.75"/>
  <cols>
    <col width="23.140625" customWidth="1" min="1" max="1"/>
    <col width="16.5703125" customWidth="1" min="2" max="2"/>
    <col width="15.5703125" bestFit="1" customWidth="1" min="3" max="3"/>
    <col width="15.28515625" bestFit="1" customWidth="1" min="4" max="4"/>
    <col width="15.28515625" customWidth="1" min="5" max="6"/>
  </cols>
  <sheetData>
    <row r="3" ht="36.75" customHeight="1"/>
    <row r="4" ht="40.5" customHeight="1">
      <c r="A4" s="11" t="inlineStr">
        <is>
          <t>Cylinder Dwell Time Reference Chart</t>
        </is>
      </c>
    </row>
    <row r="5" ht="24.75" customHeight="1">
      <c r="A5" s="1" t="inlineStr">
        <is>
          <t>Patient Name:</t>
        </is>
      </c>
      <c r="B5" s="3" t="inlineStr">
        <is>
          <t>Patient Name (from DICOM)</t>
        </is>
      </c>
    </row>
    <row r="6" ht="24.75" customHeight="1">
      <c r="A6" s="1" t="inlineStr">
        <is>
          <t>MR#:</t>
        </is>
      </c>
      <c r="B6" s="3" t="inlineStr">
        <is>
          <t>Patient MRN (from DICOM)</t>
        </is>
      </c>
    </row>
    <row r="7" ht="25.5" customHeight="1">
      <c r="A7" s="1" t="inlineStr">
        <is>
          <t>Cylinder Size:</t>
        </is>
      </c>
      <c r="B7" s="3" t="inlineStr">
        <is>
          <t>Plan Name (from DICOM)</t>
        </is>
      </c>
    </row>
    <row r="9" ht="27" customHeight="1">
      <c r="A9" s="1" t="inlineStr">
        <is>
          <t>Fraction Number</t>
        </is>
      </c>
      <c r="B9" s="2" t="inlineStr">
        <is>
          <t>Plan</t>
        </is>
      </c>
      <c r="C9" s="2" t="n">
        <v>1</v>
      </c>
      <c r="D9" s="2" t="n">
        <v>2</v>
      </c>
      <c r="E9" s="2" t="n">
        <v>3</v>
      </c>
      <c r="F9" s="2" t="n">
        <v>4</v>
      </c>
      <c r="G9" t="n">
        <v>5</v>
      </c>
    </row>
    <row r="10" ht="0.75" customHeight="1">
      <c r="A10" s="1" t="n"/>
      <c r="B10" s="1" t="n"/>
      <c r="C10" s="1" t="n"/>
      <c r="D10" s="1" t="n"/>
      <c r="E10" s="1" t="n"/>
      <c r="F10" s="1" t="n"/>
    </row>
    <row r="11" ht="24.75" customHeight="1">
      <c r="A11" s="1" t="inlineStr">
        <is>
          <t>Treatment Date and Time:</t>
        </is>
      </c>
      <c r="B11" s="4" t="inlineStr">
        <is>
          <t>2025-07-23 08:30</t>
        </is>
      </c>
      <c r="C11" s="4" t="inlineStr">
        <is>
          <t>2025-07-24 09:30</t>
        </is>
      </c>
      <c r="D11" s="4" t="inlineStr">
        <is>
          <t>2025-07-28 08:30</t>
        </is>
      </c>
      <c r="E11" s="4" t="inlineStr">
        <is>
          <t>2025-07-30 09:30</t>
        </is>
      </c>
      <c r="F11" s="4" t="inlineStr">
        <is>
          <t>2025-08-01 09:30</t>
        </is>
      </c>
    </row>
    <row r="12" hidden="1">
      <c r="A12" s="1" t="n"/>
      <c r="B12" s="4" t="n"/>
      <c r="C12" s="4" t="n"/>
      <c r="D12" s="4" t="n"/>
      <c r="E12" s="4" t="n"/>
      <c r="F12" s="4" t="n"/>
    </row>
    <row r="13" ht="26.25" customHeight="1">
      <c r="A13" s="1" t="inlineStr">
        <is>
          <t>Source Activity (Ci):</t>
        </is>
      </c>
      <c r="B13" s="5" t="n">
        <v>0</v>
      </c>
      <c r="C13" s="7">
        <f>$B13*EXP((-1*LN(2)/73.81)*(C$11-$B$11))</f>
        <v/>
      </c>
      <c r="D13" s="7">
        <f>$B13*EXP((-1*LN(2)/73.81)*(D$11-$B$11))</f>
        <v/>
      </c>
      <c r="E13" s="7">
        <f>$B13*EXP((-1*LN(2)/73.81)*(E$11-$B$11))</f>
        <v/>
      </c>
      <c r="F13" s="7">
        <f>$B13*EXP((-1*LN(2)/73.81)*(F$11-$B$11))</f>
        <v/>
      </c>
    </row>
    <row r="14" ht="0.75" customHeight="1">
      <c r="A14" s="1" t="n"/>
      <c r="B14" s="5" t="n"/>
      <c r="C14" s="7">
        <f>B14*EXP((-1*LN(2)/73.83)*(C$11-$B$11))</f>
        <v/>
      </c>
      <c r="D14" s="7" t="n"/>
      <c r="E14" s="7" t="n"/>
      <c r="F14" s="7" t="n"/>
    </row>
    <row r="15" ht="24.75" customHeight="1">
      <c r="A15" s="1" t="inlineStr">
        <is>
          <t>Total Time (sec):</t>
        </is>
      </c>
      <c r="B15" s="10">
        <f>SUM(B17:B28)</f>
        <v/>
      </c>
      <c r="C15" s="10">
        <f>SUM(C17:C28)</f>
        <v/>
      </c>
      <c r="D15" s="10">
        <f>SUM(D17:D28)</f>
        <v/>
      </c>
      <c r="E15" s="10">
        <f>SUM(E17:E28)</f>
        <v/>
      </c>
      <c r="F15" s="10">
        <f>SUM(F17:F28)</f>
        <v/>
      </c>
    </row>
    <row r="16" ht="24.75" customHeight="1">
      <c r="A16" s="1" t="inlineStr">
        <is>
          <t>Dwell Position / Time:</t>
        </is>
      </c>
      <c r="B16" s="5" t="n"/>
      <c r="C16" s="7" t="n"/>
      <c r="D16" s="7" t="n"/>
      <c r="E16" s="7" t="n"/>
      <c r="F16" s="7" t="n"/>
    </row>
    <row r="17">
      <c r="A17" s="1" t="n">
        <v>300</v>
      </c>
      <c r="B17" s="8" t="n">
        <v>0</v>
      </c>
      <c r="C17" s="10">
        <f>$B17*EXP((LN(2)/73.81)*(C$11-$B$11))</f>
        <v/>
      </c>
      <c r="D17" s="10">
        <f>$B17*EXP((LN(2)/73.81)*(D$11-$B$11))</f>
        <v/>
      </c>
      <c r="E17" s="10">
        <f>$B17*EXP((LN(2)/73.81)*(E$11-$B$11))</f>
        <v/>
      </c>
      <c r="F17" s="10">
        <f>$B17*EXP((LN(2)/73.81)*(F$11-$B$11))</f>
        <v/>
      </c>
    </row>
    <row r="18">
      <c r="A18" s="1" t="n">
        <v>295</v>
      </c>
      <c r="B18" s="8" t="n">
        <v>0</v>
      </c>
      <c r="C18" s="10">
        <f>$B18*EXP((LN(2)/73.81)*(C$11-$B$11))</f>
        <v/>
      </c>
      <c r="D18" s="10">
        <f>$B18*EXP((LN(2)/73.81)*(D$11-$B$11))</f>
        <v/>
      </c>
      <c r="E18" s="10">
        <f>$B18*EXP((LN(2)/73.81)*(E$11-$B$11))</f>
        <v/>
      </c>
      <c r="F18" s="10">
        <f>$B18*EXP((LN(2)/73.81)*(F$11-$B$11))</f>
        <v/>
      </c>
    </row>
    <row r="19">
      <c r="A19" s="1" t="n">
        <v>290</v>
      </c>
      <c r="B19" s="8" t="n">
        <v>0</v>
      </c>
      <c r="C19" s="10">
        <f>$B19*EXP((LN(2)/73.81)*(C$11-$B$11))</f>
        <v/>
      </c>
      <c r="D19" s="10">
        <f>$B19*EXP((LN(2)/73.81)*(D$11-$B$11))</f>
        <v/>
      </c>
      <c r="E19" s="10">
        <f>$B19*EXP((LN(2)/73.81)*(E$11-$B$11))</f>
        <v/>
      </c>
      <c r="F19" s="10">
        <f>$B19*EXP((LN(2)/73.81)*(F$11-$B$11))</f>
        <v/>
      </c>
    </row>
    <row r="20">
      <c r="A20" s="1" t="n">
        <v>285</v>
      </c>
      <c r="B20" s="8" t="n">
        <v>0</v>
      </c>
      <c r="C20" s="10">
        <f>$B20*EXP((LN(2)/73.81)*(C$11-$B$11))</f>
        <v/>
      </c>
      <c r="D20" s="10">
        <f>$B20*EXP((LN(2)/73.81)*(D$11-$B$11))</f>
        <v/>
      </c>
      <c r="E20" s="10">
        <f>$B20*EXP((LN(2)/73.81)*(E$11-$B$11))</f>
        <v/>
      </c>
      <c r="F20" s="10">
        <f>$B20*EXP((LN(2)/73.81)*(F$11-$B$11))</f>
        <v/>
      </c>
    </row>
    <row r="21">
      <c r="A21" s="1" t="n">
        <v>280</v>
      </c>
      <c r="B21" s="8" t="n">
        <v>0</v>
      </c>
      <c r="C21" s="10">
        <f>$B21*EXP((LN(2)/73.81)*(C$11-$B$11))</f>
        <v/>
      </c>
      <c r="D21" s="10">
        <f>$B21*EXP((LN(2)/73.81)*(D$11-$B$11))</f>
        <v/>
      </c>
      <c r="E21" s="10">
        <f>$B21*EXP((LN(2)/73.81)*(E$11-$B$11))</f>
        <v/>
      </c>
      <c r="F21" s="10">
        <f>$B21*EXP((LN(2)/73.81)*(F$11-$B$11))</f>
        <v/>
      </c>
    </row>
    <row r="22">
      <c r="A22" s="1" t="n">
        <v>275</v>
      </c>
      <c r="B22" s="8" t="n">
        <v>0</v>
      </c>
      <c r="C22" s="10">
        <f>$B22*EXP((LN(2)/73.81)*(C$11-$B$11))</f>
        <v/>
      </c>
      <c r="D22" s="10">
        <f>$B22*EXP((LN(2)/73.81)*(D$11-$B$11))</f>
        <v/>
      </c>
      <c r="E22" s="10">
        <f>$B22*EXP((LN(2)/73.81)*(E$11-$B$11))</f>
        <v/>
      </c>
      <c r="F22" s="10">
        <f>$B22*EXP((LN(2)/73.81)*(F$11-$B$11))</f>
        <v/>
      </c>
    </row>
    <row r="23">
      <c r="A23" s="1" t="n">
        <v>270</v>
      </c>
      <c r="B23" s="8" t="n">
        <v>0</v>
      </c>
      <c r="C23" s="10" t="n"/>
      <c r="D23" s="10" t="n"/>
      <c r="E23" s="10" t="n"/>
      <c r="F23" s="10" t="n"/>
    </row>
    <row r="24">
      <c r="A24" s="1" t="n">
        <v>265</v>
      </c>
      <c r="B24" s="8" t="n">
        <v>0</v>
      </c>
      <c r="C24" s="10" t="n"/>
      <c r="D24" s="10" t="n"/>
      <c r="E24" s="10" t="n"/>
      <c r="F24" s="10" t="n"/>
    </row>
    <row r="25">
      <c r="A25" s="1" t="n">
        <v>260</v>
      </c>
      <c r="B25" s="8" t="n">
        <v>0</v>
      </c>
      <c r="C25" s="10" t="n"/>
      <c r="D25" s="10" t="n"/>
      <c r="E25" s="10" t="n"/>
      <c r="F25" s="10" t="n"/>
    </row>
    <row r="26">
      <c r="A26" s="1" t="n">
        <v>255</v>
      </c>
      <c r="B26" s="8" t="n">
        <v>0</v>
      </c>
      <c r="C26" s="10" t="n"/>
      <c r="D26" s="10" t="n"/>
      <c r="E26" s="10" t="n"/>
      <c r="F26" s="10" t="n"/>
    </row>
    <row r="27">
      <c r="A27" s="1" t="n">
        <v>250</v>
      </c>
      <c r="B27" s="8" t="n">
        <v>0</v>
      </c>
      <c r="C27" s="10" t="n"/>
      <c r="D27" s="10" t="n"/>
      <c r="E27" s="10" t="n"/>
      <c r="F27" s="10" t="n"/>
    </row>
    <row r="28">
      <c r="A28" s="1" t="n">
        <v>245</v>
      </c>
      <c r="B28" s="8" t="n">
        <v>0</v>
      </c>
      <c r="C28" s="10" t="n"/>
      <c r="D28" s="10" t="n"/>
      <c r="E28" s="10" t="n"/>
      <c r="F28" s="10" t="n"/>
    </row>
    <row r="29">
      <c r="A29" t="inlineStr">
        <is>
          <t>Enter data in green highlighted fields.  All other fields will populate</t>
        </is>
      </c>
    </row>
  </sheetData>
  <mergeCells count="1">
    <mergeCell ref="A4:D4"/>
  </mergeCells>
  <pageMargins left="0.75" right="0.75" top="1" bottom="1" header="0.5" footer="0.5"/>
  <pageSetup orientation="portrait" scale="90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2.75"/>
  <sheetData/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2.7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Kara Ferachi</dc:creator>
  <dcterms:created xsi:type="dcterms:W3CDTF">2011-09-29T12:23:19Z</dcterms:created>
  <dcterms:modified xsi:type="dcterms:W3CDTF">2025-08-26T22:11:51Z</dcterms:modified>
  <cp:lastModifiedBy>Ericka Chorniak</cp:lastModifiedBy>
  <cp:lastPrinted>2011-09-29T13:04:11Z</cp:lastPrinted>
</cp:coreProperties>
</file>