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ckelsjd\source\repos\BeginToReason\ResolveTutor\"/>
    </mc:Choice>
  </mc:AlternateContent>
  <xr:revisionPtr revIDLastSave="0" documentId="13_ncr:1_{D530A175-11F2-4251-8760-6A3638C943B2}" xr6:coauthVersionLast="45" xr6:coauthVersionMax="45" xr10:uidLastSave="{00000000-0000-0000-0000-000000000000}"/>
  <bookViews>
    <workbookView xWindow="1812" yWindow="1812" windowWidth="17280" windowHeight="8964" tabRatio="751" xr2:uid="{00000000-000D-0000-FFFF-FFFF00000000}"/>
  </bookViews>
  <sheets>
    <sheet name="Lesson1Analysis" sheetId="32" r:id="rId1"/>
    <sheet name="Lesson2Analysis" sheetId="33" r:id="rId2"/>
    <sheet name="Lesson3Analysis" sheetId="34" r:id="rId3"/>
    <sheet name="Lesson4Analysis" sheetId="15" r:id="rId4"/>
    <sheet name="Lesson5Analysis" sheetId="18" r:id="rId5"/>
    <sheet name="Lesson6Analysis" sheetId="19" r:id="rId6"/>
    <sheet name="UniqueAuthor#s" sheetId="3" r:id="rId7"/>
    <sheet name="TroubleSpotAnalysis" sheetId="36" r:id="rId8"/>
    <sheet name="GaveUpAnalysis" sheetId="35" r:id="rId9"/>
    <sheet name="Source NewCleanData" sheetId="5" r:id="rId10"/>
    <sheet name="Lesson1-Old" sheetId="31" r:id="rId11"/>
    <sheet name="Lesson1Analysis-TimeIntervals" sheetId="8" r:id="rId12"/>
    <sheet name="Lesson2Analysis-Old" sheetId="13" r:id="rId13"/>
    <sheet name="Lesson4Analysis-Old" sheetId="14" r:id="rId14"/>
    <sheet name="Lesson5Analysis-Old" sheetId="17" r:id="rId15"/>
    <sheet name="Lesson6Analysis-Old" sheetId="20" r:id="rId16"/>
    <sheet name="Sheet2" sheetId="16" r:id="rId17"/>
    <sheet name="Original CleanData" sheetId="1" r:id="rId18"/>
  </sheets>
  <definedNames>
    <definedName name="_xlnm._FilterDatabase" localSheetId="17" hidden="1">'Original CleanData'!$A$1:$E$1</definedName>
    <definedName name="_xlnm._FilterDatabase" localSheetId="9" hidden="1">'Source NewCleanData'!$A$1:$F$2004</definedName>
    <definedName name="AuthorColCleanData">'Original CleanData'!$C$2:$C$2004</definedName>
    <definedName name="AuthorColNewCleanData">'Source NewCleanData'!$D$2:$D$2004</definedName>
    <definedName name="CorrectCol">'Original CleanData'!$I$2:$I$2004</definedName>
    <definedName name="lesson1Name">#REF!</definedName>
    <definedName name="lesson2Name">#REF!</definedName>
    <definedName name="lesson3Name">#REF!</definedName>
    <definedName name="lesson4Name">#REF!</definedName>
    <definedName name="lesson5Name">#REF!</definedName>
    <definedName name="LessonCol">'Original CleanData'!$B$2:$B$2004</definedName>
    <definedName name="LessonColNewCleanData">'Source NewCleanData'!$C$2:$C$2004</definedName>
    <definedName name="_xlnm.Print_Area" localSheetId="11">'Lesson1Analysis-TimeIntervals'!$L$1:$U$90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1" i="33" l="1"/>
  <c r="AE46" i="33"/>
  <c r="AE31" i="33"/>
  <c r="S18" i="19"/>
  <c r="S19" i="19"/>
  <c r="S20" i="19"/>
  <c r="T20" i="19" s="1"/>
  <c r="H7" i="36" s="1"/>
  <c r="S21" i="19"/>
  <c r="T21" i="19" s="1"/>
  <c r="H8" i="36" s="1"/>
  <c r="S22" i="19"/>
  <c r="T22" i="19" s="1"/>
  <c r="H9" i="36" s="1"/>
  <c r="S23" i="19"/>
  <c r="S24" i="19"/>
  <c r="T24" i="19" s="1"/>
  <c r="H11" i="36" s="1"/>
  <c r="S17" i="19"/>
  <c r="T17" i="19" s="1"/>
  <c r="H4" i="36" s="1"/>
  <c r="U16" i="19"/>
  <c r="T23" i="19"/>
  <c r="H10" i="36" s="1"/>
  <c r="T19" i="19"/>
  <c r="H6" i="36" s="1"/>
  <c r="T18" i="19"/>
  <c r="H5" i="36" s="1"/>
  <c r="Q21" i="18"/>
  <c r="Q20" i="18"/>
  <c r="Q27" i="18"/>
  <c r="Q25" i="18"/>
  <c r="Q22" i="18"/>
  <c r="Q24" i="18"/>
  <c r="Q26" i="18"/>
  <c r="Q23" i="18"/>
  <c r="R23" i="18"/>
  <c r="R26" i="18"/>
  <c r="R24" i="18"/>
  <c r="R22" i="18"/>
  <c r="R25" i="18"/>
  <c r="R27" i="18"/>
  <c r="R20" i="18"/>
  <c r="R21" i="18"/>
  <c r="U29" i="15"/>
  <c r="Q37" i="15"/>
  <c r="Q36" i="15"/>
  <c r="Q35" i="15"/>
  <c r="Q34" i="15"/>
  <c r="Q33" i="15"/>
  <c r="Q32" i="15"/>
  <c r="Q31" i="15"/>
  <c r="Q30" i="15"/>
  <c r="R37" i="15"/>
  <c r="R36" i="15"/>
  <c r="R35" i="15"/>
  <c r="R34" i="15"/>
  <c r="R33" i="15"/>
  <c r="R32" i="15"/>
  <c r="R31" i="15"/>
  <c r="R30" i="15"/>
  <c r="Q21" i="34"/>
  <c r="Q24" i="34"/>
  <c r="Q22" i="34"/>
  <c r="Q20" i="34"/>
  <c r="Q23" i="34"/>
  <c r="Q25" i="34"/>
  <c r="Q18" i="34"/>
  <c r="Q19" i="34"/>
  <c r="R19" i="34"/>
  <c r="R21" i="34"/>
  <c r="R24" i="34"/>
  <c r="R22" i="34"/>
  <c r="R20" i="34"/>
  <c r="R23" i="34"/>
  <c r="R25" i="34"/>
  <c r="R18" i="34"/>
  <c r="R24" i="32"/>
  <c r="R23" i="32"/>
  <c r="R22" i="32"/>
  <c r="R21" i="32"/>
  <c r="R20" i="32"/>
  <c r="R19" i="32"/>
  <c r="R18" i="32"/>
  <c r="R17" i="32"/>
  <c r="S24" i="32"/>
  <c r="S23" i="32"/>
  <c r="S22" i="32"/>
  <c r="S21" i="32"/>
  <c r="S20" i="32"/>
  <c r="S19" i="32"/>
  <c r="S18" i="32"/>
  <c r="S17" i="32"/>
  <c r="AD59" i="33"/>
  <c r="AC59" i="33"/>
  <c r="AD62" i="33"/>
  <c r="AC62" i="33"/>
  <c r="AD58" i="33"/>
  <c r="AC58" i="33"/>
  <c r="AD63" i="33"/>
  <c r="AC63" i="33"/>
  <c r="AD60" i="33"/>
  <c r="AC60" i="33"/>
  <c r="AD57" i="33"/>
  <c r="AC57" i="33"/>
  <c r="AD56" i="33"/>
  <c r="AC56" i="33"/>
  <c r="AD43" i="33"/>
  <c r="AC43" i="33"/>
  <c r="AD28" i="33"/>
  <c r="AD47" i="33"/>
  <c r="AC47" i="33"/>
  <c r="AD44" i="33"/>
  <c r="AC44" i="33"/>
  <c r="AD41" i="33"/>
  <c r="AC41" i="33"/>
  <c r="AD45" i="33"/>
  <c r="AC45" i="33"/>
  <c r="AD48" i="33"/>
  <c r="AC48" i="33"/>
  <c r="AD42" i="33"/>
  <c r="AC42" i="33"/>
  <c r="AC33" i="33"/>
  <c r="AC32" i="33"/>
  <c r="AC30" i="33"/>
  <c r="AC29" i="33"/>
  <c r="AC28" i="33"/>
  <c r="AC27" i="33"/>
  <c r="AC26" i="33"/>
  <c r="AD33" i="33"/>
  <c r="AD32" i="33"/>
  <c r="AD30" i="33"/>
  <c r="AD29" i="33"/>
  <c r="AD27" i="33"/>
  <c r="AD26" i="33"/>
  <c r="S20" i="18"/>
  <c r="T20" i="18"/>
  <c r="G4" i="36" s="1"/>
  <c r="S27" i="18"/>
  <c r="T27" i="18" s="1"/>
  <c r="G11" i="36" s="1"/>
  <c r="S25" i="18"/>
  <c r="T25" i="18" s="1"/>
  <c r="G9" i="36" s="1"/>
  <c r="S22" i="18"/>
  <c r="T22" i="18" s="1"/>
  <c r="G6" i="36" s="1"/>
  <c r="S24" i="18"/>
  <c r="T24" i="18"/>
  <c r="G8" i="36" s="1"/>
  <c r="S26" i="18"/>
  <c r="T26" i="18" s="1"/>
  <c r="G10" i="36" s="1"/>
  <c r="S23" i="18"/>
  <c r="T23" i="18" s="1"/>
  <c r="G7" i="36" s="1"/>
  <c r="S21" i="18"/>
  <c r="T21" i="18" s="1"/>
  <c r="G5" i="36" s="1"/>
  <c r="U19" i="18"/>
  <c r="S30" i="15"/>
  <c r="T30" i="15"/>
  <c r="F4" i="36" s="1"/>
  <c r="S37" i="15"/>
  <c r="U37" i="15" s="1"/>
  <c r="T37" i="15"/>
  <c r="F11" i="36" s="1"/>
  <c r="S35" i="15"/>
  <c r="T35" i="15"/>
  <c r="F9" i="36" s="1"/>
  <c r="S32" i="15"/>
  <c r="T32" i="15" s="1"/>
  <c r="F6" i="36" s="1"/>
  <c r="S34" i="15"/>
  <c r="T34" i="15" s="1"/>
  <c r="F8" i="36" s="1"/>
  <c r="S36" i="15"/>
  <c r="T36" i="15" s="1"/>
  <c r="F10" i="36" s="1"/>
  <c r="S33" i="15"/>
  <c r="T33" i="15"/>
  <c r="F7" i="36" s="1"/>
  <c r="S31" i="15"/>
  <c r="T31" i="15" s="1"/>
  <c r="F5" i="36" s="1"/>
  <c r="S18" i="34"/>
  <c r="S26" i="34" s="1"/>
  <c r="S25" i="34"/>
  <c r="T25" i="34" s="1"/>
  <c r="E11" i="36" s="1"/>
  <c r="S23" i="34"/>
  <c r="S20" i="34"/>
  <c r="U20" i="34" s="1"/>
  <c r="S22" i="34"/>
  <c r="T22" i="34"/>
  <c r="E8" i="36" s="1"/>
  <c r="S24" i="34"/>
  <c r="T24" i="34"/>
  <c r="E10" i="36" s="1"/>
  <c r="S21" i="34"/>
  <c r="T21" i="34" s="1"/>
  <c r="E7" i="36" s="1"/>
  <c r="S19" i="34"/>
  <c r="T19" i="34" s="1"/>
  <c r="E5" i="36" s="1"/>
  <c r="S38" i="15"/>
  <c r="U33" i="15" s="1"/>
  <c r="T23" i="34"/>
  <c r="E9" i="36" s="1"/>
  <c r="J3" i="32"/>
  <c r="U36" i="15"/>
  <c r="U31" i="15"/>
  <c r="A1" i="16"/>
  <c r="AE41" i="33"/>
  <c r="AE42" i="33"/>
  <c r="AE49" i="33" s="1"/>
  <c r="AE43" i="33"/>
  <c r="AE48" i="33"/>
  <c r="AE47" i="33"/>
  <c r="AE44" i="33"/>
  <c r="AE45" i="33"/>
  <c r="AF45" i="33" s="1"/>
  <c r="AE27" i="33"/>
  <c r="AE26" i="33"/>
  <c r="AE33" i="33"/>
  <c r="AE28" i="33"/>
  <c r="AE34" i="33" s="1"/>
  <c r="AE32" i="33"/>
  <c r="AF32" i="33" s="1"/>
  <c r="D10" i="36" s="1"/>
  <c r="AE29" i="33"/>
  <c r="AE30" i="33"/>
  <c r="AE59" i="33"/>
  <c r="AE62" i="33"/>
  <c r="AE60" i="33"/>
  <c r="AE58" i="33"/>
  <c r="AE63" i="33"/>
  <c r="AE56" i="33"/>
  <c r="AE57" i="33"/>
  <c r="R49" i="19"/>
  <c r="R63" i="18"/>
  <c r="F26" i="18"/>
  <c r="R66" i="15"/>
  <c r="R59" i="34"/>
  <c r="E264" i="34"/>
  <c r="D264" i="34"/>
  <c r="C264" i="34"/>
  <c r="B264" i="34"/>
  <c r="E263" i="34"/>
  <c r="D263" i="34"/>
  <c r="C263" i="34"/>
  <c r="B263" i="34"/>
  <c r="E262" i="34"/>
  <c r="D262" i="34"/>
  <c r="C262" i="34"/>
  <c r="B262" i="34"/>
  <c r="E261" i="34"/>
  <c r="D261" i="34"/>
  <c r="C261" i="34"/>
  <c r="B261" i="34"/>
  <c r="E260" i="34"/>
  <c r="D260" i="34"/>
  <c r="C260" i="34"/>
  <c r="B260" i="34"/>
  <c r="E259" i="34"/>
  <c r="D259" i="34"/>
  <c r="C259" i="34"/>
  <c r="B259" i="34"/>
  <c r="E258" i="34"/>
  <c r="D258" i="34"/>
  <c r="C258" i="34"/>
  <c r="B258" i="34"/>
  <c r="E257" i="34"/>
  <c r="D257" i="34"/>
  <c r="C257" i="34"/>
  <c r="B257" i="34"/>
  <c r="E256" i="34"/>
  <c r="D256" i="34"/>
  <c r="C256" i="34"/>
  <c r="B256" i="34"/>
  <c r="E255" i="34"/>
  <c r="D255" i="34"/>
  <c r="C255" i="34"/>
  <c r="B255" i="34"/>
  <c r="E254" i="34"/>
  <c r="D254" i="34"/>
  <c r="C254" i="34"/>
  <c r="B254" i="34"/>
  <c r="E253" i="34"/>
  <c r="D253" i="34"/>
  <c r="C253" i="34"/>
  <c r="B253" i="34"/>
  <c r="E252" i="34"/>
  <c r="D252" i="34"/>
  <c r="C252" i="34"/>
  <c r="B252" i="34"/>
  <c r="E251" i="34"/>
  <c r="D251" i="34"/>
  <c r="C251" i="34"/>
  <c r="B251" i="34"/>
  <c r="E250" i="34"/>
  <c r="D250" i="34"/>
  <c r="C250" i="34"/>
  <c r="B250" i="34"/>
  <c r="E249" i="34"/>
  <c r="D249" i="34"/>
  <c r="C249" i="34"/>
  <c r="B249" i="34"/>
  <c r="E248" i="34"/>
  <c r="D248" i="34"/>
  <c r="C248" i="34"/>
  <c r="B248" i="34"/>
  <c r="E247" i="34"/>
  <c r="D247" i="34"/>
  <c r="C247" i="34"/>
  <c r="B247" i="34"/>
  <c r="E246" i="34"/>
  <c r="D246" i="34"/>
  <c r="C246" i="34"/>
  <c r="B246" i="34"/>
  <c r="E245" i="34"/>
  <c r="D245" i="34"/>
  <c r="F245" i="34"/>
  <c r="C245" i="34"/>
  <c r="B245" i="34"/>
  <c r="E244" i="34"/>
  <c r="D244" i="34"/>
  <c r="C244" i="34"/>
  <c r="A244" i="34" s="1"/>
  <c r="B244" i="34"/>
  <c r="E243" i="34"/>
  <c r="D243" i="34"/>
  <c r="C243" i="34"/>
  <c r="A243" i="34" s="1"/>
  <c r="B243" i="34"/>
  <c r="E242" i="34"/>
  <c r="D242" i="34"/>
  <c r="C242" i="34"/>
  <c r="A242" i="34"/>
  <c r="B242" i="34"/>
  <c r="E241" i="34"/>
  <c r="D241" i="34"/>
  <c r="C241" i="34"/>
  <c r="A241" i="34"/>
  <c r="B241" i="34"/>
  <c r="E240" i="34"/>
  <c r="D240" i="34"/>
  <c r="C240" i="34"/>
  <c r="A240" i="34"/>
  <c r="B240" i="34"/>
  <c r="E239" i="34"/>
  <c r="D239" i="34"/>
  <c r="F239" i="34" s="1"/>
  <c r="C239" i="34"/>
  <c r="B239" i="34"/>
  <c r="E238" i="34"/>
  <c r="D238" i="34"/>
  <c r="C238" i="34"/>
  <c r="A238" i="34"/>
  <c r="B238" i="34"/>
  <c r="E237" i="34"/>
  <c r="D237" i="34"/>
  <c r="C237" i="34"/>
  <c r="A237" i="34" s="1"/>
  <c r="B237" i="34"/>
  <c r="E236" i="34"/>
  <c r="D236" i="34"/>
  <c r="C236" i="34"/>
  <c r="A236" i="34" s="1"/>
  <c r="B236" i="34"/>
  <c r="E235" i="34"/>
  <c r="D235" i="34"/>
  <c r="C235" i="34"/>
  <c r="A235" i="34" s="1"/>
  <c r="B235" i="34"/>
  <c r="E234" i="34"/>
  <c r="D234" i="34"/>
  <c r="C234" i="34"/>
  <c r="A234" i="34"/>
  <c r="B234" i="34"/>
  <c r="E233" i="34"/>
  <c r="D233" i="34"/>
  <c r="C233" i="34"/>
  <c r="A233" i="34" s="1"/>
  <c r="B233" i="34"/>
  <c r="E232" i="34"/>
  <c r="D232" i="34"/>
  <c r="C232" i="34"/>
  <c r="A232" i="34"/>
  <c r="B232" i="34"/>
  <c r="E231" i="34"/>
  <c r="D231" i="34"/>
  <c r="C231" i="34"/>
  <c r="A231" i="34"/>
  <c r="B231" i="34"/>
  <c r="E230" i="34"/>
  <c r="D230" i="34"/>
  <c r="C230" i="34"/>
  <c r="A230" i="34"/>
  <c r="B230" i="34"/>
  <c r="E229" i="34"/>
  <c r="D229" i="34"/>
  <c r="C229" i="34"/>
  <c r="A229" i="34" s="1"/>
  <c r="B229" i="34"/>
  <c r="E228" i="34"/>
  <c r="D228" i="34"/>
  <c r="C228" i="34"/>
  <c r="A228" i="34" s="1"/>
  <c r="B228" i="34"/>
  <c r="E227" i="34"/>
  <c r="D227" i="34"/>
  <c r="C227" i="34"/>
  <c r="A227" i="34" s="1"/>
  <c r="B227" i="34"/>
  <c r="E226" i="34"/>
  <c r="D226" i="34"/>
  <c r="C226" i="34"/>
  <c r="A226" i="34" s="1"/>
  <c r="B226" i="34"/>
  <c r="E225" i="34"/>
  <c r="D225" i="34"/>
  <c r="C225" i="34"/>
  <c r="A225" i="34" s="1"/>
  <c r="B225" i="34"/>
  <c r="E224" i="34"/>
  <c r="D224" i="34"/>
  <c r="C224" i="34"/>
  <c r="A224" i="34"/>
  <c r="B224" i="34"/>
  <c r="E223" i="34"/>
  <c r="D223" i="34"/>
  <c r="C223" i="34"/>
  <c r="A223" i="34"/>
  <c r="B223" i="34"/>
  <c r="E222" i="34"/>
  <c r="D222" i="34"/>
  <c r="F222" i="34" s="1"/>
  <c r="C222" i="34"/>
  <c r="A222" i="34"/>
  <c r="B222" i="34"/>
  <c r="E221" i="34"/>
  <c r="D221" i="34"/>
  <c r="C221" i="34"/>
  <c r="A221" i="34"/>
  <c r="B221" i="34"/>
  <c r="E220" i="34"/>
  <c r="D220" i="34"/>
  <c r="C220" i="34"/>
  <c r="A220" i="34"/>
  <c r="B220" i="34"/>
  <c r="E219" i="34"/>
  <c r="D219" i="34"/>
  <c r="C219" i="34"/>
  <c r="A219" i="34"/>
  <c r="B219" i="34"/>
  <c r="E218" i="34"/>
  <c r="D218" i="34"/>
  <c r="F218" i="34"/>
  <c r="C218" i="34"/>
  <c r="A218" i="34"/>
  <c r="B218" i="34"/>
  <c r="E217" i="34"/>
  <c r="D217" i="34"/>
  <c r="C217" i="34"/>
  <c r="A217" i="34"/>
  <c r="B217" i="34"/>
  <c r="E216" i="34"/>
  <c r="D216" i="34"/>
  <c r="C216" i="34"/>
  <c r="A216" i="34"/>
  <c r="B216" i="34"/>
  <c r="E215" i="34"/>
  <c r="D215" i="34"/>
  <c r="C215" i="34"/>
  <c r="A215" i="34" s="1"/>
  <c r="B215" i="34"/>
  <c r="E214" i="34"/>
  <c r="D214" i="34"/>
  <c r="C214" i="34"/>
  <c r="A214" i="34" s="1"/>
  <c r="B214" i="34"/>
  <c r="E213" i="34"/>
  <c r="D213" i="34"/>
  <c r="F213" i="34"/>
  <c r="C213" i="34"/>
  <c r="A213" i="34"/>
  <c r="B213" i="34"/>
  <c r="E212" i="34"/>
  <c r="D212" i="34"/>
  <c r="C212" i="34"/>
  <c r="A212" i="34" s="1"/>
  <c r="B212" i="34"/>
  <c r="E211" i="34"/>
  <c r="D211" i="34"/>
  <c r="F211" i="34"/>
  <c r="C211" i="34"/>
  <c r="A211" i="34"/>
  <c r="B211" i="34"/>
  <c r="E210" i="34"/>
  <c r="D210" i="34"/>
  <c r="C210" i="34"/>
  <c r="A210" i="34"/>
  <c r="B210" i="34"/>
  <c r="E209" i="34"/>
  <c r="D209" i="34"/>
  <c r="C209" i="34"/>
  <c r="A209" i="34" s="1"/>
  <c r="B209" i="34"/>
  <c r="E208" i="34"/>
  <c r="D208" i="34"/>
  <c r="C208" i="34"/>
  <c r="A208" i="34" s="1"/>
  <c r="B208" i="34"/>
  <c r="E207" i="34"/>
  <c r="D207" i="34"/>
  <c r="C207" i="34"/>
  <c r="A207" i="34" s="1"/>
  <c r="B207" i="34"/>
  <c r="E206" i="34"/>
  <c r="D206" i="34"/>
  <c r="C206" i="34"/>
  <c r="A206" i="34"/>
  <c r="B206" i="34"/>
  <c r="E205" i="34"/>
  <c r="D205" i="34"/>
  <c r="C205" i="34"/>
  <c r="A205" i="34" s="1"/>
  <c r="B205" i="34"/>
  <c r="E204" i="34"/>
  <c r="D204" i="34"/>
  <c r="F204" i="34" s="1"/>
  <c r="C204" i="34"/>
  <c r="A204" i="34" s="1"/>
  <c r="B204" i="34"/>
  <c r="E203" i="34"/>
  <c r="D203" i="34"/>
  <c r="C203" i="34"/>
  <c r="A203" i="34"/>
  <c r="B203" i="34"/>
  <c r="E202" i="34"/>
  <c r="D202" i="34"/>
  <c r="C202" i="34"/>
  <c r="A202" i="34"/>
  <c r="B202" i="34"/>
  <c r="E201" i="34"/>
  <c r="D201" i="34"/>
  <c r="F201" i="34" s="1"/>
  <c r="C201" i="34"/>
  <c r="A201" i="34" s="1"/>
  <c r="B201" i="34"/>
  <c r="E200" i="34"/>
  <c r="D200" i="34"/>
  <c r="C200" i="34"/>
  <c r="A200" i="34" s="1"/>
  <c r="B200" i="34"/>
  <c r="E199" i="34"/>
  <c r="D199" i="34"/>
  <c r="C199" i="34"/>
  <c r="A199" i="34" s="1"/>
  <c r="B199" i="34"/>
  <c r="E198" i="34"/>
  <c r="D198" i="34"/>
  <c r="F198" i="34" s="1"/>
  <c r="C198" i="34"/>
  <c r="A198" i="34" s="1"/>
  <c r="B198" i="34"/>
  <c r="E197" i="34"/>
  <c r="D197" i="34"/>
  <c r="F197" i="34"/>
  <c r="C197" i="34"/>
  <c r="A197" i="34" s="1"/>
  <c r="B197" i="34"/>
  <c r="E196" i="34"/>
  <c r="D196" i="34"/>
  <c r="C196" i="34"/>
  <c r="A196" i="34" s="1"/>
  <c r="B196" i="34"/>
  <c r="E195" i="34"/>
  <c r="D195" i="34"/>
  <c r="C195" i="34"/>
  <c r="A195" i="34" s="1"/>
  <c r="B195" i="34"/>
  <c r="E194" i="34"/>
  <c r="D194" i="34"/>
  <c r="F194" i="34"/>
  <c r="C194" i="34"/>
  <c r="A194" i="34" s="1"/>
  <c r="B194" i="34"/>
  <c r="E193" i="34"/>
  <c r="D193" i="34"/>
  <c r="C193" i="34"/>
  <c r="A193" i="34" s="1"/>
  <c r="B193" i="34"/>
  <c r="E192" i="34"/>
  <c r="D192" i="34"/>
  <c r="C192" i="34"/>
  <c r="A192" i="34" s="1"/>
  <c r="B192" i="34"/>
  <c r="E191" i="34"/>
  <c r="D191" i="34"/>
  <c r="C191" i="34"/>
  <c r="A191" i="34" s="1"/>
  <c r="B191" i="34"/>
  <c r="E190" i="34"/>
  <c r="D190" i="34"/>
  <c r="C190" i="34"/>
  <c r="A190" i="34" s="1"/>
  <c r="B190" i="34"/>
  <c r="E189" i="34"/>
  <c r="D189" i="34"/>
  <c r="C189" i="34"/>
  <c r="A189" i="34"/>
  <c r="B189" i="34"/>
  <c r="E188" i="34"/>
  <c r="D188" i="34"/>
  <c r="F188" i="34" s="1"/>
  <c r="C188" i="34"/>
  <c r="A188" i="34"/>
  <c r="B188" i="34"/>
  <c r="E187" i="34"/>
  <c r="D187" i="34"/>
  <c r="C187" i="34"/>
  <c r="A187" i="34"/>
  <c r="B187" i="34"/>
  <c r="E186" i="34"/>
  <c r="D186" i="34"/>
  <c r="C186" i="34"/>
  <c r="A186" i="34"/>
  <c r="B186" i="34"/>
  <c r="E185" i="34"/>
  <c r="D185" i="34"/>
  <c r="C185" i="34"/>
  <c r="A185" i="34"/>
  <c r="B185" i="34"/>
  <c r="E184" i="34"/>
  <c r="D184" i="34"/>
  <c r="C184" i="34"/>
  <c r="A184" i="34"/>
  <c r="B184" i="34"/>
  <c r="E183" i="34"/>
  <c r="D183" i="34"/>
  <c r="C183" i="34"/>
  <c r="A183" i="34" s="1"/>
  <c r="B183" i="34"/>
  <c r="E182" i="34"/>
  <c r="D182" i="34"/>
  <c r="C182" i="34"/>
  <c r="A182" i="34" s="1"/>
  <c r="B182" i="34"/>
  <c r="E181" i="34"/>
  <c r="D181" i="34"/>
  <c r="F181" i="34"/>
  <c r="C181" i="34"/>
  <c r="A181" i="34"/>
  <c r="B181" i="34"/>
  <c r="E180" i="34"/>
  <c r="D180" i="34"/>
  <c r="C180" i="34"/>
  <c r="A180" i="34" s="1"/>
  <c r="B180" i="34"/>
  <c r="E179" i="34"/>
  <c r="D179" i="34"/>
  <c r="C179" i="34"/>
  <c r="A179" i="34" s="1"/>
  <c r="B179" i="34"/>
  <c r="E178" i="34"/>
  <c r="D178" i="34"/>
  <c r="C178" i="34"/>
  <c r="A178" i="34" s="1"/>
  <c r="B178" i="34"/>
  <c r="E177" i="34"/>
  <c r="D177" i="34"/>
  <c r="F177" i="34"/>
  <c r="C177" i="34"/>
  <c r="A177" i="34" s="1"/>
  <c r="B177" i="34"/>
  <c r="E176" i="34"/>
  <c r="D176" i="34"/>
  <c r="C176" i="34"/>
  <c r="A176" i="34" s="1"/>
  <c r="B176" i="34"/>
  <c r="E175" i="34"/>
  <c r="D175" i="34"/>
  <c r="C175" i="34"/>
  <c r="A175" i="34" s="1"/>
  <c r="B175" i="34"/>
  <c r="E174" i="34"/>
  <c r="D174" i="34"/>
  <c r="C174" i="34"/>
  <c r="A174" i="34"/>
  <c r="B174" i="34"/>
  <c r="E173" i="34"/>
  <c r="D173" i="34"/>
  <c r="F173" i="34"/>
  <c r="C173" i="34"/>
  <c r="A173" i="34" s="1"/>
  <c r="B173" i="34"/>
  <c r="E172" i="34"/>
  <c r="D172" i="34"/>
  <c r="C172" i="34"/>
  <c r="A172" i="34" s="1"/>
  <c r="B172" i="34"/>
  <c r="E171" i="34"/>
  <c r="D171" i="34"/>
  <c r="C171" i="34"/>
  <c r="A171" i="34" s="1"/>
  <c r="B171" i="34"/>
  <c r="E170" i="34"/>
  <c r="D170" i="34"/>
  <c r="C170" i="34"/>
  <c r="A170" i="34"/>
  <c r="B170" i="34"/>
  <c r="E169" i="34"/>
  <c r="D169" i="34"/>
  <c r="F169" i="34" s="1"/>
  <c r="C169" i="34"/>
  <c r="A169" i="34" s="1"/>
  <c r="B169" i="34"/>
  <c r="E168" i="34"/>
  <c r="D168" i="34"/>
  <c r="F168" i="34"/>
  <c r="C168" i="34"/>
  <c r="A168" i="34" s="1"/>
  <c r="B168" i="34"/>
  <c r="E167" i="34"/>
  <c r="D167" i="34"/>
  <c r="C167" i="34"/>
  <c r="A167" i="34" s="1"/>
  <c r="B167" i="34"/>
  <c r="E166" i="34"/>
  <c r="D166" i="34"/>
  <c r="C166" i="34"/>
  <c r="A166" i="34" s="1"/>
  <c r="B166" i="34"/>
  <c r="E165" i="34"/>
  <c r="D165" i="34"/>
  <c r="F165" i="34"/>
  <c r="C165" i="34"/>
  <c r="A165" i="34" s="1"/>
  <c r="B165" i="34"/>
  <c r="E164" i="34"/>
  <c r="D164" i="34"/>
  <c r="F164" i="34"/>
  <c r="C164" i="34"/>
  <c r="A164" i="34"/>
  <c r="B164" i="34"/>
  <c r="E163" i="34"/>
  <c r="D163" i="34"/>
  <c r="C163" i="34"/>
  <c r="A163" i="34"/>
  <c r="B163" i="34"/>
  <c r="E162" i="34"/>
  <c r="D162" i="34"/>
  <c r="C162" i="34"/>
  <c r="A162" i="34" s="1"/>
  <c r="B162" i="34"/>
  <c r="E161" i="34"/>
  <c r="D161" i="34"/>
  <c r="C161" i="34"/>
  <c r="A161" i="34" s="1"/>
  <c r="B161" i="34"/>
  <c r="E160" i="34"/>
  <c r="D160" i="34"/>
  <c r="F160" i="34"/>
  <c r="C160" i="34"/>
  <c r="A160" i="34"/>
  <c r="B160" i="34"/>
  <c r="E159" i="34"/>
  <c r="D159" i="34"/>
  <c r="F159" i="34" s="1"/>
  <c r="C159" i="34"/>
  <c r="A159" i="34"/>
  <c r="B159" i="34"/>
  <c r="E158" i="34"/>
  <c r="D158" i="34"/>
  <c r="C158" i="34"/>
  <c r="A158" i="34"/>
  <c r="B158" i="34"/>
  <c r="E157" i="34"/>
  <c r="D157" i="34"/>
  <c r="F157" i="34" s="1"/>
  <c r="C157" i="34"/>
  <c r="A157" i="34" s="1"/>
  <c r="B157" i="34"/>
  <c r="E156" i="34"/>
  <c r="D156" i="34"/>
  <c r="F156" i="34" s="1"/>
  <c r="C156" i="34"/>
  <c r="A156" i="34" s="1"/>
  <c r="B156" i="34"/>
  <c r="E155" i="34"/>
  <c r="D155" i="34"/>
  <c r="F155" i="34"/>
  <c r="C155" i="34"/>
  <c r="A155" i="34" s="1"/>
  <c r="B155" i="34"/>
  <c r="E154" i="34"/>
  <c r="D154" i="34"/>
  <c r="C154" i="34"/>
  <c r="A154" i="34" s="1"/>
  <c r="B154" i="34"/>
  <c r="E153" i="34"/>
  <c r="D153" i="34"/>
  <c r="F153" i="34"/>
  <c r="C153" i="34"/>
  <c r="A153" i="34"/>
  <c r="B153" i="34"/>
  <c r="E152" i="34"/>
  <c r="D152" i="34"/>
  <c r="C152" i="34"/>
  <c r="A152" i="34" s="1"/>
  <c r="B152" i="34"/>
  <c r="E151" i="34"/>
  <c r="D151" i="34"/>
  <c r="C151" i="34"/>
  <c r="A151" i="34" s="1"/>
  <c r="B151" i="34"/>
  <c r="E150" i="34"/>
  <c r="D150" i="34"/>
  <c r="F150" i="34"/>
  <c r="C150" i="34"/>
  <c r="A150" i="34"/>
  <c r="B150" i="34"/>
  <c r="E149" i="34"/>
  <c r="D149" i="34"/>
  <c r="C149" i="34"/>
  <c r="A149" i="34" s="1"/>
  <c r="B149" i="34"/>
  <c r="E148" i="34"/>
  <c r="D148" i="34"/>
  <c r="F148" i="34"/>
  <c r="C148" i="34"/>
  <c r="A148" i="34"/>
  <c r="B148" i="34"/>
  <c r="E147" i="34"/>
  <c r="D147" i="34"/>
  <c r="F147" i="34" s="1"/>
  <c r="C147" i="34"/>
  <c r="A147" i="34" s="1"/>
  <c r="B147" i="34"/>
  <c r="E146" i="34"/>
  <c r="D146" i="34"/>
  <c r="F146" i="34" s="1"/>
  <c r="C146" i="34"/>
  <c r="A146" i="34" s="1"/>
  <c r="B146" i="34"/>
  <c r="E145" i="34"/>
  <c r="D145" i="34"/>
  <c r="C145" i="34"/>
  <c r="A145" i="34"/>
  <c r="B145" i="34"/>
  <c r="E144" i="34"/>
  <c r="D144" i="34"/>
  <c r="C144" i="34"/>
  <c r="A144" i="34"/>
  <c r="B144" i="34"/>
  <c r="E143" i="34"/>
  <c r="D143" i="34"/>
  <c r="C143" i="34"/>
  <c r="A143" i="34"/>
  <c r="B143" i="34"/>
  <c r="E142" i="34"/>
  <c r="D142" i="34"/>
  <c r="C142" i="34"/>
  <c r="A142" i="34"/>
  <c r="B142" i="34"/>
  <c r="E141" i="34"/>
  <c r="D141" i="34"/>
  <c r="F141" i="34" s="1"/>
  <c r="C141" i="34"/>
  <c r="B141" i="34"/>
  <c r="E140" i="34"/>
  <c r="D140" i="34"/>
  <c r="F140" i="34" s="1"/>
  <c r="C140" i="34"/>
  <c r="A140" i="34"/>
  <c r="B140" i="34"/>
  <c r="E139" i="34"/>
  <c r="D139" i="34"/>
  <c r="F139" i="34" s="1"/>
  <c r="C139" i="34"/>
  <c r="A139" i="34" s="1"/>
  <c r="B139" i="34"/>
  <c r="E138" i="34"/>
  <c r="D138" i="34"/>
  <c r="C138" i="34"/>
  <c r="A138" i="34" s="1"/>
  <c r="B138" i="34"/>
  <c r="E137" i="34"/>
  <c r="D137" i="34"/>
  <c r="C137" i="34"/>
  <c r="A137" i="34"/>
  <c r="B137" i="34"/>
  <c r="E136" i="34"/>
  <c r="D136" i="34"/>
  <c r="C136" i="34"/>
  <c r="A136" i="34"/>
  <c r="B136" i="34"/>
  <c r="E135" i="34"/>
  <c r="D135" i="34"/>
  <c r="C135" i="34"/>
  <c r="A135" i="34"/>
  <c r="B135" i="34"/>
  <c r="E134" i="34"/>
  <c r="D134" i="34"/>
  <c r="C134" i="34"/>
  <c r="A134" i="34" s="1"/>
  <c r="B134" i="34"/>
  <c r="E133" i="34"/>
  <c r="D133" i="34"/>
  <c r="C133" i="34"/>
  <c r="A133" i="34" s="1"/>
  <c r="B133" i="34"/>
  <c r="E132" i="34"/>
  <c r="D132" i="34"/>
  <c r="C132" i="34"/>
  <c r="A132" i="34" s="1"/>
  <c r="B132" i="34"/>
  <c r="E131" i="34"/>
  <c r="D131" i="34"/>
  <c r="C131" i="34"/>
  <c r="A131" i="34" s="1"/>
  <c r="B131" i="34"/>
  <c r="E130" i="34"/>
  <c r="D130" i="34"/>
  <c r="C130" i="34"/>
  <c r="A130" i="34"/>
  <c r="B130" i="34"/>
  <c r="E129" i="34"/>
  <c r="D129" i="34"/>
  <c r="C129" i="34"/>
  <c r="A129" i="34"/>
  <c r="B129" i="34"/>
  <c r="E128" i="34"/>
  <c r="D128" i="34"/>
  <c r="C128" i="34"/>
  <c r="A128" i="34"/>
  <c r="B128" i="34"/>
  <c r="E127" i="34"/>
  <c r="D127" i="34"/>
  <c r="C127" i="34"/>
  <c r="A127" i="34"/>
  <c r="B127" i="34"/>
  <c r="E126" i="34"/>
  <c r="D126" i="34"/>
  <c r="F126" i="34" s="1"/>
  <c r="C126" i="34"/>
  <c r="A126" i="34"/>
  <c r="B126" i="34"/>
  <c r="E125" i="34"/>
  <c r="D125" i="34"/>
  <c r="C125" i="34"/>
  <c r="A125" i="34"/>
  <c r="B125" i="34"/>
  <c r="E124" i="34"/>
  <c r="D124" i="34"/>
  <c r="C124" i="34"/>
  <c r="A124" i="34"/>
  <c r="B124" i="34"/>
  <c r="E123" i="34"/>
  <c r="D123" i="34"/>
  <c r="C123" i="34"/>
  <c r="A123" i="34" s="1"/>
  <c r="B123" i="34"/>
  <c r="E122" i="34"/>
  <c r="D122" i="34"/>
  <c r="C122" i="34"/>
  <c r="A122" i="34" s="1"/>
  <c r="B122" i="34"/>
  <c r="E121" i="34"/>
  <c r="D121" i="34"/>
  <c r="C121" i="34"/>
  <c r="A121" i="34" s="1"/>
  <c r="B121" i="34"/>
  <c r="E120" i="34"/>
  <c r="D120" i="34"/>
  <c r="C120" i="34"/>
  <c r="A120" i="34"/>
  <c r="B120" i="34"/>
  <c r="E119" i="34"/>
  <c r="D119" i="34"/>
  <c r="C119" i="34"/>
  <c r="A119" i="34"/>
  <c r="B119" i="34"/>
  <c r="E118" i="34"/>
  <c r="D118" i="34"/>
  <c r="C118" i="34"/>
  <c r="A118" i="34"/>
  <c r="B118" i="34"/>
  <c r="E117" i="34"/>
  <c r="D117" i="34"/>
  <c r="C117" i="34"/>
  <c r="A117" i="34"/>
  <c r="B117" i="34"/>
  <c r="E116" i="34"/>
  <c r="D116" i="34"/>
  <c r="C116" i="34"/>
  <c r="A116" i="34"/>
  <c r="B116" i="34"/>
  <c r="E115" i="34"/>
  <c r="D115" i="34"/>
  <c r="C115" i="34"/>
  <c r="A115" i="34" s="1"/>
  <c r="B115" i="34"/>
  <c r="E114" i="34"/>
  <c r="D114" i="34"/>
  <c r="C114" i="34"/>
  <c r="A114" i="34" s="1"/>
  <c r="B114" i="34"/>
  <c r="E113" i="34"/>
  <c r="D113" i="34"/>
  <c r="C113" i="34"/>
  <c r="A113" i="34" s="1"/>
  <c r="B113" i="34"/>
  <c r="E112" i="34"/>
  <c r="D112" i="34"/>
  <c r="C112" i="34"/>
  <c r="A112" i="34"/>
  <c r="B112" i="34"/>
  <c r="E111" i="34"/>
  <c r="D111" i="34"/>
  <c r="F111" i="34"/>
  <c r="C111" i="34"/>
  <c r="A111" i="34" s="1"/>
  <c r="B111" i="34"/>
  <c r="E110" i="34"/>
  <c r="D110" i="34"/>
  <c r="C110" i="34"/>
  <c r="A110" i="34" s="1"/>
  <c r="B110" i="34"/>
  <c r="E109" i="34"/>
  <c r="D109" i="34"/>
  <c r="C109" i="34"/>
  <c r="A109" i="34" s="1"/>
  <c r="B109" i="34"/>
  <c r="E108" i="34"/>
  <c r="D108" i="34"/>
  <c r="C108" i="34"/>
  <c r="A108" i="34"/>
  <c r="B108" i="34"/>
  <c r="E107" i="34"/>
  <c r="D107" i="34"/>
  <c r="F107" i="34" s="1"/>
  <c r="C107" i="34"/>
  <c r="A107" i="34" s="1"/>
  <c r="B107" i="34"/>
  <c r="E106" i="34"/>
  <c r="D106" i="34"/>
  <c r="C106" i="34"/>
  <c r="A106" i="34" s="1"/>
  <c r="B106" i="34"/>
  <c r="E105" i="34"/>
  <c r="D105" i="34"/>
  <c r="C105" i="34"/>
  <c r="A105" i="34" s="1"/>
  <c r="B105" i="34"/>
  <c r="E104" i="34"/>
  <c r="D104" i="34"/>
  <c r="C104" i="34"/>
  <c r="A104" i="34"/>
  <c r="B104" i="34"/>
  <c r="E103" i="34"/>
  <c r="D103" i="34"/>
  <c r="F103" i="34" s="1"/>
  <c r="C103" i="34"/>
  <c r="B103" i="34"/>
  <c r="E102" i="34"/>
  <c r="D102" i="34"/>
  <c r="C102" i="34"/>
  <c r="A102" i="34"/>
  <c r="B102" i="34"/>
  <c r="E101" i="34"/>
  <c r="D101" i="34"/>
  <c r="F101" i="34"/>
  <c r="C101" i="34"/>
  <c r="B101" i="34"/>
  <c r="E100" i="34"/>
  <c r="D100" i="34"/>
  <c r="F100" i="34"/>
  <c r="C100" i="34"/>
  <c r="A100" i="34"/>
  <c r="B100" i="34"/>
  <c r="E99" i="34"/>
  <c r="D99" i="34"/>
  <c r="C99" i="34"/>
  <c r="A99" i="34"/>
  <c r="B99" i="34"/>
  <c r="E98" i="34"/>
  <c r="D98" i="34"/>
  <c r="F98" i="34"/>
  <c r="C98" i="34"/>
  <c r="A98" i="34"/>
  <c r="B98" i="34"/>
  <c r="E97" i="34"/>
  <c r="D97" i="34"/>
  <c r="C97" i="34"/>
  <c r="A97" i="34"/>
  <c r="B97" i="34"/>
  <c r="E96" i="34"/>
  <c r="D96" i="34"/>
  <c r="C96" i="34"/>
  <c r="A96" i="34"/>
  <c r="B96" i="34"/>
  <c r="E95" i="34"/>
  <c r="D95" i="34"/>
  <c r="C95" i="34"/>
  <c r="A95" i="34" s="1"/>
  <c r="B95" i="34"/>
  <c r="E94" i="34"/>
  <c r="D94" i="34"/>
  <c r="C94" i="34"/>
  <c r="A94" i="34" s="1"/>
  <c r="B94" i="34"/>
  <c r="E93" i="34"/>
  <c r="D93" i="34"/>
  <c r="C93" i="34"/>
  <c r="A93" i="34" s="1"/>
  <c r="B93" i="34"/>
  <c r="E92" i="34"/>
  <c r="D92" i="34"/>
  <c r="C92" i="34"/>
  <c r="A92" i="34"/>
  <c r="B92" i="34"/>
  <c r="E91" i="34"/>
  <c r="D91" i="34"/>
  <c r="F91" i="34"/>
  <c r="C91" i="34"/>
  <c r="A91" i="34" s="1"/>
  <c r="B91" i="34"/>
  <c r="E90" i="34"/>
  <c r="D90" i="34"/>
  <c r="F90" i="34"/>
  <c r="C90" i="34"/>
  <c r="A90" i="34"/>
  <c r="B90" i="34"/>
  <c r="E89" i="34"/>
  <c r="D89" i="34"/>
  <c r="C89" i="34"/>
  <c r="A89" i="34" s="1"/>
  <c r="B89" i="34"/>
  <c r="E88" i="34"/>
  <c r="D88" i="34"/>
  <c r="F88" i="34" s="1"/>
  <c r="C88" i="34"/>
  <c r="A88" i="34" s="1"/>
  <c r="B88" i="34"/>
  <c r="E87" i="34"/>
  <c r="D87" i="34"/>
  <c r="F87" i="34"/>
  <c r="C87" i="34"/>
  <c r="A87" i="34"/>
  <c r="B87" i="34"/>
  <c r="E86" i="34"/>
  <c r="D86" i="34"/>
  <c r="C86" i="34"/>
  <c r="A86" i="34" s="1"/>
  <c r="B86" i="34"/>
  <c r="E85" i="34"/>
  <c r="D85" i="34"/>
  <c r="F85" i="34" s="1"/>
  <c r="C85" i="34"/>
  <c r="A85" i="34"/>
  <c r="B85" i="34"/>
  <c r="E84" i="34"/>
  <c r="D84" i="34"/>
  <c r="C84" i="34"/>
  <c r="A84" i="34"/>
  <c r="B84" i="34"/>
  <c r="E83" i="34"/>
  <c r="D83" i="34"/>
  <c r="F83" i="34" s="1"/>
  <c r="C83" i="34"/>
  <c r="A83" i="34"/>
  <c r="B83" i="34"/>
  <c r="E82" i="34"/>
  <c r="D82" i="34"/>
  <c r="C82" i="34"/>
  <c r="A82" i="34"/>
  <c r="B82" i="34"/>
  <c r="E81" i="34"/>
  <c r="D81" i="34"/>
  <c r="C81" i="34"/>
  <c r="A81" i="34"/>
  <c r="B81" i="34"/>
  <c r="E80" i="34"/>
  <c r="D80" i="34"/>
  <c r="C80" i="34"/>
  <c r="A80" i="34" s="1"/>
  <c r="B80" i="34"/>
  <c r="E79" i="34"/>
  <c r="D79" i="34"/>
  <c r="F79" i="34"/>
  <c r="C79" i="34"/>
  <c r="A79" i="34"/>
  <c r="B79" i="34"/>
  <c r="E78" i="34"/>
  <c r="D78" i="34"/>
  <c r="F78" i="34" s="1"/>
  <c r="C78" i="34"/>
  <c r="A78" i="34"/>
  <c r="B78" i="34"/>
  <c r="E77" i="34"/>
  <c r="D77" i="34"/>
  <c r="C77" i="34"/>
  <c r="A77" i="34"/>
  <c r="B77" i="34"/>
  <c r="E76" i="34"/>
  <c r="D76" i="34"/>
  <c r="F76" i="34" s="1"/>
  <c r="C76" i="34"/>
  <c r="A76" i="34" s="1"/>
  <c r="B76" i="34"/>
  <c r="E75" i="34"/>
  <c r="D75" i="34"/>
  <c r="C75" i="34"/>
  <c r="A75" i="34" s="1"/>
  <c r="B75" i="34"/>
  <c r="E74" i="34"/>
  <c r="D74" i="34"/>
  <c r="F74" i="34" s="1"/>
  <c r="C74" i="34"/>
  <c r="A74" i="34" s="1"/>
  <c r="B74" i="34"/>
  <c r="E73" i="34"/>
  <c r="D73" i="34"/>
  <c r="C73" i="34"/>
  <c r="A73" i="34"/>
  <c r="B73" i="34"/>
  <c r="E72" i="34"/>
  <c r="D72" i="34"/>
  <c r="C72" i="34"/>
  <c r="A72" i="34" s="1"/>
  <c r="B72" i="34"/>
  <c r="E71" i="34"/>
  <c r="D71" i="34"/>
  <c r="C71" i="34"/>
  <c r="A71" i="34"/>
  <c r="B71" i="34"/>
  <c r="E70" i="34"/>
  <c r="D70" i="34"/>
  <c r="C70" i="34"/>
  <c r="A70" i="34"/>
  <c r="B70" i="34"/>
  <c r="E69" i="34"/>
  <c r="D69" i="34"/>
  <c r="F69" i="34" s="1"/>
  <c r="C69" i="34"/>
  <c r="A69" i="34"/>
  <c r="B69" i="34"/>
  <c r="E68" i="34"/>
  <c r="D68" i="34"/>
  <c r="C68" i="34"/>
  <c r="A68" i="34"/>
  <c r="B68" i="34"/>
  <c r="E67" i="34"/>
  <c r="D67" i="34"/>
  <c r="F67" i="34" s="1"/>
  <c r="C67" i="34"/>
  <c r="A67" i="34"/>
  <c r="B67" i="34"/>
  <c r="E66" i="34"/>
  <c r="D66" i="34"/>
  <c r="C66" i="34"/>
  <c r="A66" i="34" s="1"/>
  <c r="B66" i="34"/>
  <c r="E65" i="34"/>
  <c r="D65" i="34"/>
  <c r="F65" i="34" s="1"/>
  <c r="C65" i="34"/>
  <c r="A65" i="34"/>
  <c r="B65" i="34"/>
  <c r="E64" i="34"/>
  <c r="D64" i="34"/>
  <c r="C64" i="34"/>
  <c r="A64" i="34"/>
  <c r="B64" i="34"/>
  <c r="E63" i="34"/>
  <c r="D63" i="34"/>
  <c r="C63" i="34"/>
  <c r="A63" i="34"/>
  <c r="B63" i="34"/>
  <c r="E62" i="34"/>
  <c r="D62" i="34"/>
  <c r="C62" i="34"/>
  <c r="A62" i="34" s="1"/>
  <c r="B62" i="34"/>
  <c r="E61" i="34"/>
  <c r="D61" i="34"/>
  <c r="C61" i="34"/>
  <c r="A61" i="34" s="1"/>
  <c r="B61" i="34"/>
  <c r="E60" i="34"/>
  <c r="D60" i="34"/>
  <c r="C60" i="34"/>
  <c r="A60" i="34" s="1"/>
  <c r="B60" i="34"/>
  <c r="E59" i="34"/>
  <c r="D59" i="34"/>
  <c r="F59" i="34"/>
  <c r="C59" i="34"/>
  <c r="A59" i="34" s="1"/>
  <c r="B59" i="34"/>
  <c r="E58" i="34"/>
  <c r="D58" i="34"/>
  <c r="C58" i="34"/>
  <c r="A58" i="34" s="1"/>
  <c r="B58" i="34"/>
  <c r="E57" i="34"/>
  <c r="D57" i="34"/>
  <c r="F57" i="34"/>
  <c r="C57" i="34"/>
  <c r="A57" i="34"/>
  <c r="B57" i="34"/>
  <c r="E56" i="34"/>
  <c r="D56" i="34"/>
  <c r="F56" i="34"/>
  <c r="C56" i="34"/>
  <c r="B56" i="34"/>
  <c r="E55" i="34"/>
  <c r="D55" i="34"/>
  <c r="C55" i="34"/>
  <c r="A55" i="34" s="1"/>
  <c r="B55" i="34"/>
  <c r="E54" i="34"/>
  <c r="D54" i="34"/>
  <c r="C54" i="34"/>
  <c r="A54" i="34" s="1"/>
  <c r="B54" i="34"/>
  <c r="E53" i="34"/>
  <c r="D53" i="34"/>
  <c r="C53" i="34"/>
  <c r="A53" i="34" s="1"/>
  <c r="B53" i="34"/>
  <c r="E52" i="34"/>
  <c r="D52" i="34"/>
  <c r="C52" i="34"/>
  <c r="A52" i="34"/>
  <c r="B52" i="34"/>
  <c r="E51" i="34"/>
  <c r="D51" i="34"/>
  <c r="C51" i="34"/>
  <c r="A51" i="34"/>
  <c r="B51" i="34"/>
  <c r="E50" i="34"/>
  <c r="D50" i="34"/>
  <c r="C50" i="34"/>
  <c r="A50" i="34"/>
  <c r="B50" i="34"/>
  <c r="E49" i="34"/>
  <c r="D49" i="34"/>
  <c r="C49" i="34"/>
  <c r="A49" i="34"/>
  <c r="B49" i="34"/>
  <c r="E48" i="34"/>
  <c r="D48" i="34"/>
  <c r="F48" i="34" s="1"/>
  <c r="C48" i="34"/>
  <c r="A48" i="34"/>
  <c r="B48" i="34"/>
  <c r="E47" i="34"/>
  <c r="D47" i="34"/>
  <c r="C47" i="34"/>
  <c r="A47" i="34"/>
  <c r="B47" i="34"/>
  <c r="E46" i="34"/>
  <c r="D46" i="34"/>
  <c r="C46" i="34"/>
  <c r="A46" i="34"/>
  <c r="B46" i="34"/>
  <c r="E45" i="34"/>
  <c r="D45" i="34"/>
  <c r="C45" i="34"/>
  <c r="A45" i="34" s="1"/>
  <c r="B45" i="34"/>
  <c r="E44" i="34"/>
  <c r="D44" i="34"/>
  <c r="C44" i="34"/>
  <c r="A44" i="34" s="1"/>
  <c r="B44" i="34"/>
  <c r="E43" i="34"/>
  <c r="D43" i="34"/>
  <c r="C43" i="34"/>
  <c r="A43" i="34" s="1"/>
  <c r="B43" i="34"/>
  <c r="E42" i="34"/>
  <c r="D42" i="34"/>
  <c r="C42" i="34"/>
  <c r="A42" i="34"/>
  <c r="B42" i="34"/>
  <c r="E41" i="34"/>
  <c r="D41" i="34"/>
  <c r="C41" i="34"/>
  <c r="A41" i="34"/>
  <c r="B41" i="34"/>
  <c r="E40" i="34"/>
  <c r="D40" i="34"/>
  <c r="C40" i="34"/>
  <c r="A40" i="34"/>
  <c r="B40" i="34"/>
  <c r="E39" i="34"/>
  <c r="D39" i="34"/>
  <c r="C39" i="34"/>
  <c r="A39" i="34"/>
  <c r="B39" i="34"/>
  <c r="E38" i="34"/>
  <c r="D38" i="34"/>
  <c r="F38" i="34" s="1"/>
  <c r="C38" i="34"/>
  <c r="A38" i="34"/>
  <c r="B38" i="34"/>
  <c r="E37" i="34"/>
  <c r="D37" i="34"/>
  <c r="F37" i="34" s="1"/>
  <c r="C37" i="34"/>
  <c r="B37" i="34"/>
  <c r="E36" i="34"/>
  <c r="D36" i="34"/>
  <c r="C36" i="34"/>
  <c r="A36" i="34"/>
  <c r="B36" i="34"/>
  <c r="E35" i="34"/>
  <c r="D35" i="34"/>
  <c r="F35" i="34" s="1"/>
  <c r="C35" i="34"/>
  <c r="A35" i="34"/>
  <c r="B35" i="34"/>
  <c r="E34" i="34"/>
  <c r="D34" i="34"/>
  <c r="C34" i="34"/>
  <c r="A34" i="34" s="1"/>
  <c r="B34" i="34"/>
  <c r="E33" i="34"/>
  <c r="D33" i="34"/>
  <c r="C33" i="34"/>
  <c r="A33" i="34" s="1"/>
  <c r="B33" i="34"/>
  <c r="E32" i="34"/>
  <c r="D32" i="34"/>
  <c r="C32" i="34"/>
  <c r="A32" i="34" s="1"/>
  <c r="B32" i="34"/>
  <c r="E31" i="34"/>
  <c r="D31" i="34"/>
  <c r="C31" i="34"/>
  <c r="A31" i="34" s="1"/>
  <c r="B31" i="34"/>
  <c r="E30" i="34"/>
  <c r="D30" i="34"/>
  <c r="C30" i="34"/>
  <c r="A30" i="34"/>
  <c r="B30" i="34"/>
  <c r="E29" i="34"/>
  <c r="D29" i="34"/>
  <c r="F29" i="34" s="1"/>
  <c r="C29" i="34"/>
  <c r="B29" i="34"/>
  <c r="E28" i="34"/>
  <c r="D28" i="34"/>
  <c r="C28" i="34"/>
  <c r="A28" i="34"/>
  <c r="B28" i="34"/>
  <c r="E27" i="34"/>
  <c r="D27" i="34"/>
  <c r="C27" i="34"/>
  <c r="A27" i="34"/>
  <c r="B27" i="34"/>
  <c r="E26" i="34"/>
  <c r="D26" i="34"/>
  <c r="F26" i="34" s="1"/>
  <c r="C26" i="34"/>
  <c r="A26" i="34" s="1"/>
  <c r="B26" i="34"/>
  <c r="E25" i="34"/>
  <c r="D25" i="34"/>
  <c r="F25" i="34" s="1"/>
  <c r="C25" i="34"/>
  <c r="A25" i="34"/>
  <c r="B25" i="34"/>
  <c r="E24" i="34"/>
  <c r="D24" i="34"/>
  <c r="C24" i="34"/>
  <c r="A24" i="34"/>
  <c r="B24" i="34"/>
  <c r="E23" i="34"/>
  <c r="D23" i="34"/>
  <c r="C23" i="34"/>
  <c r="A23" i="34" s="1"/>
  <c r="B23" i="34"/>
  <c r="E22" i="34"/>
  <c r="D22" i="34"/>
  <c r="C22" i="34"/>
  <c r="A22" i="34" s="1"/>
  <c r="B22" i="34"/>
  <c r="E21" i="34"/>
  <c r="D21" i="34"/>
  <c r="C21" i="34"/>
  <c r="A21" i="34" s="1"/>
  <c r="B21" i="34"/>
  <c r="E20" i="34"/>
  <c r="D20" i="34"/>
  <c r="C20" i="34"/>
  <c r="A20" i="34" s="1"/>
  <c r="B20" i="34"/>
  <c r="E19" i="34"/>
  <c r="D19" i="34"/>
  <c r="C19" i="34"/>
  <c r="A19" i="34" s="1"/>
  <c r="B19" i="34"/>
  <c r="E18" i="34"/>
  <c r="D18" i="34"/>
  <c r="C18" i="34"/>
  <c r="A18" i="34"/>
  <c r="B18" i="34"/>
  <c r="E17" i="34"/>
  <c r="D17" i="34"/>
  <c r="F17" i="34" s="1"/>
  <c r="C17" i="34"/>
  <c r="A17" i="34"/>
  <c r="B17" i="34"/>
  <c r="E16" i="34"/>
  <c r="D16" i="34"/>
  <c r="C16" i="34"/>
  <c r="A16" i="34"/>
  <c r="B16" i="34"/>
  <c r="E15" i="34"/>
  <c r="D15" i="34"/>
  <c r="C15" i="34"/>
  <c r="A15" i="34" s="1"/>
  <c r="B15" i="34"/>
  <c r="E14" i="34"/>
  <c r="D14" i="34"/>
  <c r="C14" i="34"/>
  <c r="A14" i="34" s="1"/>
  <c r="B14" i="34"/>
  <c r="E13" i="34"/>
  <c r="D13" i="34"/>
  <c r="F13" i="34" s="1"/>
  <c r="C13" i="34"/>
  <c r="A13" i="34" s="1"/>
  <c r="B13" i="34"/>
  <c r="E12" i="34"/>
  <c r="D12" i="34"/>
  <c r="C12" i="34"/>
  <c r="A12" i="34" s="1"/>
  <c r="B12" i="34"/>
  <c r="E11" i="34"/>
  <c r="D11" i="34"/>
  <c r="C11" i="34"/>
  <c r="A11" i="34"/>
  <c r="B11" i="34"/>
  <c r="E10" i="34"/>
  <c r="D10" i="34"/>
  <c r="C10" i="34"/>
  <c r="A10" i="34"/>
  <c r="B10" i="34"/>
  <c r="E9" i="34"/>
  <c r="D9" i="34"/>
  <c r="F9" i="34" s="1"/>
  <c r="H9" i="34" s="1"/>
  <c r="C9" i="34"/>
  <c r="A9" i="34"/>
  <c r="B9" i="34"/>
  <c r="E8" i="34"/>
  <c r="D8" i="34"/>
  <c r="F8" i="34" s="1"/>
  <c r="C8" i="34"/>
  <c r="A8" i="34" s="1"/>
  <c r="B8" i="34"/>
  <c r="E7" i="34"/>
  <c r="D7" i="34"/>
  <c r="F7" i="34" s="1"/>
  <c r="C7" i="34"/>
  <c r="B7" i="34"/>
  <c r="E6" i="34"/>
  <c r="D6" i="34"/>
  <c r="F6" i="34" s="1"/>
  <c r="C6" i="34"/>
  <c r="B6" i="34"/>
  <c r="F58" i="34"/>
  <c r="H58" i="34" s="1"/>
  <c r="F60" i="34"/>
  <c r="H60" i="34"/>
  <c r="F61" i="34"/>
  <c r="H61" i="34" s="1"/>
  <c r="F62" i="34"/>
  <c r="H62" i="34" s="1"/>
  <c r="F64" i="34"/>
  <c r="H64" i="34" s="1"/>
  <c r="H65" i="34"/>
  <c r="F66" i="34"/>
  <c r="H66" i="34"/>
  <c r="F75" i="34"/>
  <c r="H75" i="34" s="1"/>
  <c r="F81" i="34"/>
  <c r="H81" i="34"/>
  <c r="H88" i="34"/>
  <c r="F89" i="34"/>
  <c r="H89" i="34"/>
  <c r="F92" i="34"/>
  <c r="H92" i="34" s="1"/>
  <c r="F96" i="34"/>
  <c r="H96" i="34" s="1"/>
  <c r="F10" i="34"/>
  <c r="H10" i="34" s="1"/>
  <c r="F11" i="34"/>
  <c r="H11" i="34" s="1"/>
  <c r="F12" i="34"/>
  <c r="H12" i="34"/>
  <c r="H13" i="34"/>
  <c r="F14" i="34"/>
  <c r="H14" i="34" s="1"/>
  <c r="F15" i="34"/>
  <c r="H15" i="34" s="1"/>
  <c r="F16" i="34"/>
  <c r="H16" i="34" s="1"/>
  <c r="H17" i="34"/>
  <c r="F18" i="34"/>
  <c r="H18" i="34" s="1"/>
  <c r="F19" i="34"/>
  <c r="H19" i="34" s="1"/>
  <c r="F20" i="34"/>
  <c r="H20" i="34"/>
  <c r="F21" i="34"/>
  <c r="H21" i="34"/>
  <c r="F22" i="34"/>
  <c r="H22" i="34"/>
  <c r="F23" i="34"/>
  <c r="H23" i="34" s="1"/>
  <c r="F24" i="34"/>
  <c r="H24" i="34" s="1"/>
  <c r="H26" i="34"/>
  <c r="F27" i="34"/>
  <c r="H27" i="34" s="1"/>
  <c r="F28" i="34"/>
  <c r="H28" i="34" s="1"/>
  <c r="F30" i="34"/>
  <c r="H30" i="34" s="1"/>
  <c r="F31" i="34"/>
  <c r="H31" i="34"/>
  <c r="F32" i="34"/>
  <c r="H32" i="34" s="1"/>
  <c r="F33" i="34"/>
  <c r="H33" i="34" s="1"/>
  <c r="F34" i="34"/>
  <c r="H34" i="34"/>
  <c r="H35" i="34"/>
  <c r="F36" i="34"/>
  <c r="H36" i="34" s="1"/>
  <c r="F39" i="34"/>
  <c r="H39" i="34" s="1"/>
  <c r="F40" i="34"/>
  <c r="H40" i="34" s="1"/>
  <c r="F41" i="34"/>
  <c r="H41" i="34"/>
  <c r="F42" i="34"/>
  <c r="H42" i="34" s="1"/>
  <c r="F43" i="34"/>
  <c r="H43" i="34" s="1"/>
  <c r="F44" i="34"/>
  <c r="H44" i="34" s="1"/>
  <c r="F45" i="34"/>
  <c r="H45" i="34"/>
  <c r="F46" i="34"/>
  <c r="H46" i="34" s="1"/>
  <c r="F47" i="34"/>
  <c r="H47" i="34" s="1"/>
  <c r="F49" i="34"/>
  <c r="H49" i="34"/>
  <c r="F50" i="34"/>
  <c r="H50" i="34" s="1"/>
  <c r="F51" i="34"/>
  <c r="H51" i="34"/>
  <c r="F52" i="34"/>
  <c r="H52" i="34" s="1"/>
  <c r="F53" i="34"/>
  <c r="H53" i="34" s="1"/>
  <c r="F54" i="34"/>
  <c r="H54" i="34" s="1"/>
  <c r="F55" i="34"/>
  <c r="H55" i="34"/>
  <c r="F63" i="34"/>
  <c r="H63" i="34" s="1"/>
  <c r="F71" i="34"/>
  <c r="H71" i="34" s="1"/>
  <c r="F73" i="34"/>
  <c r="H73" i="34"/>
  <c r="F82" i="34"/>
  <c r="H82" i="34" s="1"/>
  <c r="F94" i="34"/>
  <c r="H94" i="34" s="1"/>
  <c r="F68" i="34"/>
  <c r="H68" i="34" s="1"/>
  <c r="F70" i="34"/>
  <c r="H70" i="34" s="1"/>
  <c r="F72" i="34"/>
  <c r="H72" i="34" s="1"/>
  <c r="F77" i="34"/>
  <c r="H77" i="34" s="1"/>
  <c r="F80" i="34"/>
  <c r="H80" i="34"/>
  <c r="F84" i="34"/>
  <c r="H84" i="34" s="1"/>
  <c r="F86" i="34"/>
  <c r="H86" i="34"/>
  <c r="F93" i="34"/>
  <c r="H93" i="34" s="1"/>
  <c r="F95" i="34"/>
  <c r="H95" i="34"/>
  <c r="F97" i="34"/>
  <c r="H97" i="34" s="1"/>
  <c r="F99" i="34"/>
  <c r="H99" i="34" s="1"/>
  <c r="F102" i="34"/>
  <c r="H102" i="34" s="1"/>
  <c r="F104" i="34"/>
  <c r="H104" i="34" s="1"/>
  <c r="F105" i="34"/>
  <c r="H105" i="34"/>
  <c r="F106" i="34"/>
  <c r="H106" i="34" s="1"/>
  <c r="F108" i="34"/>
  <c r="H108" i="34" s="1"/>
  <c r="F109" i="34"/>
  <c r="H109" i="34" s="1"/>
  <c r="F110" i="34"/>
  <c r="H110" i="34"/>
  <c r="F112" i="34"/>
  <c r="H112" i="34" s="1"/>
  <c r="F113" i="34"/>
  <c r="H113" i="34" s="1"/>
  <c r="F114" i="34"/>
  <c r="H114" i="34"/>
  <c r="F115" i="34"/>
  <c r="H115" i="34" s="1"/>
  <c r="F116" i="34"/>
  <c r="H116" i="34"/>
  <c r="F117" i="34"/>
  <c r="H117" i="34" s="1"/>
  <c r="F118" i="34"/>
  <c r="H118" i="34" s="1"/>
  <c r="F119" i="34"/>
  <c r="H119" i="34" s="1"/>
  <c r="F120" i="34"/>
  <c r="H120" i="34"/>
  <c r="F121" i="34"/>
  <c r="H121" i="34" s="1"/>
  <c r="F122" i="34"/>
  <c r="H122" i="34" s="1"/>
  <c r="F123" i="34"/>
  <c r="H123" i="34"/>
  <c r="F124" i="34"/>
  <c r="H124" i="34" s="1"/>
  <c r="F125" i="34"/>
  <c r="H125" i="34" s="1"/>
  <c r="F127" i="34"/>
  <c r="H127" i="34" s="1"/>
  <c r="F128" i="34"/>
  <c r="H128" i="34" s="1"/>
  <c r="F129" i="34"/>
  <c r="H129" i="34" s="1"/>
  <c r="F130" i="34"/>
  <c r="H130" i="34" s="1"/>
  <c r="F131" i="34"/>
  <c r="H131" i="34"/>
  <c r="F132" i="34"/>
  <c r="H132" i="34" s="1"/>
  <c r="F133" i="34"/>
  <c r="H133" i="34"/>
  <c r="F134" i="34"/>
  <c r="H134" i="34" s="1"/>
  <c r="F135" i="34"/>
  <c r="H135" i="34" s="1"/>
  <c r="F136" i="34"/>
  <c r="H136" i="34" s="1"/>
  <c r="F137" i="34"/>
  <c r="H137" i="34"/>
  <c r="F138" i="34"/>
  <c r="H138" i="34" s="1"/>
  <c r="F142" i="34"/>
  <c r="H142" i="34" s="1"/>
  <c r="F143" i="34"/>
  <c r="H143" i="34"/>
  <c r="F144" i="34"/>
  <c r="H144" i="34" s="1"/>
  <c r="F145" i="34"/>
  <c r="H145" i="34" s="1"/>
  <c r="F149" i="34"/>
  <c r="H149" i="34" s="1"/>
  <c r="F151" i="34"/>
  <c r="H151" i="34" s="1"/>
  <c r="F152" i="34"/>
  <c r="H152" i="34" s="1"/>
  <c r="F154" i="34"/>
  <c r="H154" i="34" s="1"/>
  <c r="F158" i="34"/>
  <c r="H158" i="34"/>
  <c r="F161" i="34"/>
  <c r="H161" i="34" s="1"/>
  <c r="F162" i="34"/>
  <c r="H162" i="34"/>
  <c r="F163" i="34"/>
  <c r="H163" i="34" s="1"/>
  <c r="F166" i="34"/>
  <c r="H166" i="34"/>
  <c r="F167" i="34"/>
  <c r="H167" i="34" s="1"/>
  <c r="F170" i="34"/>
  <c r="H170" i="34" s="1"/>
  <c r="F171" i="34"/>
  <c r="H171" i="34" s="1"/>
  <c r="F172" i="34"/>
  <c r="H172" i="34" s="1"/>
  <c r="F174" i="34"/>
  <c r="H174" i="34"/>
  <c r="F175" i="34"/>
  <c r="H175" i="34" s="1"/>
  <c r="F176" i="34"/>
  <c r="H176" i="34" s="1"/>
  <c r="F178" i="34"/>
  <c r="H178" i="34" s="1"/>
  <c r="F179" i="34"/>
  <c r="H179" i="34"/>
  <c r="F180" i="34"/>
  <c r="H180" i="34" s="1"/>
  <c r="F182" i="34"/>
  <c r="H182" i="34" s="1"/>
  <c r="F183" i="34"/>
  <c r="H183" i="34"/>
  <c r="F184" i="34"/>
  <c r="H184" i="34" s="1"/>
  <c r="F185" i="34"/>
  <c r="H185" i="34"/>
  <c r="F186" i="34"/>
  <c r="H186" i="34" s="1"/>
  <c r="F187" i="34"/>
  <c r="H187" i="34" s="1"/>
  <c r="F189" i="34"/>
  <c r="H189" i="34" s="1"/>
  <c r="F190" i="34"/>
  <c r="H190" i="34"/>
  <c r="F191" i="34"/>
  <c r="H191" i="34" s="1"/>
  <c r="F192" i="34"/>
  <c r="H192" i="34" s="1"/>
  <c r="F193" i="34"/>
  <c r="H193" i="34" s="1"/>
  <c r="F195" i="34"/>
  <c r="H195" i="34"/>
  <c r="F196" i="34"/>
  <c r="H196" i="34" s="1"/>
  <c r="F199" i="34"/>
  <c r="H199" i="34" s="1"/>
  <c r="F200" i="34"/>
  <c r="H200" i="34" s="1"/>
  <c r="F202" i="34"/>
  <c r="H202" i="34"/>
  <c r="F203" i="34"/>
  <c r="H203" i="34" s="1"/>
  <c r="F205" i="34"/>
  <c r="H205" i="34" s="1"/>
  <c r="F206" i="34"/>
  <c r="H206" i="34" s="1"/>
  <c r="F207" i="34"/>
  <c r="H207" i="34"/>
  <c r="F208" i="34"/>
  <c r="H208" i="34" s="1"/>
  <c r="F209" i="34"/>
  <c r="H209" i="34" s="1"/>
  <c r="F210" i="34"/>
  <c r="H210" i="34" s="1"/>
  <c r="F212" i="34"/>
  <c r="H212" i="34"/>
  <c r="F214" i="34"/>
  <c r="H214" i="34" s="1"/>
  <c r="F215" i="34"/>
  <c r="H215" i="34" s="1"/>
  <c r="F216" i="34"/>
  <c r="H216" i="34" s="1"/>
  <c r="F217" i="34"/>
  <c r="H217" i="34"/>
  <c r="F219" i="34"/>
  <c r="H219" i="34" s="1"/>
  <c r="F220" i="34"/>
  <c r="H220" i="34" s="1"/>
  <c r="F221" i="34"/>
  <c r="H221" i="34" s="1"/>
  <c r="F223" i="34"/>
  <c r="H223" i="34"/>
  <c r="F224" i="34"/>
  <c r="H224" i="34" s="1"/>
  <c r="F225" i="34"/>
  <c r="H225" i="34" s="1"/>
  <c r="F226" i="34"/>
  <c r="H226" i="34" s="1"/>
  <c r="F227" i="34"/>
  <c r="H227" i="34"/>
  <c r="F228" i="34"/>
  <c r="H228" i="34" s="1"/>
  <c r="F229" i="34"/>
  <c r="H229" i="34" s="1"/>
  <c r="F230" i="34"/>
  <c r="H230" i="34" s="1"/>
  <c r="F231" i="34"/>
  <c r="H231" i="34"/>
  <c r="F232" i="34"/>
  <c r="H232" i="34" s="1"/>
  <c r="F233" i="34"/>
  <c r="H233" i="34" s="1"/>
  <c r="F234" i="34"/>
  <c r="H234" i="34" s="1"/>
  <c r="F235" i="34"/>
  <c r="H235" i="34"/>
  <c r="H236" i="34"/>
  <c r="F236" i="34"/>
  <c r="F237" i="34"/>
  <c r="H237" i="34" s="1"/>
  <c r="F238" i="34"/>
  <c r="H238" i="34" s="1"/>
  <c r="F240" i="34"/>
  <c r="H240" i="34"/>
  <c r="F241" i="34"/>
  <c r="H241" i="34" s="1"/>
  <c r="F242" i="34"/>
  <c r="H242" i="34" s="1"/>
  <c r="F243" i="34"/>
  <c r="H243" i="34" s="1"/>
  <c r="F244" i="34"/>
  <c r="H244" i="34"/>
  <c r="L13" i="34"/>
  <c r="H6" i="34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10" i="3"/>
  <c r="F14" i="3"/>
  <c r="F18" i="3"/>
  <c r="F22" i="3"/>
  <c r="F26" i="3"/>
  <c r="F34" i="3"/>
  <c r="F42" i="3"/>
  <c r="F46" i="3"/>
  <c r="F50" i="3"/>
  <c r="F54" i="3"/>
  <c r="F58" i="3"/>
  <c r="F62" i="3"/>
  <c r="F66" i="3"/>
  <c r="F70" i="3"/>
  <c r="F74" i="3"/>
  <c r="F64" i="3"/>
  <c r="F72" i="3"/>
  <c r="F6" i="3"/>
  <c r="F30" i="3"/>
  <c r="F38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8" i="3"/>
  <c r="F5" i="3"/>
  <c r="A6" i="34"/>
  <c r="L17" i="34"/>
  <c r="L9" i="34"/>
  <c r="G29" i="34"/>
  <c r="H29" i="34" s="1"/>
  <c r="G37" i="34"/>
  <c r="H37" i="34" s="1"/>
  <c r="G56" i="34"/>
  <c r="H56" i="34"/>
  <c r="G211" i="34"/>
  <c r="H211" i="34"/>
  <c r="G7" i="34"/>
  <c r="H7" i="34" s="1"/>
  <c r="G38" i="34"/>
  <c r="H38" i="34" s="1"/>
  <c r="G57" i="34"/>
  <c r="H57" i="34"/>
  <c r="L64" i="34"/>
  <c r="A29" i="34"/>
  <c r="A37" i="34"/>
  <c r="G101" i="34"/>
  <c r="H101" i="34"/>
  <c r="A101" i="34"/>
  <c r="G67" i="34"/>
  <c r="H67" i="34"/>
  <c r="G76" i="34"/>
  <c r="H76" i="34"/>
  <c r="G85" i="34"/>
  <c r="H85" i="34" s="1"/>
  <c r="G25" i="34"/>
  <c r="L31" i="34"/>
  <c r="L35" i="34"/>
  <c r="G48" i="34"/>
  <c r="H48" i="34"/>
  <c r="L60" i="34"/>
  <c r="L63" i="34"/>
  <c r="L65" i="34"/>
  <c r="L68" i="34"/>
  <c r="G90" i="34"/>
  <c r="H90" i="34"/>
  <c r="G98" i="34"/>
  <c r="H98" i="34"/>
  <c r="G159" i="34"/>
  <c r="H159" i="34" s="1"/>
  <c r="G160" i="34"/>
  <c r="H160" i="34" s="1"/>
  <c r="G173" i="34"/>
  <c r="H173" i="34"/>
  <c r="G222" i="34"/>
  <c r="H222" i="34"/>
  <c r="L26" i="34"/>
  <c r="G197" i="34"/>
  <c r="H197" i="34"/>
  <c r="G165" i="34"/>
  <c r="H165" i="34"/>
  <c r="G157" i="34"/>
  <c r="H157" i="34" s="1"/>
  <c r="G218" i="34"/>
  <c r="H218" i="34" s="1"/>
  <c r="G188" i="34"/>
  <c r="H188" i="34"/>
  <c r="G177" i="34"/>
  <c r="H177" i="34"/>
  <c r="L6" i="34"/>
  <c r="L7" i="34"/>
  <c r="L8" i="34"/>
  <c r="L12" i="34"/>
  <c r="L16" i="34"/>
  <c r="L20" i="34"/>
  <c r="L24" i="34"/>
  <c r="L25" i="34"/>
  <c r="L30" i="34"/>
  <c r="L34" i="34"/>
  <c r="L39" i="34"/>
  <c r="L41" i="34"/>
  <c r="L48" i="34"/>
  <c r="L50" i="34"/>
  <c r="A56" i="34"/>
  <c r="L58" i="34"/>
  <c r="G69" i="34"/>
  <c r="H69" i="34" s="1"/>
  <c r="G79" i="34"/>
  <c r="H79" i="34" s="1"/>
  <c r="G91" i="34"/>
  <c r="H91" i="34" s="1"/>
  <c r="G107" i="34"/>
  <c r="H107" i="34"/>
  <c r="G126" i="34"/>
  <c r="H126" i="34" s="1"/>
  <c r="G139" i="34"/>
  <c r="H139" i="34" s="1"/>
  <c r="G148" i="34"/>
  <c r="H148" i="34" s="1"/>
  <c r="G169" i="34"/>
  <c r="H169" i="34"/>
  <c r="G8" i="34"/>
  <c r="H8" i="34" s="1"/>
  <c r="L19" i="34"/>
  <c r="L23" i="34"/>
  <c r="L67" i="34"/>
  <c r="L66" i="34"/>
  <c r="L62" i="34"/>
  <c r="L57" i="34"/>
  <c r="L56" i="34"/>
  <c r="L55" i="34"/>
  <c r="L51" i="34"/>
  <c r="L46" i="34"/>
  <c r="L42" i="34"/>
  <c r="L38" i="34"/>
  <c r="A7" i="34"/>
  <c r="L11" i="34"/>
  <c r="L15" i="34"/>
  <c r="L21" i="34"/>
  <c r="L28" i="34"/>
  <c r="L29" i="34"/>
  <c r="L33" i="34"/>
  <c r="L40" i="34"/>
  <c r="L43" i="34"/>
  <c r="L45" i="34"/>
  <c r="L49" i="34"/>
  <c r="L52" i="34"/>
  <c r="L54" i="34"/>
  <c r="G59" i="34"/>
  <c r="H59" i="34" s="1"/>
  <c r="L69" i="34"/>
  <c r="L71" i="34"/>
  <c r="G78" i="34"/>
  <c r="H78" i="34"/>
  <c r="G83" i="34"/>
  <c r="H83" i="34"/>
  <c r="G87" i="34"/>
  <c r="H87" i="34" s="1"/>
  <c r="G103" i="34"/>
  <c r="H103" i="34" s="1"/>
  <c r="A103" i="34"/>
  <c r="G111" i="34"/>
  <c r="H111" i="34"/>
  <c r="G140" i="34"/>
  <c r="H140" i="34"/>
  <c r="G146" i="34"/>
  <c r="H146" i="34" s="1"/>
  <c r="L10" i="34"/>
  <c r="L14" i="34"/>
  <c r="L18" i="34"/>
  <c r="L22" i="34"/>
  <c r="L27" i="34"/>
  <c r="L32" i="34"/>
  <c r="L36" i="34"/>
  <c r="L37" i="34"/>
  <c r="L44" i="34"/>
  <c r="L47" i="34"/>
  <c r="L53" i="34"/>
  <c r="L59" i="34"/>
  <c r="L61" i="34"/>
  <c r="L70" i="34"/>
  <c r="G74" i="34"/>
  <c r="H74" i="34" s="1"/>
  <c r="G100" i="34"/>
  <c r="H100" i="34"/>
  <c r="A141" i="34"/>
  <c r="G141" i="34"/>
  <c r="H141" i="34"/>
  <c r="G153" i="34"/>
  <c r="H153" i="34" s="1"/>
  <c r="G181" i="34"/>
  <c r="H181" i="34" s="1"/>
  <c r="G213" i="34"/>
  <c r="H213" i="34"/>
  <c r="G147" i="34"/>
  <c r="H147" i="34" s="1"/>
  <c r="G156" i="34"/>
  <c r="H156" i="34" s="1"/>
  <c r="G164" i="34"/>
  <c r="H164" i="34" s="1"/>
  <c r="G168" i="34"/>
  <c r="H168" i="34" s="1"/>
  <c r="G198" i="34"/>
  <c r="H198" i="34"/>
  <c r="G201" i="34"/>
  <c r="H201" i="34" s="1"/>
  <c r="G204" i="34"/>
  <c r="H204" i="34" s="1"/>
  <c r="G239" i="34"/>
  <c r="H239" i="34"/>
  <c r="G245" i="34"/>
  <c r="H245" i="34" s="1"/>
  <c r="G150" i="34"/>
  <c r="H150" i="34" s="1"/>
  <c r="G155" i="34"/>
  <c r="H155" i="34" s="1"/>
  <c r="G194" i="34"/>
  <c r="H194" i="34" s="1"/>
  <c r="A239" i="34"/>
  <c r="A245" i="34"/>
  <c r="AD89" i="33"/>
  <c r="J327" i="33"/>
  <c r="H327" i="33"/>
  <c r="K327" i="33" s="1"/>
  <c r="J326" i="33"/>
  <c r="H326" i="33"/>
  <c r="J325" i="33"/>
  <c r="H325" i="33"/>
  <c r="K325" i="33"/>
  <c r="J324" i="33"/>
  <c r="H324" i="33"/>
  <c r="J323" i="33"/>
  <c r="H323" i="33"/>
  <c r="K323" i="33"/>
  <c r="M323" i="33" s="1"/>
  <c r="J322" i="33"/>
  <c r="H322" i="33"/>
  <c r="J321" i="33"/>
  <c r="H321" i="33"/>
  <c r="K321" i="33" s="1"/>
  <c r="J320" i="33"/>
  <c r="H320" i="33"/>
  <c r="J319" i="33"/>
  <c r="H319" i="33"/>
  <c r="K319" i="33" s="1"/>
  <c r="M319" i="33" s="1"/>
  <c r="J318" i="33"/>
  <c r="H318" i="33"/>
  <c r="J317" i="33"/>
  <c r="H317" i="33"/>
  <c r="K317" i="33"/>
  <c r="J316" i="33"/>
  <c r="H316" i="33"/>
  <c r="J315" i="33"/>
  <c r="H315" i="33"/>
  <c r="K315" i="33" s="1"/>
  <c r="M315" i="33"/>
  <c r="J314" i="33"/>
  <c r="H314" i="33"/>
  <c r="J313" i="33"/>
  <c r="H313" i="33"/>
  <c r="K313" i="33" s="1"/>
  <c r="M313" i="33" s="1"/>
  <c r="J312" i="33"/>
  <c r="H312" i="33"/>
  <c r="J311" i="33"/>
  <c r="H311" i="33"/>
  <c r="K311" i="33" s="1"/>
  <c r="M311" i="33" s="1"/>
  <c r="J310" i="33"/>
  <c r="H310" i="33"/>
  <c r="J309" i="33"/>
  <c r="H309" i="33"/>
  <c r="K309" i="33"/>
  <c r="M309" i="33"/>
  <c r="J308" i="33"/>
  <c r="H308" i="33"/>
  <c r="J307" i="33"/>
  <c r="H307" i="33"/>
  <c r="K307" i="33" s="1"/>
  <c r="M307" i="33" s="1"/>
  <c r="J306" i="33"/>
  <c r="H306" i="33"/>
  <c r="J305" i="33"/>
  <c r="H305" i="33"/>
  <c r="J304" i="33"/>
  <c r="H304" i="33"/>
  <c r="J303" i="33"/>
  <c r="H303" i="33"/>
  <c r="K303" i="33" s="1"/>
  <c r="J302" i="33"/>
  <c r="H302" i="33"/>
  <c r="J301" i="33"/>
  <c r="H301" i="33"/>
  <c r="K301" i="33"/>
  <c r="M301" i="33"/>
  <c r="J300" i="33"/>
  <c r="H300" i="33"/>
  <c r="J299" i="33"/>
  <c r="H299" i="33"/>
  <c r="K299" i="33" s="1"/>
  <c r="M299" i="33" s="1"/>
  <c r="J298" i="33"/>
  <c r="H298" i="33"/>
  <c r="J297" i="33"/>
  <c r="H297" i="33"/>
  <c r="K297" i="33" s="1"/>
  <c r="M297" i="33" s="1"/>
  <c r="J296" i="33"/>
  <c r="H296" i="33"/>
  <c r="J295" i="33"/>
  <c r="K295" i="33" s="1"/>
  <c r="M295" i="33" s="1"/>
  <c r="H295" i="33"/>
  <c r="J294" i="33"/>
  <c r="H294" i="33"/>
  <c r="J293" i="33"/>
  <c r="H293" i="33"/>
  <c r="K293" i="33"/>
  <c r="M293" i="33" s="1"/>
  <c r="J292" i="33"/>
  <c r="H292" i="33"/>
  <c r="J291" i="33"/>
  <c r="H291" i="33"/>
  <c r="J290" i="33"/>
  <c r="H290" i="33"/>
  <c r="J289" i="33"/>
  <c r="K289" i="33" s="1"/>
  <c r="M289" i="33" s="1"/>
  <c r="H289" i="33"/>
  <c r="J288" i="33"/>
  <c r="H288" i="33"/>
  <c r="J287" i="33"/>
  <c r="H287" i="33"/>
  <c r="K287" i="33"/>
  <c r="M287" i="33"/>
  <c r="J286" i="33"/>
  <c r="H286" i="33"/>
  <c r="J285" i="33"/>
  <c r="H285" i="33"/>
  <c r="K285" i="33"/>
  <c r="M285" i="33" s="1"/>
  <c r="J284" i="33"/>
  <c r="H284" i="33"/>
  <c r="J283" i="33"/>
  <c r="H283" i="33"/>
  <c r="K283" i="33" s="1"/>
  <c r="M283" i="33" s="1"/>
  <c r="J282" i="33"/>
  <c r="H282" i="33"/>
  <c r="J281" i="33"/>
  <c r="H281" i="33"/>
  <c r="K281" i="33"/>
  <c r="M281" i="33" s="1"/>
  <c r="J280" i="33"/>
  <c r="H280" i="33"/>
  <c r="J279" i="33"/>
  <c r="H279" i="33"/>
  <c r="K279" i="33"/>
  <c r="M279" i="33" s="1"/>
  <c r="J278" i="33"/>
  <c r="H278" i="33"/>
  <c r="J277" i="33"/>
  <c r="H277" i="33"/>
  <c r="K277" i="33"/>
  <c r="M277" i="33"/>
  <c r="J276" i="33"/>
  <c r="H276" i="33"/>
  <c r="J275" i="33"/>
  <c r="H275" i="33"/>
  <c r="K275" i="33" s="1"/>
  <c r="M275" i="33" s="1"/>
  <c r="J274" i="33"/>
  <c r="H274" i="33"/>
  <c r="J273" i="33"/>
  <c r="H273" i="33"/>
  <c r="K273" i="33"/>
  <c r="M273" i="33" s="1"/>
  <c r="J272" i="33"/>
  <c r="H272" i="33"/>
  <c r="J271" i="33"/>
  <c r="H271" i="33"/>
  <c r="K271" i="33" s="1"/>
  <c r="M271" i="33" s="1"/>
  <c r="J270" i="33"/>
  <c r="H270" i="33"/>
  <c r="J269" i="33"/>
  <c r="H269" i="33"/>
  <c r="K269" i="33"/>
  <c r="M269" i="33"/>
  <c r="J268" i="33"/>
  <c r="H268" i="33"/>
  <c r="J267" i="33"/>
  <c r="H267" i="33"/>
  <c r="K267" i="33" s="1"/>
  <c r="M267" i="33" s="1"/>
  <c r="J266" i="33"/>
  <c r="H266" i="33"/>
  <c r="J265" i="33"/>
  <c r="H265" i="33"/>
  <c r="K265" i="33" s="1"/>
  <c r="M265" i="33" s="1"/>
  <c r="J264" i="33"/>
  <c r="H264" i="33"/>
  <c r="J263" i="33"/>
  <c r="H263" i="33"/>
  <c r="K263" i="33" s="1"/>
  <c r="J262" i="33"/>
  <c r="H262" i="33"/>
  <c r="J261" i="33"/>
  <c r="H261" i="33"/>
  <c r="K261" i="33" s="1"/>
  <c r="M261" i="33"/>
  <c r="J260" i="33"/>
  <c r="H260" i="33"/>
  <c r="J259" i="33"/>
  <c r="H259" i="33"/>
  <c r="K259" i="33" s="1"/>
  <c r="M259" i="33" s="1"/>
  <c r="J258" i="33"/>
  <c r="H258" i="33"/>
  <c r="J257" i="33"/>
  <c r="H257" i="33"/>
  <c r="K257" i="33"/>
  <c r="M257" i="33" s="1"/>
  <c r="J256" i="33"/>
  <c r="H256" i="33"/>
  <c r="J255" i="33"/>
  <c r="H255" i="33"/>
  <c r="K255" i="33"/>
  <c r="M255" i="33"/>
  <c r="J254" i="33"/>
  <c r="H254" i="33"/>
  <c r="J253" i="33"/>
  <c r="H253" i="33"/>
  <c r="K253" i="33" s="1"/>
  <c r="M253" i="33"/>
  <c r="J252" i="33"/>
  <c r="H252" i="33"/>
  <c r="J251" i="33"/>
  <c r="H251" i="33"/>
  <c r="K251" i="33" s="1"/>
  <c r="M251" i="33" s="1"/>
  <c r="J250" i="33"/>
  <c r="H250" i="33"/>
  <c r="J249" i="33"/>
  <c r="H249" i="33"/>
  <c r="K249" i="33" s="1"/>
  <c r="M249" i="33" s="1"/>
  <c r="J248" i="33"/>
  <c r="H248" i="33"/>
  <c r="J247" i="33"/>
  <c r="H247" i="33"/>
  <c r="K247" i="33"/>
  <c r="J246" i="33"/>
  <c r="H246" i="33"/>
  <c r="J245" i="33"/>
  <c r="H245" i="33"/>
  <c r="K245" i="33" s="1"/>
  <c r="M245" i="33" s="1"/>
  <c r="J244" i="33"/>
  <c r="H244" i="33"/>
  <c r="J243" i="33"/>
  <c r="H243" i="33"/>
  <c r="K243" i="33"/>
  <c r="M243" i="33" s="1"/>
  <c r="J242" i="33"/>
  <c r="H242" i="33"/>
  <c r="J241" i="33"/>
  <c r="H241" i="33"/>
  <c r="K241" i="33" s="1"/>
  <c r="M241" i="33" s="1"/>
  <c r="J240" i="33"/>
  <c r="H240" i="33"/>
  <c r="J239" i="33"/>
  <c r="H239" i="33"/>
  <c r="K239" i="33"/>
  <c r="M239" i="33"/>
  <c r="J238" i="33"/>
  <c r="H238" i="33"/>
  <c r="J237" i="33"/>
  <c r="H237" i="33"/>
  <c r="K237" i="33" s="1"/>
  <c r="M237" i="33" s="1"/>
  <c r="J236" i="33"/>
  <c r="H236" i="33"/>
  <c r="J235" i="33"/>
  <c r="H235" i="33"/>
  <c r="K235" i="33" s="1"/>
  <c r="M235" i="33" s="1"/>
  <c r="J234" i="33"/>
  <c r="H234" i="33"/>
  <c r="J233" i="33"/>
  <c r="K233" i="33" s="1"/>
  <c r="M233" i="33" s="1"/>
  <c r="H233" i="33"/>
  <c r="J232" i="33"/>
  <c r="H232" i="33"/>
  <c r="J231" i="33"/>
  <c r="H231" i="33"/>
  <c r="K231" i="33"/>
  <c r="M231" i="33" s="1"/>
  <c r="J230" i="33"/>
  <c r="H230" i="33"/>
  <c r="J229" i="33"/>
  <c r="H229" i="33"/>
  <c r="J228" i="33"/>
  <c r="H228" i="33"/>
  <c r="J227" i="33"/>
  <c r="K227" i="33" s="1"/>
  <c r="M227" i="33" s="1"/>
  <c r="H227" i="33"/>
  <c r="J226" i="33"/>
  <c r="H226" i="33"/>
  <c r="J225" i="33"/>
  <c r="H225" i="33"/>
  <c r="K225" i="33"/>
  <c r="J224" i="33"/>
  <c r="H224" i="33"/>
  <c r="J223" i="33"/>
  <c r="H223" i="33"/>
  <c r="K223" i="33" s="1"/>
  <c r="J222" i="33"/>
  <c r="H222" i="33"/>
  <c r="J221" i="33"/>
  <c r="H221" i="33"/>
  <c r="K221" i="33"/>
  <c r="M221" i="33" s="1"/>
  <c r="J220" i="33"/>
  <c r="H220" i="33"/>
  <c r="J219" i="33"/>
  <c r="H219" i="33"/>
  <c r="K219" i="33" s="1"/>
  <c r="M219" i="33" s="1"/>
  <c r="J218" i="33"/>
  <c r="H218" i="33"/>
  <c r="J217" i="33"/>
  <c r="H217" i="33"/>
  <c r="K217" i="33"/>
  <c r="M217" i="33"/>
  <c r="J216" i="33"/>
  <c r="H216" i="33"/>
  <c r="J215" i="33"/>
  <c r="H215" i="33"/>
  <c r="K215" i="33" s="1"/>
  <c r="M215" i="33" s="1"/>
  <c r="J214" i="33"/>
  <c r="H214" i="33"/>
  <c r="J213" i="33"/>
  <c r="H213" i="33"/>
  <c r="K213" i="33" s="1"/>
  <c r="M213" i="33" s="1"/>
  <c r="J212" i="33"/>
  <c r="H212" i="33"/>
  <c r="J211" i="33"/>
  <c r="H211" i="33"/>
  <c r="K211" i="33"/>
  <c r="M211" i="33"/>
  <c r="J210" i="33"/>
  <c r="H210" i="33"/>
  <c r="J209" i="33"/>
  <c r="H209" i="33"/>
  <c r="K209" i="33"/>
  <c r="M209" i="33"/>
  <c r="J208" i="33"/>
  <c r="H208" i="33"/>
  <c r="J207" i="33"/>
  <c r="H207" i="33"/>
  <c r="J206" i="33"/>
  <c r="H206" i="33"/>
  <c r="J205" i="33"/>
  <c r="H205" i="33"/>
  <c r="K205" i="33"/>
  <c r="M205" i="33"/>
  <c r="J204" i="33"/>
  <c r="H204" i="33"/>
  <c r="J203" i="33"/>
  <c r="H203" i="33"/>
  <c r="K203" i="33" s="1"/>
  <c r="M203" i="33" s="1"/>
  <c r="J202" i="33"/>
  <c r="H202" i="33"/>
  <c r="J201" i="33"/>
  <c r="H201" i="33"/>
  <c r="K201" i="33"/>
  <c r="M201" i="33"/>
  <c r="J200" i="33"/>
  <c r="H200" i="33"/>
  <c r="J199" i="33"/>
  <c r="H199" i="33"/>
  <c r="K199" i="33" s="1"/>
  <c r="J198" i="33"/>
  <c r="H198" i="33"/>
  <c r="J197" i="33"/>
  <c r="H197" i="33"/>
  <c r="K197" i="33" s="1"/>
  <c r="M197" i="33" s="1"/>
  <c r="J196" i="33"/>
  <c r="H196" i="33"/>
  <c r="J195" i="33"/>
  <c r="H195" i="33"/>
  <c r="K195" i="33"/>
  <c r="M195" i="33"/>
  <c r="J194" i="33"/>
  <c r="H194" i="33"/>
  <c r="J193" i="33"/>
  <c r="H193" i="33"/>
  <c r="K193" i="33" s="1"/>
  <c r="M193" i="33" s="1"/>
  <c r="J192" i="33"/>
  <c r="H192" i="33"/>
  <c r="J191" i="33"/>
  <c r="K191" i="33" s="1"/>
  <c r="H191" i="33"/>
  <c r="J190" i="33"/>
  <c r="H190" i="33"/>
  <c r="J189" i="33"/>
  <c r="H189" i="33"/>
  <c r="K189" i="33"/>
  <c r="M189" i="33"/>
  <c r="J188" i="33"/>
  <c r="H188" i="33"/>
  <c r="J187" i="33"/>
  <c r="H187" i="33"/>
  <c r="K187" i="33"/>
  <c r="M187" i="33" s="1"/>
  <c r="J186" i="33"/>
  <c r="H186" i="33"/>
  <c r="J185" i="33"/>
  <c r="H185" i="33"/>
  <c r="K185" i="33" s="1"/>
  <c r="M185" i="33" s="1"/>
  <c r="J184" i="33"/>
  <c r="H184" i="33"/>
  <c r="J183" i="33"/>
  <c r="H183" i="33"/>
  <c r="K183" i="33"/>
  <c r="J182" i="33"/>
  <c r="H182" i="33"/>
  <c r="J181" i="33"/>
  <c r="H181" i="33"/>
  <c r="K181" i="33"/>
  <c r="J180" i="33"/>
  <c r="H180" i="33"/>
  <c r="J179" i="33"/>
  <c r="H179" i="33"/>
  <c r="K179" i="33" s="1"/>
  <c r="J178" i="33"/>
  <c r="H178" i="33"/>
  <c r="J177" i="33"/>
  <c r="H177" i="33"/>
  <c r="K177" i="33" s="1"/>
  <c r="J176" i="33"/>
  <c r="H176" i="33"/>
  <c r="J175" i="33"/>
  <c r="H175" i="33"/>
  <c r="K175" i="33"/>
  <c r="M175" i="33"/>
  <c r="J174" i="33"/>
  <c r="H174" i="33"/>
  <c r="J173" i="33"/>
  <c r="H173" i="33"/>
  <c r="K173" i="33" s="1"/>
  <c r="J172" i="33"/>
  <c r="H172" i="33"/>
  <c r="J171" i="33"/>
  <c r="H171" i="33"/>
  <c r="K171" i="33"/>
  <c r="M171" i="33" s="1"/>
  <c r="J170" i="33"/>
  <c r="H170" i="33"/>
  <c r="J169" i="33"/>
  <c r="H169" i="33"/>
  <c r="K169" i="33"/>
  <c r="M169" i="33"/>
  <c r="J168" i="33"/>
  <c r="H168" i="33"/>
  <c r="J167" i="33"/>
  <c r="H167" i="33"/>
  <c r="K167" i="33" s="1"/>
  <c r="M167" i="33"/>
  <c r="J166" i="33"/>
  <c r="H166" i="33"/>
  <c r="J165" i="33"/>
  <c r="H165" i="33"/>
  <c r="K165" i="33" s="1"/>
  <c r="M165" i="33" s="1"/>
  <c r="J164" i="33"/>
  <c r="H164" i="33"/>
  <c r="J163" i="33"/>
  <c r="K163" i="33" s="1"/>
  <c r="M163" i="33" s="1"/>
  <c r="H163" i="33"/>
  <c r="J162" i="33"/>
  <c r="H162" i="33"/>
  <c r="J161" i="33"/>
  <c r="H161" i="33"/>
  <c r="K161" i="33"/>
  <c r="M161" i="33" s="1"/>
  <c r="J160" i="33"/>
  <c r="H160" i="33"/>
  <c r="J159" i="33"/>
  <c r="H159" i="33"/>
  <c r="J158" i="33"/>
  <c r="H158" i="33"/>
  <c r="J157" i="33"/>
  <c r="K157" i="33" s="1"/>
  <c r="H157" i="33"/>
  <c r="J156" i="33"/>
  <c r="H156" i="33"/>
  <c r="J155" i="33"/>
  <c r="H155" i="33"/>
  <c r="K155" i="33"/>
  <c r="M155" i="33"/>
  <c r="J154" i="33"/>
  <c r="H154" i="33"/>
  <c r="J153" i="33"/>
  <c r="H153" i="33"/>
  <c r="K153" i="33" s="1"/>
  <c r="M153" i="33" s="1"/>
  <c r="J152" i="33"/>
  <c r="H152" i="33"/>
  <c r="J151" i="33"/>
  <c r="K151" i="33" s="1"/>
  <c r="M151" i="33" s="1"/>
  <c r="H151" i="33"/>
  <c r="J150" i="33"/>
  <c r="H150" i="33"/>
  <c r="J149" i="33"/>
  <c r="H149" i="33"/>
  <c r="K149" i="33"/>
  <c r="M149" i="33"/>
  <c r="J148" i="33"/>
  <c r="H148" i="33"/>
  <c r="J147" i="33"/>
  <c r="H147" i="33"/>
  <c r="K147" i="33" s="1"/>
  <c r="M147" i="33" s="1"/>
  <c r="J146" i="33"/>
  <c r="H146" i="33"/>
  <c r="J145" i="33"/>
  <c r="H145" i="33"/>
  <c r="K145" i="33" s="1"/>
  <c r="J144" i="33"/>
  <c r="H144" i="33"/>
  <c r="J143" i="33"/>
  <c r="H143" i="33"/>
  <c r="K143" i="33"/>
  <c r="M143" i="33"/>
  <c r="J142" i="33"/>
  <c r="H142" i="33"/>
  <c r="J141" i="33"/>
  <c r="H141" i="33"/>
  <c r="K141" i="33" s="1"/>
  <c r="M141" i="33" s="1"/>
  <c r="J140" i="33"/>
  <c r="H140" i="33"/>
  <c r="J139" i="33"/>
  <c r="H139" i="33"/>
  <c r="K139" i="33"/>
  <c r="J138" i="33"/>
  <c r="H138" i="33"/>
  <c r="J137" i="33"/>
  <c r="H137" i="33"/>
  <c r="K137" i="33"/>
  <c r="M137" i="33" s="1"/>
  <c r="J136" i="33"/>
  <c r="H136" i="33"/>
  <c r="J135" i="33"/>
  <c r="H135" i="33"/>
  <c r="K135" i="33" s="1"/>
  <c r="J134" i="33"/>
  <c r="H134" i="33"/>
  <c r="J133" i="33"/>
  <c r="H133" i="33"/>
  <c r="K133" i="33"/>
  <c r="M133" i="33"/>
  <c r="J132" i="33"/>
  <c r="H132" i="33"/>
  <c r="J131" i="33"/>
  <c r="H131" i="33"/>
  <c r="K131" i="33" s="1"/>
  <c r="M131" i="33" s="1"/>
  <c r="J130" i="33"/>
  <c r="H130" i="33"/>
  <c r="J129" i="33"/>
  <c r="H129" i="33"/>
  <c r="K129" i="33" s="1"/>
  <c r="M129" i="33" s="1"/>
  <c r="J128" i="33"/>
  <c r="H128" i="33"/>
  <c r="J127" i="33"/>
  <c r="H127" i="33"/>
  <c r="K127" i="33"/>
  <c r="M127" i="33" s="1"/>
  <c r="J126" i="33"/>
  <c r="H126" i="33"/>
  <c r="J125" i="33"/>
  <c r="K125" i="33" s="1"/>
  <c r="M125" i="33" s="1"/>
  <c r="H125" i="33"/>
  <c r="J124" i="33"/>
  <c r="H124" i="33"/>
  <c r="J123" i="33"/>
  <c r="H123" i="33"/>
  <c r="K123" i="33"/>
  <c r="J122" i="33"/>
  <c r="H122" i="33"/>
  <c r="J121" i="33"/>
  <c r="H121" i="33"/>
  <c r="K121" i="33" s="1"/>
  <c r="M121" i="33" s="1"/>
  <c r="J120" i="33"/>
  <c r="H120" i="33"/>
  <c r="J119" i="33"/>
  <c r="H119" i="33"/>
  <c r="K119" i="33"/>
  <c r="M119" i="33"/>
  <c r="J118" i="33"/>
  <c r="H118" i="33"/>
  <c r="J117" i="33"/>
  <c r="H117" i="33"/>
  <c r="K117" i="33" s="1"/>
  <c r="M117" i="33" s="1"/>
  <c r="J116" i="33"/>
  <c r="H116" i="33"/>
  <c r="J115" i="33"/>
  <c r="H115" i="33"/>
  <c r="K115" i="33" s="1"/>
  <c r="M115" i="33" s="1"/>
  <c r="J114" i="33"/>
  <c r="H114" i="33"/>
  <c r="J113" i="33"/>
  <c r="H113" i="33"/>
  <c r="K113" i="33"/>
  <c r="J112" i="33"/>
  <c r="H112" i="33"/>
  <c r="J111" i="33"/>
  <c r="K111" i="33" s="1"/>
  <c r="M111" i="33" s="1"/>
  <c r="H111" i="33"/>
  <c r="J110" i="33"/>
  <c r="H110" i="33"/>
  <c r="J109" i="33"/>
  <c r="H109" i="33"/>
  <c r="K109" i="33"/>
  <c r="M109" i="33" s="1"/>
  <c r="J108" i="33"/>
  <c r="H108" i="33"/>
  <c r="J107" i="33"/>
  <c r="H107" i="33"/>
  <c r="K107" i="33"/>
  <c r="J106" i="33"/>
  <c r="H106" i="33"/>
  <c r="J105" i="33"/>
  <c r="H105" i="33"/>
  <c r="K105" i="33" s="1"/>
  <c r="M105" i="33" s="1"/>
  <c r="J104" i="33"/>
  <c r="H104" i="33"/>
  <c r="J103" i="33"/>
  <c r="H103" i="33"/>
  <c r="J102" i="33"/>
  <c r="H102" i="33"/>
  <c r="J101" i="33"/>
  <c r="H101" i="33"/>
  <c r="K101" i="33"/>
  <c r="M101" i="33"/>
  <c r="J100" i="33"/>
  <c r="H100" i="33"/>
  <c r="J99" i="33"/>
  <c r="H99" i="33"/>
  <c r="K99" i="33" s="1"/>
  <c r="J98" i="33"/>
  <c r="H98" i="33"/>
  <c r="J97" i="33"/>
  <c r="H97" i="33"/>
  <c r="J96" i="33"/>
  <c r="H96" i="33"/>
  <c r="J95" i="33"/>
  <c r="H95" i="33"/>
  <c r="K95" i="33"/>
  <c r="M95" i="33"/>
  <c r="J94" i="33"/>
  <c r="H94" i="33"/>
  <c r="J93" i="33"/>
  <c r="H93" i="33"/>
  <c r="K93" i="33" s="1"/>
  <c r="J92" i="33"/>
  <c r="H92" i="33"/>
  <c r="J91" i="33"/>
  <c r="K91" i="33" s="1"/>
  <c r="M91" i="33" s="1"/>
  <c r="H91" i="33"/>
  <c r="J90" i="33"/>
  <c r="H90" i="33"/>
  <c r="J89" i="33"/>
  <c r="H89" i="33"/>
  <c r="K89" i="33"/>
  <c r="M89" i="33" s="1"/>
  <c r="J88" i="33"/>
  <c r="H88" i="33"/>
  <c r="J87" i="33"/>
  <c r="H87" i="33"/>
  <c r="K87" i="33" s="1"/>
  <c r="M87" i="33" s="1"/>
  <c r="J86" i="33"/>
  <c r="H86" i="33"/>
  <c r="J85" i="33"/>
  <c r="H85" i="33"/>
  <c r="K85" i="33"/>
  <c r="J84" i="33"/>
  <c r="H84" i="33"/>
  <c r="J83" i="33"/>
  <c r="H83" i="33"/>
  <c r="K83" i="33" s="1"/>
  <c r="J82" i="33"/>
  <c r="H82" i="33"/>
  <c r="J81" i="33"/>
  <c r="H81" i="33"/>
  <c r="K81" i="33"/>
  <c r="M81" i="33" s="1"/>
  <c r="J80" i="33"/>
  <c r="H80" i="33"/>
  <c r="J79" i="33"/>
  <c r="H79" i="33"/>
  <c r="K79" i="33" s="1"/>
  <c r="M79" i="33" s="1"/>
  <c r="J78" i="33"/>
  <c r="H78" i="33"/>
  <c r="J77" i="33"/>
  <c r="H77" i="33"/>
  <c r="K77" i="33"/>
  <c r="M77" i="33" s="1"/>
  <c r="J76" i="33"/>
  <c r="H76" i="33"/>
  <c r="J75" i="33"/>
  <c r="K75" i="33" s="1"/>
  <c r="M75" i="33" s="1"/>
  <c r="H75" i="33"/>
  <c r="J74" i="33"/>
  <c r="H74" i="33"/>
  <c r="J73" i="33"/>
  <c r="H73" i="33"/>
  <c r="K73" i="33"/>
  <c r="M73" i="33"/>
  <c r="J72" i="33"/>
  <c r="H72" i="33"/>
  <c r="J71" i="33"/>
  <c r="H71" i="33"/>
  <c r="K71" i="33" s="1"/>
  <c r="M71" i="33" s="1"/>
  <c r="J70" i="33"/>
  <c r="H70" i="33"/>
  <c r="J69" i="33"/>
  <c r="H69" i="33"/>
  <c r="K69" i="33"/>
  <c r="M69" i="33"/>
  <c r="J68" i="33"/>
  <c r="H68" i="33"/>
  <c r="J67" i="33"/>
  <c r="H67" i="33"/>
  <c r="K67" i="33" s="1"/>
  <c r="M67" i="33" s="1"/>
  <c r="J66" i="33"/>
  <c r="H66" i="33"/>
  <c r="J65" i="33"/>
  <c r="H65" i="33"/>
  <c r="K65" i="33" s="1"/>
  <c r="M65" i="33" s="1"/>
  <c r="J64" i="33"/>
  <c r="H64" i="33"/>
  <c r="J63" i="33"/>
  <c r="H63" i="33"/>
  <c r="K63" i="33"/>
  <c r="M63" i="33" s="1"/>
  <c r="J62" i="33"/>
  <c r="H62" i="33"/>
  <c r="J61" i="33"/>
  <c r="K61" i="33" s="1"/>
  <c r="M61" i="33" s="1"/>
  <c r="H61" i="33"/>
  <c r="J60" i="33"/>
  <c r="H60" i="33"/>
  <c r="J59" i="33"/>
  <c r="H59" i="33"/>
  <c r="K59" i="33"/>
  <c r="J58" i="33"/>
  <c r="H58" i="33"/>
  <c r="J57" i="33"/>
  <c r="H57" i="33"/>
  <c r="K57" i="33" s="1"/>
  <c r="J56" i="33"/>
  <c r="H56" i="33"/>
  <c r="J55" i="33"/>
  <c r="K55" i="33" s="1"/>
  <c r="H55" i="33"/>
  <c r="J54" i="33"/>
  <c r="H54" i="33"/>
  <c r="J53" i="33"/>
  <c r="H53" i="33"/>
  <c r="K53" i="33"/>
  <c r="M53" i="33"/>
  <c r="J52" i="33"/>
  <c r="H52" i="33"/>
  <c r="J51" i="33"/>
  <c r="H51" i="33"/>
  <c r="K51" i="33" s="1"/>
  <c r="M51" i="33" s="1"/>
  <c r="J50" i="33"/>
  <c r="H50" i="33"/>
  <c r="J49" i="33"/>
  <c r="H49" i="33"/>
  <c r="K49" i="33"/>
  <c r="M49" i="33"/>
  <c r="J48" i="33"/>
  <c r="H48" i="33"/>
  <c r="J47" i="33"/>
  <c r="H47" i="33"/>
  <c r="K47" i="33" s="1"/>
  <c r="M47" i="33" s="1"/>
  <c r="J46" i="33"/>
  <c r="H46" i="33"/>
  <c r="J45" i="33"/>
  <c r="H45" i="33"/>
  <c r="K45" i="33" s="1"/>
  <c r="M45" i="33" s="1"/>
  <c r="J44" i="33"/>
  <c r="H44" i="33"/>
  <c r="J43" i="33"/>
  <c r="H43" i="33"/>
  <c r="K43" i="33"/>
  <c r="M43" i="33" s="1"/>
  <c r="J42" i="33"/>
  <c r="H42" i="33"/>
  <c r="J41" i="33"/>
  <c r="H41" i="33"/>
  <c r="K41" i="33"/>
  <c r="M41" i="33"/>
  <c r="J40" i="33"/>
  <c r="H40" i="33"/>
  <c r="J39" i="33"/>
  <c r="H39" i="33"/>
  <c r="K39" i="33" s="1"/>
  <c r="M39" i="33"/>
  <c r="J38" i="33"/>
  <c r="H38" i="33"/>
  <c r="J37" i="33"/>
  <c r="H37" i="33"/>
  <c r="K37" i="33" s="1"/>
  <c r="M37" i="33" s="1"/>
  <c r="J36" i="33"/>
  <c r="H36" i="33"/>
  <c r="J35" i="33"/>
  <c r="H35" i="33"/>
  <c r="K35" i="33"/>
  <c r="M35" i="33"/>
  <c r="J34" i="33"/>
  <c r="H34" i="33"/>
  <c r="J33" i="33"/>
  <c r="H33" i="33"/>
  <c r="K33" i="33" s="1"/>
  <c r="M33" i="33" s="1"/>
  <c r="J32" i="33"/>
  <c r="H32" i="33"/>
  <c r="J31" i="33"/>
  <c r="H31" i="33"/>
  <c r="J30" i="33"/>
  <c r="H30" i="33"/>
  <c r="J29" i="33"/>
  <c r="H29" i="33"/>
  <c r="K29" i="33"/>
  <c r="M29" i="33" s="1"/>
  <c r="J28" i="33"/>
  <c r="H28" i="33"/>
  <c r="J27" i="33"/>
  <c r="K27" i="33" s="1"/>
  <c r="H27" i="33"/>
  <c r="J26" i="33"/>
  <c r="H26" i="33"/>
  <c r="J25" i="33"/>
  <c r="H25" i="33"/>
  <c r="K25" i="33"/>
  <c r="M25" i="33"/>
  <c r="J24" i="33"/>
  <c r="H24" i="33"/>
  <c r="J23" i="33"/>
  <c r="H23" i="33"/>
  <c r="K23" i="33" s="1"/>
  <c r="J22" i="33"/>
  <c r="H22" i="33"/>
  <c r="J21" i="33"/>
  <c r="K21" i="33" s="1"/>
  <c r="M21" i="33" s="1"/>
  <c r="H21" i="33"/>
  <c r="J20" i="33"/>
  <c r="H20" i="33"/>
  <c r="J19" i="33"/>
  <c r="H19" i="33"/>
  <c r="K19" i="33"/>
  <c r="M19" i="33" s="1"/>
  <c r="J18" i="33"/>
  <c r="H18" i="33"/>
  <c r="J17" i="33"/>
  <c r="H17" i="33"/>
  <c r="J16" i="33"/>
  <c r="H16" i="33"/>
  <c r="J15" i="33"/>
  <c r="H15" i="33"/>
  <c r="K15" i="33"/>
  <c r="M15" i="33"/>
  <c r="J14" i="33"/>
  <c r="H14" i="33"/>
  <c r="J13" i="33"/>
  <c r="H13" i="33"/>
  <c r="K13" i="33" s="1"/>
  <c r="M13" i="33" s="1"/>
  <c r="J12" i="33"/>
  <c r="H12" i="33"/>
  <c r="J11" i="33"/>
  <c r="H11" i="33"/>
  <c r="K11" i="33"/>
  <c r="M11" i="33"/>
  <c r="J10" i="33"/>
  <c r="H10" i="33"/>
  <c r="J9" i="33"/>
  <c r="H9" i="33"/>
  <c r="K9" i="33" s="1"/>
  <c r="M9" i="33" s="1"/>
  <c r="J8" i="33"/>
  <c r="H8" i="33"/>
  <c r="J7" i="33"/>
  <c r="K7" i="33" s="1"/>
  <c r="M7" i="33" s="1"/>
  <c r="H7" i="33"/>
  <c r="H6" i="33"/>
  <c r="J6" i="33"/>
  <c r="E341" i="33"/>
  <c r="D341" i="33"/>
  <c r="C341" i="33"/>
  <c r="B341" i="33"/>
  <c r="E340" i="33"/>
  <c r="D340" i="33"/>
  <c r="C340" i="33"/>
  <c r="B340" i="33"/>
  <c r="E339" i="33"/>
  <c r="D339" i="33"/>
  <c r="C339" i="33"/>
  <c r="B339" i="33"/>
  <c r="E338" i="33"/>
  <c r="D338" i="33"/>
  <c r="C338" i="33"/>
  <c r="B338" i="33"/>
  <c r="E337" i="33"/>
  <c r="D337" i="33"/>
  <c r="C337" i="33"/>
  <c r="B337" i="33"/>
  <c r="E336" i="33"/>
  <c r="D336" i="33"/>
  <c r="C336" i="33"/>
  <c r="B336" i="33"/>
  <c r="E335" i="33"/>
  <c r="D335" i="33"/>
  <c r="C335" i="33"/>
  <c r="B335" i="33"/>
  <c r="E334" i="33"/>
  <c r="D334" i="33"/>
  <c r="C334" i="33"/>
  <c r="B334" i="33"/>
  <c r="E333" i="33"/>
  <c r="D333" i="33"/>
  <c r="C333" i="33"/>
  <c r="B333" i="33"/>
  <c r="E332" i="33"/>
  <c r="D332" i="33"/>
  <c r="C332" i="33"/>
  <c r="B332" i="33"/>
  <c r="E331" i="33"/>
  <c r="D331" i="33"/>
  <c r="C331" i="33"/>
  <c r="B331" i="33"/>
  <c r="E330" i="33"/>
  <c r="D330" i="33"/>
  <c r="C330" i="33"/>
  <c r="B330" i="33"/>
  <c r="E329" i="33"/>
  <c r="D329" i="33"/>
  <c r="C329" i="33"/>
  <c r="B329" i="33"/>
  <c r="E328" i="33"/>
  <c r="D328" i="33"/>
  <c r="C328" i="33"/>
  <c r="B328" i="33"/>
  <c r="E327" i="33"/>
  <c r="D327" i="33"/>
  <c r="C327" i="33"/>
  <c r="A327" i="33" s="1"/>
  <c r="B327" i="33"/>
  <c r="E326" i="33"/>
  <c r="D326" i="33"/>
  <c r="C326" i="33"/>
  <c r="A326" i="33" s="1"/>
  <c r="B326" i="33"/>
  <c r="E325" i="33"/>
  <c r="D325" i="33"/>
  <c r="C325" i="33"/>
  <c r="B325" i="33"/>
  <c r="E324" i="33"/>
  <c r="D324" i="33"/>
  <c r="C324" i="33"/>
  <c r="A324" i="33"/>
  <c r="B324" i="33"/>
  <c r="E323" i="33"/>
  <c r="D323" i="33"/>
  <c r="C323" i="33"/>
  <c r="A323" i="33" s="1"/>
  <c r="B323" i="33"/>
  <c r="E322" i="33"/>
  <c r="D322" i="33"/>
  <c r="C322" i="33"/>
  <c r="B322" i="33"/>
  <c r="E321" i="33"/>
  <c r="D321" i="33"/>
  <c r="C321" i="33"/>
  <c r="A321" i="33"/>
  <c r="B321" i="33"/>
  <c r="E320" i="33"/>
  <c r="D320" i="33"/>
  <c r="C320" i="33"/>
  <c r="A320" i="33" s="1"/>
  <c r="B320" i="33"/>
  <c r="E319" i="33"/>
  <c r="D319" i="33"/>
  <c r="C319" i="33"/>
  <c r="A319" i="33" s="1"/>
  <c r="B319" i="33"/>
  <c r="E318" i="33"/>
  <c r="D318" i="33"/>
  <c r="C318" i="33"/>
  <c r="A318" i="33" s="1"/>
  <c r="B318" i="33"/>
  <c r="E317" i="33"/>
  <c r="D317" i="33"/>
  <c r="C317" i="33"/>
  <c r="B317" i="33"/>
  <c r="E316" i="33"/>
  <c r="D316" i="33"/>
  <c r="C316" i="33"/>
  <c r="A316" i="33"/>
  <c r="B316" i="33"/>
  <c r="E315" i="33"/>
  <c r="D315" i="33"/>
  <c r="C315" i="33"/>
  <c r="A315" i="33"/>
  <c r="B315" i="33"/>
  <c r="E314" i="33"/>
  <c r="D314" i="33"/>
  <c r="C314" i="33"/>
  <c r="A314" i="33" s="1"/>
  <c r="B314" i="33"/>
  <c r="E313" i="33"/>
  <c r="D313" i="33"/>
  <c r="C313" i="33"/>
  <c r="A313" i="33" s="1"/>
  <c r="B313" i="33"/>
  <c r="E312" i="33"/>
  <c r="D312" i="33"/>
  <c r="C312" i="33"/>
  <c r="B312" i="33"/>
  <c r="E311" i="33"/>
  <c r="D311" i="33"/>
  <c r="C311" i="33"/>
  <c r="A311" i="33"/>
  <c r="B311" i="33"/>
  <c r="E310" i="33"/>
  <c r="D310" i="33"/>
  <c r="C310" i="33"/>
  <c r="A310" i="33"/>
  <c r="B310" i="33"/>
  <c r="E309" i="33"/>
  <c r="D309" i="33"/>
  <c r="C309" i="33"/>
  <c r="A309" i="33"/>
  <c r="B309" i="33"/>
  <c r="E308" i="33"/>
  <c r="D308" i="33"/>
  <c r="C308" i="33"/>
  <c r="A308" i="33" s="1"/>
  <c r="B308" i="33"/>
  <c r="E307" i="33"/>
  <c r="D307" i="33"/>
  <c r="C307" i="33"/>
  <c r="A307" i="33" s="1"/>
  <c r="B307" i="33"/>
  <c r="E306" i="33"/>
  <c r="D306" i="33"/>
  <c r="C306" i="33"/>
  <c r="A306" i="33"/>
  <c r="B306" i="33"/>
  <c r="E305" i="33"/>
  <c r="D305" i="33"/>
  <c r="C305" i="33"/>
  <c r="A305" i="33"/>
  <c r="B305" i="33"/>
  <c r="E304" i="33"/>
  <c r="D304" i="33"/>
  <c r="C304" i="33"/>
  <c r="A304" i="33"/>
  <c r="B304" i="33"/>
  <c r="E303" i="33"/>
  <c r="D303" i="33"/>
  <c r="C303" i="33"/>
  <c r="B303" i="33"/>
  <c r="E302" i="33"/>
  <c r="D302" i="33"/>
  <c r="C302" i="33"/>
  <c r="B302" i="33"/>
  <c r="E301" i="33"/>
  <c r="D301" i="33"/>
  <c r="C301" i="33"/>
  <c r="A301" i="33"/>
  <c r="B301" i="33"/>
  <c r="E300" i="33"/>
  <c r="D300" i="33"/>
  <c r="C300" i="33"/>
  <c r="A300" i="33" s="1"/>
  <c r="B300" i="33"/>
  <c r="E299" i="33"/>
  <c r="D299" i="33"/>
  <c r="C299" i="33"/>
  <c r="A299" i="33"/>
  <c r="B299" i="33"/>
  <c r="E298" i="33"/>
  <c r="D298" i="33"/>
  <c r="C298" i="33"/>
  <c r="A298" i="33" s="1"/>
  <c r="B298" i="33"/>
  <c r="E297" i="33"/>
  <c r="D297" i="33"/>
  <c r="C297" i="33"/>
  <c r="A297" i="33"/>
  <c r="B297" i="33"/>
  <c r="E296" i="33"/>
  <c r="D296" i="33"/>
  <c r="C296" i="33"/>
  <c r="A296" i="33" s="1"/>
  <c r="B296" i="33"/>
  <c r="E295" i="33"/>
  <c r="D295" i="33"/>
  <c r="C295" i="33"/>
  <c r="A295" i="33" s="1"/>
  <c r="B295" i="33"/>
  <c r="E294" i="33"/>
  <c r="D294" i="33"/>
  <c r="C294" i="33"/>
  <c r="A294" i="33"/>
  <c r="B294" i="33"/>
  <c r="E293" i="33"/>
  <c r="D293" i="33"/>
  <c r="C293" i="33"/>
  <c r="A293" i="33"/>
  <c r="B293" i="33"/>
  <c r="E292" i="33"/>
  <c r="D292" i="33"/>
  <c r="C292" i="33"/>
  <c r="A292" i="33" s="1"/>
  <c r="B292" i="33"/>
  <c r="E291" i="33"/>
  <c r="D291" i="33"/>
  <c r="C291" i="33"/>
  <c r="A291" i="33"/>
  <c r="B291" i="33"/>
  <c r="E290" i="33"/>
  <c r="D290" i="33"/>
  <c r="C290" i="33"/>
  <c r="A290" i="33" s="1"/>
  <c r="B290" i="33"/>
  <c r="E289" i="33"/>
  <c r="D289" i="33"/>
  <c r="C289" i="33"/>
  <c r="A289" i="33"/>
  <c r="B289" i="33"/>
  <c r="E288" i="33"/>
  <c r="D288" i="33"/>
  <c r="C288" i="33"/>
  <c r="A288" i="33"/>
  <c r="B288" i="33"/>
  <c r="E287" i="33"/>
  <c r="D287" i="33"/>
  <c r="C287" i="33"/>
  <c r="A287" i="33" s="1"/>
  <c r="B287" i="33"/>
  <c r="E286" i="33"/>
  <c r="D286" i="33"/>
  <c r="C286" i="33"/>
  <c r="A286" i="33"/>
  <c r="B286" i="33"/>
  <c r="E285" i="33"/>
  <c r="D285" i="33"/>
  <c r="C285" i="33"/>
  <c r="A285" i="33"/>
  <c r="B285" i="33"/>
  <c r="E284" i="33"/>
  <c r="D284" i="33"/>
  <c r="C284" i="33"/>
  <c r="A284" i="33"/>
  <c r="B284" i="33"/>
  <c r="E283" i="33"/>
  <c r="D283" i="33"/>
  <c r="C283" i="33"/>
  <c r="A283" i="33" s="1"/>
  <c r="B283" i="33"/>
  <c r="E282" i="33"/>
  <c r="D282" i="33"/>
  <c r="C282" i="33"/>
  <c r="A282" i="33" s="1"/>
  <c r="B282" i="33"/>
  <c r="E281" i="33"/>
  <c r="D281" i="33"/>
  <c r="C281" i="33"/>
  <c r="A281" i="33"/>
  <c r="B281" i="33"/>
  <c r="E280" i="33"/>
  <c r="D280" i="33"/>
  <c r="C280" i="33"/>
  <c r="A280" i="33"/>
  <c r="B280" i="33"/>
  <c r="E279" i="33"/>
  <c r="D279" i="33"/>
  <c r="C279" i="33"/>
  <c r="A279" i="33" s="1"/>
  <c r="B279" i="33"/>
  <c r="E278" i="33"/>
  <c r="D278" i="33"/>
  <c r="C278" i="33"/>
  <c r="A278" i="33" s="1"/>
  <c r="B278" i="33"/>
  <c r="E277" i="33"/>
  <c r="D277" i="33"/>
  <c r="C277" i="33"/>
  <c r="A277" i="33"/>
  <c r="B277" i="33"/>
  <c r="E276" i="33"/>
  <c r="D276" i="33"/>
  <c r="C276" i="33"/>
  <c r="A276" i="33"/>
  <c r="B276" i="33"/>
  <c r="E275" i="33"/>
  <c r="D275" i="33"/>
  <c r="C275" i="33"/>
  <c r="A275" i="33"/>
  <c r="B275" i="33"/>
  <c r="E274" i="33"/>
  <c r="D274" i="33"/>
  <c r="C274" i="33"/>
  <c r="A274" i="33" s="1"/>
  <c r="B274" i="33"/>
  <c r="E273" i="33"/>
  <c r="D273" i="33"/>
  <c r="C273" i="33"/>
  <c r="A273" i="33" s="1"/>
  <c r="B273" i="33"/>
  <c r="E272" i="33"/>
  <c r="D272" i="33"/>
  <c r="C272" i="33"/>
  <c r="A272" i="33" s="1"/>
  <c r="B272" i="33"/>
  <c r="E271" i="33"/>
  <c r="D271" i="33"/>
  <c r="C271" i="33"/>
  <c r="A271" i="33"/>
  <c r="B271" i="33"/>
  <c r="E270" i="33"/>
  <c r="D270" i="33"/>
  <c r="C270" i="33"/>
  <c r="A270" i="33"/>
  <c r="B270" i="33"/>
  <c r="E269" i="33"/>
  <c r="D269" i="33"/>
  <c r="C269" i="33"/>
  <c r="A269" i="33"/>
  <c r="B269" i="33"/>
  <c r="E268" i="33"/>
  <c r="D268" i="33"/>
  <c r="C268" i="33"/>
  <c r="A268" i="33"/>
  <c r="B268" i="33"/>
  <c r="E267" i="33"/>
  <c r="D267" i="33"/>
  <c r="C267" i="33"/>
  <c r="A267" i="33"/>
  <c r="B267" i="33"/>
  <c r="E266" i="33"/>
  <c r="D266" i="33"/>
  <c r="C266" i="33"/>
  <c r="A266" i="33" s="1"/>
  <c r="B266" i="33"/>
  <c r="E265" i="33"/>
  <c r="D265" i="33"/>
  <c r="C265" i="33"/>
  <c r="A265" i="33"/>
  <c r="B265" i="33"/>
  <c r="E264" i="33"/>
  <c r="D264" i="33"/>
  <c r="C264" i="33"/>
  <c r="A264" i="33" s="1"/>
  <c r="B264" i="33"/>
  <c r="E263" i="33"/>
  <c r="D263" i="33"/>
  <c r="C263" i="33"/>
  <c r="B263" i="33"/>
  <c r="E262" i="33"/>
  <c r="D262" i="33"/>
  <c r="C262" i="33"/>
  <c r="A262" i="33" s="1"/>
  <c r="B262" i="33"/>
  <c r="E261" i="33"/>
  <c r="D261" i="33"/>
  <c r="C261" i="33"/>
  <c r="A261" i="33" s="1"/>
  <c r="B261" i="33"/>
  <c r="E260" i="33"/>
  <c r="D260" i="33"/>
  <c r="C260" i="33"/>
  <c r="A260" i="33"/>
  <c r="B260" i="33"/>
  <c r="E259" i="33"/>
  <c r="D259" i="33"/>
  <c r="C259" i="33"/>
  <c r="A259" i="33" s="1"/>
  <c r="B259" i="33"/>
  <c r="E258" i="33"/>
  <c r="D258" i="33"/>
  <c r="C258" i="33"/>
  <c r="A258" i="33" s="1"/>
  <c r="B258" i="33"/>
  <c r="E257" i="33"/>
  <c r="D257" i="33"/>
  <c r="C257" i="33"/>
  <c r="A257" i="33" s="1"/>
  <c r="B257" i="33"/>
  <c r="E256" i="33"/>
  <c r="D256" i="33"/>
  <c r="C256" i="33"/>
  <c r="A256" i="33"/>
  <c r="B256" i="33"/>
  <c r="E255" i="33"/>
  <c r="D255" i="33"/>
  <c r="C255" i="33"/>
  <c r="A255" i="33"/>
  <c r="B255" i="33"/>
  <c r="E254" i="33"/>
  <c r="D254" i="33"/>
  <c r="C254" i="33"/>
  <c r="A254" i="33" s="1"/>
  <c r="B254" i="33"/>
  <c r="E253" i="33"/>
  <c r="D253" i="33"/>
  <c r="C253" i="33"/>
  <c r="A253" i="33" s="1"/>
  <c r="B253" i="33"/>
  <c r="E252" i="33"/>
  <c r="D252" i="33"/>
  <c r="C252" i="33"/>
  <c r="A252" i="33" s="1"/>
  <c r="B252" i="33"/>
  <c r="E251" i="33"/>
  <c r="D251" i="33"/>
  <c r="C251" i="33"/>
  <c r="A251" i="33"/>
  <c r="B251" i="33"/>
  <c r="E250" i="33"/>
  <c r="D250" i="33"/>
  <c r="C250" i="33"/>
  <c r="A250" i="33"/>
  <c r="B250" i="33"/>
  <c r="E249" i="33"/>
  <c r="D249" i="33"/>
  <c r="C249" i="33"/>
  <c r="A249" i="33" s="1"/>
  <c r="B249" i="33"/>
  <c r="E248" i="33"/>
  <c r="D248" i="33"/>
  <c r="C248" i="33"/>
  <c r="A248" i="33"/>
  <c r="B248" i="33"/>
  <c r="E247" i="33"/>
  <c r="D247" i="33"/>
  <c r="C247" i="33"/>
  <c r="B247" i="33"/>
  <c r="E246" i="33"/>
  <c r="D246" i="33"/>
  <c r="C246" i="33"/>
  <c r="A246" i="33"/>
  <c r="B246" i="33"/>
  <c r="E245" i="33"/>
  <c r="D245" i="33"/>
  <c r="C245" i="33"/>
  <c r="A245" i="33"/>
  <c r="B245" i="33"/>
  <c r="E244" i="33"/>
  <c r="D244" i="33"/>
  <c r="C244" i="33"/>
  <c r="A244" i="33" s="1"/>
  <c r="B244" i="33"/>
  <c r="E243" i="33"/>
  <c r="D243" i="33"/>
  <c r="C243" i="33"/>
  <c r="A243" i="33"/>
  <c r="B243" i="33"/>
  <c r="E242" i="33"/>
  <c r="D242" i="33"/>
  <c r="C242" i="33"/>
  <c r="A242" i="33"/>
  <c r="B242" i="33"/>
  <c r="E241" i="33"/>
  <c r="D241" i="33"/>
  <c r="C241" i="33"/>
  <c r="A241" i="33" s="1"/>
  <c r="B241" i="33"/>
  <c r="E240" i="33"/>
  <c r="D240" i="33"/>
  <c r="C240" i="33"/>
  <c r="A240" i="33" s="1"/>
  <c r="B240" i="33"/>
  <c r="E239" i="33"/>
  <c r="D239" i="33"/>
  <c r="C239" i="33"/>
  <c r="A239" i="33" s="1"/>
  <c r="B239" i="33"/>
  <c r="E238" i="33"/>
  <c r="D238" i="33"/>
  <c r="C238" i="33"/>
  <c r="A238" i="33"/>
  <c r="B238" i="33"/>
  <c r="E237" i="33"/>
  <c r="D237" i="33"/>
  <c r="C237" i="33"/>
  <c r="A237" i="33"/>
  <c r="B237" i="33"/>
  <c r="E236" i="33"/>
  <c r="D236" i="33"/>
  <c r="C236" i="33"/>
  <c r="A236" i="33" s="1"/>
  <c r="B236" i="33"/>
  <c r="E235" i="33"/>
  <c r="D235" i="33"/>
  <c r="C235" i="33"/>
  <c r="A235" i="33"/>
  <c r="B235" i="33"/>
  <c r="E234" i="33"/>
  <c r="D234" i="33"/>
  <c r="C234" i="33"/>
  <c r="A234" i="33" s="1"/>
  <c r="B234" i="33"/>
  <c r="E233" i="33"/>
  <c r="D233" i="33"/>
  <c r="C233" i="33"/>
  <c r="A233" i="33"/>
  <c r="B233" i="33"/>
  <c r="E232" i="33"/>
  <c r="D232" i="33"/>
  <c r="C232" i="33"/>
  <c r="A232" i="33" s="1"/>
  <c r="B232" i="33"/>
  <c r="E231" i="33"/>
  <c r="D231" i="33"/>
  <c r="C231" i="33"/>
  <c r="A231" i="33" s="1"/>
  <c r="B231" i="33"/>
  <c r="E230" i="33"/>
  <c r="D230" i="33"/>
  <c r="C230" i="33"/>
  <c r="A230" i="33" s="1"/>
  <c r="B230" i="33"/>
  <c r="E229" i="33"/>
  <c r="D229" i="33"/>
  <c r="C229" i="33"/>
  <c r="A229" i="33" s="1"/>
  <c r="B229" i="33"/>
  <c r="E228" i="33"/>
  <c r="D228" i="33"/>
  <c r="C228" i="33"/>
  <c r="A228" i="33"/>
  <c r="B228" i="33"/>
  <c r="E227" i="33"/>
  <c r="D227" i="33"/>
  <c r="C227" i="33"/>
  <c r="A227" i="33"/>
  <c r="B227" i="33"/>
  <c r="E226" i="33"/>
  <c r="D226" i="33"/>
  <c r="C226" i="33"/>
  <c r="B226" i="33"/>
  <c r="E225" i="33"/>
  <c r="D225" i="33"/>
  <c r="C225" i="33"/>
  <c r="A225" i="33" s="1"/>
  <c r="B225" i="33"/>
  <c r="E224" i="33"/>
  <c r="D224" i="33"/>
  <c r="C224" i="33"/>
  <c r="A224" i="33" s="1"/>
  <c r="B224" i="33"/>
  <c r="E223" i="33"/>
  <c r="D223" i="33"/>
  <c r="C223" i="33"/>
  <c r="B223" i="33"/>
  <c r="E222" i="33"/>
  <c r="D222" i="33"/>
  <c r="C222" i="33"/>
  <c r="B222" i="33"/>
  <c r="E221" i="33"/>
  <c r="D221" i="33"/>
  <c r="C221" i="33"/>
  <c r="A221" i="33"/>
  <c r="B221" i="33"/>
  <c r="E220" i="33"/>
  <c r="D220" i="33"/>
  <c r="C220" i="33"/>
  <c r="A220" i="33"/>
  <c r="B220" i="33"/>
  <c r="E219" i="33"/>
  <c r="D219" i="33"/>
  <c r="C219" i="33"/>
  <c r="A219" i="33" s="1"/>
  <c r="B219" i="33"/>
  <c r="E218" i="33"/>
  <c r="D218" i="33"/>
  <c r="C218" i="33"/>
  <c r="A218" i="33"/>
  <c r="B218" i="33"/>
  <c r="E217" i="33"/>
  <c r="D217" i="33"/>
  <c r="C217" i="33"/>
  <c r="A217" i="33" s="1"/>
  <c r="B217" i="33"/>
  <c r="E216" i="33"/>
  <c r="D216" i="33"/>
  <c r="C216" i="33"/>
  <c r="A216" i="33"/>
  <c r="B216" i="33"/>
  <c r="E215" i="33"/>
  <c r="D215" i="33"/>
  <c r="C215" i="33"/>
  <c r="A215" i="33"/>
  <c r="B215" i="33"/>
  <c r="E214" i="33"/>
  <c r="D214" i="33"/>
  <c r="C214" i="33"/>
  <c r="A214" i="33" s="1"/>
  <c r="B214" i="33"/>
  <c r="E213" i="33"/>
  <c r="D213" i="33"/>
  <c r="C213" i="33"/>
  <c r="A213" i="33"/>
  <c r="B213" i="33"/>
  <c r="E212" i="33"/>
  <c r="D212" i="33"/>
  <c r="C212" i="33"/>
  <c r="A212" i="33"/>
  <c r="B212" i="33"/>
  <c r="E211" i="33"/>
  <c r="D211" i="33"/>
  <c r="C211" i="33"/>
  <c r="A211" i="33" s="1"/>
  <c r="B211" i="33"/>
  <c r="E210" i="33"/>
  <c r="D210" i="33"/>
  <c r="C210" i="33"/>
  <c r="A210" i="33" s="1"/>
  <c r="B210" i="33"/>
  <c r="E209" i="33"/>
  <c r="D209" i="33"/>
  <c r="C209" i="33"/>
  <c r="A209" i="33" s="1"/>
  <c r="B209" i="33"/>
  <c r="E208" i="33"/>
  <c r="D208" i="33"/>
  <c r="C208" i="33"/>
  <c r="A208" i="33"/>
  <c r="B208" i="33"/>
  <c r="E207" i="33"/>
  <c r="D207" i="33"/>
  <c r="C207" i="33"/>
  <c r="A207" i="33"/>
  <c r="B207" i="33"/>
  <c r="E206" i="33"/>
  <c r="D206" i="33"/>
  <c r="C206" i="33"/>
  <c r="A206" i="33" s="1"/>
  <c r="B206" i="33"/>
  <c r="E205" i="33"/>
  <c r="D205" i="33"/>
  <c r="C205" i="33"/>
  <c r="A205" i="33" s="1"/>
  <c r="B205" i="33"/>
  <c r="E204" i="33"/>
  <c r="D204" i="33"/>
  <c r="C204" i="33"/>
  <c r="A204" i="33"/>
  <c r="B204" i="33"/>
  <c r="E203" i="33"/>
  <c r="D203" i="33"/>
  <c r="C203" i="33"/>
  <c r="A203" i="33"/>
  <c r="B203" i="33"/>
  <c r="E202" i="33"/>
  <c r="D202" i="33"/>
  <c r="C202" i="33"/>
  <c r="A202" i="33"/>
  <c r="B202" i="33"/>
  <c r="E201" i="33"/>
  <c r="D201" i="33"/>
  <c r="C201" i="33"/>
  <c r="A201" i="33" s="1"/>
  <c r="B201" i="33"/>
  <c r="E200" i="33"/>
  <c r="D200" i="33"/>
  <c r="C200" i="33"/>
  <c r="B200" i="33"/>
  <c r="E199" i="33"/>
  <c r="D199" i="33"/>
  <c r="C199" i="33"/>
  <c r="A199" i="33"/>
  <c r="B199" i="33"/>
  <c r="E198" i="33"/>
  <c r="D198" i="33"/>
  <c r="C198" i="33"/>
  <c r="A198" i="33"/>
  <c r="B198" i="33"/>
  <c r="E197" i="33"/>
  <c r="D197" i="33"/>
  <c r="C197" i="33"/>
  <c r="A197" i="33"/>
  <c r="B197" i="33"/>
  <c r="E196" i="33"/>
  <c r="D196" i="33"/>
  <c r="C196" i="33"/>
  <c r="A196" i="33" s="1"/>
  <c r="B196" i="33"/>
  <c r="E195" i="33"/>
  <c r="D195" i="33"/>
  <c r="C195" i="33"/>
  <c r="A195" i="33"/>
  <c r="B195" i="33"/>
  <c r="E194" i="33"/>
  <c r="D194" i="33"/>
  <c r="C194" i="33"/>
  <c r="A194" i="33" s="1"/>
  <c r="B194" i="33"/>
  <c r="E193" i="33"/>
  <c r="D193" i="33"/>
  <c r="C193" i="33"/>
  <c r="A193" i="33"/>
  <c r="B193" i="33"/>
  <c r="E192" i="33"/>
  <c r="D192" i="33"/>
  <c r="C192" i="33"/>
  <c r="A192" i="33"/>
  <c r="B192" i="33"/>
  <c r="E191" i="33"/>
  <c r="D191" i="33"/>
  <c r="C191" i="33"/>
  <c r="B191" i="33"/>
  <c r="E190" i="33"/>
  <c r="D190" i="33"/>
  <c r="C190" i="33"/>
  <c r="A190" i="33"/>
  <c r="B190" i="33"/>
  <c r="E189" i="33"/>
  <c r="D189" i="33"/>
  <c r="C189" i="33"/>
  <c r="A189" i="33" s="1"/>
  <c r="B189" i="33"/>
  <c r="E188" i="33"/>
  <c r="D188" i="33"/>
  <c r="C188" i="33"/>
  <c r="A188" i="33"/>
  <c r="B188" i="33"/>
  <c r="E187" i="33"/>
  <c r="D187" i="33"/>
  <c r="C187" i="33"/>
  <c r="A187" i="33"/>
  <c r="B187" i="33"/>
  <c r="E186" i="33"/>
  <c r="D186" i="33"/>
  <c r="C186" i="33"/>
  <c r="A186" i="33"/>
  <c r="B186" i="33"/>
  <c r="E185" i="33"/>
  <c r="D185" i="33"/>
  <c r="C185" i="33"/>
  <c r="A185" i="33" s="1"/>
  <c r="B185" i="33"/>
  <c r="E184" i="33"/>
  <c r="D184" i="33"/>
  <c r="C184" i="33"/>
  <c r="A184" i="33" s="1"/>
  <c r="B184" i="33"/>
  <c r="E183" i="33"/>
  <c r="D183" i="33"/>
  <c r="C183" i="33"/>
  <c r="A183" i="33" s="1"/>
  <c r="B183" i="33"/>
  <c r="E182" i="33"/>
  <c r="D182" i="33"/>
  <c r="C182" i="33"/>
  <c r="A182" i="33"/>
  <c r="B182" i="33"/>
  <c r="E181" i="33"/>
  <c r="D181" i="33"/>
  <c r="C181" i="33"/>
  <c r="A181" i="33" s="1"/>
  <c r="B181" i="33"/>
  <c r="E180" i="33"/>
  <c r="D180" i="33"/>
  <c r="C180" i="33"/>
  <c r="A180" i="33" s="1"/>
  <c r="B180" i="33"/>
  <c r="E179" i="33"/>
  <c r="D179" i="33"/>
  <c r="C179" i="33"/>
  <c r="B179" i="33"/>
  <c r="E178" i="33"/>
  <c r="D178" i="33"/>
  <c r="C178" i="33"/>
  <c r="A178" i="33" s="1"/>
  <c r="B178" i="33"/>
  <c r="E177" i="33"/>
  <c r="D177" i="33"/>
  <c r="C177" i="33"/>
  <c r="B177" i="33"/>
  <c r="E176" i="33"/>
  <c r="D176" i="33"/>
  <c r="C176" i="33"/>
  <c r="A176" i="33"/>
  <c r="B176" i="33"/>
  <c r="E175" i="33"/>
  <c r="D175" i="33"/>
  <c r="C175" i="33"/>
  <c r="A175" i="33"/>
  <c r="B175" i="33"/>
  <c r="E174" i="33"/>
  <c r="D174" i="33"/>
  <c r="C174" i="33"/>
  <c r="A174" i="33" s="1"/>
  <c r="B174" i="33"/>
  <c r="E173" i="33"/>
  <c r="D173" i="33"/>
  <c r="C173" i="33"/>
  <c r="A173" i="33" s="1"/>
  <c r="B173" i="33"/>
  <c r="E172" i="33"/>
  <c r="D172" i="33"/>
  <c r="C172" i="33"/>
  <c r="A172" i="33" s="1"/>
  <c r="B172" i="33"/>
  <c r="E171" i="33"/>
  <c r="D171" i="33"/>
  <c r="C171" i="33"/>
  <c r="A171" i="33"/>
  <c r="B171" i="33"/>
  <c r="E170" i="33"/>
  <c r="D170" i="33"/>
  <c r="C170" i="33"/>
  <c r="A170" i="33"/>
  <c r="B170" i="33"/>
  <c r="E169" i="33"/>
  <c r="D169" i="33"/>
  <c r="C169" i="33"/>
  <c r="A169" i="33" s="1"/>
  <c r="B169" i="33"/>
  <c r="E168" i="33"/>
  <c r="D168" i="33"/>
  <c r="C168" i="33"/>
  <c r="A168" i="33"/>
  <c r="B168" i="33"/>
  <c r="E167" i="33"/>
  <c r="D167" i="33"/>
  <c r="C167" i="33"/>
  <c r="A167" i="33" s="1"/>
  <c r="B167" i="33"/>
  <c r="E166" i="33"/>
  <c r="D166" i="33"/>
  <c r="C166" i="33"/>
  <c r="A166" i="33"/>
  <c r="B166" i="33"/>
  <c r="E165" i="33"/>
  <c r="D165" i="33"/>
  <c r="C165" i="33"/>
  <c r="A165" i="33" s="1"/>
  <c r="B165" i="33"/>
  <c r="E164" i="33"/>
  <c r="D164" i="33"/>
  <c r="C164" i="33"/>
  <c r="A164" i="33" s="1"/>
  <c r="B164" i="33"/>
  <c r="E163" i="33"/>
  <c r="D163" i="33"/>
  <c r="C163" i="33"/>
  <c r="A163" i="33" s="1"/>
  <c r="B163" i="33"/>
  <c r="E162" i="33"/>
  <c r="D162" i="33"/>
  <c r="C162" i="33"/>
  <c r="A162" i="33" s="1"/>
  <c r="B162" i="33"/>
  <c r="E161" i="33"/>
  <c r="D161" i="33"/>
  <c r="C161" i="33"/>
  <c r="A161" i="33"/>
  <c r="B161" i="33"/>
  <c r="E160" i="33"/>
  <c r="D160" i="33"/>
  <c r="C160" i="33"/>
  <c r="A160" i="33"/>
  <c r="B160" i="33"/>
  <c r="E159" i="33"/>
  <c r="D159" i="33"/>
  <c r="C159" i="33"/>
  <c r="B159" i="33"/>
  <c r="E158" i="33"/>
  <c r="D158" i="33"/>
  <c r="C158" i="33"/>
  <c r="A158" i="33" s="1"/>
  <c r="B158" i="33"/>
  <c r="E157" i="33"/>
  <c r="D157" i="33"/>
  <c r="C157" i="33"/>
  <c r="B157" i="33"/>
  <c r="E156" i="33"/>
  <c r="D156" i="33"/>
  <c r="C156" i="33"/>
  <c r="A156" i="33"/>
  <c r="B156" i="33"/>
  <c r="E155" i="33"/>
  <c r="D155" i="33"/>
  <c r="C155" i="33"/>
  <c r="A155" i="33"/>
  <c r="B155" i="33"/>
  <c r="E154" i="33"/>
  <c r="D154" i="33"/>
  <c r="C154" i="33"/>
  <c r="A154" i="33" s="1"/>
  <c r="B154" i="33"/>
  <c r="E153" i="33"/>
  <c r="D153" i="33"/>
  <c r="C153" i="33"/>
  <c r="A153" i="33" s="1"/>
  <c r="B153" i="33"/>
  <c r="E152" i="33"/>
  <c r="D152" i="33"/>
  <c r="C152" i="33"/>
  <c r="A152" i="33" s="1"/>
  <c r="B152" i="33"/>
  <c r="E151" i="33"/>
  <c r="D151" i="33"/>
  <c r="C151" i="33"/>
  <c r="A151" i="33"/>
  <c r="B151" i="33"/>
  <c r="E150" i="33"/>
  <c r="D150" i="33"/>
  <c r="C150" i="33"/>
  <c r="A150" i="33"/>
  <c r="B150" i="33"/>
  <c r="E149" i="33"/>
  <c r="D149" i="33"/>
  <c r="C149" i="33"/>
  <c r="A149" i="33" s="1"/>
  <c r="B149" i="33"/>
  <c r="E148" i="33"/>
  <c r="D148" i="33"/>
  <c r="C148" i="33"/>
  <c r="A148" i="33"/>
  <c r="B148" i="33"/>
  <c r="E147" i="33"/>
  <c r="D147" i="33"/>
  <c r="C147" i="33"/>
  <c r="A147" i="33"/>
  <c r="B147" i="33"/>
  <c r="E146" i="33"/>
  <c r="D146" i="33"/>
  <c r="C146" i="33"/>
  <c r="A146" i="33" s="1"/>
  <c r="B146" i="33"/>
  <c r="E145" i="33"/>
  <c r="D145" i="33"/>
  <c r="C145" i="33"/>
  <c r="B145" i="33"/>
  <c r="E144" i="33"/>
  <c r="D144" i="33"/>
  <c r="C144" i="33"/>
  <c r="B144" i="33"/>
  <c r="E143" i="33"/>
  <c r="D143" i="33"/>
  <c r="C143" i="33"/>
  <c r="A143" i="33" s="1"/>
  <c r="B143" i="33"/>
  <c r="E142" i="33"/>
  <c r="D142" i="33"/>
  <c r="C142" i="33"/>
  <c r="A142" i="33" s="1"/>
  <c r="B142" i="33"/>
  <c r="E141" i="33"/>
  <c r="D141" i="33"/>
  <c r="C141" i="33"/>
  <c r="A141" i="33"/>
  <c r="B141" i="33"/>
  <c r="E140" i="33"/>
  <c r="D140" i="33"/>
  <c r="C140" i="33"/>
  <c r="A140" i="33"/>
  <c r="B140" i="33"/>
  <c r="E139" i="33"/>
  <c r="D139" i="33"/>
  <c r="C139" i="33"/>
  <c r="A139" i="33" s="1"/>
  <c r="B139" i="33"/>
  <c r="E138" i="33"/>
  <c r="D138" i="33"/>
  <c r="C138" i="33"/>
  <c r="A138" i="33"/>
  <c r="B138" i="33"/>
  <c r="E137" i="33"/>
  <c r="D137" i="33"/>
  <c r="C137" i="33"/>
  <c r="A137" i="33"/>
  <c r="B137" i="33"/>
  <c r="E136" i="33"/>
  <c r="D136" i="33"/>
  <c r="C136" i="33"/>
  <c r="A136" i="33" s="1"/>
  <c r="B136" i="33"/>
  <c r="E135" i="33"/>
  <c r="D135" i="33"/>
  <c r="C135" i="33"/>
  <c r="A135" i="33" s="1"/>
  <c r="B135" i="33"/>
  <c r="E134" i="33"/>
  <c r="D134" i="33"/>
  <c r="C134" i="33"/>
  <c r="A134" i="33" s="1"/>
  <c r="B134" i="33"/>
  <c r="E133" i="33"/>
  <c r="D133" i="33"/>
  <c r="C133" i="33"/>
  <c r="A133" i="33"/>
  <c r="B133" i="33"/>
  <c r="E132" i="33"/>
  <c r="D132" i="33"/>
  <c r="C132" i="33"/>
  <c r="A132" i="33"/>
  <c r="B132" i="33"/>
  <c r="E131" i="33"/>
  <c r="D131" i="33"/>
  <c r="C131" i="33"/>
  <c r="A131" i="33" s="1"/>
  <c r="B131" i="33"/>
  <c r="E130" i="33"/>
  <c r="D130" i="33"/>
  <c r="C130" i="33"/>
  <c r="A130" i="33"/>
  <c r="B130" i="33"/>
  <c r="E129" i="33"/>
  <c r="D129" i="33"/>
  <c r="C129" i="33"/>
  <c r="A129" i="33"/>
  <c r="B129" i="33"/>
  <c r="E128" i="33"/>
  <c r="D128" i="33"/>
  <c r="C128" i="33"/>
  <c r="A128" i="33" s="1"/>
  <c r="B128" i="33"/>
  <c r="E127" i="33"/>
  <c r="D127" i="33"/>
  <c r="C127" i="33"/>
  <c r="A127" i="33" s="1"/>
  <c r="B127" i="33"/>
  <c r="E126" i="33"/>
  <c r="D126" i="33"/>
  <c r="C126" i="33"/>
  <c r="A126" i="33" s="1"/>
  <c r="B126" i="33"/>
  <c r="E125" i="33"/>
  <c r="D125" i="33"/>
  <c r="C125" i="33"/>
  <c r="A125" i="33"/>
  <c r="B125" i="33"/>
  <c r="E124" i="33"/>
  <c r="D124" i="33"/>
  <c r="C124" i="33"/>
  <c r="A124" i="33"/>
  <c r="B124" i="33"/>
  <c r="E123" i="33"/>
  <c r="D123" i="33"/>
  <c r="C123" i="33"/>
  <c r="B123" i="33"/>
  <c r="E122" i="33"/>
  <c r="D122" i="33"/>
  <c r="C122" i="33"/>
  <c r="A122" i="33" s="1"/>
  <c r="B122" i="33"/>
  <c r="E121" i="33"/>
  <c r="D121" i="33"/>
  <c r="C121" i="33"/>
  <c r="A121" i="33" s="1"/>
  <c r="B121" i="33"/>
  <c r="E120" i="33"/>
  <c r="D120" i="33"/>
  <c r="C120" i="33"/>
  <c r="A120" i="33"/>
  <c r="B120" i="33"/>
  <c r="E119" i="33"/>
  <c r="D119" i="33"/>
  <c r="C119" i="33"/>
  <c r="A119" i="33"/>
  <c r="B119" i="33"/>
  <c r="E118" i="33"/>
  <c r="D118" i="33"/>
  <c r="C118" i="33"/>
  <c r="B118" i="33"/>
  <c r="E117" i="33"/>
  <c r="D117" i="33"/>
  <c r="C117" i="33"/>
  <c r="A117" i="33" s="1"/>
  <c r="B117" i="33"/>
  <c r="E116" i="33"/>
  <c r="D116" i="33"/>
  <c r="C116" i="33"/>
  <c r="A116" i="33" s="1"/>
  <c r="B116" i="33"/>
  <c r="E115" i="33"/>
  <c r="D115" i="33"/>
  <c r="C115" i="33"/>
  <c r="A115" i="33"/>
  <c r="B115" i="33"/>
  <c r="E114" i="33"/>
  <c r="D114" i="33"/>
  <c r="C114" i="33"/>
  <c r="A114" i="33"/>
  <c r="B114" i="33"/>
  <c r="E113" i="33"/>
  <c r="D113" i="33"/>
  <c r="C113" i="33"/>
  <c r="B113" i="33"/>
  <c r="E112" i="33"/>
  <c r="D112" i="33"/>
  <c r="C112" i="33"/>
  <c r="B112" i="33"/>
  <c r="E111" i="33"/>
  <c r="D111" i="33"/>
  <c r="C111" i="33"/>
  <c r="A111" i="33" s="1"/>
  <c r="B111" i="33"/>
  <c r="E110" i="33"/>
  <c r="D110" i="33"/>
  <c r="C110" i="33"/>
  <c r="A110" i="33"/>
  <c r="B110" i="33"/>
  <c r="E109" i="33"/>
  <c r="D109" i="33"/>
  <c r="C109" i="33"/>
  <c r="A109" i="33"/>
  <c r="B109" i="33"/>
  <c r="E108" i="33"/>
  <c r="D108" i="33"/>
  <c r="C108" i="33"/>
  <c r="A108" i="33" s="1"/>
  <c r="B108" i="33"/>
  <c r="E107" i="33"/>
  <c r="D107" i="33"/>
  <c r="C107" i="33"/>
  <c r="B107" i="33"/>
  <c r="E106" i="33"/>
  <c r="D106" i="33"/>
  <c r="C106" i="33"/>
  <c r="A106" i="33" s="1"/>
  <c r="B106" i="33"/>
  <c r="E105" i="33"/>
  <c r="D105" i="33"/>
  <c r="C105" i="33"/>
  <c r="A105" i="33"/>
  <c r="B105" i="33"/>
  <c r="E104" i="33"/>
  <c r="D104" i="33"/>
  <c r="C104" i="33"/>
  <c r="A104" i="33"/>
  <c r="B104" i="33"/>
  <c r="E103" i="33"/>
  <c r="D103" i="33"/>
  <c r="C103" i="33"/>
  <c r="B103" i="33"/>
  <c r="E102" i="33"/>
  <c r="D102" i="33"/>
  <c r="C102" i="33"/>
  <c r="A102" i="33"/>
  <c r="B102" i="33"/>
  <c r="E101" i="33"/>
  <c r="D101" i="33"/>
  <c r="C101" i="33"/>
  <c r="A101" i="33" s="1"/>
  <c r="B101" i="33"/>
  <c r="E100" i="33"/>
  <c r="D100" i="33"/>
  <c r="C100" i="33"/>
  <c r="A100" i="33"/>
  <c r="B100" i="33"/>
  <c r="E99" i="33"/>
  <c r="D99" i="33"/>
  <c r="C99" i="33"/>
  <c r="B99" i="33"/>
  <c r="E98" i="33"/>
  <c r="D98" i="33"/>
  <c r="C98" i="33"/>
  <c r="A98" i="33"/>
  <c r="B98" i="33"/>
  <c r="E97" i="33"/>
  <c r="D97" i="33"/>
  <c r="C97" i="33"/>
  <c r="A97" i="33"/>
  <c r="B97" i="33"/>
  <c r="E96" i="33"/>
  <c r="D96" i="33"/>
  <c r="C96" i="33"/>
  <c r="A96" i="33" s="1"/>
  <c r="B96" i="33"/>
  <c r="E95" i="33"/>
  <c r="D95" i="33"/>
  <c r="C95" i="33"/>
  <c r="A95" i="33"/>
  <c r="B95" i="33"/>
  <c r="E94" i="33"/>
  <c r="D94" i="33"/>
  <c r="C94" i="33"/>
  <c r="A94" i="33"/>
  <c r="B94" i="33"/>
  <c r="E93" i="33"/>
  <c r="D93" i="33"/>
  <c r="C93" i="33"/>
  <c r="A93" i="33" s="1"/>
  <c r="B93" i="33"/>
  <c r="E92" i="33"/>
  <c r="D92" i="33"/>
  <c r="C92" i="33"/>
  <c r="A92" i="33" s="1"/>
  <c r="B92" i="33"/>
  <c r="E91" i="33"/>
  <c r="D91" i="33"/>
  <c r="C91" i="33"/>
  <c r="A91" i="33" s="1"/>
  <c r="B91" i="33"/>
  <c r="E90" i="33"/>
  <c r="D90" i="33"/>
  <c r="C90" i="33"/>
  <c r="A90" i="33"/>
  <c r="B90" i="33"/>
  <c r="E89" i="33"/>
  <c r="D89" i="33"/>
  <c r="C89" i="33"/>
  <c r="A89" i="33"/>
  <c r="B89" i="33"/>
  <c r="E88" i="33"/>
  <c r="D88" i="33"/>
  <c r="C88" i="33"/>
  <c r="A88" i="33" s="1"/>
  <c r="B88" i="33"/>
  <c r="E87" i="33"/>
  <c r="D87" i="33"/>
  <c r="C87" i="33"/>
  <c r="A87" i="33"/>
  <c r="B87" i="33"/>
  <c r="E86" i="33"/>
  <c r="D86" i="33"/>
  <c r="C86" i="33"/>
  <c r="A86" i="33"/>
  <c r="B86" i="33"/>
  <c r="E85" i="33"/>
  <c r="D85" i="33"/>
  <c r="C85" i="33"/>
  <c r="B85" i="33"/>
  <c r="E84" i="33"/>
  <c r="D84" i="33"/>
  <c r="C84" i="33"/>
  <c r="B84" i="33"/>
  <c r="E83" i="33"/>
  <c r="D83" i="33"/>
  <c r="C83" i="33"/>
  <c r="A83" i="33" s="1"/>
  <c r="B83" i="33"/>
  <c r="E82" i="33"/>
  <c r="D82" i="33"/>
  <c r="C82" i="33"/>
  <c r="A82" i="33" s="1"/>
  <c r="B82" i="33"/>
  <c r="E81" i="33"/>
  <c r="D81" i="33"/>
  <c r="C81" i="33"/>
  <c r="A81" i="33" s="1"/>
  <c r="B81" i="33"/>
  <c r="E80" i="33"/>
  <c r="D80" i="33"/>
  <c r="C80" i="33"/>
  <c r="A80" i="33"/>
  <c r="B80" i="33"/>
  <c r="E79" i="33"/>
  <c r="D79" i="33"/>
  <c r="C79" i="33"/>
  <c r="A79" i="33"/>
  <c r="B79" i="33"/>
  <c r="E78" i="33"/>
  <c r="D78" i="33"/>
  <c r="C78" i="33"/>
  <c r="A78" i="33" s="1"/>
  <c r="B78" i="33"/>
  <c r="E77" i="33"/>
  <c r="D77" i="33"/>
  <c r="C77" i="33"/>
  <c r="A77" i="33"/>
  <c r="B77" i="33"/>
  <c r="E76" i="33"/>
  <c r="D76" i="33"/>
  <c r="C76" i="33"/>
  <c r="A76" i="33"/>
  <c r="B76" i="33"/>
  <c r="E75" i="33"/>
  <c r="D75" i="33"/>
  <c r="C75" i="33"/>
  <c r="A75" i="33" s="1"/>
  <c r="B75" i="33"/>
  <c r="E74" i="33"/>
  <c r="D74" i="33"/>
  <c r="C74" i="33"/>
  <c r="A74" i="33" s="1"/>
  <c r="B74" i="33"/>
  <c r="E73" i="33"/>
  <c r="D73" i="33"/>
  <c r="C73" i="33"/>
  <c r="A73" i="33" s="1"/>
  <c r="B73" i="33"/>
  <c r="E72" i="33"/>
  <c r="D72" i="33"/>
  <c r="C72" i="33"/>
  <c r="A72" i="33"/>
  <c r="B72" i="33"/>
  <c r="E71" i="33"/>
  <c r="D71" i="33"/>
  <c r="C71" i="33"/>
  <c r="A71" i="33"/>
  <c r="B71" i="33"/>
  <c r="E70" i="33"/>
  <c r="D70" i="33"/>
  <c r="C70" i="33"/>
  <c r="A70" i="33" s="1"/>
  <c r="B70" i="33"/>
  <c r="E69" i="33"/>
  <c r="D69" i="33"/>
  <c r="C69" i="33"/>
  <c r="A69" i="33"/>
  <c r="B69" i="33"/>
  <c r="E68" i="33"/>
  <c r="D68" i="33"/>
  <c r="C68" i="33"/>
  <c r="A68" i="33"/>
  <c r="B68" i="33"/>
  <c r="E67" i="33"/>
  <c r="D67" i="33"/>
  <c r="C67" i="33"/>
  <c r="A67" i="33" s="1"/>
  <c r="B67" i="33"/>
  <c r="E66" i="33"/>
  <c r="D66" i="33"/>
  <c r="C66" i="33"/>
  <c r="A66" i="33" s="1"/>
  <c r="B66" i="33"/>
  <c r="E65" i="33"/>
  <c r="D65" i="33"/>
  <c r="C65" i="33"/>
  <c r="A65" i="33" s="1"/>
  <c r="B65" i="33"/>
  <c r="X64" i="33"/>
  <c r="E64" i="33"/>
  <c r="D64" i="33"/>
  <c r="C64" i="33"/>
  <c r="A64" i="33" s="1"/>
  <c r="B64" i="33"/>
  <c r="X63" i="33"/>
  <c r="E63" i="33"/>
  <c r="D63" i="33"/>
  <c r="C63" i="33"/>
  <c r="A63" i="33"/>
  <c r="B63" i="33"/>
  <c r="X62" i="33"/>
  <c r="Q62" i="33"/>
  <c r="E62" i="33"/>
  <c r="D62" i="33"/>
  <c r="C62" i="33"/>
  <c r="A62" i="33" s="1"/>
  <c r="B62" i="33"/>
  <c r="X61" i="33"/>
  <c r="Q61" i="33"/>
  <c r="E61" i="33"/>
  <c r="D61" i="33"/>
  <c r="C61" i="33"/>
  <c r="A61" i="33"/>
  <c r="B61" i="33"/>
  <c r="X60" i="33"/>
  <c r="Q60" i="33"/>
  <c r="E60" i="33"/>
  <c r="D60" i="33"/>
  <c r="C60" i="33"/>
  <c r="A60" i="33"/>
  <c r="B60" i="33"/>
  <c r="X59" i="33"/>
  <c r="Q59" i="33"/>
  <c r="E59" i="33"/>
  <c r="D59" i="33"/>
  <c r="C59" i="33"/>
  <c r="A59" i="33" s="1"/>
  <c r="B59" i="33"/>
  <c r="X58" i="33"/>
  <c r="Q58" i="33"/>
  <c r="E58" i="33"/>
  <c r="D58" i="33"/>
  <c r="C58" i="33"/>
  <c r="A58" i="33" s="1"/>
  <c r="B58" i="33"/>
  <c r="X57" i="33"/>
  <c r="Q57" i="33"/>
  <c r="E57" i="33"/>
  <c r="D57" i="33"/>
  <c r="C57" i="33"/>
  <c r="A57" i="33" s="1"/>
  <c r="B57" i="33"/>
  <c r="X56" i="33"/>
  <c r="Q56" i="33"/>
  <c r="E56" i="33"/>
  <c r="D56" i="33"/>
  <c r="C56" i="33"/>
  <c r="A56" i="33"/>
  <c r="B56" i="33"/>
  <c r="X55" i="33"/>
  <c r="Q55" i="33"/>
  <c r="E55" i="33"/>
  <c r="D55" i="33"/>
  <c r="C55" i="33"/>
  <c r="B55" i="33"/>
  <c r="X54" i="33"/>
  <c r="Q54" i="33"/>
  <c r="E54" i="33"/>
  <c r="D54" i="33"/>
  <c r="C54" i="33"/>
  <c r="B54" i="33"/>
  <c r="X53" i="33"/>
  <c r="Q53" i="33"/>
  <c r="E53" i="33"/>
  <c r="D53" i="33"/>
  <c r="C53" i="33"/>
  <c r="A53" i="33"/>
  <c r="B53" i="33"/>
  <c r="X52" i="33"/>
  <c r="Q52" i="33"/>
  <c r="E52" i="33"/>
  <c r="D52" i="33"/>
  <c r="C52" i="33"/>
  <c r="A52" i="33" s="1"/>
  <c r="B52" i="33"/>
  <c r="X51" i="33"/>
  <c r="Q51" i="33"/>
  <c r="E51" i="33"/>
  <c r="D51" i="33"/>
  <c r="C51" i="33"/>
  <c r="A51" i="33" s="1"/>
  <c r="B51" i="33"/>
  <c r="X50" i="33"/>
  <c r="Q50" i="33"/>
  <c r="E50" i="33"/>
  <c r="D50" i="33"/>
  <c r="C50" i="33"/>
  <c r="A50" i="33"/>
  <c r="B50" i="33"/>
  <c r="X49" i="33"/>
  <c r="Q49" i="33"/>
  <c r="E49" i="33"/>
  <c r="D49" i="33"/>
  <c r="C49" i="33"/>
  <c r="A49" i="33" s="1"/>
  <c r="B49" i="33"/>
  <c r="X48" i="33"/>
  <c r="Q48" i="33"/>
  <c r="E48" i="33"/>
  <c r="D48" i="33"/>
  <c r="C48" i="33"/>
  <c r="A48" i="33" s="1"/>
  <c r="B48" i="33"/>
  <c r="X47" i="33"/>
  <c r="Q47" i="33"/>
  <c r="E47" i="33"/>
  <c r="D47" i="33"/>
  <c r="C47" i="33"/>
  <c r="A47" i="33"/>
  <c r="B47" i="33"/>
  <c r="X46" i="33"/>
  <c r="Q46" i="33"/>
  <c r="E46" i="33"/>
  <c r="D46" i="33"/>
  <c r="C46" i="33"/>
  <c r="B46" i="33"/>
  <c r="X45" i="33"/>
  <c r="Q45" i="33"/>
  <c r="E45" i="33"/>
  <c r="D45" i="33"/>
  <c r="C45" i="33"/>
  <c r="A45" i="33" s="1"/>
  <c r="B45" i="33"/>
  <c r="X44" i="33"/>
  <c r="Q44" i="33"/>
  <c r="E44" i="33"/>
  <c r="D44" i="33"/>
  <c r="C44" i="33"/>
  <c r="A44" i="33" s="1"/>
  <c r="B44" i="33"/>
  <c r="X43" i="33"/>
  <c r="Q43" i="33"/>
  <c r="E43" i="33"/>
  <c r="D43" i="33"/>
  <c r="C43" i="33"/>
  <c r="A43" i="33"/>
  <c r="B43" i="33"/>
  <c r="X42" i="33"/>
  <c r="Q42" i="33"/>
  <c r="E42" i="33"/>
  <c r="D42" i="33"/>
  <c r="C42" i="33"/>
  <c r="A42" i="33" s="1"/>
  <c r="B42" i="33"/>
  <c r="X41" i="33"/>
  <c r="Q41" i="33"/>
  <c r="E41" i="33"/>
  <c r="D41" i="33"/>
  <c r="C41" i="33"/>
  <c r="A41" i="33" s="1"/>
  <c r="B41" i="33"/>
  <c r="X40" i="33"/>
  <c r="Q40" i="33"/>
  <c r="E40" i="33"/>
  <c r="D40" i="33"/>
  <c r="C40" i="33"/>
  <c r="A40" i="33"/>
  <c r="B40" i="33"/>
  <c r="X39" i="33"/>
  <c r="Q39" i="33"/>
  <c r="E39" i="33"/>
  <c r="D39" i="33"/>
  <c r="C39" i="33"/>
  <c r="A39" i="33"/>
  <c r="B39" i="33"/>
  <c r="X38" i="33"/>
  <c r="Q38" i="33"/>
  <c r="E38" i="33"/>
  <c r="D38" i="33"/>
  <c r="C38" i="33"/>
  <c r="A38" i="33"/>
  <c r="B38" i="33"/>
  <c r="X37" i="33"/>
  <c r="Q37" i="33"/>
  <c r="E37" i="33"/>
  <c r="D37" i="33"/>
  <c r="C37" i="33"/>
  <c r="A37" i="33" s="1"/>
  <c r="B37" i="33"/>
  <c r="X36" i="33"/>
  <c r="Q36" i="33"/>
  <c r="E36" i="33"/>
  <c r="D36" i="33"/>
  <c r="C36" i="33"/>
  <c r="A36" i="33" s="1"/>
  <c r="B36" i="33"/>
  <c r="X35" i="33"/>
  <c r="Q35" i="33"/>
  <c r="E35" i="33"/>
  <c r="D35" i="33"/>
  <c r="C35" i="33"/>
  <c r="A35" i="33"/>
  <c r="B35" i="33"/>
  <c r="X34" i="33"/>
  <c r="Q34" i="33"/>
  <c r="E34" i="33"/>
  <c r="D34" i="33"/>
  <c r="C34" i="33"/>
  <c r="A34" i="33" s="1"/>
  <c r="B34" i="33"/>
  <c r="X33" i="33"/>
  <c r="Q33" i="33"/>
  <c r="E33" i="33"/>
  <c r="D33" i="33"/>
  <c r="C33" i="33"/>
  <c r="A33" i="33" s="1"/>
  <c r="B33" i="33"/>
  <c r="X32" i="33"/>
  <c r="Q32" i="33"/>
  <c r="E32" i="33"/>
  <c r="D32" i="33"/>
  <c r="C32" i="33"/>
  <c r="A32" i="33" s="1"/>
  <c r="B32" i="33"/>
  <c r="X31" i="33"/>
  <c r="Q31" i="33"/>
  <c r="E31" i="33"/>
  <c r="D31" i="33"/>
  <c r="C31" i="33"/>
  <c r="A31" i="33"/>
  <c r="B31" i="33"/>
  <c r="X30" i="33"/>
  <c r="Q30" i="33"/>
  <c r="E30" i="33"/>
  <c r="D30" i="33"/>
  <c r="C30" i="33"/>
  <c r="A30" i="33" s="1"/>
  <c r="B30" i="33"/>
  <c r="X29" i="33"/>
  <c r="Q29" i="33"/>
  <c r="E29" i="33"/>
  <c r="D29" i="33"/>
  <c r="C29" i="33"/>
  <c r="A29" i="33"/>
  <c r="B29" i="33"/>
  <c r="X28" i="33"/>
  <c r="Q28" i="33"/>
  <c r="E28" i="33"/>
  <c r="D28" i="33"/>
  <c r="C28" i="33"/>
  <c r="A28" i="33" s="1"/>
  <c r="B28" i="33"/>
  <c r="X27" i="33"/>
  <c r="Q27" i="33"/>
  <c r="E27" i="33"/>
  <c r="D27" i="33"/>
  <c r="C27" i="33"/>
  <c r="B27" i="33"/>
  <c r="X26" i="33"/>
  <c r="Q26" i="33"/>
  <c r="E26" i="33"/>
  <c r="D26" i="33"/>
  <c r="C26" i="33"/>
  <c r="A26" i="33" s="1"/>
  <c r="B26" i="33"/>
  <c r="X25" i="33"/>
  <c r="Q25" i="33"/>
  <c r="E25" i="33"/>
  <c r="D25" i="33"/>
  <c r="C25" i="33"/>
  <c r="A25" i="33" s="1"/>
  <c r="B25" i="33"/>
  <c r="X24" i="33"/>
  <c r="Q24" i="33"/>
  <c r="E24" i="33"/>
  <c r="D24" i="33"/>
  <c r="C24" i="33"/>
  <c r="A24" i="33"/>
  <c r="B24" i="33"/>
  <c r="X23" i="33"/>
  <c r="Q23" i="33"/>
  <c r="E23" i="33"/>
  <c r="D23" i="33"/>
  <c r="C23" i="33"/>
  <c r="A23" i="33" s="1"/>
  <c r="B23" i="33"/>
  <c r="X22" i="33"/>
  <c r="Q22" i="33"/>
  <c r="E22" i="33"/>
  <c r="D22" i="33"/>
  <c r="C22" i="33"/>
  <c r="A22" i="33"/>
  <c r="B22" i="33"/>
  <c r="X21" i="33"/>
  <c r="Q21" i="33"/>
  <c r="E21" i="33"/>
  <c r="D21" i="33"/>
  <c r="C21" i="33"/>
  <c r="A21" i="33" s="1"/>
  <c r="B21" i="33"/>
  <c r="X20" i="33"/>
  <c r="Q20" i="33"/>
  <c r="E20" i="33"/>
  <c r="D20" i="33"/>
  <c r="C20" i="33"/>
  <c r="A20" i="33"/>
  <c r="B20" i="33"/>
  <c r="X19" i="33"/>
  <c r="Q19" i="33"/>
  <c r="E19" i="33"/>
  <c r="D19" i="33"/>
  <c r="C19" i="33"/>
  <c r="A19" i="33" s="1"/>
  <c r="B19" i="33"/>
  <c r="X18" i="33"/>
  <c r="Q18" i="33"/>
  <c r="E18" i="33"/>
  <c r="D18" i="33"/>
  <c r="C18" i="33"/>
  <c r="A18" i="33" s="1"/>
  <c r="B18" i="33"/>
  <c r="X17" i="33"/>
  <c r="Q17" i="33"/>
  <c r="E17" i="33"/>
  <c r="D17" i="33"/>
  <c r="C17" i="33"/>
  <c r="A17" i="33" s="1"/>
  <c r="B17" i="33"/>
  <c r="X16" i="33"/>
  <c r="Q16" i="33"/>
  <c r="E16" i="33"/>
  <c r="D16" i="33"/>
  <c r="C16" i="33"/>
  <c r="A16" i="33"/>
  <c r="B16" i="33"/>
  <c r="X15" i="33"/>
  <c r="Q15" i="33"/>
  <c r="E15" i="33"/>
  <c r="D15" i="33"/>
  <c r="C15" i="33"/>
  <c r="A15" i="33" s="1"/>
  <c r="B15" i="33"/>
  <c r="X14" i="33"/>
  <c r="Q14" i="33"/>
  <c r="E14" i="33"/>
  <c r="D14" i="33"/>
  <c r="C14" i="33"/>
  <c r="A14" i="33"/>
  <c r="B14" i="33"/>
  <c r="X13" i="33"/>
  <c r="Q13" i="33"/>
  <c r="E13" i="33"/>
  <c r="D13" i="33"/>
  <c r="C13" i="33"/>
  <c r="A13" i="33"/>
  <c r="B13" i="33"/>
  <c r="X12" i="33"/>
  <c r="Q12" i="33"/>
  <c r="E12" i="33"/>
  <c r="D12" i="33"/>
  <c r="C12" i="33"/>
  <c r="A12" i="33"/>
  <c r="B12" i="33"/>
  <c r="X11" i="33"/>
  <c r="Q11" i="33"/>
  <c r="E11" i="33"/>
  <c r="D11" i="33"/>
  <c r="C11" i="33"/>
  <c r="A11" i="33" s="1"/>
  <c r="B11" i="33"/>
  <c r="X10" i="33"/>
  <c r="Q10" i="33"/>
  <c r="E10" i="33"/>
  <c r="D10" i="33"/>
  <c r="C10" i="33"/>
  <c r="E47" i="3" s="1"/>
  <c r="B10" i="33"/>
  <c r="X9" i="33"/>
  <c r="Q9" i="33"/>
  <c r="E9" i="33"/>
  <c r="D9" i="33"/>
  <c r="C9" i="33"/>
  <c r="A9" i="33" s="1"/>
  <c r="B9" i="33"/>
  <c r="X8" i="33"/>
  <c r="Q8" i="33"/>
  <c r="E8" i="33"/>
  <c r="D8" i="33"/>
  <c r="C8" i="33"/>
  <c r="A8" i="33"/>
  <c r="B8" i="33"/>
  <c r="X7" i="33"/>
  <c r="Q7" i="33"/>
  <c r="E7" i="33"/>
  <c r="D7" i="33"/>
  <c r="C7" i="33"/>
  <c r="A7" i="33" s="1"/>
  <c r="B7" i="33"/>
  <c r="X6" i="33"/>
  <c r="Q6" i="33"/>
  <c r="E6" i="33"/>
  <c r="D6" i="33"/>
  <c r="C6" i="33"/>
  <c r="B6" i="33"/>
  <c r="K6" i="33"/>
  <c r="E46" i="3"/>
  <c r="E66" i="3"/>
  <c r="E27" i="3"/>
  <c r="E37" i="3"/>
  <c r="E57" i="3"/>
  <c r="K8" i="33"/>
  <c r="K10" i="33"/>
  <c r="M10" i="33"/>
  <c r="K12" i="33"/>
  <c r="K14" i="33"/>
  <c r="M14" i="33"/>
  <c r="K16" i="33"/>
  <c r="M16" i="33" s="1"/>
  <c r="K18" i="33"/>
  <c r="M18" i="33" s="1"/>
  <c r="K20" i="33"/>
  <c r="M20" i="33"/>
  <c r="K22" i="33"/>
  <c r="M22" i="33"/>
  <c r="K24" i="33"/>
  <c r="M24" i="33" s="1"/>
  <c r="K26" i="33"/>
  <c r="M26" i="33" s="1"/>
  <c r="K28" i="33"/>
  <c r="M28" i="33" s="1"/>
  <c r="K30" i="33"/>
  <c r="K32" i="33"/>
  <c r="M32" i="33"/>
  <c r="K34" i="33"/>
  <c r="M34" i="33"/>
  <c r="K36" i="33"/>
  <c r="M36" i="33"/>
  <c r="K38" i="33"/>
  <c r="M38" i="33" s="1"/>
  <c r="K40" i="33"/>
  <c r="M40" i="33"/>
  <c r="K42" i="33"/>
  <c r="M42" i="33"/>
  <c r="K44" i="33"/>
  <c r="M44" i="33"/>
  <c r="K46" i="33"/>
  <c r="K48" i="33"/>
  <c r="M48" i="33"/>
  <c r="K50" i="33"/>
  <c r="M50" i="33" s="1"/>
  <c r="K52" i="33"/>
  <c r="M52" i="33" s="1"/>
  <c r="K54" i="33"/>
  <c r="K56" i="33"/>
  <c r="K58" i="33"/>
  <c r="M58" i="33"/>
  <c r="K60" i="33"/>
  <c r="M60" i="33" s="1"/>
  <c r="K62" i="33"/>
  <c r="M62" i="33" s="1"/>
  <c r="K64" i="33"/>
  <c r="M64" i="33"/>
  <c r="K66" i="33"/>
  <c r="M66" i="33"/>
  <c r="K68" i="33"/>
  <c r="M68" i="33" s="1"/>
  <c r="K70" i="33"/>
  <c r="M70" i="33" s="1"/>
  <c r="K72" i="33"/>
  <c r="M72" i="33" s="1"/>
  <c r="K74" i="33"/>
  <c r="M74" i="33"/>
  <c r="K76" i="33"/>
  <c r="M76" i="33" s="1"/>
  <c r="K78" i="33"/>
  <c r="M78" i="33" s="1"/>
  <c r="K80" i="33"/>
  <c r="M80" i="33"/>
  <c r="K82" i="33"/>
  <c r="K84" i="33"/>
  <c r="K86" i="33"/>
  <c r="M86" i="33" s="1"/>
  <c r="K88" i="33"/>
  <c r="M88" i="33" s="1"/>
  <c r="K90" i="33"/>
  <c r="M90" i="33" s="1"/>
  <c r="K92" i="33"/>
  <c r="K94" i="33"/>
  <c r="M94" i="33" s="1"/>
  <c r="K96" i="33"/>
  <c r="M96" i="33"/>
  <c r="K98" i="33"/>
  <c r="M98" i="33"/>
  <c r="K100" i="33"/>
  <c r="M100" i="33" s="1"/>
  <c r="K102" i="33"/>
  <c r="M102" i="33" s="1"/>
  <c r="K104" i="33"/>
  <c r="M104" i="33"/>
  <c r="K106" i="33"/>
  <c r="M106" i="33"/>
  <c r="K108" i="33"/>
  <c r="K110" i="33"/>
  <c r="K112" i="33"/>
  <c r="K114" i="33"/>
  <c r="K116" i="33"/>
  <c r="M116" i="33"/>
  <c r="K118" i="33"/>
  <c r="K120" i="33"/>
  <c r="M120" i="33" s="1"/>
  <c r="K122" i="33"/>
  <c r="M122" i="33"/>
  <c r="K124" i="33"/>
  <c r="M124" i="33" s="1"/>
  <c r="K126" i="33"/>
  <c r="M126" i="33" s="1"/>
  <c r="K128" i="33"/>
  <c r="M128" i="33"/>
  <c r="K130" i="33"/>
  <c r="M130" i="33"/>
  <c r="K132" i="33"/>
  <c r="M132" i="33" s="1"/>
  <c r="K134" i="33"/>
  <c r="M134" i="33" s="1"/>
  <c r="K136" i="33"/>
  <c r="M136" i="33" s="1"/>
  <c r="K138" i="33"/>
  <c r="M138" i="33"/>
  <c r="K140" i="33"/>
  <c r="M140" i="33" s="1"/>
  <c r="K142" i="33"/>
  <c r="M142" i="33" s="1"/>
  <c r="K144" i="33"/>
  <c r="K146" i="33"/>
  <c r="M146" i="33" s="1"/>
  <c r="K148" i="33"/>
  <c r="M148" i="33" s="1"/>
  <c r="K150" i="33"/>
  <c r="M150" i="33"/>
  <c r="K152" i="33"/>
  <c r="M152" i="33"/>
  <c r="K154" i="33"/>
  <c r="K156" i="33"/>
  <c r="K158" i="33"/>
  <c r="M158" i="33" s="1"/>
  <c r="K160" i="33"/>
  <c r="M160" i="33"/>
  <c r="K162" i="33"/>
  <c r="M162" i="33" s="1"/>
  <c r="K164" i="33"/>
  <c r="M164" i="33" s="1"/>
  <c r="K166" i="33"/>
  <c r="M166" i="33"/>
  <c r="K168" i="33"/>
  <c r="M168" i="33"/>
  <c r="K170" i="33"/>
  <c r="M170" i="33"/>
  <c r="K172" i="33"/>
  <c r="M172" i="33" s="1"/>
  <c r="K174" i="33"/>
  <c r="K176" i="33"/>
  <c r="M176" i="33" s="1"/>
  <c r="K178" i="33"/>
  <c r="M178" i="33" s="1"/>
  <c r="K180" i="33"/>
  <c r="M180" i="33"/>
  <c r="K182" i="33"/>
  <c r="M182" i="33"/>
  <c r="K184" i="33"/>
  <c r="M184" i="33" s="1"/>
  <c r="K186" i="33"/>
  <c r="M186" i="33"/>
  <c r="K188" i="33"/>
  <c r="M188" i="33" s="1"/>
  <c r="K190" i="33"/>
  <c r="M190" i="33"/>
  <c r="K192" i="33"/>
  <c r="M192" i="33" s="1"/>
  <c r="K194" i="33"/>
  <c r="M194" i="33"/>
  <c r="K196" i="33"/>
  <c r="M196" i="33" s="1"/>
  <c r="K198" i="33"/>
  <c r="M198" i="33"/>
  <c r="K200" i="33"/>
  <c r="K202" i="33"/>
  <c r="M202" i="33"/>
  <c r="K204" i="33"/>
  <c r="M204" i="33" s="1"/>
  <c r="K206" i="33"/>
  <c r="M206" i="33" s="1"/>
  <c r="K208" i="33"/>
  <c r="M208" i="33"/>
  <c r="K210" i="33"/>
  <c r="M210" i="33"/>
  <c r="K212" i="33"/>
  <c r="M212" i="33"/>
  <c r="K214" i="33"/>
  <c r="M214" i="33" s="1"/>
  <c r="K216" i="33"/>
  <c r="M216" i="33" s="1"/>
  <c r="K218" i="33"/>
  <c r="M218" i="33"/>
  <c r="K220" i="33"/>
  <c r="M220" i="33" s="1"/>
  <c r="K222" i="33"/>
  <c r="K224" i="33"/>
  <c r="M224" i="33"/>
  <c r="K226" i="33"/>
  <c r="K228" i="33"/>
  <c r="M228" i="33"/>
  <c r="K230" i="33"/>
  <c r="M230" i="33" s="1"/>
  <c r="K232" i="33"/>
  <c r="M232" i="33" s="1"/>
  <c r="K234" i="33"/>
  <c r="M234" i="33" s="1"/>
  <c r="K236" i="33"/>
  <c r="M236" i="33"/>
  <c r="K238" i="33"/>
  <c r="M238" i="33"/>
  <c r="K240" i="33"/>
  <c r="M240" i="33" s="1"/>
  <c r="K242" i="33"/>
  <c r="M242" i="33"/>
  <c r="K244" i="33"/>
  <c r="M244" i="33"/>
  <c r="K246" i="33"/>
  <c r="M246" i="33"/>
  <c r="K248" i="33"/>
  <c r="M248" i="33" s="1"/>
  <c r="K250" i="33"/>
  <c r="M250" i="33"/>
  <c r="K252" i="33"/>
  <c r="M252" i="33"/>
  <c r="K254" i="33"/>
  <c r="M254" i="33"/>
  <c r="K256" i="33"/>
  <c r="M256" i="33" s="1"/>
  <c r="K258" i="33"/>
  <c r="M258" i="33" s="1"/>
  <c r="K260" i="33"/>
  <c r="M260" i="33"/>
  <c r="K262" i="33"/>
  <c r="M262" i="33" s="1"/>
  <c r="K264" i="33"/>
  <c r="K266" i="33"/>
  <c r="M266" i="33"/>
  <c r="K268" i="33"/>
  <c r="M268" i="33" s="1"/>
  <c r="K270" i="33"/>
  <c r="M270" i="33"/>
  <c r="K272" i="33"/>
  <c r="M272" i="33" s="1"/>
  <c r="K274" i="33"/>
  <c r="M274" i="33"/>
  <c r="K276" i="33"/>
  <c r="M276" i="33" s="1"/>
  <c r="K278" i="33"/>
  <c r="M278" i="33"/>
  <c r="K280" i="33"/>
  <c r="M280" i="33" s="1"/>
  <c r="K282" i="33"/>
  <c r="M282" i="33"/>
  <c r="K284" i="33"/>
  <c r="K286" i="33"/>
  <c r="M286" i="33"/>
  <c r="K288" i="33"/>
  <c r="M288" i="33"/>
  <c r="K290" i="33"/>
  <c r="M290" i="33" s="1"/>
  <c r="K292" i="33"/>
  <c r="M292" i="33"/>
  <c r="K294" i="33"/>
  <c r="M294" i="33"/>
  <c r="K296" i="33"/>
  <c r="M296" i="33"/>
  <c r="K298" i="33"/>
  <c r="M298" i="33" s="1"/>
  <c r="K300" i="33"/>
  <c r="M300" i="33" s="1"/>
  <c r="K302" i="33"/>
  <c r="K304" i="33"/>
  <c r="K306" i="33"/>
  <c r="K308" i="33"/>
  <c r="M308" i="33"/>
  <c r="K310" i="33"/>
  <c r="M310" i="33"/>
  <c r="K312" i="33"/>
  <c r="K314" i="33"/>
  <c r="M314" i="33"/>
  <c r="K316" i="33"/>
  <c r="M316" i="33" s="1"/>
  <c r="K318" i="33"/>
  <c r="K320" i="33"/>
  <c r="M320" i="33"/>
  <c r="K322" i="33"/>
  <c r="K324" i="33"/>
  <c r="M324" i="33"/>
  <c r="K326" i="33"/>
  <c r="M326" i="33" s="1"/>
  <c r="L99" i="33"/>
  <c r="M99" i="33" s="1"/>
  <c r="L321" i="33"/>
  <c r="M321" i="33" s="1"/>
  <c r="R44" i="34"/>
  <c r="R42" i="34"/>
  <c r="R46" i="34"/>
  <c r="R45" i="34"/>
  <c r="R43" i="34"/>
  <c r="R41" i="34"/>
  <c r="L135" i="33"/>
  <c r="M135" i="33" s="1"/>
  <c r="L157" i="33"/>
  <c r="M157" i="33"/>
  <c r="A157" i="33"/>
  <c r="A179" i="33"/>
  <c r="A200" i="33"/>
  <c r="A222" i="33"/>
  <c r="L325" i="33"/>
  <c r="M325" i="33"/>
  <c r="A325" i="33"/>
  <c r="L103" i="33"/>
  <c r="A103" i="33"/>
  <c r="L112" i="33"/>
  <c r="M112" i="33" s="1"/>
  <c r="A112" i="33"/>
  <c r="A226" i="33"/>
  <c r="L247" i="33"/>
  <c r="M247" i="33" s="1"/>
  <c r="A247" i="33"/>
  <c r="L263" i="33"/>
  <c r="M263" i="33" s="1"/>
  <c r="A263" i="33"/>
  <c r="A6" i="33"/>
  <c r="L6" i="33"/>
  <c r="M6" i="33"/>
  <c r="A27" i="33"/>
  <c r="A46" i="33"/>
  <c r="A55" i="33"/>
  <c r="A84" i="33"/>
  <c r="A99" i="33"/>
  <c r="A123" i="33"/>
  <c r="L145" i="33"/>
  <c r="M145" i="33" s="1"/>
  <c r="A145" i="33"/>
  <c r="L156" i="33"/>
  <c r="M156" i="33" s="1"/>
  <c r="A159" i="33"/>
  <c r="L177" i="33"/>
  <c r="M177" i="33" s="1"/>
  <c r="A177" i="33"/>
  <c r="L191" i="33"/>
  <c r="M191" i="33" s="1"/>
  <c r="A191" i="33"/>
  <c r="L304" i="33"/>
  <c r="M304" i="33" s="1"/>
  <c r="L284" i="33"/>
  <c r="M284" i="33" s="1"/>
  <c r="L199" i="33"/>
  <c r="M199" i="33" s="1"/>
  <c r="A54" i="33"/>
  <c r="A85" i="33"/>
  <c r="A107" i="33"/>
  <c r="L108" i="33"/>
  <c r="M108" i="33" s="1"/>
  <c r="A113" i="33"/>
  <c r="L114" i="33"/>
  <c r="M114" i="33" s="1"/>
  <c r="A118" i="33"/>
  <c r="A144" i="33"/>
  <c r="A223" i="33"/>
  <c r="L225" i="33"/>
  <c r="M225" i="33" s="1"/>
  <c r="A303" i="33"/>
  <c r="A317" i="33"/>
  <c r="L302" i="33"/>
  <c r="M302" i="33" s="1"/>
  <c r="A302" i="33"/>
  <c r="L312" i="33"/>
  <c r="M312" i="33" s="1"/>
  <c r="A312" i="33"/>
  <c r="A322" i="33"/>
  <c r="S54" i="32"/>
  <c r="S32" i="32"/>
  <c r="T32" i="32" s="1"/>
  <c r="S31" i="32"/>
  <c r="T31" i="32"/>
  <c r="T23" i="32"/>
  <c r="U23" i="32" s="1"/>
  <c r="C10" i="36" s="1"/>
  <c r="T24" i="32"/>
  <c r="U24" i="32"/>
  <c r="C11" i="36" s="1"/>
  <c r="T22" i="32"/>
  <c r="U22" i="32" s="1"/>
  <c r="C9" i="36" s="1"/>
  <c r="T21" i="32"/>
  <c r="U21" i="32"/>
  <c r="C8" i="36" s="1"/>
  <c r="T20" i="32"/>
  <c r="U20" i="32" s="1"/>
  <c r="C7" i="36" s="1"/>
  <c r="T19" i="32"/>
  <c r="U19" i="32" s="1"/>
  <c r="C6" i="36" s="1"/>
  <c r="T17" i="32"/>
  <c r="U17" i="32" s="1"/>
  <c r="C4" i="36" s="1"/>
  <c r="T18" i="32"/>
  <c r="U18" i="32"/>
  <c r="C5" i="36" s="1"/>
  <c r="E444" i="32"/>
  <c r="D444" i="32"/>
  <c r="F444" i="32" s="1"/>
  <c r="C444" i="32"/>
  <c r="A444" i="32"/>
  <c r="B444" i="32"/>
  <c r="E443" i="32"/>
  <c r="D443" i="32"/>
  <c r="F443" i="32"/>
  <c r="H443" i="32" s="1"/>
  <c r="C443" i="32"/>
  <c r="A443" i="32"/>
  <c r="B443" i="32"/>
  <c r="E442" i="32"/>
  <c r="D442" i="32"/>
  <c r="F442" i="32"/>
  <c r="H442" i="32" s="1"/>
  <c r="C442" i="32"/>
  <c r="A442" i="32" s="1"/>
  <c r="B442" i="32"/>
  <c r="E441" i="32"/>
  <c r="D441" i="32"/>
  <c r="F441" i="32"/>
  <c r="H441" i="32" s="1"/>
  <c r="C441" i="32"/>
  <c r="A441" i="32"/>
  <c r="B441" i="32"/>
  <c r="E440" i="32"/>
  <c r="D440" i="32"/>
  <c r="F440" i="32" s="1"/>
  <c r="H440" i="32" s="1"/>
  <c r="C440" i="32"/>
  <c r="A440" i="32"/>
  <c r="B440" i="32"/>
  <c r="E439" i="32"/>
  <c r="D439" i="32"/>
  <c r="F439" i="32"/>
  <c r="C439" i="32"/>
  <c r="B439" i="32"/>
  <c r="E438" i="32"/>
  <c r="D438" i="32"/>
  <c r="F438" i="32" s="1"/>
  <c r="H438" i="32" s="1"/>
  <c r="C438" i="32"/>
  <c r="A438" i="32" s="1"/>
  <c r="B438" i="32"/>
  <c r="E437" i="32"/>
  <c r="D437" i="32"/>
  <c r="F437" i="32" s="1"/>
  <c r="H437" i="32"/>
  <c r="C437" i="32"/>
  <c r="A437" i="32"/>
  <c r="B437" i="32"/>
  <c r="E436" i="32"/>
  <c r="D436" i="32"/>
  <c r="F436" i="32" s="1"/>
  <c r="H436" i="32" s="1"/>
  <c r="C436" i="32"/>
  <c r="A436" i="32" s="1"/>
  <c r="B436" i="32"/>
  <c r="E435" i="32"/>
  <c r="D435" i="32"/>
  <c r="F435" i="32"/>
  <c r="H435" i="32" s="1"/>
  <c r="C435" i="32"/>
  <c r="A435" i="32" s="1"/>
  <c r="B435" i="32"/>
  <c r="E434" i="32"/>
  <c r="D434" i="32"/>
  <c r="F434" i="32" s="1"/>
  <c r="H434" i="32"/>
  <c r="C434" i="32"/>
  <c r="A434" i="32" s="1"/>
  <c r="B434" i="32"/>
  <c r="E433" i="32"/>
  <c r="D433" i="32"/>
  <c r="F433" i="32" s="1"/>
  <c r="H433" i="32" s="1"/>
  <c r="C433" i="32"/>
  <c r="A433" i="32"/>
  <c r="B433" i="32"/>
  <c r="E432" i="32"/>
  <c r="D432" i="32"/>
  <c r="F432" i="32"/>
  <c r="H432" i="32" s="1"/>
  <c r="C432" i="32"/>
  <c r="A432" i="32"/>
  <c r="B432" i="32"/>
  <c r="E431" i="32"/>
  <c r="D431" i="32"/>
  <c r="F431" i="32" s="1"/>
  <c r="H431" i="32"/>
  <c r="C431" i="32"/>
  <c r="A431" i="32" s="1"/>
  <c r="B431" i="32"/>
  <c r="E430" i="32"/>
  <c r="D430" i="32"/>
  <c r="F430" i="32" s="1"/>
  <c r="H430" i="32" s="1"/>
  <c r="C430" i="32"/>
  <c r="A430" i="32"/>
  <c r="B430" i="32"/>
  <c r="E429" i="32"/>
  <c r="D429" i="32"/>
  <c r="F429" i="32"/>
  <c r="H429" i="32" s="1"/>
  <c r="C429" i="32"/>
  <c r="A429" i="32"/>
  <c r="B429" i="32"/>
  <c r="E428" i="32"/>
  <c r="D428" i="32"/>
  <c r="F428" i="32" s="1"/>
  <c r="H428" i="32"/>
  <c r="C428" i="32"/>
  <c r="A428" i="32" s="1"/>
  <c r="B428" i="32"/>
  <c r="E427" i="32"/>
  <c r="D427" i="32"/>
  <c r="F427" i="32"/>
  <c r="H427" i="32" s="1"/>
  <c r="C427" i="32"/>
  <c r="A427" i="32"/>
  <c r="B427" i="32"/>
  <c r="E426" i="32"/>
  <c r="D426" i="32"/>
  <c r="F426" i="32"/>
  <c r="C426" i="32"/>
  <c r="A426" i="32" s="1"/>
  <c r="B426" i="32"/>
  <c r="E425" i="32"/>
  <c r="D425" i="32"/>
  <c r="F425" i="32"/>
  <c r="H425" i="32" s="1"/>
  <c r="C425" i="32"/>
  <c r="A425" i="32" s="1"/>
  <c r="B425" i="32"/>
  <c r="E424" i="32"/>
  <c r="D424" i="32"/>
  <c r="F424" i="32" s="1"/>
  <c r="H424" i="32" s="1"/>
  <c r="C424" i="32"/>
  <c r="A424" i="32" s="1"/>
  <c r="B424" i="32"/>
  <c r="E423" i="32"/>
  <c r="D423" i="32"/>
  <c r="F423" i="32" s="1"/>
  <c r="H423" i="32" s="1"/>
  <c r="C423" i="32"/>
  <c r="A423" i="32"/>
  <c r="B423" i="32"/>
  <c r="E422" i="32"/>
  <c r="D422" i="32"/>
  <c r="F422" i="32"/>
  <c r="H422" i="32" s="1"/>
  <c r="C422" i="32"/>
  <c r="A422" i="32"/>
  <c r="B422" i="32"/>
  <c r="E421" i="32"/>
  <c r="D421" i="32"/>
  <c r="F421" i="32"/>
  <c r="H421" i="32"/>
  <c r="C421" i="32"/>
  <c r="A421" i="32" s="1"/>
  <c r="B421" i="32"/>
  <c r="E420" i="32"/>
  <c r="D420" i="32"/>
  <c r="F420" i="32"/>
  <c r="C420" i="32"/>
  <c r="A420" i="32"/>
  <c r="B420" i="32"/>
  <c r="E419" i="32"/>
  <c r="D419" i="32"/>
  <c r="F419" i="32"/>
  <c r="H419" i="32" s="1"/>
  <c r="C419" i="32"/>
  <c r="A419" i="32" s="1"/>
  <c r="B419" i="32"/>
  <c r="E418" i="32"/>
  <c r="D418" i="32"/>
  <c r="F418" i="32"/>
  <c r="H418" i="32"/>
  <c r="C418" i="32"/>
  <c r="A418" i="32" s="1"/>
  <c r="B418" i="32"/>
  <c r="E417" i="32"/>
  <c r="D417" i="32"/>
  <c r="F417" i="32" s="1"/>
  <c r="H417" i="32" s="1"/>
  <c r="C417" i="32"/>
  <c r="A417" i="32"/>
  <c r="B417" i="32"/>
  <c r="E416" i="32"/>
  <c r="D416" i="32"/>
  <c r="F416" i="32"/>
  <c r="C416" i="32"/>
  <c r="A416" i="32"/>
  <c r="B416" i="32"/>
  <c r="E415" i="32"/>
  <c r="D415" i="32"/>
  <c r="F415" i="32" s="1"/>
  <c r="H415" i="32" s="1"/>
  <c r="C415" i="32"/>
  <c r="A415" i="32" s="1"/>
  <c r="B415" i="32"/>
  <c r="E414" i="32"/>
  <c r="D414" i="32"/>
  <c r="F414" i="32"/>
  <c r="H414" i="32"/>
  <c r="C414" i="32"/>
  <c r="A414" i="32" s="1"/>
  <c r="B414" i="32"/>
  <c r="E413" i="32"/>
  <c r="D413" i="32"/>
  <c r="F413" i="32" s="1"/>
  <c r="H413" i="32"/>
  <c r="C413" i="32"/>
  <c r="A413" i="32" s="1"/>
  <c r="B413" i="32"/>
  <c r="E412" i="32"/>
  <c r="D412" i="32"/>
  <c r="F412" i="32" s="1"/>
  <c r="C412" i="32"/>
  <c r="A412" i="32"/>
  <c r="B412" i="32"/>
  <c r="E411" i="32"/>
  <c r="D411" i="32"/>
  <c r="F411" i="32" s="1"/>
  <c r="H411" i="32"/>
  <c r="C411" i="32"/>
  <c r="A411" i="32" s="1"/>
  <c r="B411" i="32"/>
  <c r="E410" i="32"/>
  <c r="D410" i="32"/>
  <c r="F410" i="32"/>
  <c r="H410" i="32" s="1"/>
  <c r="C410" i="32"/>
  <c r="A410" i="32"/>
  <c r="B410" i="32"/>
  <c r="E409" i="32"/>
  <c r="D409" i="32"/>
  <c r="F409" i="32"/>
  <c r="H409" i="32"/>
  <c r="C409" i="32"/>
  <c r="A409" i="32"/>
  <c r="B409" i="32"/>
  <c r="E408" i="32"/>
  <c r="D408" i="32"/>
  <c r="F408" i="32" s="1"/>
  <c r="H408" i="32" s="1"/>
  <c r="C408" i="32"/>
  <c r="A408" i="32" s="1"/>
  <c r="B408" i="32"/>
  <c r="E407" i="32"/>
  <c r="D407" i="32"/>
  <c r="F407" i="32" s="1"/>
  <c r="C407" i="32"/>
  <c r="A407" i="32" s="1"/>
  <c r="B407" i="32"/>
  <c r="E406" i="32"/>
  <c r="D406" i="32"/>
  <c r="F406" i="32" s="1"/>
  <c r="H406" i="32"/>
  <c r="C406" i="32"/>
  <c r="A406" i="32" s="1"/>
  <c r="B406" i="32"/>
  <c r="E405" i="32"/>
  <c r="D405" i="32"/>
  <c r="F405" i="32"/>
  <c r="C405" i="32"/>
  <c r="B405" i="32"/>
  <c r="E404" i="32"/>
  <c r="D404" i="32"/>
  <c r="F404" i="32" s="1"/>
  <c r="C404" i="32"/>
  <c r="A404" i="32" s="1"/>
  <c r="B404" i="32"/>
  <c r="E403" i="32"/>
  <c r="D403" i="32"/>
  <c r="F403" i="32"/>
  <c r="H403" i="32" s="1"/>
  <c r="C403" i="32"/>
  <c r="A403" i="32" s="1"/>
  <c r="B403" i="32"/>
  <c r="E402" i="32"/>
  <c r="D402" i="32"/>
  <c r="F402" i="32" s="1"/>
  <c r="H402" i="32" s="1"/>
  <c r="C402" i="32"/>
  <c r="A402" i="32" s="1"/>
  <c r="B402" i="32"/>
  <c r="E401" i="32"/>
  <c r="D401" i="32"/>
  <c r="F401" i="32"/>
  <c r="C401" i="32"/>
  <c r="A401" i="32"/>
  <c r="B401" i="32"/>
  <c r="E400" i="32"/>
  <c r="D400" i="32"/>
  <c r="F400" i="32" s="1"/>
  <c r="H400" i="32"/>
  <c r="C400" i="32"/>
  <c r="A400" i="32"/>
  <c r="B400" i="32"/>
  <c r="E399" i="32"/>
  <c r="D399" i="32"/>
  <c r="F399" i="32" s="1"/>
  <c r="H399" i="32" s="1"/>
  <c r="C399" i="32"/>
  <c r="A399" i="32"/>
  <c r="B399" i="32"/>
  <c r="E398" i="32"/>
  <c r="D398" i="32"/>
  <c r="F398" i="32"/>
  <c r="H398" i="32" s="1"/>
  <c r="C398" i="32"/>
  <c r="A398" i="32"/>
  <c r="B398" i="32"/>
  <c r="E397" i="32"/>
  <c r="D397" i="32"/>
  <c r="F397" i="32" s="1"/>
  <c r="C397" i="32"/>
  <c r="A397" i="32"/>
  <c r="B397" i="32"/>
  <c r="E396" i="32"/>
  <c r="D396" i="32"/>
  <c r="F396" i="32" s="1"/>
  <c r="H396" i="32" s="1"/>
  <c r="C396" i="32"/>
  <c r="A396" i="32"/>
  <c r="B396" i="32"/>
  <c r="E395" i="32"/>
  <c r="D395" i="32"/>
  <c r="F395" i="32"/>
  <c r="H395" i="32" s="1"/>
  <c r="C395" i="32"/>
  <c r="A395" i="32" s="1"/>
  <c r="B395" i="32"/>
  <c r="E394" i="32"/>
  <c r="D394" i="32"/>
  <c r="F394" i="32"/>
  <c r="H394" i="32"/>
  <c r="C394" i="32"/>
  <c r="A394" i="32" s="1"/>
  <c r="B394" i="32"/>
  <c r="E393" i="32"/>
  <c r="D393" i="32"/>
  <c r="F393" i="32" s="1"/>
  <c r="H393" i="32" s="1"/>
  <c r="C393" i="32"/>
  <c r="A393" i="32"/>
  <c r="B393" i="32"/>
  <c r="E392" i="32"/>
  <c r="D392" i="32"/>
  <c r="F392" i="32"/>
  <c r="C392" i="32"/>
  <c r="A392" i="32"/>
  <c r="B392" i="32"/>
  <c r="E391" i="32"/>
  <c r="D391" i="32"/>
  <c r="F391" i="32"/>
  <c r="H391" i="32" s="1"/>
  <c r="C391" i="32"/>
  <c r="A391" i="32" s="1"/>
  <c r="B391" i="32"/>
  <c r="E390" i="32"/>
  <c r="D390" i="32"/>
  <c r="F390" i="32"/>
  <c r="H390" i="32" s="1"/>
  <c r="C390" i="32"/>
  <c r="A390" i="32" s="1"/>
  <c r="B390" i="32"/>
  <c r="E389" i="32"/>
  <c r="D389" i="32"/>
  <c r="F389" i="32" s="1"/>
  <c r="H389" i="32"/>
  <c r="C389" i="32"/>
  <c r="A389" i="32"/>
  <c r="B389" i="32"/>
  <c r="E388" i="32"/>
  <c r="D388" i="32"/>
  <c r="F388" i="32" s="1"/>
  <c r="H388" i="32" s="1"/>
  <c r="C388" i="32"/>
  <c r="A388" i="32" s="1"/>
  <c r="B388" i="32"/>
  <c r="E387" i="32"/>
  <c r="D387" i="32"/>
  <c r="F387" i="32"/>
  <c r="H387" i="32" s="1"/>
  <c r="C387" i="32"/>
  <c r="A387" i="32"/>
  <c r="B387" i="32"/>
  <c r="E386" i="32"/>
  <c r="D386" i="32"/>
  <c r="F386" i="32" s="1"/>
  <c r="H386" i="32"/>
  <c r="C386" i="32"/>
  <c r="A386" i="32" s="1"/>
  <c r="B386" i="32"/>
  <c r="E385" i="32"/>
  <c r="D385" i="32"/>
  <c r="F385" i="32" s="1"/>
  <c r="H385" i="32" s="1"/>
  <c r="C385" i="32"/>
  <c r="A385" i="32"/>
  <c r="B385" i="32"/>
  <c r="E384" i="32"/>
  <c r="D384" i="32"/>
  <c r="F384" i="32"/>
  <c r="H384" i="32" s="1"/>
  <c r="C384" i="32"/>
  <c r="A384" i="32"/>
  <c r="B384" i="32"/>
  <c r="E383" i="32"/>
  <c r="D383" i="32"/>
  <c r="F383" i="32" s="1"/>
  <c r="H383" i="32" s="1"/>
  <c r="C383" i="32"/>
  <c r="A383" i="32" s="1"/>
  <c r="B383" i="32"/>
  <c r="E382" i="32"/>
  <c r="D382" i="32"/>
  <c r="F382" i="32"/>
  <c r="H382" i="32" s="1"/>
  <c r="C382" i="32"/>
  <c r="A382" i="32"/>
  <c r="B382" i="32"/>
  <c r="E381" i="32"/>
  <c r="D381" i="32"/>
  <c r="F381" i="32"/>
  <c r="H381" i="32" s="1"/>
  <c r="C381" i="32"/>
  <c r="A381" i="32" s="1"/>
  <c r="B381" i="32"/>
  <c r="E380" i="32"/>
  <c r="D380" i="32"/>
  <c r="F380" i="32" s="1"/>
  <c r="C380" i="32"/>
  <c r="A380" i="32" s="1"/>
  <c r="B380" i="32"/>
  <c r="E379" i="32"/>
  <c r="D379" i="32"/>
  <c r="F379" i="32" s="1"/>
  <c r="H379" i="32"/>
  <c r="C379" i="32"/>
  <c r="A379" i="32" s="1"/>
  <c r="B379" i="32"/>
  <c r="E378" i="32"/>
  <c r="D378" i="32"/>
  <c r="F378" i="32" s="1"/>
  <c r="H378" i="32" s="1"/>
  <c r="C378" i="32"/>
  <c r="A378" i="32"/>
  <c r="B378" i="32"/>
  <c r="E377" i="32"/>
  <c r="D377" i="32"/>
  <c r="F377" i="32" s="1"/>
  <c r="H377" i="32" s="1"/>
  <c r="C377" i="32"/>
  <c r="A377" i="32"/>
  <c r="B377" i="32"/>
  <c r="E376" i="32"/>
  <c r="D376" i="32"/>
  <c r="F376" i="32" s="1"/>
  <c r="H376" i="32" s="1"/>
  <c r="C376" i="32"/>
  <c r="A376" i="32" s="1"/>
  <c r="B376" i="32"/>
  <c r="E375" i="32"/>
  <c r="D375" i="32"/>
  <c r="F375" i="32"/>
  <c r="H375" i="32"/>
  <c r="C375" i="32"/>
  <c r="A375" i="32" s="1"/>
  <c r="B375" i="32"/>
  <c r="E374" i="32"/>
  <c r="D374" i="32"/>
  <c r="F374" i="32"/>
  <c r="C374" i="32"/>
  <c r="B374" i="32"/>
  <c r="E373" i="32"/>
  <c r="D373" i="32"/>
  <c r="F373" i="32" s="1"/>
  <c r="H373" i="32" s="1"/>
  <c r="C373" i="32"/>
  <c r="A373" i="32"/>
  <c r="B373" i="32"/>
  <c r="E372" i="32"/>
  <c r="D372" i="32"/>
  <c r="F372" i="32"/>
  <c r="H372" i="32" s="1"/>
  <c r="C372" i="32"/>
  <c r="A372" i="32" s="1"/>
  <c r="B372" i="32"/>
  <c r="E371" i="32"/>
  <c r="D371" i="32"/>
  <c r="F371" i="32" s="1"/>
  <c r="H371" i="32" s="1"/>
  <c r="C371" i="32"/>
  <c r="A371" i="32"/>
  <c r="B371" i="32"/>
  <c r="E370" i="32"/>
  <c r="D370" i="32"/>
  <c r="F370" i="32" s="1"/>
  <c r="H370" i="32" s="1"/>
  <c r="C370" i="32"/>
  <c r="A370" i="32" s="1"/>
  <c r="B370" i="32"/>
  <c r="E369" i="32"/>
  <c r="D369" i="32"/>
  <c r="F369" i="32" s="1"/>
  <c r="H369" i="32"/>
  <c r="C369" i="32"/>
  <c r="A369" i="32" s="1"/>
  <c r="B369" i="32"/>
  <c r="E368" i="32"/>
  <c r="D368" i="32"/>
  <c r="F368" i="32" s="1"/>
  <c r="H368" i="32" s="1"/>
  <c r="C368" i="32"/>
  <c r="A368" i="32"/>
  <c r="B368" i="32"/>
  <c r="E367" i="32"/>
  <c r="D367" i="32"/>
  <c r="F367" i="32" s="1"/>
  <c r="H367" i="32" s="1"/>
  <c r="C367" i="32"/>
  <c r="A367" i="32"/>
  <c r="B367" i="32"/>
  <c r="E366" i="32"/>
  <c r="D366" i="32"/>
  <c r="F366" i="32"/>
  <c r="H366" i="32" s="1"/>
  <c r="C366" i="32"/>
  <c r="A366" i="32" s="1"/>
  <c r="B366" i="32"/>
  <c r="E365" i="32"/>
  <c r="D365" i="32"/>
  <c r="F365" i="32" s="1"/>
  <c r="H365" i="32" s="1"/>
  <c r="C365" i="32"/>
  <c r="A365" i="32"/>
  <c r="B365" i="32"/>
  <c r="E364" i="32"/>
  <c r="D364" i="32"/>
  <c r="F364" i="32"/>
  <c r="H364" i="32" s="1"/>
  <c r="C364" i="32"/>
  <c r="A364" i="32" s="1"/>
  <c r="B364" i="32"/>
  <c r="E363" i="32"/>
  <c r="D363" i="32"/>
  <c r="F363" i="32" s="1"/>
  <c r="H363" i="32" s="1"/>
  <c r="C363" i="32"/>
  <c r="A363" i="32"/>
  <c r="B363" i="32"/>
  <c r="E362" i="32"/>
  <c r="D362" i="32"/>
  <c r="F362" i="32" s="1"/>
  <c r="H362" i="32" s="1"/>
  <c r="C362" i="32"/>
  <c r="A362" i="32" s="1"/>
  <c r="B362" i="32"/>
  <c r="E361" i="32"/>
  <c r="D361" i="32"/>
  <c r="F361" i="32"/>
  <c r="H361" i="32"/>
  <c r="C361" i="32"/>
  <c r="A361" i="32" s="1"/>
  <c r="B361" i="32"/>
  <c r="E360" i="32"/>
  <c r="D360" i="32"/>
  <c r="F360" i="32" s="1"/>
  <c r="H360" i="32" s="1"/>
  <c r="C360" i="32"/>
  <c r="A360" i="32" s="1"/>
  <c r="B360" i="32"/>
  <c r="E359" i="32"/>
  <c r="D359" i="32"/>
  <c r="F359" i="32"/>
  <c r="H359" i="32" s="1"/>
  <c r="C359" i="32"/>
  <c r="A359" i="32"/>
  <c r="B359" i="32"/>
  <c r="E358" i="32"/>
  <c r="D358" i="32"/>
  <c r="F358" i="32"/>
  <c r="C358" i="32"/>
  <c r="B358" i="32"/>
  <c r="E357" i="32"/>
  <c r="D357" i="32"/>
  <c r="F357" i="32" s="1"/>
  <c r="H357" i="32" s="1"/>
  <c r="C357" i="32"/>
  <c r="A357" i="32"/>
  <c r="B357" i="32"/>
  <c r="E356" i="32"/>
  <c r="D356" i="32"/>
  <c r="F356" i="32" s="1"/>
  <c r="H356" i="32" s="1"/>
  <c r="C356" i="32"/>
  <c r="A356" i="32" s="1"/>
  <c r="B356" i="32"/>
  <c r="E355" i="32"/>
  <c r="D355" i="32"/>
  <c r="F355" i="32" s="1"/>
  <c r="H355" i="32" s="1"/>
  <c r="C355" i="32"/>
  <c r="A355" i="32" s="1"/>
  <c r="B355" i="32"/>
  <c r="E354" i="32"/>
  <c r="D354" i="32"/>
  <c r="F354" i="32"/>
  <c r="H354" i="32"/>
  <c r="C354" i="32"/>
  <c r="A354" i="32"/>
  <c r="B354" i="32"/>
  <c r="E353" i="32"/>
  <c r="D353" i="32"/>
  <c r="F353" i="32"/>
  <c r="C353" i="32"/>
  <c r="A353" i="32"/>
  <c r="B353" i="32"/>
  <c r="E352" i="32"/>
  <c r="D352" i="32"/>
  <c r="F352" i="32" s="1"/>
  <c r="H352" i="32" s="1"/>
  <c r="C352" i="32"/>
  <c r="A352" i="32" s="1"/>
  <c r="B352" i="32"/>
  <c r="E351" i="32"/>
  <c r="D351" i="32"/>
  <c r="F351" i="32"/>
  <c r="H351" i="32" s="1"/>
  <c r="C351" i="32"/>
  <c r="A351" i="32" s="1"/>
  <c r="B351" i="32"/>
  <c r="E350" i="32"/>
  <c r="D350" i="32"/>
  <c r="F350" i="32"/>
  <c r="H350" i="32"/>
  <c r="C350" i="32"/>
  <c r="A350" i="32"/>
  <c r="B350" i="32"/>
  <c r="E349" i="32"/>
  <c r="D349" i="32"/>
  <c r="F349" i="32" s="1"/>
  <c r="H349" i="32" s="1"/>
  <c r="C349" i="32"/>
  <c r="A349" i="32" s="1"/>
  <c r="B349" i="32"/>
  <c r="E348" i="32"/>
  <c r="D348" i="32"/>
  <c r="F348" i="32"/>
  <c r="H348" i="32" s="1"/>
  <c r="C348" i="32"/>
  <c r="A348" i="32"/>
  <c r="B348" i="32"/>
  <c r="E347" i="32"/>
  <c r="D347" i="32"/>
  <c r="F347" i="32" s="1"/>
  <c r="C347" i="32"/>
  <c r="B347" i="32"/>
  <c r="E346" i="32"/>
  <c r="D346" i="32"/>
  <c r="F346" i="32" s="1"/>
  <c r="H346" i="32"/>
  <c r="C346" i="32"/>
  <c r="A346" i="32" s="1"/>
  <c r="B346" i="32"/>
  <c r="E345" i="32"/>
  <c r="D345" i="32"/>
  <c r="F345" i="32" s="1"/>
  <c r="H345" i="32" s="1"/>
  <c r="C345" i="32"/>
  <c r="A345" i="32" s="1"/>
  <c r="B345" i="32"/>
  <c r="E344" i="32"/>
  <c r="D344" i="32"/>
  <c r="F344" i="32"/>
  <c r="H344" i="32"/>
  <c r="C344" i="32"/>
  <c r="A344" i="32"/>
  <c r="B344" i="32"/>
  <c r="E343" i="32"/>
  <c r="D343" i="32"/>
  <c r="F343" i="32" s="1"/>
  <c r="H343" i="32"/>
  <c r="C343" i="32"/>
  <c r="A343" i="32" s="1"/>
  <c r="B343" i="32"/>
  <c r="E342" i="32"/>
  <c r="D342" i="32"/>
  <c r="F342" i="32" s="1"/>
  <c r="H342" i="32" s="1"/>
  <c r="C342" i="32"/>
  <c r="A342" i="32"/>
  <c r="B342" i="32"/>
  <c r="E341" i="32"/>
  <c r="D341" i="32"/>
  <c r="F341" i="32"/>
  <c r="C341" i="32"/>
  <c r="A341" i="32" s="1"/>
  <c r="B341" i="32"/>
  <c r="E340" i="32"/>
  <c r="D340" i="32"/>
  <c r="F340" i="32"/>
  <c r="H340" i="32"/>
  <c r="C340" i="32"/>
  <c r="A340" i="32"/>
  <c r="B340" i="32"/>
  <c r="E339" i="32"/>
  <c r="D339" i="32"/>
  <c r="F339" i="32" s="1"/>
  <c r="H339" i="32"/>
  <c r="C339" i="32"/>
  <c r="A339" i="32"/>
  <c r="B339" i="32"/>
  <c r="E338" i="32"/>
  <c r="D338" i="32"/>
  <c r="F338" i="32" s="1"/>
  <c r="H338" i="32" s="1"/>
  <c r="C338" i="32"/>
  <c r="A338" i="32"/>
  <c r="B338" i="32"/>
  <c r="E337" i="32"/>
  <c r="D337" i="32"/>
  <c r="F337" i="32"/>
  <c r="H337" i="32" s="1"/>
  <c r="C337" i="32"/>
  <c r="A337" i="32"/>
  <c r="B337" i="32"/>
  <c r="E336" i="32"/>
  <c r="D336" i="32"/>
  <c r="F336" i="32"/>
  <c r="C336" i="32"/>
  <c r="B336" i="32"/>
  <c r="E335" i="32"/>
  <c r="D335" i="32"/>
  <c r="F335" i="32" s="1"/>
  <c r="C335" i="32"/>
  <c r="A335" i="32"/>
  <c r="B335" i="32"/>
  <c r="E334" i="32"/>
  <c r="D334" i="32"/>
  <c r="F334" i="32" s="1"/>
  <c r="H334" i="32" s="1"/>
  <c r="C334" i="32"/>
  <c r="A334" i="32" s="1"/>
  <c r="B334" i="32"/>
  <c r="E333" i="32"/>
  <c r="D333" i="32"/>
  <c r="F333" i="32"/>
  <c r="H333" i="32" s="1"/>
  <c r="C333" i="32"/>
  <c r="A333" i="32" s="1"/>
  <c r="B333" i="32"/>
  <c r="E332" i="32"/>
  <c r="D332" i="32"/>
  <c r="F332" i="32" s="1"/>
  <c r="H332" i="32" s="1"/>
  <c r="C332" i="32"/>
  <c r="A332" i="32"/>
  <c r="B332" i="32"/>
  <c r="E331" i="32"/>
  <c r="D331" i="32"/>
  <c r="F331" i="32" s="1"/>
  <c r="H331" i="32" s="1"/>
  <c r="C331" i="32"/>
  <c r="A331" i="32" s="1"/>
  <c r="B331" i="32"/>
  <c r="E330" i="32"/>
  <c r="D330" i="32"/>
  <c r="F330" i="32"/>
  <c r="H330" i="32" s="1"/>
  <c r="C330" i="32"/>
  <c r="A330" i="32" s="1"/>
  <c r="B330" i="32"/>
  <c r="E329" i="32"/>
  <c r="D329" i="32"/>
  <c r="F329" i="32" s="1"/>
  <c r="H329" i="32"/>
  <c r="C329" i="32"/>
  <c r="A329" i="32" s="1"/>
  <c r="B329" i="32"/>
  <c r="E328" i="32"/>
  <c r="D328" i="32"/>
  <c r="F328" i="32" s="1"/>
  <c r="C328" i="32"/>
  <c r="A328" i="32"/>
  <c r="B328" i="32"/>
  <c r="E327" i="32"/>
  <c r="D327" i="32"/>
  <c r="F327" i="32" s="1"/>
  <c r="H327" i="32" s="1"/>
  <c r="C327" i="32"/>
  <c r="A327" i="32" s="1"/>
  <c r="B327" i="32"/>
  <c r="E326" i="32"/>
  <c r="D326" i="32"/>
  <c r="F326" i="32"/>
  <c r="H326" i="32" s="1"/>
  <c r="C326" i="32"/>
  <c r="A326" i="32" s="1"/>
  <c r="B326" i="32"/>
  <c r="E325" i="32"/>
  <c r="D325" i="32"/>
  <c r="F325" i="32"/>
  <c r="H325" i="32"/>
  <c r="C325" i="32"/>
  <c r="A325" i="32"/>
  <c r="B325" i="32"/>
  <c r="E324" i="32"/>
  <c r="D324" i="32"/>
  <c r="F324" i="32" s="1"/>
  <c r="H324" i="32"/>
  <c r="C324" i="32"/>
  <c r="A324" i="32" s="1"/>
  <c r="B324" i="32"/>
  <c r="E323" i="32"/>
  <c r="D323" i="32"/>
  <c r="F323" i="32" s="1"/>
  <c r="C323" i="32"/>
  <c r="B323" i="32"/>
  <c r="E322" i="32"/>
  <c r="D322" i="32"/>
  <c r="F322" i="32"/>
  <c r="H322" i="32"/>
  <c r="C322" i="32"/>
  <c r="A322" i="32" s="1"/>
  <c r="B322" i="32"/>
  <c r="E321" i="32"/>
  <c r="D321" i="32"/>
  <c r="F321" i="32" s="1"/>
  <c r="H321" i="32"/>
  <c r="C321" i="32"/>
  <c r="A321" i="32"/>
  <c r="B321" i="32"/>
  <c r="E320" i="32"/>
  <c r="D320" i="32"/>
  <c r="F320" i="32" s="1"/>
  <c r="H320" i="32" s="1"/>
  <c r="C320" i="32"/>
  <c r="A320" i="32"/>
  <c r="B320" i="32"/>
  <c r="E319" i="32"/>
  <c r="D319" i="32"/>
  <c r="F319" i="32"/>
  <c r="H319" i="32" s="1"/>
  <c r="C319" i="32"/>
  <c r="A319" i="32"/>
  <c r="B319" i="32"/>
  <c r="E318" i="32"/>
  <c r="D318" i="32"/>
  <c r="F318" i="32"/>
  <c r="H318" i="32"/>
  <c r="C318" i="32"/>
  <c r="A318" i="32" s="1"/>
  <c r="B318" i="32"/>
  <c r="E317" i="32"/>
  <c r="D317" i="32"/>
  <c r="F317" i="32"/>
  <c r="H317" i="32"/>
  <c r="C317" i="32"/>
  <c r="A317" i="32"/>
  <c r="B317" i="32"/>
  <c r="E316" i="32"/>
  <c r="D316" i="32"/>
  <c r="F316" i="32" s="1"/>
  <c r="H316" i="32" s="1"/>
  <c r="C316" i="32"/>
  <c r="A316" i="32"/>
  <c r="B316" i="32"/>
  <c r="E315" i="32"/>
  <c r="D315" i="32"/>
  <c r="F315" i="32"/>
  <c r="C315" i="32"/>
  <c r="A315" i="32"/>
  <c r="B315" i="32"/>
  <c r="E314" i="32"/>
  <c r="D314" i="32"/>
  <c r="F314" i="32" s="1"/>
  <c r="H314" i="32" s="1"/>
  <c r="C314" i="32"/>
  <c r="A314" i="32"/>
  <c r="B314" i="32"/>
  <c r="E313" i="32"/>
  <c r="D313" i="32"/>
  <c r="F313" i="32"/>
  <c r="C313" i="32"/>
  <c r="B313" i="32"/>
  <c r="E312" i="32"/>
  <c r="D312" i="32"/>
  <c r="F312" i="32" s="1"/>
  <c r="H312" i="32" s="1"/>
  <c r="C312" i="32"/>
  <c r="A312" i="32"/>
  <c r="B312" i="32"/>
  <c r="E311" i="32"/>
  <c r="D311" i="32"/>
  <c r="F311" i="32"/>
  <c r="H311" i="32" s="1"/>
  <c r="C311" i="32"/>
  <c r="A311" i="32"/>
  <c r="B311" i="32"/>
  <c r="E310" i="32"/>
  <c r="D310" i="32"/>
  <c r="F310" i="32" s="1"/>
  <c r="H310" i="32" s="1"/>
  <c r="C310" i="32"/>
  <c r="A310" i="32" s="1"/>
  <c r="B310" i="32"/>
  <c r="E309" i="32"/>
  <c r="D309" i="32"/>
  <c r="F309" i="32"/>
  <c r="C309" i="32"/>
  <c r="B309" i="32"/>
  <c r="E308" i="32"/>
  <c r="D308" i="32"/>
  <c r="F308" i="32" s="1"/>
  <c r="H308" i="32" s="1"/>
  <c r="C308" i="32"/>
  <c r="A308" i="32"/>
  <c r="B308" i="32"/>
  <c r="E307" i="32"/>
  <c r="D307" i="32"/>
  <c r="F307" i="32" s="1"/>
  <c r="H307" i="32" s="1"/>
  <c r="C307" i="32"/>
  <c r="A307" i="32" s="1"/>
  <c r="B307" i="32"/>
  <c r="E306" i="32"/>
  <c r="D306" i="32"/>
  <c r="F306" i="32"/>
  <c r="H306" i="32"/>
  <c r="C306" i="32"/>
  <c r="A306" i="32" s="1"/>
  <c r="B306" i="32"/>
  <c r="E305" i="32"/>
  <c r="D305" i="32"/>
  <c r="F305" i="32" s="1"/>
  <c r="H305" i="32"/>
  <c r="C305" i="32"/>
  <c r="A305" i="32"/>
  <c r="B305" i="32"/>
  <c r="E304" i="32"/>
  <c r="D304" i="32"/>
  <c r="F304" i="32"/>
  <c r="H304" i="32" s="1"/>
  <c r="C304" i="32"/>
  <c r="A304" i="32"/>
  <c r="B304" i="32"/>
  <c r="E303" i="32"/>
  <c r="D303" i="32"/>
  <c r="F303" i="32"/>
  <c r="C303" i="32"/>
  <c r="B303" i="32"/>
  <c r="E302" i="32"/>
  <c r="D302" i="32"/>
  <c r="F302" i="32" s="1"/>
  <c r="H302" i="32" s="1"/>
  <c r="C302" i="32"/>
  <c r="A302" i="32"/>
  <c r="B302" i="32"/>
  <c r="E301" i="32"/>
  <c r="D301" i="32"/>
  <c r="F301" i="32"/>
  <c r="H301" i="32" s="1"/>
  <c r="C301" i="32"/>
  <c r="A301" i="32" s="1"/>
  <c r="B301" i="32"/>
  <c r="E300" i="32"/>
  <c r="D300" i="32"/>
  <c r="F300" i="32" s="1"/>
  <c r="H300" i="32"/>
  <c r="C300" i="32"/>
  <c r="A300" i="32"/>
  <c r="B300" i="32"/>
  <c r="E299" i="32"/>
  <c r="D299" i="32"/>
  <c r="F299" i="32" s="1"/>
  <c r="C299" i="32"/>
  <c r="A299" i="32"/>
  <c r="B299" i="32"/>
  <c r="E298" i="32"/>
  <c r="D298" i="32"/>
  <c r="F298" i="32"/>
  <c r="H298" i="32" s="1"/>
  <c r="C298" i="32"/>
  <c r="A298" i="32" s="1"/>
  <c r="B298" i="32"/>
  <c r="E297" i="32"/>
  <c r="D297" i="32"/>
  <c r="F297" i="32" s="1"/>
  <c r="H297" i="32" s="1"/>
  <c r="C297" i="32"/>
  <c r="A297" i="32"/>
  <c r="B297" i="32"/>
  <c r="E296" i="32"/>
  <c r="D296" i="32"/>
  <c r="F296" i="32"/>
  <c r="H296" i="32" s="1"/>
  <c r="C296" i="32"/>
  <c r="A296" i="32" s="1"/>
  <c r="B296" i="32"/>
  <c r="E295" i="32"/>
  <c r="D295" i="32"/>
  <c r="F295" i="32" s="1"/>
  <c r="H295" i="32" s="1"/>
  <c r="C295" i="32"/>
  <c r="A295" i="32"/>
  <c r="B295" i="32"/>
  <c r="E294" i="32"/>
  <c r="D294" i="32"/>
  <c r="F294" i="32" s="1"/>
  <c r="H294" i="32" s="1"/>
  <c r="C294" i="32"/>
  <c r="A294" i="32" s="1"/>
  <c r="B294" i="32"/>
  <c r="E293" i="32"/>
  <c r="D293" i="32"/>
  <c r="F293" i="32"/>
  <c r="H293" i="32" s="1"/>
  <c r="C293" i="32"/>
  <c r="A293" i="32" s="1"/>
  <c r="B293" i="32"/>
  <c r="E292" i="32"/>
  <c r="D292" i="32"/>
  <c r="F292" i="32"/>
  <c r="H292" i="32"/>
  <c r="C292" i="32"/>
  <c r="A292" i="32" s="1"/>
  <c r="B292" i="32"/>
  <c r="E291" i="32"/>
  <c r="D291" i="32"/>
  <c r="F291" i="32" s="1"/>
  <c r="H291" i="32" s="1"/>
  <c r="C291" i="32"/>
  <c r="A291" i="32"/>
  <c r="B291" i="32"/>
  <c r="E290" i="32"/>
  <c r="D290" i="32"/>
  <c r="F290" i="32"/>
  <c r="C290" i="32"/>
  <c r="A290" i="32"/>
  <c r="B290" i="32"/>
  <c r="E289" i="32"/>
  <c r="D289" i="32"/>
  <c r="F289" i="32" s="1"/>
  <c r="H289" i="32" s="1"/>
  <c r="C289" i="32"/>
  <c r="A289" i="32" s="1"/>
  <c r="B289" i="32"/>
  <c r="E288" i="32"/>
  <c r="D288" i="32"/>
  <c r="F288" i="32"/>
  <c r="H288" i="32"/>
  <c r="C288" i="32"/>
  <c r="A288" i="32"/>
  <c r="B288" i="32"/>
  <c r="E287" i="32"/>
  <c r="D287" i="32"/>
  <c r="F287" i="32"/>
  <c r="H287" i="32"/>
  <c r="C287" i="32"/>
  <c r="A287" i="32" s="1"/>
  <c r="B287" i="32"/>
  <c r="E286" i="32"/>
  <c r="D286" i="32"/>
  <c r="F286" i="32" s="1"/>
  <c r="H286" i="32" s="1"/>
  <c r="C286" i="32"/>
  <c r="A286" i="32"/>
  <c r="B286" i="32"/>
  <c r="E285" i="32"/>
  <c r="D285" i="32"/>
  <c r="F285" i="32"/>
  <c r="H285" i="32" s="1"/>
  <c r="C285" i="32"/>
  <c r="A285" i="32"/>
  <c r="B285" i="32"/>
  <c r="E284" i="32"/>
  <c r="D284" i="32"/>
  <c r="F284" i="32" s="1"/>
  <c r="H284" i="32" s="1"/>
  <c r="C284" i="32"/>
  <c r="A284" i="32" s="1"/>
  <c r="B284" i="32"/>
  <c r="E283" i="32"/>
  <c r="D283" i="32"/>
  <c r="F283" i="32"/>
  <c r="H283" i="32"/>
  <c r="C283" i="32"/>
  <c r="A283" i="32" s="1"/>
  <c r="B283" i="32"/>
  <c r="E282" i="32"/>
  <c r="D282" i="32"/>
  <c r="F282" i="32" s="1"/>
  <c r="C282" i="32"/>
  <c r="A282" i="32" s="1"/>
  <c r="B282" i="32"/>
  <c r="E281" i="32"/>
  <c r="D281" i="32"/>
  <c r="F281" i="32" s="1"/>
  <c r="H281" i="32" s="1"/>
  <c r="C281" i="32"/>
  <c r="A281" i="32"/>
  <c r="B281" i="32"/>
  <c r="E280" i="32"/>
  <c r="D280" i="32"/>
  <c r="F280" i="32" s="1"/>
  <c r="C280" i="32"/>
  <c r="B280" i="32"/>
  <c r="E279" i="32"/>
  <c r="D279" i="32"/>
  <c r="F279" i="32"/>
  <c r="H279" i="32"/>
  <c r="C279" i="32"/>
  <c r="A279" i="32" s="1"/>
  <c r="B279" i="32"/>
  <c r="E278" i="32"/>
  <c r="D278" i="32"/>
  <c r="F278" i="32"/>
  <c r="C278" i="32"/>
  <c r="B278" i="32"/>
  <c r="E277" i="32"/>
  <c r="D277" i="32"/>
  <c r="F277" i="32" s="1"/>
  <c r="C277" i="32"/>
  <c r="B277" i="32"/>
  <c r="E276" i="32"/>
  <c r="D276" i="32"/>
  <c r="F276" i="32"/>
  <c r="H276" i="32"/>
  <c r="C276" i="32"/>
  <c r="A276" i="32" s="1"/>
  <c r="B276" i="32"/>
  <c r="E275" i="32"/>
  <c r="D275" i="32"/>
  <c r="F275" i="32"/>
  <c r="H275" i="32" s="1"/>
  <c r="C275" i="32"/>
  <c r="A275" i="32" s="1"/>
  <c r="B275" i="32"/>
  <c r="E274" i="32"/>
  <c r="D274" i="32"/>
  <c r="F274" i="32"/>
  <c r="H274" i="32" s="1"/>
  <c r="C274" i="32"/>
  <c r="A274" i="32" s="1"/>
  <c r="B274" i="32"/>
  <c r="E273" i="32"/>
  <c r="D273" i="32"/>
  <c r="F273" i="32" s="1"/>
  <c r="H273" i="32" s="1"/>
  <c r="C273" i="32"/>
  <c r="A273" i="32" s="1"/>
  <c r="B273" i="32"/>
  <c r="E272" i="32"/>
  <c r="D272" i="32"/>
  <c r="F272" i="32" s="1"/>
  <c r="H272" i="32" s="1"/>
  <c r="C272" i="32"/>
  <c r="A272" i="32"/>
  <c r="B272" i="32"/>
  <c r="E271" i="32"/>
  <c r="D271" i="32"/>
  <c r="F271" i="32"/>
  <c r="H271" i="32" s="1"/>
  <c r="C271" i="32"/>
  <c r="A271" i="32"/>
  <c r="B271" i="32"/>
  <c r="E270" i="32"/>
  <c r="D270" i="32"/>
  <c r="F270" i="32" s="1"/>
  <c r="H270" i="32" s="1"/>
  <c r="C270" i="32"/>
  <c r="A270" i="32" s="1"/>
  <c r="B270" i="32"/>
  <c r="E269" i="32"/>
  <c r="D269" i="32"/>
  <c r="F269" i="32"/>
  <c r="H269" i="32" s="1"/>
  <c r="C269" i="32"/>
  <c r="A269" i="32" s="1"/>
  <c r="B269" i="32"/>
  <c r="E268" i="32"/>
  <c r="D268" i="32"/>
  <c r="F268" i="32"/>
  <c r="H268" i="32"/>
  <c r="C268" i="32"/>
  <c r="A268" i="32" s="1"/>
  <c r="B268" i="32"/>
  <c r="E267" i="32"/>
  <c r="D267" i="32"/>
  <c r="F267" i="32"/>
  <c r="H267" i="32"/>
  <c r="C267" i="32"/>
  <c r="A267" i="32"/>
  <c r="B267" i="32"/>
  <c r="E266" i="32"/>
  <c r="D266" i="32"/>
  <c r="F266" i="32"/>
  <c r="H266" i="32"/>
  <c r="C266" i="32"/>
  <c r="A266" i="32"/>
  <c r="B266" i="32"/>
  <c r="E265" i="32"/>
  <c r="D265" i="32"/>
  <c r="F265" i="32" s="1"/>
  <c r="C265" i="32"/>
  <c r="B265" i="32"/>
  <c r="E264" i="32"/>
  <c r="D264" i="32"/>
  <c r="F264" i="32"/>
  <c r="H264" i="32"/>
  <c r="C264" i="32"/>
  <c r="A264" i="32" s="1"/>
  <c r="B264" i="32"/>
  <c r="E263" i="32"/>
  <c r="D263" i="32"/>
  <c r="F263" i="32"/>
  <c r="H263" i="32"/>
  <c r="C263" i="32"/>
  <c r="A263" i="32"/>
  <c r="B263" i="32"/>
  <c r="E262" i="32"/>
  <c r="D262" i="32"/>
  <c r="F262" i="32" s="1"/>
  <c r="H262" i="32" s="1"/>
  <c r="C262" i="32"/>
  <c r="A262" i="32"/>
  <c r="B262" i="32"/>
  <c r="E261" i="32"/>
  <c r="D261" i="32"/>
  <c r="F261" i="32" s="1"/>
  <c r="H261" i="32" s="1"/>
  <c r="C261" i="32"/>
  <c r="A261" i="32"/>
  <c r="B261" i="32"/>
  <c r="E260" i="32"/>
  <c r="D260" i="32"/>
  <c r="F260" i="32"/>
  <c r="H260" i="32" s="1"/>
  <c r="C260" i="32"/>
  <c r="A260" i="32"/>
  <c r="B260" i="32"/>
  <c r="E259" i="32"/>
  <c r="D259" i="32"/>
  <c r="F259" i="32" s="1"/>
  <c r="H259" i="32"/>
  <c r="C259" i="32"/>
  <c r="A259" i="32" s="1"/>
  <c r="B259" i="32"/>
  <c r="E258" i="32"/>
  <c r="D258" i="32"/>
  <c r="F258" i="32" s="1"/>
  <c r="H258" i="32" s="1"/>
  <c r="C258" i="32"/>
  <c r="A258" i="32" s="1"/>
  <c r="B258" i="32"/>
  <c r="E257" i="32"/>
  <c r="D257" i="32"/>
  <c r="F257" i="32"/>
  <c r="H257" i="32" s="1"/>
  <c r="C257" i="32"/>
  <c r="A257" i="32"/>
  <c r="B257" i="32"/>
  <c r="E256" i="32"/>
  <c r="D256" i="32"/>
  <c r="F256" i="32" s="1"/>
  <c r="H256" i="32"/>
  <c r="C256" i="32"/>
  <c r="A256" i="32" s="1"/>
  <c r="B256" i="32"/>
  <c r="E255" i="32"/>
  <c r="D255" i="32"/>
  <c r="F255" i="32" s="1"/>
  <c r="H255" i="32" s="1"/>
  <c r="C255" i="32"/>
  <c r="A255" i="32"/>
  <c r="B255" i="32"/>
  <c r="E254" i="32"/>
  <c r="D254" i="32"/>
  <c r="F254" i="32" s="1"/>
  <c r="H254" i="32" s="1"/>
  <c r="C254" i="32"/>
  <c r="A254" i="32" s="1"/>
  <c r="B254" i="32"/>
  <c r="E253" i="32"/>
  <c r="D253" i="32"/>
  <c r="F253" i="32" s="1"/>
  <c r="C253" i="32"/>
  <c r="B253" i="32"/>
  <c r="E252" i="32"/>
  <c r="D252" i="32"/>
  <c r="F252" i="32"/>
  <c r="C252" i="32"/>
  <c r="B252" i="32"/>
  <c r="E251" i="32"/>
  <c r="D251" i="32"/>
  <c r="F251" i="32" s="1"/>
  <c r="H251" i="32" s="1"/>
  <c r="C251" i="32"/>
  <c r="A251" i="32"/>
  <c r="B251" i="32"/>
  <c r="E250" i="32"/>
  <c r="D250" i="32"/>
  <c r="F250" i="32"/>
  <c r="H250" i="32" s="1"/>
  <c r="C250" i="32"/>
  <c r="A250" i="32" s="1"/>
  <c r="B250" i="32"/>
  <c r="E249" i="32"/>
  <c r="D249" i="32"/>
  <c r="F249" i="32"/>
  <c r="H249" i="32"/>
  <c r="C249" i="32"/>
  <c r="A249" i="32" s="1"/>
  <c r="B249" i="32"/>
  <c r="E248" i="32"/>
  <c r="D248" i="32"/>
  <c r="F248" i="32"/>
  <c r="H248" i="32"/>
  <c r="C248" i="32"/>
  <c r="A248" i="32"/>
  <c r="B248" i="32"/>
  <c r="E247" i="32"/>
  <c r="D247" i="32"/>
  <c r="F247" i="32" s="1"/>
  <c r="H247" i="32" s="1"/>
  <c r="C247" i="32"/>
  <c r="A247" i="32"/>
  <c r="B247" i="32"/>
  <c r="E246" i="32"/>
  <c r="D246" i="32"/>
  <c r="F246" i="32" s="1"/>
  <c r="H246" i="32" s="1"/>
  <c r="C246" i="32"/>
  <c r="A246" i="32" s="1"/>
  <c r="B246" i="32"/>
  <c r="E245" i="32"/>
  <c r="D245" i="32"/>
  <c r="F245" i="32"/>
  <c r="H245" i="32" s="1"/>
  <c r="C245" i="32"/>
  <c r="A245" i="32"/>
  <c r="B245" i="32"/>
  <c r="E244" i="32"/>
  <c r="D244" i="32"/>
  <c r="F244" i="32" s="1"/>
  <c r="H244" i="32" s="1"/>
  <c r="C244" i="32"/>
  <c r="A244" i="32" s="1"/>
  <c r="B244" i="32"/>
  <c r="E243" i="32"/>
  <c r="D243" i="32"/>
  <c r="F243" i="32" s="1"/>
  <c r="H243" i="32" s="1"/>
  <c r="C243" i="32"/>
  <c r="A243" i="32"/>
  <c r="B243" i="32"/>
  <c r="E242" i="32"/>
  <c r="D242" i="32"/>
  <c r="F242" i="32" s="1"/>
  <c r="H242" i="32" s="1"/>
  <c r="C242" i="32"/>
  <c r="A242" i="32" s="1"/>
  <c r="B242" i="32"/>
  <c r="E241" i="32"/>
  <c r="D241" i="32"/>
  <c r="F241" i="32"/>
  <c r="C241" i="32"/>
  <c r="A241" i="32" s="1"/>
  <c r="B241" i="32"/>
  <c r="E240" i="32"/>
  <c r="D240" i="32"/>
  <c r="F240" i="32" s="1"/>
  <c r="H240" i="32" s="1"/>
  <c r="C240" i="32"/>
  <c r="A240" i="32"/>
  <c r="B240" i="32"/>
  <c r="E239" i="32"/>
  <c r="D239" i="32"/>
  <c r="F239" i="32" s="1"/>
  <c r="H239" i="32" s="1"/>
  <c r="C239" i="32"/>
  <c r="A239" i="32" s="1"/>
  <c r="B239" i="32"/>
  <c r="E238" i="32"/>
  <c r="D238" i="32"/>
  <c r="F238" i="32"/>
  <c r="C238" i="32"/>
  <c r="B238" i="32"/>
  <c r="E237" i="32"/>
  <c r="D237" i="32"/>
  <c r="F237" i="32" s="1"/>
  <c r="H237" i="32"/>
  <c r="C237" i="32"/>
  <c r="A237" i="32"/>
  <c r="B237" i="32"/>
  <c r="E236" i="32"/>
  <c r="D236" i="32"/>
  <c r="F236" i="32" s="1"/>
  <c r="H236" i="32" s="1"/>
  <c r="C236" i="32"/>
  <c r="A236" i="32" s="1"/>
  <c r="B236" i="32"/>
  <c r="E235" i="32"/>
  <c r="D235" i="32"/>
  <c r="F235" i="32"/>
  <c r="H235" i="32" s="1"/>
  <c r="C235" i="32"/>
  <c r="A235" i="32"/>
  <c r="B235" i="32"/>
  <c r="E234" i="32"/>
  <c r="D234" i="32"/>
  <c r="F234" i="32" s="1"/>
  <c r="H234" i="32"/>
  <c r="C234" i="32"/>
  <c r="A234" i="32" s="1"/>
  <c r="B234" i="32"/>
  <c r="E233" i="32"/>
  <c r="D233" i="32"/>
  <c r="F233" i="32" s="1"/>
  <c r="H233" i="32" s="1"/>
  <c r="C233" i="32"/>
  <c r="A233" i="32"/>
  <c r="B233" i="32"/>
  <c r="E232" i="32"/>
  <c r="D232" i="32"/>
  <c r="F232" i="32"/>
  <c r="H232" i="32" s="1"/>
  <c r="C232" i="32"/>
  <c r="A232" i="32"/>
  <c r="B232" i="32"/>
  <c r="E231" i="32"/>
  <c r="D231" i="32"/>
  <c r="F231" i="32" s="1"/>
  <c r="H231" i="32" s="1"/>
  <c r="C231" i="32"/>
  <c r="A231" i="32" s="1"/>
  <c r="B231" i="32"/>
  <c r="E230" i="32"/>
  <c r="D230" i="32"/>
  <c r="F230" i="32"/>
  <c r="C230" i="32"/>
  <c r="A230" i="32" s="1"/>
  <c r="B230" i="32"/>
  <c r="E229" i="32"/>
  <c r="D229" i="32"/>
  <c r="F229" i="32" s="1"/>
  <c r="H229" i="32" s="1"/>
  <c r="C229" i="32"/>
  <c r="A229" i="32" s="1"/>
  <c r="B229" i="32"/>
  <c r="E228" i="32"/>
  <c r="D228" i="32"/>
  <c r="F228" i="32"/>
  <c r="H228" i="32" s="1"/>
  <c r="C228" i="32"/>
  <c r="A228" i="32" s="1"/>
  <c r="B228" i="32"/>
  <c r="E227" i="32"/>
  <c r="D227" i="32"/>
  <c r="F227" i="32" s="1"/>
  <c r="H227" i="32"/>
  <c r="C227" i="32"/>
  <c r="A227" i="32" s="1"/>
  <c r="B227" i="32"/>
  <c r="E226" i="32"/>
  <c r="D226" i="32"/>
  <c r="F226" i="32" s="1"/>
  <c r="H226" i="32" s="1"/>
  <c r="C226" i="32"/>
  <c r="A226" i="32"/>
  <c r="B226" i="32"/>
  <c r="E225" i="32"/>
  <c r="D225" i="32"/>
  <c r="F225" i="32" s="1"/>
  <c r="C225" i="32"/>
  <c r="A225" i="32" s="1"/>
  <c r="B225" i="32"/>
  <c r="E224" i="32"/>
  <c r="D224" i="32"/>
  <c r="F224" i="32"/>
  <c r="H224" i="32" s="1"/>
  <c r="C224" i="32"/>
  <c r="A224" i="32" s="1"/>
  <c r="B224" i="32"/>
  <c r="E223" i="32"/>
  <c r="D223" i="32"/>
  <c r="F223" i="32"/>
  <c r="H223" i="32"/>
  <c r="C223" i="32"/>
  <c r="A223" i="32" s="1"/>
  <c r="B223" i="32"/>
  <c r="E222" i="32"/>
  <c r="D222" i="32"/>
  <c r="F222" i="32"/>
  <c r="H222" i="32"/>
  <c r="C222" i="32"/>
  <c r="A222" i="32" s="1"/>
  <c r="B222" i="32"/>
  <c r="E221" i="32"/>
  <c r="D221" i="32"/>
  <c r="F221" i="32" s="1"/>
  <c r="H221" i="32" s="1"/>
  <c r="C221" i="32"/>
  <c r="A221" i="32"/>
  <c r="B221" i="32"/>
  <c r="E220" i="32"/>
  <c r="D220" i="32"/>
  <c r="F220" i="32" s="1"/>
  <c r="H220" i="32" s="1"/>
  <c r="C220" i="32"/>
  <c r="A220" i="32" s="1"/>
  <c r="B220" i="32"/>
  <c r="E219" i="32"/>
  <c r="D219" i="32"/>
  <c r="F219" i="32"/>
  <c r="H219" i="32"/>
  <c r="C219" i="32"/>
  <c r="A219" i="32"/>
  <c r="B219" i="32"/>
  <c r="E218" i="32"/>
  <c r="D218" i="32"/>
  <c r="F218" i="32"/>
  <c r="H218" i="32"/>
  <c r="C218" i="32"/>
  <c r="A218" i="32" s="1"/>
  <c r="B218" i="32"/>
  <c r="E217" i="32"/>
  <c r="D217" i="32"/>
  <c r="F217" i="32" s="1"/>
  <c r="H217" i="32" s="1"/>
  <c r="C217" i="32"/>
  <c r="A217" i="32"/>
  <c r="B217" i="32"/>
  <c r="E216" i="32"/>
  <c r="D216" i="32"/>
  <c r="F216" i="32" s="1"/>
  <c r="C216" i="32"/>
  <c r="A216" i="32"/>
  <c r="B216" i="32"/>
  <c r="E215" i="32"/>
  <c r="D215" i="32"/>
  <c r="F215" i="32"/>
  <c r="H215" i="32" s="1"/>
  <c r="C215" i="32"/>
  <c r="A215" i="32" s="1"/>
  <c r="B215" i="32"/>
  <c r="E214" i="32"/>
  <c r="D214" i="32"/>
  <c r="F214" i="32" s="1"/>
  <c r="H214" i="32" s="1"/>
  <c r="C214" i="32"/>
  <c r="A214" i="32" s="1"/>
  <c r="B214" i="32"/>
  <c r="E213" i="32"/>
  <c r="D213" i="32"/>
  <c r="F213" i="32"/>
  <c r="H213" i="32" s="1"/>
  <c r="C213" i="32"/>
  <c r="A213" i="32" s="1"/>
  <c r="B213" i="32"/>
  <c r="E212" i="32"/>
  <c r="D212" i="32"/>
  <c r="F212" i="32" s="1"/>
  <c r="H212" i="32" s="1"/>
  <c r="C212" i="32"/>
  <c r="A212" i="32"/>
  <c r="B212" i="32"/>
  <c r="E211" i="32"/>
  <c r="D211" i="32"/>
  <c r="F211" i="32" s="1"/>
  <c r="H211" i="32" s="1"/>
  <c r="C211" i="32"/>
  <c r="A211" i="32" s="1"/>
  <c r="B211" i="32"/>
  <c r="E210" i="32"/>
  <c r="D210" i="32"/>
  <c r="F210" i="32" s="1"/>
  <c r="H210" i="32" s="1"/>
  <c r="C210" i="32"/>
  <c r="A210" i="32" s="1"/>
  <c r="B210" i="32"/>
  <c r="E209" i="32"/>
  <c r="D209" i="32"/>
  <c r="F209" i="32" s="1"/>
  <c r="C209" i="32"/>
  <c r="A209" i="32" s="1"/>
  <c r="B209" i="32"/>
  <c r="E208" i="32"/>
  <c r="D208" i="32"/>
  <c r="F208" i="32"/>
  <c r="H208" i="32"/>
  <c r="C208" i="32"/>
  <c r="A208" i="32" s="1"/>
  <c r="B208" i="32"/>
  <c r="E207" i="32"/>
  <c r="D207" i="32"/>
  <c r="F207" i="32" s="1"/>
  <c r="C207" i="32"/>
  <c r="A207" i="32"/>
  <c r="B207" i="32"/>
  <c r="E206" i="32"/>
  <c r="D206" i="32"/>
  <c r="F206" i="32" s="1"/>
  <c r="H206" i="32" s="1"/>
  <c r="C206" i="32"/>
  <c r="A206" i="32"/>
  <c r="B206" i="32"/>
  <c r="E205" i="32"/>
  <c r="D205" i="32"/>
  <c r="F205" i="32" s="1"/>
  <c r="H205" i="32" s="1"/>
  <c r="C205" i="32"/>
  <c r="A205" i="32" s="1"/>
  <c r="B205" i="32"/>
  <c r="E204" i="32"/>
  <c r="D204" i="32"/>
  <c r="F204" i="32"/>
  <c r="H204" i="32"/>
  <c r="C204" i="32"/>
  <c r="A204" i="32" s="1"/>
  <c r="B204" i="32"/>
  <c r="E203" i="32"/>
  <c r="D203" i="32"/>
  <c r="F203" i="32"/>
  <c r="H203" i="32"/>
  <c r="C203" i="32"/>
  <c r="A203" i="32" s="1"/>
  <c r="B203" i="32"/>
  <c r="E202" i="32"/>
  <c r="D202" i="32"/>
  <c r="F202" i="32"/>
  <c r="H202" i="32"/>
  <c r="C202" i="32"/>
  <c r="A202" i="32" s="1"/>
  <c r="B202" i="32"/>
  <c r="E201" i="32"/>
  <c r="D201" i="32"/>
  <c r="F201" i="32"/>
  <c r="H201" i="32"/>
  <c r="C201" i="32"/>
  <c r="A201" i="32"/>
  <c r="B201" i="32"/>
  <c r="E200" i="32"/>
  <c r="D200" i="32"/>
  <c r="F200" i="32" s="1"/>
  <c r="H200" i="32" s="1"/>
  <c r="C200" i="32"/>
  <c r="A200" i="32"/>
  <c r="B200" i="32"/>
  <c r="E199" i="32"/>
  <c r="D199" i="32"/>
  <c r="F199" i="32" s="1"/>
  <c r="H199" i="32" s="1"/>
  <c r="C199" i="32"/>
  <c r="A199" i="32" s="1"/>
  <c r="B199" i="32"/>
  <c r="E198" i="32"/>
  <c r="D198" i="32"/>
  <c r="F198" i="32"/>
  <c r="C198" i="32"/>
  <c r="A198" i="32" s="1"/>
  <c r="B198" i="32"/>
  <c r="E197" i="32"/>
  <c r="D197" i="32"/>
  <c r="F197" i="32" s="1"/>
  <c r="H197" i="32" s="1"/>
  <c r="C197" i="32"/>
  <c r="A197" i="32"/>
  <c r="B197" i="32"/>
  <c r="E196" i="32"/>
  <c r="D196" i="32"/>
  <c r="F196" i="32" s="1"/>
  <c r="H196" i="32" s="1"/>
  <c r="C196" i="32"/>
  <c r="A196" i="32"/>
  <c r="B196" i="32"/>
  <c r="E195" i="32"/>
  <c r="D195" i="32"/>
  <c r="F195" i="32" s="1"/>
  <c r="H195" i="32" s="1"/>
  <c r="C195" i="32"/>
  <c r="A195" i="32"/>
  <c r="B195" i="32"/>
  <c r="E194" i="32"/>
  <c r="D194" i="32"/>
  <c r="F194" i="32"/>
  <c r="H194" i="32" s="1"/>
  <c r="C194" i="32"/>
  <c r="A194" i="32" s="1"/>
  <c r="B194" i="32"/>
  <c r="E193" i="32"/>
  <c r="D193" i="32"/>
  <c r="F193" i="32" s="1"/>
  <c r="H193" i="32"/>
  <c r="C193" i="32"/>
  <c r="A193" i="32" s="1"/>
  <c r="B193" i="32"/>
  <c r="E192" i="32"/>
  <c r="D192" i="32"/>
  <c r="F192" i="32"/>
  <c r="H192" i="32" s="1"/>
  <c r="C192" i="32"/>
  <c r="A192" i="32" s="1"/>
  <c r="B192" i="32"/>
  <c r="E191" i="32"/>
  <c r="D191" i="32"/>
  <c r="F191" i="32" s="1"/>
  <c r="H191" i="32" s="1"/>
  <c r="C191" i="32"/>
  <c r="A191" i="32"/>
  <c r="B191" i="32"/>
  <c r="E190" i="32"/>
  <c r="D190" i="32"/>
  <c r="F190" i="32" s="1"/>
  <c r="H190" i="32" s="1"/>
  <c r="C190" i="32"/>
  <c r="A190" i="32" s="1"/>
  <c r="B190" i="32"/>
  <c r="E189" i="32"/>
  <c r="D189" i="32"/>
  <c r="F189" i="32" s="1"/>
  <c r="H189" i="32" s="1"/>
  <c r="C189" i="32"/>
  <c r="A189" i="32" s="1"/>
  <c r="B189" i="32"/>
  <c r="E188" i="32"/>
  <c r="D188" i="32"/>
  <c r="F188" i="32"/>
  <c r="H188" i="32" s="1"/>
  <c r="C188" i="32"/>
  <c r="A188" i="32" s="1"/>
  <c r="B188" i="32"/>
  <c r="E187" i="32"/>
  <c r="D187" i="32"/>
  <c r="F187" i="32"/>
  <c r="H187" i="32"/>
  <c r="C187" i="32"/>
  <c r="A187" i="32" s="1"/>
  <c r="B187" i="32"/>
  <c r="E186" i="32"/>
  <c r="D186" i="32"/>
  <c r="F186" i="32"/>
  <c r="H186" i="32" s="1"/>
  <c r="C186" i="32"/>
  <c r="A186" i="32" s="1"/>
  <c r="B186" i="32"/>
  <c r="E185" i="32"/>
  <c r="D185" i="32"/>
  <c r="F185" i="32" s="1"/>
  <c r="H185" i="32"/>
  <c r="C185" i="32"/>
  <c r="A185" i="32" s="1"/>
  <c r="B185" i="32"/>
  <c r="E184" i="32"/>
  <c r="D184" i="32"/>
  <c r="F184" i="32" s="1"/>
  <c r="C184" i="32"/>
  <c r="B184" i="32"/>
  <c r="E183" i="32"/>
  <c r="D183" i="32"/>
  <c r="F183" i="32" s="1"/>
  <c r="H183" i="32" s="1"/>
  <c r="C183" i="32"/>
  <c r="A183" i="32" s="1"/>
  <c r="B183" i="32"/>
  <c r="E182" i="32"/>
  <c r="D182" i="32"/>
  <c r="F182" i="32"/>
  <c r="C182" i="32"/>
  <c r="B182" i="32"/>
  <c r="E181" i="32"/>
  <c r="D181" i="32"/>
  <c r="F181" i="32"/>
  <c r="C181" i="32"/>
  <c r="B181" i="32"/>
  <c r="E180" i="32"/>
  <c r="D180" i="32"/>
  <c r="F180" i="32" s="1"/>
  <c r="H180" i="32" s="1"/>
  <c r="C180" i="32"/>
  <c r="A180" i="32"/>
  <c r="B180" i="32"/>
  <c r="E179" i="32"/>
  <c r="D179" i="32"/>
  <c r="F179" i="32" s="1"/>
  <c r="H179" i="32" s="1"/>
  <c r="C179" i="32"/>
  <c r="A179" i="32"/>
  <c r="B179" i="32"/>
  <c r="E178" i="32"/>
  <c r="D178" i="32"/>
  <c r="F178" i="32"/>
  <c r="C178" i="32"/>
  <c r="A178" i="32" s="1"/>
  <c r="B178" i="32"/>
  <c r="E177" i="32"/>
  <c r="D177" i="32"/>
  <c r="F177" i="32"/>
  <c r="H177" i="32" s="1"/>
  <c r="C177" i="32"/>
  <c r="A177" i="32" s="1"/>
  <c r="B177" i="32"/>
  <c r="E176" i="32"/>
  <c r="D176" i="32"/>
  <c r="F176" i="32"/>
  <c r="C176" i="32"/>
  <c r="A176" i="32" s="1"/>
  <c r="B176" i="32"/>
  <c r="E175" i="32"/>
  <c r="D175" i="32"/>
  <c r="F175" i="32" s="1"/>
  <c r="H175" i="32" s="1"/>
  <c r="C175" i="32"/>
  <c r="A175" i="32"/>
  <c r="B175" i="32"/>
  <c r="E174" i="32"/>
  <c r="D174" i="32"/>
  <c r="F174" i="32" s="1"/>
  <c r="H174" i="32" s="1"/>
  <c r="C174" i="32"/>
  <c r="A174" i="32" s="1"/>
  <c r="B174" i="32"/>
  <c r="E173" i="32"/>
  <c r="D173" i="32"/>
  <c r="F173" i="32" s="1"/>
  <c r="H173" i="32" s="1"/>
  <c r="C173" i="32"/>
  <c r="A173" i="32"/>
  <c r="B173" i="32"/>
  <c r="E172" i="32"/>
  <c r="D172" i="32"/>
  <c r="F172" i="32"/>
  <c r="H172" i="32" s="1"/>
  <c r="C172" i="32"/>
  <c r="A172" i="32" s="1"/>
  <c r="B172" i="32"/>
  <c r="E171" i="32"/>
  <c r="D171" i="32"/>
  <c r="F171" i="32" s="1"/>
  <c r="C171" i="32"/>
  <c r="A171" i="32"/>
  <c r="B171" i="32"/>
  <c r="E170" i="32"/>
  <c r="D170" i="32"/>
  <c r="F170" i="32" s="1"/>
  <c r="H170" i="32" s="1"/>
  <c r="C170" i="32"/>
  <c r="A170" i="32"/>
  <c r="B170" i="32"/>
  <c r="E169" i="32"/>
  <c r="D169" i="32"/>
  <c r="F169" i="32"/>
  <c r="H169" i="32" s="1"/>
  <c r="C169" i="32"/>
  <c r="A169" i="32" s="1"/>
  <c r="B169" i="32"/>
  <c r="E168" i="32"/>
  <c r="D168" i="32"/>
  <c r="F168" i="32" s="1"/>
  <c r="H168" i="32" s="1"/>
  <c r="C168" i="32"/>
  <c r="A168" i="32" s="1"/>
  <c r="B168" i="32"/>
  <c r="E167" i="32"/>
  <c r="D167" i="32"/>
  <c r="F167" i="32"/>
  <c r="H167" i="32" s="1"/>
  <c r="C167" i="32"/>
  <c r="A167" i="32" s="1"/>
  <c r="B167" i="32"/>
  <c r="E166" i="32"/>
  <c r="D166" i="32"/>
  <c r="F166" i="32" s="1"/>
  <c r="H166" i="32" s="1"/>
  <c r="C166" i="32"/>
  <c r="A166" i="32"/>
  <c r="B166" i="32"/>
  <c r="E165" i="32"/>
  <c r="D165" i="32"/>
  <c r="F165" i="32" s="1"/>
  <c r="H165" i="32" s="1"/>
  <c r="C165" i="32"/>
  <c r="A165" i="32" s="1"/>
  <c r="B165" i="32"/>
  <c r="E164" i="32"/>
  <c r="D164" i="32"/>
  <c r="F164" i="32" s="1"/>
  <c r="H164" i="32" s="1"/>
  <c r="C164" i="32"/>
  <c r="A164" i="32" s="1"/>
  <c r="B164" i="32"/>
  <c r="E163" i="32"/>
  <c r="D163" i="32"/>
  <c r="F163" i="32" s="1"/>
  <c r="H163" i="32" s="1"/>
  <c r="C163" i="32"/>
  <c r="A163" i="32" s="1"/>
  <c r="B163" i="32"/>
  <c r="E162" i="32"/>
  <c r="D162" i="32"/>
  <c r="F162" i="32"/>
  <c r="H162" i="32"/>
  <c r="C162" i="32"/>
  <c r="A162" i="32" s="1"/>
  <c r="B162" i="32"/>
  <c r="E161" i="32"/>
  <c r="D161" i="32"/>
  <c r="F161" i="32"/>
  <c r="H161" i="32" s="1"/>
  <c r="C161" i="32"/>
  <c r="A161" i="32" s="1"/>
  <c r="B161" i="32"/>
  <c r="E160" i="32"/>
  <c r="D160" i="32"/>
  <c r="F160" i="32" s="1"/>
  <c r="C160" i="32"/>
  <c r="A160" i="32"/>
  <c r="B160" i="32"/>
  <c r="E159" i="32"/>
  <c r="D159" i="32"/>
  <c r="F159" i="32" s="1"/>
  <c r="H159" i="32" s="1"/>
  <c r="C159" i="32"/>
  <c r="A159" i="32"/>
  <c r="B159" i="32"/>
  <c r="E158" i="32"/>
  <c r="D158" i="32"/>
  <c r="F158" i="32" s="1"/>
  <c r="H158" i="32" s="1"/>
  <c r="C158" i="32"/>
  <c r="A158" i="32" s="1"/>
  <c r="B158" i="32"/>
  <c r="E157" i="32"/>
  <c r="D157" i="32"/>
  <c r="F157" i="32" s="1"/>
  <c r="C157" i="32"/>
  <c r="A157" i="32" s="1"/>
  <c r="B157" i="32"/>
  <c r="E156" i="32"/>
  <c r="D156" i="32"/>
  <c r="F156" i="32"/>
  <c r="H156" i="32"/>
  <c r="C156" i="32"/>
  <c r="A156" i="32" s="1"/>
  <c r="B156" i="32"/>
  <c r="E155" i="32"/>
  <c r="D155" i="32"/>
  <c r="F155" i="32"/>
  <c r="H155" i="32"/>
  <c r="C155" i="32"/>
  <c r="A155" i="32"/>
  <c r="B155" i="32"/>
  <c r="E154" i="32"/>
  <c r="D154" i="32"/>
  <c r="F154" i="32" s="1"/>
  <c r="H154" i="32" s="1"/>
  <c r="C154" i="32"/>
  <c r="A154" i="32"/>
  <c r="B154" i="32"/>
  <c r="E153" i="32"/>
  <c r="D153" i="32"/>
  <c r="F153" i="32" s="1"/>
  <c r="H153" i="32" s="1"/>
  <c r="C153" i="32"/>
  <c r="A153" i="32"/>
  <c r="B153" i="32"/>
  <c r="E152" i="32"/>
  <c r="D152" i="32"/>
  <c r="F152" i="32" s="1"/>
  <c r="H152" i="32" s="1"/>
  <c r="C152" i="32"/>
  <c r="A152" i="32"/>
  <c r="B152" i="32"/>
  <c r="E151" i="32"/>
  <c r="D151" i="32"/>
  <c r="F151" i="32" s="1"/>
  <c r="H151" i="32" s="1"/>
  <c r="C151" i="32"/>
  <c r="A151" i="32" s="1"/>
  <c r="B151" i="32"/>
  <c r="E150" i="32"/>
  <c r="D150" i="32"/>
  <c r="F150" i="32"/>
  <c r="C150" i="32"/>
  <c r="A150" i="32" s="1"/>
  <c r="B150" i="32"/>
  <c r="E149" i="32"/>
  <c r="D149" i="32"/>
  <c r="F149" i="32"/>
  <c r="H149" i="32"/>
  <c r="C149" i="32"/>
  <c r="A149" i="32"/>
  <c r="B149" i="32"/>
  <c r="E148" i="32"/>
  <c r="D148" i="32"/>
  <c r="F148" i="32"/>
  <c r="C148" i="32"/>
  <c r="A148" i="32" s="1"/>
  <c r="B148" i="32"/>
  <c r="E147" i="32"/>
  <c r="D147" i="32"/>
  <c r="F147" i="32" s="1"/>
  <c r="C147" i="32"/>
  <c r="A147" i="32" s="1"/>
  <c r="B147" i="32"/>
  <c r="E146" i="32"/>
  <c r="D146" i="32"/>
  <c r="F146" i="32"/>
  <c r="H146" i="32"/>
  <c r="C146" i="32"/>
  <c r="A146" i="32" s="1"/>
  <c r="B146" i="32"/>
  <c r="E145" i="32"/>
  <c r="D145" i="32"/>
  <c r="F145" i="32" s="1"/>
  <c r="H145" i="32" s="1"/>
  <c r="C145" i="32"/>
  <c r="A145" i="32" s="1"/>
  <c r="B145" i="32"/>
  <c r="E144" i="32"/>
  <c r="D144" i="32"/>
  <c r="F144" i="32"/>
  <c r="H144" i="32" s="1"/>
  <c r="C144" i="32"/>
  <c r="A144" i="32" s="1"/>
  <c r="B144" i="32"/>
  <c r="E143" i="32"/>
  <c r="D143" i="32"/>
  <c r="F143" i="32"/>
  <c r="C143" i="32"/>
  <c r="A143" i="32" s="1"/>
  <c r="B143" i="32"/>
  <c r="E142" i="32"/>
  <c r="D142" i="32"/>
  <c r="F142" i="32" s="1"/>
  <c r="H142" i="32" s="1"/>
  <c r="C142" i="32"/>
  <c r="A142" i="32"/>
  <c r="B142" i="32"/>
  <c r="E141" i="32"/>
  <c r="D141" i="32"/>
  <c r="F141" i="32" s="1"/>
  <c r="H141" i="32" s="1"/>
  <c r="C141" i="32"/>
  <c r="A141" i="32"/>
  <c r="B141" i="32"/>
  <c r="E140" i="32"/>
  <c r="D140" i="32"/>
  <c r="F140" i="32"/>
  <c r="H140" i="32" s="1"/>
  <c r="C140" i="32"/>
  <c r="A140" i="32" s="1"/>
  <c r="B140" i="32"/>
  <c r="E139" i="32"/>
  <c r="D139" i="32"/>
  <c r="F139" i="32"/>
  <c r="H139" i="32" s="1"/>
  <c r="C139" i="32"/>
  <c r="A139" i="32" s="1"/>
  <c r="B139" i="32"/>
  <c r="E138" i="32"/>
  <c r="D138" i="32"/>
  <c r="F138" i="32" s="1"/>
  <c r="H138" i="32" s="1"/>
  <c r="C138" i="32"/>
  <c r="A138" i="32" s="1"/>
  <c r="B138" i="32"/>
  <c r="E137" i="32"/>
  <c r="D137" i="32"/>
  <c r="F137" i="32"/>
  <c r="H137" i="32" s="1"/>
  <c r="C137" i="32"/>
  <c r="A137" i="32" s="1"/>
  <c r="B137" i="32"/>
  <c r="E136" i="32"/>
  <c r="D136" i="32"/>
  <c r="F136" i="32"/>
  <c r="H136" i="32"/>
  <c r="C136" i="32"/>
  <c r="A136" i="32" s="1"/>
  <c r="B136" i="32"/>
  <c r="E135" i="32"/>
  <c r="D135" i="32"/>
  <c r="F135" i="32" s="1"/>
  <c r="H135" i="32" s="1"/>
  <c r="C135" i="32"/>
  <c r="A135" i="32"/>
  <c r="B135" i="32"/>
  <c r="E134" i="32"/>
  <c r="D134" i="32"/>
  <c r="F134" i="32" s="1"/>
  <c r="C134" i="32"/>
  <c r="B134" i="32"/>
  <c r="E133" i="32"/>
  <c r="D133" i="32"/>
  <c r="F133" i="32"/>
  <c r="H133" i="32"/>
  <c r="C133" i="32"/>
  <c r="A133" i="32" s="1"/>
  <c r="B133" i="32"/>
  <c r="E132" i="32"/>
  <c r="D132" i="32"/>
  <c r="F132" i="32"/>
  <c r="H132" i="32" s="1"/>
  <c r="C132" i="32"/>
  <c r="A132" i="32" s="1"/>
  <c r="B132" i="32"/>
  <c r="E131" i="32"/>
  <c r="D131" i="32"/>
  <c r="F131" i="32"/>
  <c r="H131" i="32"/>
  <c r="C131" i="32"/>
  <c r="A131" i="32" s="1"/>
  <c r="B131" i="32"/>
  <c r="E130" i="32"/>
  <c r="D130" i="32"/>
  <c r="F130" i="32"/>
  <c r="H130" i="32"/>
  <c r="C130" i="32"/>
  <c r="A130" i="32"/>
  <c r="B130" i="32"/>
  <c r="E129" i="32"/>
  <c r="D129" i="32"/>
  <c r="F129" i="32" s="1"/>
  <c r="H129" i="32" s="1"/>
  <c r="C129" i="32"/>
  <c r="A129" i="32" s="1"/>
  <c r="B129" i="32"/>
  <c r="E128" i="32"/>
  <c r="D128" i="32"/>
  <c r="F128" i="32" s="1"/>
  <c r="H128" i="32" s="1"/>
  <c r="C128" i="32"/>
  <c r="A128" i="32"/>
  <c r="B128" i="32"/>
  <c r="E127" i="32"/>
  <c r="D127" i="32"/>
  <c r="F127" i="32" s="1"/>
  <c r="H127" i="32" s="1"/>
  <c r="C127" i="32"/>
  <c r="A127" i="32"/>
  <c r="B127" i="32"/>
  <c r="E126" i="32"/>
  <c r="D126" i="32"/>
  <c r="F126" i="32"/>
  <c r="H126" i="32" s="1"/>
  <c r="C126" i="32"/>
  <c r="A126" i="32" s="1"/>
  <c r="B126" i="32"/>
  <c r="E125" i="32"/>
  <c r="D125" i="32"/>
  <c r="F125" i="32" s="1"/>
  <c r="C125" i="32"/>
  <c r="B125" i="32"/>
  <c r="E124" i="32"/>
  <c r="D124" i="32"/>
  <c r="F124" i="32"/>
  <c r="H124" i="32" s="1"/>
  <c r="C124" i="32"/>
  <c r="A124" i="32"/>
  <c r="B124" i="32"/>
  <c r="E123" i="32"/>
  <c r="D123" i="32"/>
  <c r="F123" i="32"/>
  <c r="C123" i="32"/>
  <c r="B123" i="32"/>
  <c r="E122" i="32"/>
  <c r="D122" i="32"/>
  <c r="F122" i="32" s="1"/>
  <c r="H122" i="32" s="1"/>
  <c r="C122" i="32"/>
  <c r="A122" i="32"/>
  <c r="B122" i="32"/>
  <c r="E121" i="32"/>
  <c r="D121" i="32"/>
  <c r="F121" i="32" s="1"/>
  <c r="H121" i="32" s="1"/>
  <c r="C121" i="32"/>
  <c r="A121" i="32" s="1"/>
  <c r="B121" i="32"/>
  <c r="E120" i="32"/>
  <c r="D120" i="32"/>
  <c r="F120" i="32"/>
  <c r="H120" i="32" s="1"/>
  <c r="C120" i="32"/>
  <c r="A120" i="32" s="1"/>
  <c r="B120" i="32"/>
  <c r="E119" i="32"/>
  <c r="D119" i="32"/>
  <c r="F119" i="32" s="1"/>
  <c r="H119" i="32" s="1"/>
  <c r="C119" i="32"/>
  <c r="A119" i="32" s="1"/>
  <c r="B119" i="32"/>
  <c r="E118" i="32"/>
  <c r="D118" i="32"/>
  <c r="F118" i="32"/>
  <c r="H118" i="32"/>
  <c r="C118" i="32"/>
  <c r="A118" i="32"/>
  <c r="B118" i="32"/>
  <c r="E117" i="32"/>
  <c r="D117" i="32"/>
  <c r="F117" i="32"/>
  <c r="H117" i="32"/>
  <c r="C117" i="32"/>
  <c r="A117" i="32" s="1"/>
  <c r="B117" i="32"/>
  <c r="E116" i="32"/>
  <c r="D116" i="32"/>
  <c r="F116" i="32" s="1"/>
  <c r="H116" i="32" s="1"/>
  <c r="C116" i="32"/>
  <c r="A116" i="32" s="1"/>
  <c r="B116" i="32"/>
  <c r="E115" i="32"/>
  <c r="D115" i="32"/>
  <c r="F115" i="32" s="1"/>
  <c r="H115" i="32" s="1"/>
  <c r="C115" i="32"/>
  <c r="A115" i="32"/>
  <c r="B115" i="32"/>
  <c r="E114" i="32"/>
  <c r="D114" i="32"/>
  <c r="F114" i="32" s="1"/>
  <c r="H114" i="32" s="1"/>
  <c r="C114" i="32"/>
  <c r="A114" i="32"/>
  <c r="B114" i="32"/>
  <c r="E113" i="32"/>
  <c r="D113" i="32"/>
  <c r="F113" i="32" s="1"/>
  <c r="H113" i="32" s="1"/>
  <c r="C113" i="32"/>
  <c r="A113" i="32" s="1"/>
  <c r="B113" i="32"/>
  <c r="E112" i="32"/>
  <c r="D112" i="32"/>
  <c r="F112" i="32" s="1"/>
  <c r="H112" i="32" s="1"/>
  <c r="C112" i="32"/>
  <c r="A112" i="32" s="1"/>
  <c r="B112" i="32"/>
  <c r="E111" i="32"/>
  <c r="D111" i="32"/>
  <c r="F111" i="32"/>
  <c r="H111" i="32" s="1"/>
  <c r="C111" i="32"/>
  <c r="A111" i="32" s="1"/>
  <c r="B111" i="32"/>
  <c r="E110" i="32"/>
  <c r="D110" i="32"/>
  <c r="F110" i="32"/>
  <c r="C110" i="32"/>
  <c r="A110" i="32"/>
  <c r="B110" i="32"/>
  <c r="E109" i="32"/>
  <c r="D109" i="32"/>
  <c r="F109" i="32" s="1"/>
  <c r="H109" i="32" s="1"/>
  <c r="C109" i="32"/>
  <c r="A109" i="32" s="1"/>
  <c r="B109" i="32"/>
  <c r="E108" i="32"/>
  <c r="D108" i="32"/>
  <c r="F108" i="32" s="1"/>
  <c r="C108" i="32"/>
  <c r="A108" i="32"/>
  <c r="B108" i="32"/>
  <c r="E107" i="32"/>
  <c r="D107" i="32"/>
  <c r="F107" i="32" s="1"/>
  <c r="H107" i="32" s="1"/>
  <c r="C107" i="32"/>
  <c r="A107" i="32" s="1"/>
  <c r="B107" i="32"/>
  <c r="E106" i="32"/>
  <c r="D106" i="32"/>
  <c r="F106" i="32"/>
  <c r="C106" i="32"/>
  <c r="B106" i="32"/>
  <c r="E105" i="32"/>
  <c r="D105" i="32"/>
  <c r="F105" i="32"/>
  <c r="H105" i="32"/>
  <c r="C105" i="32"/>
  <c r="A105" i="32"/>
  <c r="B105" i="32"/>
  <c r="E104" i="32"/>
  <c r="D104" i="32"/>
  <c r="F104" i="32"/>
  <c r="H104" i="32"/>
  <c r="C104" i="32"/>
  <c r="A104" i="32" s="1"/>
  <c r="B104" i="32"/>
  <c r="E103" i="32"/>
  <c r="D103" i="32"/>
  <c r="F103" i="32" s="1"/>
  <c r="H103" i="32" s="1"/>
  <c r="C103" i="32"/>
  <c r="A103" i="32" s="1"/>
  <c r="B103" i="32"/>
  <c r="E102" i="32"/>
  <c r="D102" i="32"/>
  <c r="F102" i="32" s="1"/>
  <c r="C102" i="32"/>
  <c r="A102" i="32"/>
  <c r="B102" i="32"/>
  <c r="E101" i="32"/>
  <c r="D101" i="32"/>
  <c r="F101" i="32"/>
  <c r="H101" i="32" s="1"/>
  <c r="C101" i="32"/>
  <c r="A101" i="32" s="1"/>
  <c r="B101" i="32"/>
  <c r="E100" i="32"/>
  <c r="D100" i="32"/>
  <c r="F100" i="32" s="1"/>
  <c r="H100" i="32" s="1"/>
  <c r="C100" i="32"/>
  <c r="A100" i="32" s="1"/>
  <c r="B100" i="32"/>
  <c r="E99" i="32"/>
  <c r="D99" i="32"/>
  <c r="F99" i="32"/>
  <c r="H99" i="32"/>
  <c r="C99" i="32"/>
  <c r="A99" i="32" s="1"/>
  <c r="B99" i="32"/>
  <c r="E98" i="32"/>
  <c r="D98" i="32"/>
  <c r="F98" i="32"/>
  <c r="C98" i="32"/>
  <c r="A98" i="32"/>
  <c r="B98" i="32"/>
  <c r="E97" i="32"/>
  <c r="D97" i="32"/>
  <c r="F97" i="32" s="1"/>
  <c r="H97" i="32" s="1"/>
  <c r="C97" i="32"/>
  <c r="A97" i="32"/>
  <c r="B97" i="32"/>
  <c r="E96" i="32"/>
  <c r="D96" i="32"/>
  <c r="F96" i="32" s="1"/>
  <c r="H96" i="32" s="1"/>
  <c r="C96" i="32"/>
  <c r="A96" i="32"/>
  <c r="B96" i="32"/>
  <c r="E95" i="32"/>
  <c r="D95" i="32"/>
  <c r="F95" i="32" s="1"/>
  <c r="H95" i="32" s="1"/>
  <c r="C95" i="32"/>
  <c r="A95" i="32"/>
  <c r="B95" i="32"/>
  <c r="E94" i="32"/>
  <c r="D94" i="32"/>
  <c r="F94" i="32" s="1"/>
  <c r="H94" i="32" s="1"/>
  <c r="C94" i="32"/>
  <c r="A94" i="32" s="1"/>
  <c r="B94" i="32"/>
  <c r="E93" i="32"/>
  <c r="D93" i="32"/>
  <c r="F93" i="32"/>
  <c r="H93" i="32"/>
  <c r="C93" i="32"/>
  <c r="A93" i="32" s="1"/>
  <c r="B93" i="32"/>
  <c r="E92" i="32"/>
  <c r="D92" i="32"/>
  <c r="F92" i="32"/>
  <c r="H92" i="32" s="1"/>
  <c r="C92" i="32"/>
  <c r="A92" i="32" s="1"/>
  <c r="B92" i="32"/>
  <c r="E91" i="32"/>
  <c r="D91" i="32"/>
  <c r="F91" i="32"/>
  <c r="H91" i="32"/>
  <c r="C91" i="32"/>
  <c r="A91" i="32" s="1"/>
  <c r="B91" i="32"/>
  <c r="E90" i="32"/>
  <c r="D90" i="32"/>
  <c r="F90" i="32"/>
  <c r="H90" i="32"/>
  <c r="C90" i="32"/>
  <c r="A90" i="32"/>
  <c r="B90" i="32"/>
  <c r="E89" i="32"/>
  <c r="D89" i="32"/>
  <c r="F89" i="32" s="1"/>
  <c r="H89" i="32" s="1"/>
  <c r="C89" i="32"/>
  <c r="A89" i="32" s="1"/>
  <c r="B89" i="32"/>
  <c r="E88" i="32"/>
  <c r="D88" i="32"/>
  <c r="F88" i="32" s="1"/>
  <c r="H88" i="32" s="1"/>
  <c r="C88" i="32"/>
  <c r="A88" i="32"/>
  <c r="B88" i="32"/>
  <c r="E87" i="32"/>
  <c r="D87" i="32"/>
  <c r="F87" i="32" s="1"/>
  <c r="H87" i="32" s="1"/>
  <c r="C87" i="32"/>
  <c r="A87" i="32"/>
  <c r="B87" i="32"/>
  <c r="E86" i="32"/>
  <c r="D86" i="32"/>
  <c r="F86" i="32"/>
  <c r="H86" i="32" s="1"/>
  <c r="C86" i="32"/>
  <c r="A86" i="32" s="1"/>
  <c r="B86" i="32"/>
  <c r="E85" i="32"/>
  <c r="D85" i="32"/>
  <c r="F85" i="32"/>
  <c r="H85" i="32" s="1"/>
  <c r="C85" i="32"/>
  <c r="A85" i="32" s="1"/>
  <c r="B85" i="32"/>
  <c r="E84" i="32"/>
  <c r="D84" i="32"/>
  <c r="F84" i="32" s="1"/>
  <c r="C84" i="32"/>
  <c r="A84" i="32" s="1"/>
  <c r="B84" i="32"/>
  <c r="E83" i="32"/>
  <c r="D83" i="32"/>
  <c r="F83" i="32"/>
  <c r="C83" i="32"/>
  <c r="A83" i="32" s="1"/>
  <c r="B83" i="32"/>
  <c r="E82" i="32"/>
  <c r="D82" i="32"/>
  <c r="F82" i="32" s="1"/>
  <c r="H82" i="32" s="1"/>
  <c r="C82" i="32"/>
  <c r="A82" i="32"/>
  <c r="B82" i="32"/>
  <c r="E81" i="32"/>
  <c r="D81" i="32"/>
  <c r="F81" i="32" s="1"/>
  <c r="H81" i="32" s="1"/>
  <c r="C81" i="32"/>
  <c r="A81" i="32"/>
  <c r="B81" i="32"/>
  <c r="E80" i="32"/>
  <c r="D80" i="32"/>
  <c r="F80" i="32" s="1"/>
  <c r="H80" i="32" s="1"/>
  <c r="C80" i="32"/>
  <c r="A80" i="32" s="1"/>
  <c r="B80" i="32"/>
  <c r="E79" i="32"/>
  <c r="D79" i="32"/>
  <c r="F79" i="32" s="1"/>
  <c r="H79" i="32" s="1"/>
  <c r="C79" i="32"/>
  <c r="A79" i="32" s="1"/>
  <c r="B79" i="32"/>
  <c r="E78" i="32"/>
  <c r="D78" i="32"/>
  <c r="F78" i="32"/>
  <c r="H78" i="32" s="1"/>
  <c r="C78" i="32"/>
  <c r="A78" i="32" s="1"/>
  <c r="B78" i="32"/>
  <c r="E77" i="32"/>
  <c r="D77" i="32"/>
  <c r="F77" i="32"/>
  <c r="H77" i="32" s="1"/>
  <c r="C77" i="32"/>
  <c r="A77" i="32"/>
  <c r="B77" i="32"/>
  <c r="E76" i="32"/>
  <c r="D76" i="32"/>
  <c r="F76" i="32"/>
  <c r="H76" i="32"/>
  <c r="C76" i="32"/>
  <c r="A76" i="32"/>
  <c r="B76" i="32"/>
  <c r="E75" i="32"/>
  <c r="D75" i="32"/>
  <c r="F75" i="32" s="1"/>
  <c r="H75" i="32" s="1"/>
  <c r="C75" i="32"/>
  <c r="A75" i="32" s="1"/>
  <c r="B75" i="32"/>
  <c r="E74" i="32"/>
  <c r="D74" i="32"/>
  <c r="F74" i="32" s="1"/>
  <c r="H74" i="32" s="1"/>
  <c r="C74" i="32"/>
  <c r="A74" i="32"/>
  <c r="B74" i="32"/>
  <c r="E73" i="32"/>
  <c r="D73" i="32"/>
  <c r="F73" i="32" s="1"/>
  <c r="H73" i="32" s="1"/>
  <c r="C73" i="32"/>
  <c r="A73" i="32"/>
  <c r="B73" i="32"/>
  <c r="E72" i="32"/>
  <c r="D72" i="32"/>
  <c r="F72" i="32"/>
  <c r="H72" i="32" s="1"/>
  <c r="C72" i="32"/>
  <c r="A72" i="32" s="1"/>
  <c r="B72" i="32"/>
  <c r="E71" i="32"/>
  <c r="D71" i="32"/>
  <c r="F71" i="32"/>
  <c r="H71" i="32"/>
  <c r="C71" i="32"/>
  <c r="A71" i="32" s="1"/>
  <c r="B71" i="32"/>
  <c r="E70" i="32"/>
  <c r="D70" i="32"/>
  <c r="F70" i="32" s="1"/>
  <c r="H70" i="32" s="1"/>
  <c r="C70" i="32"/>
  <c r="A70" i="32" s="1"/>
  <c r="B70" i="32"/>
  <c r="E69" i="32"/>
  <c r="D69" i="32"/>
  <c r="F69" i="32"/>
  <c r="H69" i="32" s="1"/>
  <c r="C69" i="32"/>
  <c r="A69" i="32" s="1"/>
  <c r="B69" i="32"/>
  <c r="E68" i="32"/>
  <c r="D68" i="32"/>
  <c r="F68" i="32"/>
  <c r="H68" i="32"/>
  <c r="C68" i="32"/>
  <c r="A68" i="32" s="1"/>
  <c r="B68" i="32"/>
  <c r="E67" i="32"/>
  <c r="D67" i="32"/>
  <c r="F67" i="32" s="1"/>
  <c r="C67" i="32"/>
  <c r="A67" i="32"/>
  <c r="B67" i="32"/>
  <c r="E66" i="32"/>
  <c r="D66" i="32"/>
  <c r="F66" i="32" s="1"/>
  <c r="C66" i="32"/>
  <c r="A66" i="32" s="1"/>
  <c r="B66" i="32"/>
  <c r="E65" i="32"/>
  <c r="D65" i="32"/>
  <c r="F65" i="32"/>
  <c r="H65" i="32"/>
  <c r="C65" i="32"/>
  <c r="A65" i="32" s="1"/>
  <c r="B65" i="32"/>
  <c r="E64" i="32"/>
  <c r="D64" i="32"/>
  <c r="F64" i="32"/>
  <c r="H64" i="32" s="1"/>
  <c r="C64" i="32"/>
  <c r="A64" i="32" s="1"/>
  <c r="B64" i="32"/>
  <c r="E63" i="32"/>
  <c r="D63" i="32"/>
  <c r="F63" i="32"/>
  <c r="C63" i="32"/>
  <c r="A63" i="32" s="1"/>
  <c r="B63" i="32"/>
  <c r="E62" i="32"/>
  <c r="D62" i="32"/>
  <c r="F62" i="32" s="1"/>
  <c r="H62" i="32" s="1"/>
  <c r="C62" i="32"/>
  <c r="A62" i="32" s="1"/>
  <c r="B62" i="32"/>
  <c r="E61" i="32"/>
  <c r="D61" i="32"/>
  <c r="F61" i="32" s="1"/>
  <c r="H61" i="32" s="1"/>
  <c r="C61" i="32"/>
  <c r="A61" i="32"/>
  <c r="B61" i="32"/>
  <c r="E60" i="32"/>
  <c r="D60" i="32"/>
  <c r="F60" i="32" s="1"/>
  <c r="H60" i="32" s="1"/>
  <c r="C60" i="32"/>
  <c r="A60" i="32"/>
  <c r="B60" i="32"/>
  <c r="E59" i="32"/>
  <c r="D59" i="32"/>
  <c r="F59" i="32"/>
  <c r="H59" i="32" s="1"/>
  <c r="C59" i="32"/>
  <c r="A59" i="32" s="1"/>
  <c r="B59" i="32"/>
  <c r="E58" i="32"/>
  <c r="D58" i="32"/>
  <c r="F58" i="32"/>
  <c r="H58" i="32" s="1"/>
  <c r="C58" i="32"/>
  <c r="A58" i="32" s="1"/>
  <c r="B58" i="32"/>
  <c r="E57" i="32"/>
  <c r="D57" i="32"/>
  <c r="F57" i="32" s="1"/>
  <c r="H57" i="32" s="1"/>
  <c r="C57" i="32"/>
  <c r="A57" i="32" s="1"/>
  <c r="B57" i="32"/>
  <c r="E56" i="32"/>
  <c r="D56" i="32"/>
  <c r="F56" i="32"/>
  <c r="H56" i="32" s="1"/>
  <c r="C56" i="32"/>
  <c r="A56" i="32"/>
  <c r="B56" i="32"/>
  <c r="E55" i="32"/>
  <c r="D55" i="32"/>
  <c r="F55" i="32"/>
  <c r="H55" i="32"/>
  <c r="C55" i="32"/>
  <c r="A55" i="32" s="1"/>
  <c r="B55" i="32"/>
  <c r="E54" i="32"/>
  <c r="D54" i="32"/>
  <c r="F54" i="32" s="1"/>
  <c r="H54" i="32" s="1"/>
  <c r="C54" i="32"/>
  <c r="A54" i="32"/>
  <c r="B54" i="32"/>
  <c r="E53" i="32"/>
  <c r="D53" i="32"/>
  <c r="F53" i="32" s="1"/>
  <c r="H53" i="32" s="1"/>
  <c r="C53" i="32"/>
  <c r="A53" i="32"/>
  <c r="B53" i="32"/>
  <c r="E52" i="32"/>
  <c r="D52" i="32"/>
  <c r="F52" i="32" s="1"/>
  <c r="H52" i="32" s="1"/>
  <c r="C52" i="32"/>
  <c r="A52" i="32"/>
  <c r="B52" i="32"/>
  <c r="E51" i="32"/>
  <c r="D51" i="32"/>
  <c r="F51" i="32" s="1"/>
  <c r="H51" i="32" s="1"/>
  <c r="C51" i="32"/>
  <c r="A51" i="32" s="1"/>
  <c r="B51" i="32"/>
  <c r="E50" i="32"/>
  <c r="D50" i="32"/>
  <c r="F50" i="32" s="1"/>
  <c r="H50" i="32" s="1"/>
  <c r="C50" i="32"/>
  <c r="A50" i="32" s="1"/>
  <c r="B50" i="32"/>
  <c r="E49" i="32"/>
  <c r="D49" i="32"/>
  <c r="F49" i="32" s="1"/>
  <c r="H49" i="32" s="1"/>
  <c r="C49" i="32"/>
  <c r="A49" i="32"/>
  <c r="B49" i="32"/>
  <c r="E48" i="32"/>
  <c r="D48" i="32"/>
  <c r="F48" i="32"/>
  <c r="H48" i="32" s="1"/>
  <c r="C48" i="32"/>
  <c r="A48" i="32" s="1"/>
  <c r="B48" i="32"/>
  <c r="E47" i="32"/>
  <c r="D47" i="32"/>
  <c r="F47" i="32"/>
  <c r="H47" i="32"/>
  <c r="C47" i="32"/>
  <c r="A47" i="32" s="1"/>
  <c r="B47" i="32"/>
  <c r="E46" i="32"/>
  <c r="D46" i="32"/>
  <c r="F46" i="32" s="1"/>
  <c r="H46" i="32" s="1"/>
  <c r="C46" i="32"/>
  <c r="A46" i="32"/>
  <c r="B46" i="32"/>
  <c r="E45" i="32"/>
  <c r="D45" i="32"/>
  <c r="F45" i="32" s="1"/>
  <c r="H45" i="32" s="1"/>
  <c r="C45" i="32"/>
  <c r="A45" i="32"/>
  <c r="B45" i="32"/>
  <c r="E44" i="32"/>
  <c r="D44" i="32"/>
  <c r="F44" i="32"/>
  <c r="H44" i="32" s="1"/>
  <c r="C44" i="32"/>
  <c r="A44" i="32"/>
  <c r="B44" i="32"/>
  <c r="E43" i="32"/>
  <c r="D43" i="32"/>
  <c r="F43" i="32" s="1"/>
  <c r="C43" i="32"/>
  <c r="A43" i="32" s="1"/>
  <c r="B43" i="32"/>
  <c r="E42" i="32"/>
  <c r="D42" i="32"/>
  <c r="F42" i="32" s="1"/>
  <c r="H42" i="32"/>
  <c r="C42" i="32"/>
  <c r="A42" i="32" s="1"/>
  <c r="B42" i="32"/>
  <c r="E41" i="32"/>
  <c r="D41" i="32"/>
  <c r="F41" i="32"/>
  <c r="H41" i="32" s="1"/>
  <c r="C41" i="32"/>
  <c r="A41" i="32" s="1"/>
  <c r="B41" i="32"/>
  <c r="E40" i="32"/>
  <c r="D40" i="32"/>
  <c r="F40" i="32"/>
  <c r="H40" i="32"/>
  <c r="C40" i="32"/>
  <c r="A40" i="32"/>
  <c r="B40" i="32"/>
  <c r="E39" i="32"/>
  <c r="D39" i="32"/>
  <c r="F39" i="32" s="1"/>
  <c r="H39" i="32" s="1"/>
  <c r="C39" i="32"/>
  <c r="A39" i="32" s="1"/>
  <c r="B39" i="32"/>
  <c r="E38" i="32"/>
  <c r="D38" i="32"/>
  <c r="F38" i="32" s="1"/>
  <c r="H38" i="32" s="1"/>
  <c r="C38" i="32"/>
  <c r="A38" i="32"/>
  <c r="B38" i="32"/>
  <c r="E37" i="32"/>
  <c r="D37" i="32"/>
  <c r="F37" i="32" s="1"/>
  <c r="H37" i="32" s="1"/>
  <c r="C37" i="32"/>
  <c r="A37" i="32"/>
  <c r="B37" i="32"/>
  <c r="E36" i="32"/>
  <c r="D36" i="32"/>
  <c r="F36" i="32"/>
  <c r="H36" i="32" s="1"/>
  <c r="C36" i="32"/>
  <c r="A36" i="32" s="1"/>
  <c r="B36" i="32"/>
  <c r="E35" i="32"/>
  <c r="D35" i="32"/>
  <c r="F35" i="32" s="1"/>
  <c r="H35" i="32" s="1"/>
  <c r="C35" i="32"/>
  <c r="A35" i="32" s="1"/>
  <c r="B35" i="32"/>
  <c r="E34" i="32"/>
  <c r="D34" i="32"/>
  <c r="F34" i="32"/>
  <c r="H34" i="32"/>
  <c r="C34" i="32"/>
  <c r="A34" i="32"/>
  <c r="B34" i="32"/>
  <c r="E33" i="32"/>
  <c r="D33" i="32"/>
  <c r="F33" i="32"/>
  <c r="H33" i="32"/>
  <c r="C33" i="32"/>
  <c r="A33" i="32" s="1"/>
  <c r="B33" i="32"/>
  <c r="E32" i="32"/>
  <c r="D32" i="32"/>
  <c r="F32" i="32"/>
  <c r="H32" i="32"/>
  <c r="C32" i="32"/>
  <c r="A32" i="32" s="1"/>
  <c r="B32" i="32"/>
  <c r="E31" i="32"/>
  <c r="D31" i="32"/>
  <c r="F31" i="32" s="1"/>
  <c r="H31" i="32" s="1"/>
  <c r="C31" i="32"/>
  <c r="A31" i="32" s="1"/>
  <c r="B31" i="32"/>
  <c r="E30" i="32"/>
  <c r="D30" i="32"/>
  <c r="F30" i="32" s="1"/>
  <c r="H30" i="32" s="1"/>
  <c r="C30" i="32"/>
  <c r="A30" i="32"/>
  <c r="B30" i="32"/>
  <c r="E29" i="32"/>
  <c r="D29" i="32"/>
  <c r="F29" i="32" s="1"/>
  <c r="H29" i="32" s="1"/>
  <c r="C29" i="32"/>
  <c r="A29" i="32"/>
  <c r="B29" i="32"/>
  <c r="E28" i="32"/>
  <c r="D28" i="32"/>
  <c r="K49" i="32" s="1"/>
  <c r="C28" i="32"/>
  <c r="A28" i="32" s="1"/>
  <c r="B28" i="32"/>
  <c r="E27" i="32"/>
  <c r="D27" i="32"/>
  <c r="F27" i="32"/>
  <c r="H27" i="32"/>
  <c r="C27" i="32"/>
  <c r="A27" i="32" s="1"/>
  <c r="B27" i="32"/>
  <c r="E26" i="32"/>
  <c r="D26" i="32"/>
  <c r="F26" i="32"/>
  <c r="H26" i="32" s="1"/>
  <c r="C26" i="32"/>
  <c r="A26" i="32"/>
  <c r="B26" i="32"/>
  <c r="E25" i="32"/>
  <c r="D25" i="32"/>
  <c r="F25" i="32"/>
  <c r="C25" i="32"/>
  <c r="A25" i="32" s="1"/>
  <c r="B25" i="32"/>
  <c r="E24" i="32"/>
  <c r="D24" i="32"/>
  <c r="F24" i="32" s="1"/>
  <c r="H24" i="32" s="1"/>
  <c r="C24" i="32"/>
  <c r="A24" i="32" s="1"/>
  <c r="B24" i="32"/>
  <c r="E23" i="32"/>
  <c r="D23" i="32"/>
  <c r="F23" i="32" s="1"/>
  <c r="H23" i="32" s="1"/>
  <c r="C23" i="32"/>
  <c r="A23" i="32"/>
  <c r="B23" i="32"/>
  <c r="E22" i="32"/>
  <c r="D22" i="32"/>
  <c r="F22" i="32"/>
  <c r="H22" i="32" s="1"/>
  <c r="C22" i="32"/>
  <c r="A22" i="32"/>
  <c r="B22" i="32"/>
  <c r="E21" i="32"/>
  <c r="D21" i="32"/>
  <c r="F21" i="32" s="1"/>
  <c r="H21" i="32" s="1"/>
  <c r="C21" i="32"/>
  <c r="A21" i="32" s="1"/>
  <c r="B21" i="32"/>
  <c r="E20" i="32"/>
  <c r="D20" i="32"/>
  <c r="F20" i="32"/>
  <c r="H20" i="32" s="1"/>
  <c r="C20" i="32"/>
  <c r="B20" i="32"/>
  <c r="E19" i="32"/>
  <c r="D19" i="32"/>
  <c r="F19" i="32" s="1"/>
  <c r="H19" i="32" s="1"/>
  <c r="C19" i="32"/>
  <c r="A19" i="32" s="1"/>
  <c r="B19" i="32"/>
  <c r="E18" i="32"/>
  <c r="D18" i="32"/>
  <c r="F18" i="32" s="1"/>
  <c r="H18" i="32" s="1"/>
  <c r="C18" i="32"/>
  <c r="A18" i="32"/>
  <c r="B18" i="32"/>
  <c r="E17" i="32"/>
  <c r="D17" i="32"/>
  <c r="F17" i="32"/>
  <c r="H17" i="32" s="1"/>
  <c r="C17" i="32"/>
  <c r="A17" i="32"/>
  <c r="B17" i="32"/>
  <c r="E16" i="32"/>
  <c r="D16" i="32"/>
  <c r="F16" i="32" s="1"/>
  <c r="H16" i="32" s="1"/>
  <c r="C16" i="32"/>
  <c r="A16" i="32"/>
  <c r="B16" i="32"/>
  <c r="E15" i="32"/>
  <c r="D15" i="32"/>
  <c r="F15" i="32" s="1"/>
  <c r="H15" i="32" s="1"/>
  <c r="C15" i="32"/>
  <c r="A15" i="32" s="1"/>
  <c r="B15" i="32"/>
  <c r="E14" i="32"/>
  <c r="D14" i="32"/>
  <c r="F14" i="32" s="1"/>
  <c r="H14" i="32" s="1"/>
  <c r="C14" i="32"/>
  <c r="A14" i="32"/>
  <c r="B14" i="32"/>
  <c r="E13" i="32"/>
  <c r="D13" i="32"/>
  <c r="F13" i="32"/>
  <c r="H13" i="32"/>
  <c r="C13" i="32"/>
  <c r="A13" i="32" s="1"/>
  <c r="B13" i="32"/>
  <c r="E12" i="32"/>
  <c r="D12" i="32"/>
  <c r="F12" i="32" s="1"/>
  <c r="H12" i="32" s="1"/>
  <c r="C12" i="32"/>
  <c r="A12" i="32" s="1"/>
  <c r="B12" i="32"/>
  <c r="E11" i="32"/>
  <c r="D11" i="32"/>
  <c r="F11" i="32"/>
  <c r="C11" i="32"/>
  <c r="A11" i="32" s="1"/>
  <c r="B11" i="32"/>
  <c r="E10" i="32"/>
  <c r="D10" i="32"/>
  <c r="F10" i="32"/>
  <c r="H10" i="32"/>
  <c r="C10" i="32"/>
  <c r="B10" i="32"/>
  <c r="E9" i="32"/>
  <c r="D9" i="32"/>
  <c r="F9" i="32" s="1"/>
  <c r="H9" i="32" s="1"/>
  <c r="C9" i="32"/>
  <c r="A9" i="32"/>
  <c r="B9" i="32"/>
  <c r="E8" i="32"/>
  <c r="D8" i="32"/>
  <c r="F8" i="32" s="1"/>
  <c r="H8" i="32" s="1"/>
  <c r="C8" i="32"/>
  <c r="A8" i="32"/>
  <c r="B8" i="32"/>
  <c r="E7" i="32"/>
  <c r="D7" i="32"/>
  <c r="F7" i="32"/>
  <c r="H7" i="32" s="1"/>
  <c r="C7" i="32"/>
  <c r="A7" i="32"/>
  <c r="B7" i="32"/>
  <c r="E6" i="32"/>
  <c r="D6" i="32"/>
  <c r="C6" i="32"/>
  <c r="B6" i="32"/>
  <c r="A6" i="32"/>
  <c r="D34" i="3"/>
  <c r="A184" i="32"/>
  <c r="A252" i="32"/>
  <c r="A277" i="32"/>
  <c r="A278" i="32"/>
  <c r="A309" i="32"/>
  <c r="A358" i="32"/>
  <c r="A439" i="32"/>
  <c r="A123" i="32"/>
  <c r="A134" i="32"/>
  <c r="A238" i="32"/>
  <c r="A280" i="32"/>
  <c r="A303" i="32"/>
  <c r="A313" i="32"/>
  <c r="A347" i="32"/>
  <c r="A374" i="32"/>
  <c r="A265" i="32"/>
  <c r="A336" i="32"/>
  <c r="A253" i="32"/>
  <c r="A323" i="32"/>
  <c r="A405" i="32"/>
  <c r="F522" i="31"/>
  <c r="D522" i="31"/>
  <c r="E522" i="31" s="1"/>
  <c r="C522" i="31"/>
  <c r="A522" i="31" s="1"/>
  <c r="B522" i="31"/>
  <c r="F521" i="31"/>
  <c r="D521" i="31"/>
  <c r="E521" i="31" s="1"/>
  <c r="C521" i="31"/>
  <c r="A521" i="31" s="1"/>
  <c r="B521" i="31"/>
  <c r="F520" i="31"/>
  <c r="D520" i="31"/>
  <c r="E520" i="31"/>
  <c r="C520" i="31"/>
  <c r="A520" i="31" s="1"/>
  <c r="B520" i="31"/>
  <c r="F519" i="31"/>
  <c r="E519" i="31"/>
  <c r="D519" i="31"/>
  <c r="C519" i="31"/>
  <c r="B519" i="31"/>
  <c r="A519" i="31"/>
  <c r="F518" i="31"/>
  <c r="D518" i="31"/>
  <c r="E518" i="31" s="1"/>
  <c r="C518" i="31"/>
  <c r="A518" i="31" s="1"/>
  <c r="B518" i="31"/>
  <c r="F517" i="31"/>
  <c r="D517" i="31"/>
  <c r="E517" i="31" s="1"/>
  <c r="C517" i="31"/>
  <c r="A517" i="31" s="1"/>
  <c r="B517" i="31"/>
  <c r="F516" i="31"/>
  <c r="D516" i="31"/>
  <c r="E516" i="31" s="1"/>
  <c r="C516" i="31"/>
  <c r="A516" i="31"/>
  <c r="B516" i="31"/>
  <c r="F515" i="31"/>
  <c r="E515" i="31"/>
  <c r="D515" i="31"/>
  <c r="C515" i="31"/>
  <c r="A515" i="31" s="1"/>
  <c r="B515" i="31"/>
  <c r="F514" i="31"/>
  <c r="D514" i="31"/>
  <c r="E514" i="31" s="1"/>
  <c r="C514" i="31"/>
  <c r="A514" i="31" s="1"/>
  <c r="B514" i="31"/>
  <c r="F513" i="31"/>
  <c r="E513" i="31"/>
  <c r="D513" i="31"/>
  <c r="C513" i="31"/>
  <c r="A513" i="31" s="1"/>
  <c r="B513" i="31"/>
  <c r="F512" i="31"/>
  <c r="D512" i="31"/>
  <c r="E512" i="31"/>
  <c r="C512" i="31"/>
  <c r="A512" i="31" s="1"/>
  <c r="B512" i="31"/>
  <c r="F511" i="31"/>
  <c r="E511" i="31"/>
  <c r="D511" i="31"/>
  <c r="C511" i="31"/>
  <c r="B511" i="31"/>
  <c r="A511" i="31"/>
  <c r="F510" i="31"/>
  <c r="D510" i="31"/>
  <c r="E510" i="31"/>
  <c r="C510" i="31"/>
  <c r="A510" i="31" s="1"/>
  <c r="B510" i="31"/>
  <c r="F509" i="31"/>
  <c r="D509" i="31"/>
  <c r="E509" i="31" s="1"/>
  <c r="C509" i="31"/>
  <c r="A509" i="31" s="1"/>
  <c r="B509" i="31"/>
  <c r="F508" i="31"/>
  <c r="D508" i="31"/>
  <c r="E508" i="31" s="1"/>
  <c r="C508" i="31"/>
  <c r="A508" i="31"/>
  <c r="B508" i="31"/>
  <c r="F507" i="31"/>
  <c r="E507" i="31"/>
  <c r="D507" i="31"/>
  <c r="C507" i="31"/>
  <c r="B507" i="31"/>
  <c r="A507" i="31"/>
  <c r="F506" i="31"/>
  <c r="D506" i="31"/>
  <c r="E506" i="31" s="1"/>
  <c r="C506" i="31"/>
  <c r="A506" i="31" s="1"/>
  <c r="B506" i="31"/>
  <c r="F505" i="31"/>
  <c r="D505" i="31"/>
  <c r="E505" i="31" s="1"/>
  <c r="C505" i="31"/>
  <c r="A505" i="31" s="1"/>
  <c r="B505" i="31"/>
  <c r="F504" i="31"/>
  <c r="D504" i="31"/>
  <c r="E504" i="31"/>
  <c r="C504" i="31"/>
  <c r="A504" i="31"/>
  <c r="B504" i="31"/>
  <c r="F503" i="31"/>
  <c r="E503" i="31"/>
  <c r="D503" i="31"/>
  <c r="C503" i="31"/>
  <c r="A503" i="31" s="1"/>
  <c r="B503" i="31"/>
  <c r="F502" i="31"/>
  <c r="D502" i="31"/>
  <c r="E502" i="31" s="1"/>
  <c r="C502" i="31"/>
  <c r="A502" i="31" s="1"/>
  <c r="B502" i="31"/>
  <c r="F501" i="31"/>
  <c r="E501" i="31"/>
  <c r="D501" i="31"/>
  <c r="C501" i="31"/>
  <c r="A501" i="31" s="1"/>
  <c r="B501" i="31"/>
  <c r="F500" i="31"/>
  <c r="D500" i="31"/>
  <c r="E500" i="31"/>
  <c r="C500" i="31"/>
  <c r="A500" i="31" s="1"/>
  <c r="B500" i="31"/>
  <c r="F499" i="31"/>
  <c r="E499" i="31"/>
  <c r="D499" i="31"/>
  <c r="C499" i="31"/>
  <c r="B499" i="31"/>
  <c r="A499" i="31"/>
  <c r="F498" i="31"/>
  <c r="D498" i="31"/>
  <c r="E498" i="31" s="1"/>
  <c r="C498" i="31"/>
  <c r="A498" i="31" s="1"/>
  <c r="B498" i="31"/>
  <c r="F497" i="31"/>
  <c r="D497" i="31"/>
  <c r="E497" i="31" s="1"/>
  <c r="C497" i="31"/>
  <c r="B497" i="31"/>
  <c r="A497" i="31"/>
  <c r="F496" i="31"/>
  <c r="D496" i="31"/>
  <c r="E496" i="31" s="1"/>
  <c r="C496" i="31"/>
  <c r="A496" i="31"/>
  <c r="B496" i="31"/>
  <c r="F495" i="31"/>
  <c r="E495" i="31"/>
  <c r="D495" i="31"/>
  <c r="C495" i="31"/>
  <c r="B495" i="31"/>
  <c r="A495" i="31"/>
  <c r="F494" i="31"/>
  <c r="D494" i="31"/>
  <c r="E494" i="31"/>
  <c r="C494" i="31"/>
  <c r="A494" i="31" s="1"/>
  <c r="B494" i="31"/>
  <c r="F493" i="31"/>
  <c r="D493" i="31"/>
  <c r="E493" i="31" s="1"/>
  <c r="C493" i="31"/>
  <c r="B493" i="31"/>
  <c r="A493" i="31"/>
  <c r="F492" i="31"/>
  <c r="D492" i="31"/>
  <c r="E492" i="31" s="1"/>
  <c r="C492" i="31"/>
  <c r="A492" i="31"/>
  <c r="B492" i="31"/>
  <c r="F491" i="31"/>
  <c r="E491" i="31"/>
  <c r="D491" i="31"/>
  <c r="C491" i="31"/>
  <c r="A491" i="31" s="1"/>
  <c r="B491" i="31"/>
  <c r="F490" i="31"/>
  <c r="D490" i="31"/>
  <c r="E490" i="31" s="1"/>
  <c r="C490" i="31"/>
  <c r="A490" i="31" s="1"/>
  <c r="B490" i="31"/>
  <c r="F489" i="31"/>
  <c r="E489" i="31"/>
  <c r="D489" i="31"/>
  <c r="C489" i="31"/>
  <c r="A489" i="31" s="1"/>
  <c r="B489" i="31"/>
  <c r="F488" i="31"/>
  <c r="D488" i="31"/>
  <c r="E488" i="31" s="1"/>
  <c r="C488" i="31"/>
  <c r="A488" i="31" s="1"/>
  <c r="B488" i="31"/>
  <c r="F487" i="31"/>
  <c r="E487" i="31"/>
  <c r="D487" i="31"/>
  <c r="C487" i="31"/>
  <c r="A487" i="31" s="1"/>
  <c r="B487" i="31"/>
  <c r="F486" i="31"/>
  <c r="D486" i="31"/>
  <c r="E486" i="31"/>
  <c r="C486" i="31"/>
  <c r="A486" i="31" s="1"/>
  <c r="B486" i="31"/>
  <c r="F485" i="31"/>
  <c r="E485" i="31"/>
  <c r="D485" i="31"/>
  <c r="C485" i="31"/>
  <c r="B485" i="31"/>
  <c r="A485" i="31"/>
  <c r="F484" i="31"/>
  <c r="D484" i="31"/>
  <c r="E484" i="31" s="1"/>
  <c r="C484" i="31"/>
  <c r="A484" i="31" s="1"/>
  <c r="B484" i="31"/>
  <c r="F483" i="31"/>
  <c r="E483" i="31"/>
  <c r="D483" i="31"/>
  <c r="C483" i="31"/>
  <c r="A483" i="31" s="1"/>
  <c r="B483" i="31"/>
  <c r="F482" i="31"/>
  <c r="D482" i="31"/>
  <c r="E482" i="31"/>
  <c r="C482" i="31"/>
  <c r="A482" i="31" s="1"/>
  <c r="B482" i="31"/>
  <c r="F481" i="31"/>
  <c r="E481" i="31"/>
  <c r="D481" i="31"/>
  <c r="C481" i="31"/>
  <c r="B481" i="31"/>
  <c r="A481" i="31"/>
  <c r="F480" i="31"/>
  <c r="D480" i="31"/>
  <c r="E480" i="31"/>
  <c r="C480" i="31"/>
  <c r="A480" i="31" s="1"/>
  <c r="B480" i="31"/>
  <c r="F479" i="31"/>
  <c r="E479" i="31"/>
  <c r="D479" i="31"/>
  <c r="C479" i="31"/>
  <c r="B479" i="31"/>
  <c r="A479" i="31"/>
  <c r="F478" i="31"/>
  <c r="D478" i="31"/>
  <c r="E478" i="31" s="1"/>
  <c r="C478" i="31"/>
  <c r="A478" i="31" s="1"/>
  <c r="B478" i="31"/>
  <c r="F477" i="31"/>
  <c r="D477" i="31"/>
  <c r="E477" i="31" s="1"/>
  <c r="C477" i="31"/>
  <c r="A477" i="31" s="1"/>
  <c r="B477" i="31"/>
  <c r="F476" i="31"/>
  <c r="D476" i="31"/>
  <c r="E476" i="31" s="1"/>
  <c r="C476" i="31"/>
  <c r="A476" i="31"/>
  <c r="B476" i="31"/>
  <c r="F475" i="31"/>
  <c r="E475" i="31"/>
  <c r="D475" i="31"/>
  <c r="C475" i="31"/>
  <c r="A475" i="31" s="1"/>
  <c r="B475" i="31"/>
  <c r="F474" i="31"/>
  <c r="D474" i="31"/>
  <c r="E474" i="31" s="1"/>
  <c r="C474" i="31"/>
  <c r="A474" i="31" s="1"/>
  <c r="B474" i="31"/>
  <c r="F473" i="31"/>
  <c r="D473" i="31"/>
  <c r="E473" i="31" s="1"/>
  <c r="C473" i="31"/>
  <c r="B473" i="31"/>
  <c r="A473" i="31"/>
  <c r="F472" i="31"/>
  <c r="D472" i="31"/>
  <c r="E472" i="31"/>
  <c r="C472" i="31"/>
  <c r="A472" i="31"/>
  <c r="B472" i="31"/>
  <c r="F471" i="31"/>
  <c r="E471" i="31"/>
  <c r="D471" i="31"/>
  <c r="C471" i="31"/>
  <c r="A471" i="31" s="1"/>
  <c r="B471" i="31"/>
  <c r="F470" i="31"/>
  <c r="D470" i="31"/>
  <c r="E470" i="31" s="1"/>
  <c r="C470" i="31"/>
  <c r="A470" i="31" s="1"/>
  <c r="B470" i="31"/>
  <c r="F469" i="31"/>
  <c r="E469" i="31"/>
  <c r="D469" i="31"/>
  <c r="C469" i="31"/>
  <c r="A469" i="31" s="1"/>
  <c r="B469" i="31"/>
  <c r="F468" i="31"/>
  <c r="D468" i="31"/>
  <c r="E468" i="31"/>
  <c r="C468" i="31"/>
  <c r="A468" i="31" s="1"/>
  <c r="B468" i="31"/>
  <c r="F467" i="31"/>
  <c r="E467" i="31"/>
  <c r="D467" i="31"/>
  <c r="C467" i="31"/>
  <c r="B467" i="31"/>
  <c r="A467" i="31"/>
  <c r="F466" i="31"/>
  <c r="D466" i="31"/>
  <c r="E466" i="31" s="1"/>
  <c r="C466" i="31"/>
  <c r="A466" i="31" s="1"/>
  <c r="B466" i="31"/>
  <c r="F465" i="31"/>
  <c r="D465" i="31"/>
  <c r="E465" i="31" s="1"/>
  <c r="C465" i="31"/>
  <c r="B465" i="31"/>
  <c r="A465" i="31"/>
  <c r="F464" i="31"/>
  <c r="D464" i="31"/>
  <c r="E464" i="31" s="1"/>
  <c r="C464" i="31"/>
  <c r="A464" i="31"/>
  <c r="B464" i="31"/>
  <c r="F463" i="31"/>
  <c r="E463" i="31"/>
  <c r="D463" i="31"/>
  <c r="C463" i="31"/>
  <c r="A463" i="31" s="1"/>
  <c r="B463" i="31"/>
  <c r="F462" i="31"/>
  <c r="D462" i="31"/>
  <c r="E462" i="31"/>
  <c r="C462" i="31"/>
  <c r="A462" i="31" s="1"/>
  <c r="B462" i="31"/>
  <c r="F461" i="31"/>
  <c r="D461" i="31"/>
  <c r="E461" i="31" s="1"/>
  <c r="C461" i="31"/>
  <c r="B461" i="31"/>
  <c r="A461" i="31"/>
  <c r="F460" i="31"/>
  <c r="D460" i="31"/>
  <c r="E460" i="31" s="1"/>
  <c r="C460" i="31"/>
  <c r="A460" i="31"/>
  <c r="B460" i="31"/>
  <c r="F459" i="31"/>
  <c r="E459" i="31"/>
  <c r="D459" i="31"/>
  <c r="C459" i="31"/>
  <c r="A459" i="31" s="1"/>
  <c r="B459" i="31"/>
  <c r="F458" i="31"/>
  <c r="D458" i="31"/>
  <c r="E458" i="31" s="1"/>
  <c r="C458" i="31"/>
  <c r="A458" i="31" s="1"/>
  <c r="B458" i="31"/>
  <c r="F457" i="31"/>
  <c r="D457" i="31"/>
  <c r="E457" i="31" s="1"/>
  <c r="C457" i="31"/>
  <c r="A457" i="31" s="1"/>
  <c r="B457" i="31"/>
  <c r="F456" i="31"/>
  <c r="D456" i="31"/>
  <c r="E456" i="31" s="1"/>
  <c r="C456" i="31"/>
  <c r="A456" i="31" s="1"/>
  <c r="B456" i="31"/>
  <c r="F455" i="31"/>
  <c r="E455" i="31"/>
  <c r="D455" i="31"/>
  <c r="C455" i="31"/>
  <c r="A455" i="31" s="1"/>
  <c r="B455" i="31"/>
  <c r="F454" i="31"/>
  <c r="D454" i="31"/>
  <c r="E454" i="31"/>
  <c r="C454" i="31"/>
  <c r="A454" i="31" s="1"/>
  <c r="B454" i="31"/>
  <c r="F453" i="31"/>
  <c r="D453" i="31"/>
  <c r="E453" i="31" s="1"/>
  <c r="C453" i="31"/>
  <c r="B453" i="31"/>
  <c r="A453" i="31"/>
  <c r="F452" i="31"/>
  <c r="D452" i="31"/>
  <c r="E452" i="31"/>
  <c r="C452" i="31"/>
  <c r="A452" i="31" s="1"/>
  <c r="B452" i="31"/>
  <c r="F451" i="31"/>
  <c r="E451" i="31"/>
  <c r="D451" i="31"/>
  <c r="C451" i="31"/>
  <c r="A451" i="31" s="1"/>
  <c r="B451" i="31"/>
  <c r="F450" i="31"/>
  <c r="D450" i="31"/>
  <c r="E450" i="31"/>
  <c r="C450" i="31"/>
  <c r="A450" i="31" s="1"/>
  <c r="B450" i="31"/>
  <c r="F449" i="31"/>
  <c r="D449" i="31"/>
  <c r="E449" i="31" s="1"/>
  <c r="C449" i="31"/>
  <c r="B449" i="31"/>
  <c r="A449" i="31"/>
  <c r="F448" i="31"/>
  <c r="D448" i="31"/>
  <c r="E448" i="31"/>
  <c r="C448" i="31"/>
  <c r="A448" i="31" s="1"/>
  <c r="B448" i="31"/>
  <c r="F447" i="31"/>
  <c r="E447" i="31"/>
  <c r="D447" i="31"/>
  <c r="C447" i="31"/>
  <c r="B447" i="31"/>
  <c r="A447" i="31"/>
  <c r="F446" i="31"/>
  <c r="D446" i="31"/>
  <c r="E446" i="31" s="1"/>
  <c r="C446" i="31"/>
  <c r="A446" i="31" s="1"/>
  <c r="B446" i="31"/>
  <c r="F445" i="31"/>
  <c r="D445" i="31"/>
  <c r="E445" i="31" s="1"/>
  <c r="C445" i="31"/>
  <c r="A445" i="31" s="1"/>
  <c r="B445" i="31"/>
  <c r="F444" i="31"/>
  <c r="D444" i="31"/>
  <c r="E444" i="31" s="1"/>
  <c r="C444" i="31"/>
  <c r="A444" i="31"/>
  <c r="B444" i="31"/>
  <c r="F443" i="31"/>
  <c r="E443" i="31"/>
  <c r="D443" i="31"/>
  <c r="C443" i="31"/>
  <c r="B443" i="31"/>
  <c r="A443" i="31"/>
  <c r="F442" i="31"/>
  <c r="D442" i="31"/>
  <c r="E442" i="31" s="1"/>
  <c r="C442" i="31"/>
  <c r="A442" i="31" s="1"/>
  <c r="B442" i="31"/>
  <c r="F441" i="31"/>
  <c r="D441" i="31"/>
  <c r="E441" i="31"/>
  <c r="C441" i="31"/>
  <c r="A441" i="31" s="1"/>
  <c r="B441" i="31"/>
  <c r="F440" i="31"/>
  <c r="D440" i="31"/>
  <c r="E440" i="31" s="1"/>
  <c r="C440" i="31"/>
  <c r="A440" i="31"/>
  <c r="B440" i="31"/>
  <c r="F439" i="31"/>
  <c r="E439" i="31"/>
  <c r="D439" i="31"/>
  <c r="C439" i="31"/>
  <c r="A439" i="31" s="1"/>
  <c r="B439" i="31"/>
  <c r="F438" i="31"/>
  <c r="D438" i="31"/>
  <c r="E438" i="31"/>
  <c r="C438" i="31"/>
  <c r="A438" i="31" s="1"/>
  <c r="B438" i="31"/>
  <c r="F437" i="31"/>
  <c r="D437" i="31"/>
  <c r="E437" i="31" s="1"/>
  <c r="C437" i="31"/>
  <c r="B437" i="31"/>
  <c r="A437" i="31"/>
  <c r="F436" i="31"/>
  <c r="D436" i="31"/>
  <c r="E436" i="31"/>
  <c r="C436" i="31"/>
  <c r="A436" i="31" s="1"/>
  <c r="B436" i="31"/>
  <c r="F435" i="31"/>
  <c r="E435" i="31"/>
  <c r="D435" i="31"/>
  <c r="C435" i="31"/>
  <c r="B435" i="31"/>
  <c r="A435" i="31"/>
  <c r="F434" i="31"/>
  <c r="D434" i="31"/>
  <c r="E434" i="31" s="1"/>
  <c r="C434" i="31"/>
  <c r="A434" i="31" s="1"/>
  <c r="B434" i="31"/>
  <c r="F433" i="31"/>
  <c r="D433" i="31"/>
  <c r="E433" i="31" s="1"/>
  <c r="C433" i="31"/>
  <c r="B433" i="31"/>
  <c r="A433" i="31"/>
  <c r="F432" i="31"/>
  <c r="D432" i="31"/>
  <c r="E432" i="31" s="1"/>
  <c r="C432" i="31"/>
  <c r="A432" i="31"/>
  <c r="B432" i="31"/>
  <c r="F431" i="31"/>
  <c r="E431" i="31"/>
  <c r="D431" i="31"/>
  <c r="C431" i="31"/>
  <c r="B431" i="31"/>
  <c r="A431" i="31"/>
  <c r="F430" i="31"/>
  <c r="D430" i="31"/>
  <c r="E430" i="31"/>
  <c r="C430" i="31"/>
  <c r="A430" i="31" s="1"/>
  <c r="B430" i="31"/>
  <c r="F429" i="31"/>
  <c r="D429" i="31"/>
  <c r="E429" i="31"/>
  <c r="C429" i="31"/>
  <c r="A429" i="31" s="1"/>
  <c r="B429" i="31"/>
  <c r="F428" i="31"/>
  <c r="D428" i="31"/>
  <c r="E428" i="31"/>
  <c r="C428" i="31"/>
  <c r="A428" i="31"/>
  <c r="B428" i="31"/>
  <c r="F427" i="31"/>
  <c r="E427" i="31"/>
  <c r="D427" i="31"/>
  <c r="C427" i="31"/>
  <c r="A427" i="31" s="1"/>
  <c r="B427" i="31"/>
  <c r="F426" i="31"/>
  <c r="D426" i="31"/>
  <c r="E426" i="31" s="1"/>
  <c r="C426" i="31"/>
  <c r="A426" i="31" s="1"/>
  <c r="B426" i="31"/>
  <c r="F425" i="31"/>
  <c r="D425" i="31"/>
  <c r="E425" i="31"/>
  <c r="C425" i="31"/>
  <c r="B425" i="31"/>
  <c r="A425" i="31"/>
  <c r="F424" i="31"/>
  <c r="D424" i="31"/>
  <c r="E424" i="31" s="1"/>
  <c r="C424" i="31"/>
  <c r="A424" i="31"/>
  <c r="B424" i="31"/>
  <c r="F423" i="31"/>
  <c r="E423" i="31"/>
  <c r="D423" i="31"/>
  <c r="C423" i="31"/>
  <c r="A423" i="31" s="1"/>
  <c r="B423" i="31"/>
  <c r="F422" i="31"/>
  <c r="D422" i="31"/>
  <c r="E422" i="31" s="1"/>
  <c r="C422" i="31"/>
  <c r="A422" i="31"/>
  <c r="B422" i="31"/>
  <c r="F421" i="31"/>
  <c r="D421" i="31"/>
  <c r="E421" i="31"/>
  <c r="C421" i="31"/>
  <c r="B421" i="31"/>
  <c r="A421" i="31"/>
  <c r="F420" i="31"/>
  <c r="D420" i="31"/>
  <c r="E420" i="31" s="1"/>
  <c r="C420" i="31"/>
  <c r="A420" i="31"/>
  <c r="B420" i="31"/>
  <c r="F419" i="31"/>
  <c r="D419" i="31"/>
  <c r="E419" i="31" s="1"/>
  <c r="C419" i="31"/>
  <c r="A419" i="31" s="1"/>
  <c r="B419" i="31"/>
  <c r="F418" i="31"/>
  <c r="D418" i="31"/>
  <c r="E418" i="31" s="1"/>
  <c r="C418" i="31"/>
  <c r="A418" i="31"/>
  <c r="B418" i="31"/>
  <c r="F417" i="31"/>
  <c r="D417" i="31"/>
  <c r="E417" i="31"/>
  <c r="C417" i="31"/>
  <c r="A417" i="31" s="1"/>
  <c r="B417" i="31"/>
  <c r="F416" i="31"/>
  <c r="D416" i="31"/>
  <c r="E416" i="31"/>
  <c r="C416" i="31"/>
  <c r="A416" i="31"/>
  <c r="B416" i="31"/>
  <c r="F415" i="31"/>
  <c r="D415" i="31"/>
  <c r="E415" i="31" s="1"/>
  <c r="C415" i="31"/>
  <c r="A415" i="31" s="1"/>
  <c r="B415" i="31"/>
  <c r="F414" i="31"/>
  <c r="D414" i="31"/>
  <c r="E414" i="31" s="1"/>
  <c r="C414" i="31"/>
  <c r="A414" i="31" s="1"/>
  <c r="B414" i="31"/>
  <c r="F413" i="31"/>
  <c r="D413" i="31"/>
  <c r="E413" i="31"/>
  <c r="C413" i="31"/>
  <c r="B413" i="31"/>
  <c r="A413" i="31"/>
  <c r="F412" i="31"/>
  <c r="D412" i="31"/>
  <c r="E412" i="31"/>
  <c r="C412" i="31"/>
  <c r="A412" i="31"/>
  <c r="B412" i="31"/>
  <c r="F411" i="31"/>
  <c r="E411" i="31"/>
  <c r="D411" i="31"/>
  <c r="C411" i="31"/>
  <c r="A411" i="31" s="1"/>
  <c r="B411" i="31"/>
  <c r="F410" i="31"/>
  <c r="D410" i="31"/>
  <c r="E410" i="31" s="1"/>
  <c r="C410" i="31"/>
  <c r="A410" i="31" s="1"/>
  <c r="B410" i="31"/>
  <c r="F409" i="31"/>
  <c r="D409" i="31"/>
  <c r="E409" i="31"/>
  <c r="C409" i="31"/>
  <c r="B409" i="31"/>
  <c r="A409" i="31"/>
  <c r="F408" i="31"/>
  <c r="D408" i="31"/>
  <c r="E408" i="31" s="1"/>
  <c r="C408" i="31"/>
  <c r="A408" i="31"/>
  <c r="B408" i="31"/>
  <c r="F407" i="31"/>
  <c r="E407" i="31"/>
  <c r="D407" i="31"/>
  <c r="C407" i="31"/>
  <c r="A407" i="31" s="1"/>
  <c r="B407" i="31"/>
  <c r="F406" i="31"/>
  <c r="D406" i="31"/>
  <c r="E406" i="31" s="1"/>
  <c r="C406" i="31"/>
  <c r="A406" i="31"/>
  <c r="B406" i="31"/>
  <c r="F405" i="31"/>
  <c r="D405" i="31"/>
  <c r="E405" i="31"/>
  <c r="C405" i="31"/>
  <c r="B405" i="31"/>
  <c r="A405" i="31"/>
  <c r="F404" i="31"/>
  <c r="D404" i="31"/>
  <c r="E404" i="31" s="1"/>
  <c r="C404" i="31"/>
  <c r="A404" i="31"/>
  <c r="B404" i="31"/>
  <c r="F403" i="31"/>
  <c r="D403" i="31"/>
  <c r="E403" i="31" s="1"/>
  <c r="C403" i="31"/>
  <c r="A403" i="31" s="1"/>
  <c r="B403" i="31"/>
  <c r="F402" i="31"/>
  <c r="D402" i="31"/>
  <c r="E402" i="31" s="1"/>
  <c r="C402" i="31"/>
  <c r="A402" i="31"/>
  <c r="B402" i="31"/>
  <c r="F401" i="31"/>
  <c r="D401" i="31"/>
  <c r="E401" i="31"/>
  <c r="C401" i="31"/>
  <c r="A401" i="31" s="1"/>
  <c r="B401" i="31"/>
  <c r="F400" i="31"/>
  <c r="D400" i="31"/>
  <c r="E400" i="31"/>
  <c r="C400" i="31"/>
  <c r="A400" i="31"/>
  <c r="B400" i="31"/>
  <c r="F399" i="31"/>
  <c r="D399" i="31"/>
  <c r="E399" i="31" s="1"/>
  <c r="C399" i="31"/>
  <c r="B399" i="31"/>
  <c r="A399" i="31"/>
  <c r="F398" i="31"/>
  <c r="D398" i="31"/>
  <c r="E398" i="31" s="1"/>
  <c r="C398" i="31"/>
  <c r="A398" i="31" s="1"/>
  <c r="B398" i="31"/>
  <c r="F397" i="31"/>
  <c r="D397" i="31"/>
  <c r="E397" i="31"/>
  <c r="C397" i="31"/>
  <c r="B397" i="31"/>
  <c r="A397" i="31"/>
  <c r="F396" i="31"/>
  <c r="D396" i="31"/>
  <c r="E396" i="31"/>
  <c r="C396" i="31"/>
  <c r="A396" i="31"/>
  <c r="B396" i="31"/>
  <c r="F395" i="31"/>
  <c r="E395" i="31"/>
  <c r="D395" i="31"/>
  <c r="C395" i="31"/>
  <c r="B395" i="31"/>
  <c r="A395" i="31"/>
  <c r="F394" i="31"/>
  <c r="D394" i="31"/>
  <c r="E394" i="31" s="1"/>
  <c r="C394" i="31"/>
  <c r="A394" i="31" s="1"/>
  <c r="B394" i="31"/>
  <c r="F393" i="31"/>
  <c r="D393" i="31"/>
  <c r="E393" i="31"/>
  <c r="C393" i="31"/>
  <c r="B393" i="31"/>
  <c r="A393" i="31"/>
  <c r="F392" i="31"/>
  <c r="D392" i="31"/>
  <c r="E392" i="31"/>
  <c r="C392" i="31"/>
  <c r="A392" i="31"/>
  <c r="B392" i="31"/>
  <c r="F391" i="31"/>
  <c r="E391" i="31"/>
  <c r="D391" i="31"/>
  <c r="C391" i="31"/>
  <c r="B391" i="31"/>
  <c r="A391" i="31"/>
  <c r="F390" i="31"/>
  <c r="D390" i="31"/>
  <c r="E390" i="31" s="1"/>
  <c r="C390" i="31"/>
  <c r="A390" i="31"/>
  <c r="B390" i="31"/>
  <c r="F389" i="31"/>
  <c r="D389" i="31"/>
  <c r="E389" i="31"/>
  <c r="C389" i="31"/>
  <c r="A389" i="31" s="1"/>
  <c r="B389" i="31"/>
  <c r="F388" i="31"/>
  <c r="D388" i="31"/>
  <c r="E388" i="31" s="1"/>
  <c r="C388" i="31"/>
  <c r="A388" i="31"/>
  <c r="B388" i="31"/>
  <c r="F387" i="31"/>
  <c r="D387" i="31"/>
  <c r="E387" i="31" s="1"/>
  <c r="C387" i="31"/>
  <c r="A387" i="31" s="1"/>
  <c r="B387" i="31"/>
  <c r="F386" i="31"/>
  <c r="D386" i="31"/>
  <c r="E386" i="31" s="1"/>
  <c r="C386" i="31"/>
  <c r="A386" i="31" s="1"/>
  <c r="B386" i="31"/>
  <c r="F385" i="31"/>
  <c r="D385" i="31"/>
  <c r="E385" i="31"/>
  <c r="C385" i="31"/>
  <c r="B385" i="31"/>
  <c r="A385" i="31"/>
  <c r="F384" i="31"/>
  <c r="D384" i="31"/>
  <c r="E384" i="31" s="1"/>
  <c r="C384" i="31"/>
  <c r="A384" i="31"/>
  <c r="B384" i="31"/>
  <c r="F383" i="31"/>
  <c r="E383" i="31"/>
  <c r="D383" i="31"/>
  <c r="C383" i="31"/>
  <c r="A383" i="31" s="1"/>
  <c r="B383" i="31"/>
  <c r="F382" i="31"/>
  <c r="D382" i="31"/>
  <c r="E382" i="31" s="1"/>
  <c r="C382" i="31"/>
  <c r="A382" i="31"/>
  <c r="B382" i="31"/>
  <c r="F381" i="31"/>
  <c r="D381" i="31"/>
  <c r="E381" i="31" s="1"/>
  <c r="C381" i="31"/>
  <c r="B381" i="31"/>
  <c r="A381" i="31"/>
  <c r="F380" i="31"/>
  <c r="D380" i="31"/>
  <c r="E380" i="31"/>
  <c r="C380" i="31"/>
  <c r="A380" i="31" s="1"/>
  <c r="B380" i="31"/>
  <c r="F379" i="31"/>
  <c r="D379" i="31"/>
  <c r="E379" i="31" s="1"/>
  <c r="C379" i="31"/>
  <c r="B379" i="31"/>
  <c r="A379" i="31"/>
  <c r="F378" i="31"/>
  <c r="D378" i="31"/>
  <c r="E378" i="31"/>
  <c r="C378" i="31"/>
  <c r="A378" i="31"/>
  <c r="B378" i="31"/>
  <c r="F377" i="31"/>
  <c r="D377" i="31"/>
  <c r="E377" i="31" s="1"/>
  <c r="C377" i="31"/>
  <c r="B377" i="31"/>
  <c r="A377" i="31"/>
  <c r="F376" i="31"/>
  <c r="D376" i="31"/>
  <c r="E376" i="31"/>
  <c r="C376" i="31"/>
  <c r="A376" i="31" s="1"/>
  <c r="B376" i="31"/>
  <c r="F375" i="31"/>
  <c r="D375" i="31"/>
  <c r="E375" i="31" s="1"/>
  <c r="C375" i="31"/>
  <c r="B375" i="31"/>
  <c r="A375" i="31"/>
  <c r="F374" i="31"/>
  <c r="D374" i="31"/>
  <c r="E374" i="31"/>
  <c r="C374" i="31"/>
  <c r="A374" i="31"/>
  <c r="B374" i="31"/>
  <c r="F373" i="31"/>
  <c r="D373" i="31"/>
  <c r="E373" i="31" s="1"/>
  <c r="C373" i="31"/>
  <c r="B373" i="31"/>
  <c r="A373" i="31"/>
  <c r="F372" i="31"/>
  <c r="D372" i="31"/>
  <c r="E372" i="31"/>
  <c r="C372" i="31"/>
  <c r="A372" i="31" s="1"/>
  <c r="B372" i="31"/>
  <c r="F371" i="31"/>
  <c r="D371" i="31"/>
  <c r="E371" i="31" s="1"/>
  <c r="C371" i="31"/>
  <c r="B371" i="31"/>
  <c r="A371" i="31"/>
  <c r="F370" i="31"/>
  <c r="D370" i="31"/>
  <c r="E370" i="31"/>
  <c r="C370" i="31"/>
  <c r="A370" i="31"/>
  <c r="B370" i="31"/>
  <c r="F369" i="31"/>
  <c r="D369" i="31"/>
  <c r="E369" i="31" s="1"/>
  <c r="C369" i="31"/>
  <c r="B369" i="31"/>
  <c r="A369" i="31"/>
  <c r="F368" i="31"/>
  <c r="D368" i="31"/>
  <c r="E368" i="31"/>
  <c r="C368" i="31"/>
  <c r="A368" i="31" s="1"/>
  <c r="B368" i="31"/>
  <c r="F367" i="31"/>
  <c r="D367" i="31"/>
  <c r="E367" i="31" s="1"/>
  <c r="C367" i="31"/>
  <c r="B367" i="31"/>
  <c r="A367" i="31"/>
  <c r="F366" i="31"/>
  <c r="D366" i="31"/>
  <c r="E366" i="31"/>
  <c r="C366" i="31"/>
  <c r="A366" i="31"/>
  <c r="B366" i="31"/>
  <c r="F365" i="31"/>
  <c r="D365" i="31"/>
  <c r="E365" i="31" s="1"/>
  <c r="C365" i="31"/>
  <c r="B365" i="31"/>
  <c r="A365" i="31"/>
  <c r="F364" i="31"/>
  <c r="D364" i="31"/>
  <c r="E364" i="31"/>
  <c r="C364" i="31"/>
  <c r="A364" i="31" s="1"/>
  <c r="B364" i="31"/>
  <c r="F363" i="31"/>
  <c r="D363" i="31"/>
  <c r="E363" i="31" s="1"/>
  <c r="C363" i="31"/>
  <c r="B363" i="31"/>
  <c r="A363" i="31"/>
  <c r="F362" i="31"/>
  <c r="D362" i="31"/>
  <c r="E362" i="31"/>
  <c r="C362" i="31"/>
  <c r="A362" i="31"/>
  <c r="B362" i="31"/>
  <c r="F361" i="31"/>
  <c r="D361" i="31"/>
  <c r="E361" i="31" s="1"/>
  <c r="C361" i="31"/>
  <c r="B361" i="31"/>
  <c r="A361" i="31"/>
  <c r="F360" i="31"/>
  <c r="D360" i="31"/>
  <c r="E360" i="31"/>
  <c r="C360" i="31"/>
  <c r="A360" i="31" s="1"/>
  <c r="B360" i="31"/>
  <c r="F359" i="31"/>
  <c r="D359" i="31"/>
  <c r="E359" i="31" s="1"/>
  <c r="C359" i="31"/>
  <c r="B359" i="31"/>
  <c r="A359" i="31"/>
  <c r="F358" i="31"/>
  <c r="D358" i="31"/>
  <c r="E358" i="31"/>
  <c r="C358" i="31"/>
  <c r="A358" i="31"/>
  <c r="B358" i="31"/>
  <c r="F357" i="31"/>
  <c r="D357" i="31"/>
  <c r="E357" i="31" s="1"/>
  <c r="C357" i="31"/>
  <c r="B357" i="31"/>
  <c r="A357" i="31"/>
  <c r="F356" i="31"/>
  <c r="D356" i="31"/>
  <c r="E356" i="31"/>
  <c r="C356" i="31"/>
  <c r="A356" i="31" s="1"/>
  <c r="B356" i="31"/>
  <c r="F355" i="31"/>
  <c r="D355" i="31"/>
  <c r="E355" i="31" s="1"/>
  <c r="C355" i="31"/>
  <c r="B355" i="31"/>
  <c r="A355" i="31"/>
  <c r="F354" i="31"/>
  <c r="D354" i="31"/>
  <c r="E354" i="31"/>
  <c r="C354" i="31"/>
  <c r="A354" i="31"/>
  <c r="B354" i="31"/>
  <c r="F353" i="31"/>
  <c r="D353" i="31"/>
  <c r="E353" i="31" s="1"/>
  <c r="C353" i="31"/>
  <c r="A353" i="31"/>
  <c r="B353" i="31"/>
  <c r="F352" i="31"/>
  <c r="D352" i="31"/>
  <c r="E352" i="31" s="1"/>
  <c r="C352" i="31"/>
  <c r="A352" i="31" s="1"/>
  <c r="B352" i="31"/>
  <c r="F351" i="31"/>
  <c r="D351" i="31"/>
  <c r="E351" i="31"/>
  <c r="C351" i="31"/>
  <c r="A351" i="31"/>
  <c r="B351" i="31"/>
  <c r="F350" i="31"/>
  <c r="D350" i="31"/>
  <c r="E350" i="31" s="1"/>
  <c r="C350" i="31"/>
  <c r="A350" i="31" s="1"/>
  <c r="B350" i="31"/>
  <c r="F349" i="31"/>
  <c r="D349" i="31"/>
  <c r="E349" i="31" s="1"/>
  <c r="C349" i="31"/>
  <c r="A349" i="31"/>
  <c r="B349" i="31"/>
  <c r="F348" i="31"/>
  <c r="D348" i="31"/>
  <c r="E348" i="31" s="1"/>
  <c r="C348" i="31"/>
  <c r="A348" i="31" s="1"/>
  <c r="B348" i="31"/>
  <c r="F347" i="31"/>
  <c r="D347" i="31"/>
  <c r="E347" i="31"/>
  <c r="C347" i="31"/>
  <c r="A347" i="31"/>
  <c r="B347" i="31"/>
  <c r="F346" i="31"/>
  <c r="D346" i="31"/>
  <c r="E346" i="31" s="1"/>
  <c r="C346" i="31"/>
  <c r="A346" i="31" s="1"/>
  <c r="B346" i="31"/>
  <c r="F345" i="31"/>
  <c r="D345" i="31"/>
  <c r="E345" i="31" s="1"/>
  <c r="C345" i="31"/>
  <c r="A345" i="31"/>
  <c r="B345" i="31"/>
  <c r="F344" i="31"/>
  <c r="D344" i="31"/>
  <c r="E344" i="31" s="1"/>
  <c r="C344" i="31"/>
  <c r="A344" i="31" s="1"/>
  <c r="B344" i="31"/>
  <c r="F343" i="31"/>
  <c r="D343" i="31"/>
  <c r="E343" i="31"/>
  <c r="C343" i="31"/>
  <c r="A343" i="31"/>
  <c r="B343" i="31"/>
  <c r="F342" i="31"/>
  <c r="D342" i="31"/>
  <c r="E342" i="31" s="1"/>
  <c r="C342" i="31"/>
  <c r="A342" i="31" s="1"/>
  <c r="B342" i="31"/>
  <c r="F341" i="31"/>
  <c r="D341" i="31"/>
  <c r="E341" i="31" s="1"/>
  <c r="C341" i="31"/>
  <c r="A341" i="31"/>
  <c r="B341" i="31"/>
  <c r="F340" i="31"/>
  <c r="D340" i="31"/>
  <c r="E340" i="31" s="1"/>
  <c r="C340" i="31"/>
  <c r="A340" i="31" s="1"/>
  <c r="B340" i="31"/>
  <c r="F339" i="31"/>
  <c r="D339" i="31"/>
  <c r="E339" i="31"/>
  <c r="C339" i="31"/>
  <c r="A339" i="31"/>
  <c r="B339" i="31"/>
  <c r="F338" i="31"/>
  <c r="D338" i="31"/>
  <c r="E338" i="31" s="1"/>
  <c r="C338" i="31"/>
  <c r="A338" i="31" s="1"/>
  <c r="B338" i="31"/>
  <c r="F337" i="31"/>
  <c r="D337" i="31"/>
  <c r="E337" i="31" s="1"/>
  <c r="C337" i="31"/>
  <c r="A337" i="31"/>
  <c r="B337" i="31"/>
  <c r="F336" i="31"/>
  <c r="D336" i="31"/>
  <c r="E336" i="31" s="1"/>
  <c r="C336" i="31"/>
  <c r="A336" i="31" s="1"/>
  <c r="B336" i="31"/>
  <c r="F335" i="31"/>
  <c r="D335" i="31"/>
  <c r="E335" i="31"/>
  <c r="C335" i="31"/>
  <c r="A335" i="31"/>
  <c r="B335" i="31"/>
  <c r="F334" i="31"/>
  <c r="D334" i="31"/>
  <c r="E334" i="31" s="1"/>
  <c r="C334" i="31"/>
  <c r="A334" i="31" s="1"/>
  <c r="B334" i="31"/>
  <c r="F333" i="31"/>
  <c r="D333" i="31"/>
  <c r="E333" i="31" s="1"/>
  <c r="C333" i="31"/>
  <c r="A333" i="31"/>
  <c r="B333" i="31"/>
  <c r="F332" i="31"/>
  <c r="D332" i="31"/>
  <c r="E332" i="31" s="1"/>
  <c r="C332" i="31"/>
  <c r="A332" i="31" s="1"/>
  <c r="B332" i="31"/>
  <c r="F331" i="31"/>
  <c r="D331" i="31"/>
  <c r="E331" i="31"/>
  <c r="C331" i="31"/>
  <c r="A331" i="31"/>
  <c r="B331" i="31"/>
  <c r="F330" i="31"/>
  <c r="D330" i="31"/>
  <c r="E330" i="31" s="1"/>
  <c r="C330" i="31"/>
  <c r="A330" i="31" s="1"/>
  <c r="B330" i="31"/>
  <c r="F329" i="31"/>
  <c r="D329" i="31"/>
  <c r="E329" i="31" s="1"/>
  <c r="C329" i="31"/>
  <c r="A329" i="31"/>
  <c r="B329" i="31"/>
  <c r="F328" i="31"/>
  <c r="D328" i="31"/>
  <c r="E328" i="31" s="1"/>
  <c r="C328" i="31"/>
  <c r="A328" i="31" s="1"/>
  <c r="B328" i="31"/>
  <c r="F327" i="31"/>
  <c r="D327" i="31"/>
  <c r="E327" i="31"/>
  <c r="C327" i="31"/>
  <c r="A327" i="31"/>
  <c r="B327" i="31"/>
  <c r="F326" i="31"/>
  <c r="D326" i="31"/>
  <c r="E326" i="31" s="1"/>
  <c r="C326" i="31"/>
  <c r="A326" i="31" s="1"/>
  <c r="B326" i="31"/>
  <c r="F325" i="31"/>
  <c r="D325" i="31"/>
  <c r="E325" i="31" s="1"/>
  <c r="C325" i="31"/>
  <c r="A325" i="31"/>
  <c r="B325" i="31"/>
  <c r="F324" i="31"/>
  <c r="D324" i="31"/>
  <c r="E324" i="31" s="1"/>
  <c r="C324" i="31"/>
  <c r="A324" i="31" s="1"/>
  <c r="B324" i="31"/>
  <c r="F323" i="31"/>
  <c r="D323" i="31"/>
  <c r="E323" i="31"/>
  <c r="C323" i="31"/>
  <c r="A323" i="31"/>
  <c r="B323" i="31"/>
  <c r="F322" i="31"/>
  <c r="D322" i="31"/>
  <c r="E322" i="31" s="1"/>
  <c r="C322" i="31"/>
  <c r="A322" i="31" s="1"/>
  <c r="B322" i="31"/>
  <c r="F321" i="31"/>
  <c r="D321" i="31"/>
  <c r="E321" i="31" s="1"/>
  <c r="C321" i="31"/>
  <c r="A321" i="31"/>
  <c r="B321" i="31"/>
  <c r="F320" i="31"/>
  <c r="D320" i="31"/>
  <c r="E320" i="31" s="1"/>
  <c r="C320" i="31"/>
  <c r="A320" i="31" s="1"/>
  <c r="B320" i="31"/>
  <c r="F319" i="31"/>
  <c r="D319" i="31"/>
  <c r="E319" i="31"/>
  <c r="C319" i="31"/>
  <c r="A319" i="31"/>
  <c r="B319" i="31"/>
  <c r="F318" i="31"/>
  <c r="D318" i="31"/>
  <c r="E318" i="31" s="1"/>
  <c r="C318" i="31"/>
  <c r="A318" i="31" s="1"/>
  <c r="B318" i="31"/>
  <c r="F317" i="31"/>
  <c r="D317" i="31"/>
  <c r="E317" i="31" s="1"/>
  <c r="C317" i="31"/>
  <c r="A317" i="31"/>
  <c r="B317" i="31"/>
  <c r="F316" i="31"/>
  <c r="D316" i="31"/>
  <c r="E316" i="31" s="1"/>
  <c r="C316" i="31"/>
  <c r="A316" i="31" s="1"/>
  <c r="B316" i="31"/>
  <c r="F315" i="31"/>
  <c r="D315" i="31"/>
  <c r="E315" i="31"/>
  <c r="C315" i="31"/>
  <c r="A315" i="31"/>
  <c r="B315" i="31"/>
  <c r="F314" i="31"/>
  <c r="D314" i="31"/>
  <c r="E314" i="31" s="1"/>
  <c r="C314" i="31"/>
  <c r="A314" i="31" s="1"/>
  <c r="B314" i="31"/>
  <c r="F313" i="31"/>
  <c r="D313" i="31"/>
  <c r="E313" i="31" s="1"/>
  <c r="C313" i="31"/>
  <c r="A313" i="31"/>
  <c r="B313" i="31"/>
  <c r="F312" i="31"/>
  <c r="D312" i="31"/>
  <c r="E312" i="31" s="1"/>
  <c r="C312" i="31"/>
  <c r="A312" i="31" s="1"/>
  <c r="B312" i="31"/>
  <c r="F311" i="31"/>
  <c r="D311" i="31"/>
  <c r="E311" i="31"/>
  <c r="C311" i="31"/>
  <c r="A311" i="31"/>
  <c r="B311" i="31"/>
  <c r="F310" i="31"/>
  <c r="D310" i="31"/>
  <c r="E310" i="31" s="1"/>
  <c r="C310" i="31"/>
  <c r="A310" i="31" s="1"/>
  <c r="B310" i="31"/>
  <c r="F309" i="31"/>
  <c r="D309" i="31"/>
  <c r="E309" i="31" s="1"/>
  <c r="C309" i="31"/>
  <c r="A309" i="31"/>
  <c r="B309" i="31"/>
  <c r="F308" i="31"/>
  <c r="D308" i="31"/>
  <c r="E308" i="31" s="1"/>
  <c r="C308" i="31"/>
  <c r="A308" i="31" s="1"/>
  <c r="B308" i="31"/>
  <c r="F307" i="31"/>
  <c r="D307" i="31"/>
  <c r="E307" i="31"/>
  <c r="C307" i="31"/>
  <c r="A307" i="31"/>
  <c r="B307" i="31"/>
  <c r="F306" i="31"/>
  <c r="D306" i="31"/>
  <c r="E306" i="31" s="1"/>
  <c r="C306" i="31"/>
  <c r="A306" i="31" s="1"/>
  <c r="B306" i="31"/>
  <c r="F305" i="31"/>
  <c r="D305" i="31"/>
  <c r="E305" i="31" s="1"/>
  <c r="C305" i="31"/>
  <c r="A305" i="31"/>
  <c r="B305" i="31"/>
  <c r="F304" i="31"/>
  <c r="D304" i="31"/>
  <c r="E304" i="31" s="1"/>
  <c r="C304" i="31"/>
  <c r="A304" i="31" s="1"/>
  <c r="B304" i="31"/>
  <c r="F303" i="31"/>
  <c r="D303" i="31"/>
  <c r="E303" i="31"/>
  <c r="C303" i="31"/>
  <c r="A303" i="31"/>
  <c r="B303" i="31"/>
  <c r="F302" i="31"/>
  <c r="D302" i="31"/>
  <c r="E302" i="31" s="1"/>
  <c r="C302" i="31"/>
  <c r="A302" i="31" s="1"/>
  <c r="B302" i="31"/>
  <c r="F301" i="31"/>
  <c r="D301" i="31"/>
  <c r="E301" i="31" s="1"/>
  <c r="C301" i="31"/>
  <c r="A301" i="31"/>
  <c r="B301" i="31"/>
  <c r="F300" i="31"/>
  <c r="D300" i="31"/>
  <c r="E300" i="31" s="1"/>
  <c r="C300" i="31"/>
  <c r="A300" i="31" s="1"/>
  <c r="B300" i="31"/>
  <c r="F299" i="31"/>
  <c r="D299" i="31"/>
  <c r="E299" i="31"/>
  <c r="C299" i="31"/>
  <c r="A299" i="31"/>
  <c r="B299" i="31"/>
  <c r="F298" i="31"/>
  <c r="D298" i="31"/>
  <c r="E298" i="31" s="1"/>
  <c r="C298" i="31"/>
  <c r="A298" i="31" s="1"/>
  <c r="B298" i="31"/>
  <c r="F297" i="31"/>
  <c r="D297" i="31"/>
  <c r="E297" i="31" s="1"/>
  <c r="C297" i="31"/>
  <c r="A297" i="31"/>
  <c r="B297" i="31"/>
  <c r="F296" i="31"/>
  <c r="D296" i="31"/>
  <c r="E296" i="31" s="1"/>
  <c r="C296" i="31"/>
  <c r="A296" i="31" s="1"/>
  <c r="B296" i="31"/>
  <c r="F295" i="31"/>
  <c r="D295" i="31"/>
  <c r="E295" i="31"/>
  <c r="C295" i="31"/>
  <c r="A295" i="31"/>
  <c r="B295" i="31"/>
  <c r="F294" i="31"/>
  <c r="D294" i="31"/>
  <c r="E294" i="31" s="1"/>
  <c r="C294" i="31"/>
  <c r="A294" i="31" s="1"/>
  <c r="B294" i="31"/>
  <c r="F293" i="31"/>
  <c r="D293" i="31"/>
  <c r="E293" i="31" s="1"/>
  <c r="C293" i="31"/>
  <c r="A293" i="31"/>
  <c r="B293" i="31"/>
  <c r="F292" i="31"/>
  <c r="D292" i="31"/>
  <c r="E292" i="31" s="1"/>
  <c r="C292" i="31"/>
  <c r="A292" i="31" s="1"/>
  <c r="B292" i="31"/>
  <c r="F291" i="31"/>
  <c r="D291" i="31"/>
  <c r="E291" i="31"/>
  <c r="C291" i="31"/>
  <c r="A291" i="31"/>
  <c r="B291" i="31"/>
  <c r="F290" i="31"/>
  <c r="D290" i="31"/>
  <c r="E290" i="31" s="1"/>
  <c r="C290" i="31"/>
  <c r="A290" i="31" s="1"/>
  <c r="B290" i="31"/>
  <c r="F289" i="31"/>
  <c r="D289" i="31"/>
  <c r="E289" i="31" s="1"/>
  <c r="C289" i="31"/>
  <c r="A289" i="31"/>
  <c r="B289" i="31"/>
  <c r="F288" i="31"/>
  <c r="D288" i="31"/>
  <c r="E288" i="31" s="1"/>
  <c r="C288" i="31"/>
  <c r="A288" i="31" s="1"/>
  <c r="B288" i="31"/>
  <c r="F287" i="31"/>
  <c r="D287" i="31"/>
  <c r="E287" i="31"/>
  <c r="C287" i="31"/>
  <c r="A287" i="31"/>
  <c r="B287" i="31"/>
  <c r="F286" i="31"/>
  <c r="D286" i="31"/>
  <c r="E286" i="31" s="1"/>
  <c r="C286" i="31"/>
  <c r="A286" i="31" s="1"/>
  <c r="B286" i="31"/>
  <c r="F285" i="31"/>
  <c r="D285" i="31"/>
  <c r="E285" i="31" s="1"/>
  <c r="C285" i="31"/>
  <c r="A285" i="31"/>
  <c r="B285" i="31"/>
  <c r="F284" i="31"/>
  <c r="D284" i="31"/>
  <c r="E284" i="31" s="1"/>
  <c r="C284" i="31"/>
  <c r="A284" i="31" s="1"/>
  <c r="B284" i="31"/>
  <c r="F283" i="31"/>
  <c r="D283" i="31"/>
  <c r="E283" i="31"/>
  <c r="C283" i="31"/>
  <c r="A283" i="31"/>
  <c r="B283" i="31"/>
  <c r="F282" i="31"/>
  <c r="D282" i="31"/>
  <c r="E282" i="31" s="1"/>
  <c r="C282" i="31"/>
  <c r="A282" i="31" s="1"/>
  <c r="B282" i="31"/>
  <c r="F281" i="31"/>
  <c r="D281" i="31"/>
  <c r="E281" i="31" s="1"/>
  <c r="C281" i="31"/>
  <c r="A281" i="31"/>
  <c r="B281" i="31"/>
  <c r="F280" i="31"/>
  <c r="D280" i="31"/>
  <c r="E280" i="31" s="1"/>
  <c r="C280" i="31"/>
  <c r="A280" i="31" s="1"/>
  <c r="B280" i="31"/>
  <c r="F279" i="31"/>
  <c r="D279" i="31"/>
  <c r="E279" i="31"/>
  <c r="C279" i="31"/>
  <c r="A279" i="31"/>
  <c r="B279" i="31"/>
  <c r="F278" i="31"/>
  <c r="D278" i="31"/>
  <c r="E278" i="31" s="1"/>
  <c r="C278" i="31"/>
  <c r="A278" i="31" s="1"/>
  <c r="B278" i="31"/>
  <c r="F277" i="31"/>
  <c r="D277" i="31"/>
  <c r="E277" i="31" s="1"/>
  <c r="C277" i="31"/>
  <c r="A277" i="31"/>
  <c r="B277" i="31"/>
  <c r="F276" i="31"/>
  <c r="D276" i="31"/>
  <c r="E276" i="31" s="1"/>
  <c r="C276" i="31"/>
  <c r="A276" i="31" s="1"/>
  <c r="B276" i="31"/>
  <c r="F275" i="31"/>
  <c r="D275" i="31"/>
  <c r="E275" i="31"/>
  <c r="C275" i="31"/>
  <c r="A275" i="31"/>
  <c r="B275" i="31"/>
  <c r="F274" i="31"/>
  <c r="D274" i="31"/>
  <c r="E274" i="31" s="1"/>
  <c r="C274" i="31"/>
  <c r="A274" i="31" s="1"/>
  <c r="B274" i="31"/>
  <c r="F273" i="31"/>
  <c r="D273" i="31"/>
  <c r="E273" i="31" s="1"/>
  <c r="C273" i="31"/>
  <c r="A273" i="31"/>
  <c r="B273" i="31"/>
  <c r="F272" i="31"/>
  <c r="D272" i="31"/>
  <c r="E272" i="31" s="1"/>
  <c r="C272" i="31"/>
  <c r="A272" i="31" s="1"/>
  <c r="B272" i="31"/>
  <c r="F271" i="31"/>
  <c r="D271" i="31"/>
  <c r="E271" i="31"/>
  <c r="C271" i="31"/>
  <c r="A271" i="31"/>
  <c r="B271" i="31"/>
  <c r="F270" i="31"/>
  <c r="D270" i="31"/>
  <c r="E270" i="31" s="1"/>
  <c r="C270" i="31"/>
  <c r="A270" i="31" s="1"/>
  <c r="B270" i="31"/>
  <c r="F269" i="31"/>
  <c r="D269" i="31"/>
  <c r="E269" i="31" s="1"/>
  <c r="C269" i="31"/>
  <c r="A269" i="31"/>
  <c r="B269" i="31"/>
  <c r="F268" i="31"/>
  <c r="D268" i="31"/>
  <c r="E268" i="31" s="1"/>
  <c r="C268" i="31"/>
  <c r="A268" i="31" s="1"/>
  <c r="B268" i="31"/>
  <c r="F267" i="31"/>
  <c r="D267" i="31"/>
  <c r="E267" i="31"/>
  <c r="C267" i="31"/>
  <c r="A267" i="31"/>
  <c r="B267" i="31"/>
  <c r="F266" i="31"/>
  <c r="D266" i="31"/>
  <c r="E266" i="31" s="1"/>
  <c r="C266" i="31"/>
  <c r="A266" i="31" s="1"/>
  <c r="B266" i="31"/>
  <c r="F265" i="31"/>
  <c r="D265" i="31"/>
  <c r="E265" i="31" s="1"/>
  <c r="C265" i="31"/>
  <c r="A265" i="31"/>
  <c r="B265" i="31"/>
  <c r="F264" i="31"/>
  <c r="D264" i="31"/>
  <c r="E264" i="31" s="1"/>
  <c r="C264" i="31"/>
  <c r="A264" i="31" s="1"/>
  <c r="B264" i="31"/>
  <c r="F263" i="31"/>
  <c r="D263" i="31"/>
  <c r="E263" i="31"/>
  <c r="C263" i="31"/>
  <c r="A263" i="31"/>
  <c r="B263" i="31"/>
  <c r="F262" i="31"/>
  <c r="D262" i="31"/>
  <c r="E262" i="31" s="1"/>
  <c r="C262" i="31"/>
  <c r="A262" i="31" s="1"/>
  <c r="B262" i="31"/>
  <c r="F261" i="31"/>
  <c r="D261" i="31"/>
  <c r="E261" i="31" s="1"/>
  <c r="C261" i="31"/>
  <c r="A261" i="31"/>
  <c r="B261" i="31"/>
  <c r="F260" i="31"/>
  <c r="D260" i="31"/>
  <c r="E260" i="31" s="1"/>
  <c r="C260" i="31"/>
  <c r="A260" i="31" s="1"/>
  <c r="B260" i="31"/>
  <c r="F259" i="31"/>
  <c r="D259" i="31"/>
  <c r="E259" i="31"/>
  <c r="C259" i="31"/>
  <c r="A259" i="31"/>
  <c r="B259" i="31"/>
  <c r="F258" i="31"/>
  <c r="D258" i="31"/>
  <c r="E258" i="31" s="1"/>
  <c r="C258" i="31"/>
  <c r="A258" i="31" s="1"/>
  <c r="B258" i="31"/>
  <c r="F257" i="31"/>
  <c r="D257" i="31"/>
  <c r="E257" i="31" s="1"/>
  <c r="C257" i="31"/>
  <c r="A257" i="31"/>
  <c r="B257" i="31"/>
  <c r="F256" i="31"/>
  <c r="D256" i="31"/>
  <c r="E256" i="31" s="1"/>
  <c r="C256" i="31"/>
  <c r="A256" i="31" s="1"/>
  <c r="B256" i="31"/>
  <c r="F255" i="31"/>
  <c r="D255" i="31"/>
  <c r="E255" i="31"/>
  <c r="C255" i="31"/>
  <c r="A255" i="31"/>
  <c r="B255" i="31"/>
  <c r="F254" i="31"/>
  <c r="D254" i="31"/>
  <c r="E254" i="31" s="1"/>
  <c r="C254" i="31"/>
  <c r="A254" i="31" s="1"/>
  <c r="B254" i="31"/>
  <c r="F253" i="31"/>
  <c r="D253" i="31"/>
  <c r="E253" i="31" s="1"/>
  <c r="C253" i="31"/>
  <c r="A253" i="31"/>
  <c r="B253" i="31"/>
  <c r="F252" i="31"/>
  <c r="D252" i="31"/>
  <c r="E252" i="31" s="1"/>
  <c r="C252" i="31"/>
  <c r="A252" i="31" s="1"/>
  <c r="B252" i="31"/>
  <c r="F251" i="31"/>
  <c r="D251" i="31"/>
  <c r="E251" i="31"/>
  <c r="C251" i="31"/>
  <c r="A251" i="31"/>
  <c r="B251" i="31"/>
  <c r="F250" i="31"/>
  <c r="D250" i="31"/>
  <c r="E250" i="31" s="1"/>
  <c r="C250" i="31"/>
  <c r="A250" i="31" s="1"/>
  <c r="B250" i="31"/>
  <c r="F249" i="31"/>
  <c r="D249" i="31"/>
  <c r="E249" i="31" s="1"/>
  <c r="C249" i="31"/>
  <c r="A249" i="31"/>
  <c r="B249" i="31"/>
  <c r="F248" i="31"/>
  <c r="D248" i="31"/>
  <c r="E248" i="31" s="1"/>
  <c r="C248" i="31"/>
  <c r="A248" i="31" s="1"/>
  <c r="B248" i="31"/>
  <c r="F247" i="31"/>
  <c r="D247" i="31"/>
  <c r="E247" i="31"/>
  <c r="C247" i="31"/>
  <c r="A247" i="31"/>
  <c r="B247" i="31"/>
  <c r="F246" i="31"/>
  <c r="D246" i="31"/>
  <c r="E246" i="31" s="1"/>
  <c r="C246" i="31"/>
  <c r="A246" i="31" s="1"/>
  <c r="B246" i="31"/>
  <c r="F245" i="31"/>
  <c r="D245" i="31"/>
  <c r="E245" i="31" s="1"/>
  <c r="C245" i="31"/>
  <c r="A245" i="31"/>
  <c r="B245" i="31"/>
  <c r="F244" i="31"/>
  <c r="D244" i="31"/>
  <c r="E244" i="31" s="1"/>
  <c r="C244" i="31"/>
  <c r="A244" i="31" s="1"/>
  <c r="B244" i="31"/>
  <c r="F243" i="31"/>
  <c r="D243" i="31"/>
  <c r="E243" i="31" s="1"/>
  <c r="C243" i="31"/>
  <c r="A243" i="31"/>
  <c r="B243" i="31"/>
  <c r="F242" i="31"/>
  <c r="D242" i="31"/>
  <c r="E242" i="31" s="1"/>
  <c r="C242" i="31"/>
  <c r="A242" i="31" s="1"/>
  <c r="B242" i="31"/>
  <c r="F241" i="31"/>
  <c r="D241" i="31"/>
  <c r="E241" i="31" s="1"/>
  <c r="C241" i="31"/>
  <c r="A241" i="31"/>
  <c r="B241" i="31"/>
  <c r="F240" i="31"/>
  <c r="D240" i="31"/>
  <c r="E240" i="31" s="1"/>
  <c r="C240" i="31"/>
  <c r="A240" i="31" s="1"/>
  <c r="B240" i="31"/>
  <c r="F239" i="31"/>
  <c r="D239" i="31"/>
  <c r="E239" i="31"/>
  <c r="C239" i="31"/>
  <c r="A239" i="31"/>
  <c r="B239" i="31"/>
  <c r="F238" i="31"/>
  <c r="D238" i="31"/>
  <c r="E238" i="31" s="1"/>
  <c r="C238" i="31"/>
  <c r="A238" i="31" s="1"/>
  <c r="B238" i="31"/>
  <c r="F237" i="31"/>
  <c r="D237" i="31"/>
  <c r="E237" i="31" s="1"/>
  <c r="C237" i="31"/>
  <c r="A237" i="31"/>
  <c r="B237" i="31"/>
  <c r="F236" i="31"/>
  <c r="D236" i="31"/>
  <c r="E236" i="31" s="1"/>
  <c r="C236" i="31"/>
  <c r="A236" i="31" s="1"/>
  <c r="B236" i="31"/>
  <c r="F235" i="31"/>
  <c r="D235" i="31"/>
  <c r="E235" i="31" s="1"/>
  <c r="C235" i="31"/>
  <c r="A235" i="31"/>
  <c r="B235" i="31"/>
  <c r="F234" i="31"/>
  <c r="D234" i="31"/>
  <c r="E234" i="31" s="1"/>
  <c r="C234" i="31"/>
  <c r="A234" i="31" s="1"/>
  <c r="B234" i="31"/>
  <c r="F233" i="31"/>
  <c r="D233" i="31"/>
  <c r="E233" i="31" s="1"/>
  <c r="C233" i="31"/>
  <c r="A233" i="31"/>
  <c r="B233" i="31"/>
  <c r="F232" i="31"/>
  <c r="D232" i="31"/>
  <c r="E232" i="31" s="1"/>
  <c r="C232" i="31"/>
  <c r="A232" i="31" s="1"/>
  <c r="B232" i="31"/>
  <c r="F231" i="31"/>
  <c r="D231" i="31"/>
  <c r="E231" i="31" s="1"/>
  <c r="C231" i="31"/>
  <c r="A231" i="31"/>
  <c r="B231" i="31"/>
  <c r="F230" i="31"/>
  <c r="D230" i="31"/>
  <c r="E230" i="31" s="1"/>
  <c r="C230" i="31"/>
  <c r="A230" i="31" s="1"/>
  <c r="B230" i="31"/>
  <c r="F229" i="31"/>
  <c r="D229" i="31"/>
  <c r="E229" i="31" s="1"/>
  <c r="C229" i="31"/>
  <c r="A229" i="31"/>
  <c r="B229" i="31"/>
  <c r="F228" i="31"/>
  <c r="D228" i="31"/>
  <c r="E228" i="31" s="1"/>
  <c r="C228" i="31"/>
  <c r="A228" i="31" s="1"/>
  <c r="B228" i="31"/>
  <c r="F227" i="31"/>
  <c r="D227" i="31"/>
  <c r="E227" i="31" s="1"/>
  <c r="C227" i="31"/>
  <c r="A227" i="31"/>
  <c r="B227" i="31"/>
  <c r="F226" i="31"/>
  <c r="D226" i="31"/>
  <c r="E226" i="31" s="1"/>
  <c r="C226" i="31"/>
  <c r="A226" i="31" s="1"/>
  <c r="B226" i="31"/>
  <c r="F225" i="31"/>
  <c r="D225" i="31"/>
  <c r="E225" i="31" s="1"/>
  <c r="C225" i="31"/>
  <c r="A225" i="31"/>
  <c r="B225" i="31"/>
  <c r="F224" i="31"/>
  <c r="D224" i="31"/>
  <c r="E224" i="31" s="1"/>
  <c r="C224" i="31"/>
  <c r="A224" i="31" s="1"/>
  <c r="B224" i="31"/>
  <c r="F223" i="31"/>
  <c r="D223" i="31"/>
  <c r="E223" i="31"/>
  <c r="C223" i="31"/>
  <c r="A223" i="31"/>
  <c r="B223" i="31"/>
  <c r="F222" i="31"/>
  <c r="D222" i="31"/>
  <c r="E222" i="31" s="1"/>
  <c r="C222" i="31"/>
  <c r="A222" i="31" s="1"/>
  <c r="B222" i="31"/>
  <c r="F221" i="31"/>
  <c r="D221" i="31"/>
  <c r="E221" i="31" s="1"/>
  <c r="C221" i="31"/>
  <c r="A221" i="31"/>
  <c r="B221" i="31"/>
  <c r="F220" i="31"/>
  <c r="D220" i="31"/>
  <c r="E220" i="31" s="1"/>
  <c r="C220" i="31"/>
  <c r="A220" i="31" s="1"/>
  <c r="B220" i="31"/>
  <c r="F219" i="31"/>
  <c r="D219" i="31"/>
  <c r="E219" i="31"/>
  <c r="C219" i="31"/>
  <c r="A219" i="31"/>
  <c r="B219" i="31"/>
  <c r="F218" i="31"/>
  <c r="D218" i="31"/>
  <c r="E218" i="31" s="1"/>
  <c r="C218" i="31"/>
  <c r="A218" i="31" s="1"/>
  <c r="B218" i="31"/>
  <c r="F217" i="31"/>
  <c r="D217" i="31"/>
  <c r="E217" i="31" s="1"/>
  <c r="C217" i="31"/>
  <c r="A217" i="31"/>
  <c r="B217" i="31"/>
  <c r="F216" i="31"/>
  <c r="D216" i="31"/>
  <c r="E216" i="31" s="1"/>
  <c r="C216" i="31"/>
  <c r="A216" i="31" s="1"/>
  <c r="B216" i="31"/>
  <c r="F215" i="31"/>
  <c r="D215" i="31"/>
  <c r="E215" i="31"/>
  <c r="C215" i="31"/>
  <c r="A215" i="31"/>
  <c r="B215" i="31"/>
  <c r="F214" i="31"/>
  <c r="D214" i="31"/>
  <c r="E214" i="31" s="1"/>
  <c r="C214" i="31"/>
  <c r="A214" i="31" s="1"/>
  <c r="B214" i="31"/>
  <c r="F213" i="31"/>
  <c r="D213" i="31"/>
  <c r="E213" i="31" s="1"/>
  <c r="C213" i="31"/>
  <c r="A213" i="31"/>
  <c r="B213" i="31"/>
  <c r="F212" i="31"/>
  <c r="D212" i="31"/>
  <c r="E212" i="31" s="1"/>
  <c r="C212" i="31"/>
  <c r="A212" i="31" s="1"/>
  <c r="B212" i="31"/>
  <c r="F211" i="31"/>
  <c r="D211" i="31"/>
  <c r="E211" i="31" s="1"/>
  <c r="C211" i="31"/>
  <c r="A211" i="31"/>
  <c r="B211" i="31"/>
  <c r="F210" i="31"/>
  <c r="D210" i="31"/>
  <c r="E210" i="31" s="1"/>
  <c r="C210" i="31"/>
  <c r="A210" i="31"/>
  <c r="B210" i="31"/>
  <c r="F209" i="31"/>
  <c r="D209" i="31"/>
  <c r="E209" i="31" s="1"/>
  <c r="C209" i="31"/>
  <c r="B209" i="31"/>
  <c r="A209" i="31"/>
  <c r="F208" i="31"/>
  <c r="D208" i="31"/>
  <c r="E208" i="31" s="1"/>
  <c r="C208" i="31"/>
  <c r="A208" i="31" s="1"/>
  <c r="B208" i="31"/>
  <c r="F207" i="31"/>
  <c r="D207" i="31"/>
  <c r="E207" i="31" s="1"/>
  <c r="C207" i="31"/>
  <c r="B207" i="31"/>
  <c r="A207" i="31"/>
  <c r="F206" i="31"/>
  <c r="D206" i="31"/>
  <c r="E206" i="31" s="1"/>
  <c r="C206" i="31"/>
  <c r="A206" i="31"/>
  <c r="B206" i="31"/>
  <c r="F205" i="31"/>
  <c r="D205" i="31"/>
  <c r="E205" i="31" s="1"/>
  <c r="C205" i="31"/>
  <c r="B205" i="31"/>
  <c r="A205" i="31"/>
  <c r="F204" i="31"/>
  <c r="D204" i="31"/>
  <c r="E204" i="31" s="1"/>
  <c r="C204" i="31"/>
  <c r="A204" i="31" s="1"/>
  <c r="B204" i="31"/>
  <c r="F203" i="31"/>
  <c r="D203" i="31"/>
  <c r="E203" i="31" s="1"/>
  <c r="C203" i="31"/>
  <c r="B203" i="31"/>
  <c r="A203" i="31"/>
  <c r="F202" i="31"/>
  <c r="D202" i="31"/>
  <c r="E202" i="31" s="1"/>
  <c r="C202" i="31"/>
  <c r="A202" i="31"/>
  <c r="B202" i="31"/>
  <c r="F201" i="31"/>
  <c r="D201" i="31"/>
  <c r="E201" i="31" s="1"/>
  <c r="C201" i="31"/>
  <c r="B201" i="31"/>
  <c r="A201" i="31"/>
  <c r="F200" i="31"/>
  <c r="D200" i="31"/>
  <c r="E200" i="31" s="1"/>
  <c r="C200" i="31"/>
  <c r="A200" i="31" s="1"/>
  <c r="B200" i="31"/>
  <c r="F199" i="31"/>
  <c r="D199" i="31"/>
  <c r="E199" i="31" s="1"/>
  <c r="C199" i="31"/>
  <c r="B199" i="31"/>
  <c r="A199" i="31"/>
  <c r="F198" i="31"/>
  <c r="D198" i="31"/>
  <c r="E198" i="31" s="1"/>
  <c r="C198" i="31"/>
  <c r="A198" i="31"/>
  <c r="B198" i="31"/>
  <c r="F197" i="31"/>
  <c r="D197" i="31"/>
  <c r="E197" i="31" s="1"/>
  <c r="C197" i="31"/>
  <c r="B197" i="31"/>
  <c r="A197" i="31"/>
  <c r="F196" i="31"/>
  <c r="D196" i="31"/>
  <c r="E196" i="31" s="1"/>
  <c r="C196" i="31"/>
  <c r="A196" i="31" s="1"/>
  <c r="B196" i="31"/>
  <c r="F195" i="31"/>
  <c r="D195" i="31"/>
  <c r="E195" i="31" s="1"/>
  <c r="C195" i="31"/>
  <c r="B195" i="31"/>
  <c r="A195" i="31"/>
  <c r="F194" i="31"/>
  <c r="D194" i="31"/>
  <c r="E194" i="31" s="1"/>
  <c r="C194" i="31"/>
  <c r="A194" i="31"/>
  <c r="B194" i="31"/>
  <c r="F193" i="31"/>
  <c r="D193" i="31"/>
  <c r="E193" i="31" s="1"/>
  <c r="C193" i="31"/>
  <c r="B193" i="31"/>
  <c r="A193" i="31"/>
  <c r="F192" i="31"/>
  <c r="D192" i="31"/>
  <c r="E192" i="31" s="1"/>
  <c r="C192" i="31"/>
  <c r="A192" i="31" s="1"/>
  <c r="B192" i="31"/>
  <c r="F191" i="31"/>
  <c r="D191" i="31"/>
  <c r="E191" i="31" s="1"/>
  <c r="C191" i="31"/>
  <c r="B191" i="31"/>
  <c r="A191" i="31"/>
  <c r="F190" i="31"/>
  <c r="D190" i="31"/>
  <c r="E190" i="31" s="1"/>
  <c r="C190" i="31"/>
  <c r="A190" i="31"/>
  <c r="B190" i="31"/>
  <c r="F189" i="31"/>
  <c r="D189" i="31"/>
  <c r="E189" i="31" s="1"/>
  <c r="C189" i="31"/>
  <c r="B189" i="31"/>
  <c r="A189" i="31"/>
  <c r="F188" i="31"/>
  <c r="D188" i="31"/>
  <c r="E188" i="31" s="1"/>
  <c r="C188" i="31"/>
  <c r="A188" i="31" s="1"/>
  <c r="B188" i="31"/>
  <c r="F187" i="31"/>
  <c r="D187" i="31"/>
  <c r="E187" i="31" s="1"/>
  <c r="C187" i="31"/>
  <c r="B187" i="31"/>
  <c r="A187" i="31"/>
  <c r="F186" i="31"/>
  <c r="D186" i="31"/>
  <c r="E186" i="31" s="1"/>
  <c r="C186" i="31"/>
  <c r="A186" i="31"/>
  <c r="B186" i="31"/>
  <c r="F185" i="31"/>
  <c r="D185" i="31"/>
  <c r="E185" i="31" s="1"/>
  <c r="C185" i="31"/>
  <c r="B185" i="31"/>
  <c r="A185" i="31"/>
  <c r="F184" i="31"/>
  <c r="D184" i="31"/>
  <c r="E184" i="31" s="1"/>
  <c r="C184" i="31"/>
  <c r="A184" i="31" s="1"/>
  <c r="B184" i="31"/>
  <c r="F183" i="31"/>
  <c r="D183" i="31"/>
  <c r="E183" i="31" s="1"/>
  <c r="C183" i="31"/>
  <c r="B183" i="31"/>
  <c r="A183" i="31"/>
  <c r="F182" i="31"/>
  <c r="D182" i="31"/>
  <c r="E182" i="31" s="1"/>
  <c r="C182" i="31"/>
  <c r="A182" i="31"/>
  <c r="B182" i="31"/>
  <c r="F181" i="31"/>
  <c r="D181" i="31"/>
  <c r="E181" i="31" s="1"/>
  <c r="C181" i="31"/>
  <c r="B181" i="31"/>
  <c r="A181" i="31"/>
  <c r="F180" i="31"/>
  <c r="D180" i="31"/>
  <c r="E180" i="31" s="1"/>
  <c r="C180" i="31"/>
  <c r="A180" i="31" s="1"/>
  <c r="B180" i="31"/>
  <c r="F179" i="31"/>
  <c r="D179" i="31"/>
  <c r="E179" i="31" s="1"/>
  <c r="C179" i="31"/>
  <c r="B179" i="31"/>
  <c r="A179" i="31"/>
  <c r="F178" i="31"/>
  <c r="D178" i="31"/>
  <c r="E178" i="31" s="1"/>
  <c r="C178" i="31"/>
  <c r="A178" i="31"/>
  <c r="B178" i="31"/>
  <c r="F177" i="31"/>
  <c r="D177" i="31"/>
  <c r="E177" i="31" s="1"/>
  <c r="C177" i="31"/>
  <c r="B177" i="31"/>
  <c r="A177" i="31"/>
  <c r="F176" i="31"/>
  <c r="D176" i="31"/>
  <c r="E176" i="31" s="1"/>
  <c r="C176" i="31"/>
  <c r="A176" i="31" s="1"/>
  <c r="B176" i="31"/>
  <c r="F175" i="31"/>
  <c r="D175" i="31"/>
  <c r="E175" i="31" s="1"/>
  <c r="C175" i="31"/>
  <c r="B175" i="31"/>
  <c r="A175" i="31"/>
  <c r="F174" i="31"/>
  <c r="D174" i="31"/>
  <c r="E174" i="31" s="1"/>
  <c r="C174" i="31"/>
  <c r="A174" i="31"/>
  <c r="B174" i="31"/>
  <c r="F173" i="31"/>
  <c r="D173" i="31"/>
  <c r="E173" i="31" s="1"/>
  <c r="C173" i="31"/>
  <c r="B173" i="31"/>
  <c r="A173" i="31"/>
  <c r="F172" i="31"/>
  <c r="D172" i="31"/>
  <c r="E172" i="31" s="1"/>
  <c r="C172" i="31"/>
  <c r="A172" i="31" s="1"/>
  <c r="B172" i="31"/>
  <c r="F171" i="31"/>
  <c r="D171" i="31"/>
  <c r="E171" i="31" s="1"/>
  <c r="C171" i="31"/>
  <c r="B171" i="31"/>
  <c r="A171" i="31"/>
  <c r="F170" i="31"/>
  <c r="D170" i="31"/>
  <c r="E170" i="31" s="1"/>
  <c r="C170" i="31"/>
  <c r="A170" i="31"/>
  <c r="B170" i="31"/>
  <c r="F169" i="31"/>
  <c r="D169" i="31"/>
  <c r="E169" i="31" s="1"/>
  <c r="C169" i="31"/>
  <c r="B169" i="31"/>
  <c r="A169" i="31"/>
  <c r="F168" i="31"/>
  <c r="D168" i="31"/>
  <c r="E168" i="31" s="1"/>
  <c r="C168" i="31"/>
  <c r="A168" i="31" s="1"/>
  <c r="B168" i="31"/>
  <c r="F167" i="31"/>
  <c r="D167" i="31"/>
  <c r="E167" i="31" s="1"/>
  <c r="C167" i="31"/>
  <c r="B167" i="31"/>
  <c r="A167" i="31"/>
  <c r="F166" i="31"/>
  <c r="D166" i="31"/>
  <c r="E166" i="31" s="1"/>
  <c r="C166" i="31"/>
  <c r="A166" i="31"/>
  <c r="B166" i="31"/>
  <c r="F165" i="31"/>
  <c r="D165" i="31"/>
  <c r="E165" i="31" s="1"/>
  <c r="C165" i="31"/>
  <c r="B165" i="31"/>
  <c r="A165" i="31"/>
  <c r="F164" i="31"/>
  <c r="D164" i="31"/>
  <c r="E164" i="31" s="1"/>
  <c r="C164" i="31"/>
  <c r="A164" i="31" s="1"/>
  <c r="B164" i="31"/>
  <c r="F163" i="31"/>
  <c r="D163" i="31"/>
  <c r="E163" i="31" s="1"/>
  <c r="C163" i="31"/>
  <c r="B163" i="31"/>
  <c r="A163" i="31"/>
  <c r="F162" i="31"/>
  <c r="D162" i="31"/>
  <c r="E162" i="31" s="1"/>
  <c r="C162" i="31"/>
  <c r="A162" i="31"/>
  <c r="B162" i="31"/>
  <c r="F161" i="31"/>
  <c r="D161" i="31"/>
  <c r="E161" i="31" s="1"/>
  <c r="C161" i="31"/>
  <c r="B161" i="31"/>
  <c r="A161" i="31"/>
  <c r="F160" i="31"/>
  <c r="D160" i="31"/>
  <c r="E160" i="31" s="1"/>
  <c r="C160" i="31"/>
  <c r="A160" i="31" s="1"/>
  <c r="B160" i="31"/>
  <c r="F159" i="31"/>
  <c r="D159" i="31"/>
  <c r="E159" i="31" s="1"/>
  <c r="C159" i="31"/>
  <c r="B159" i="31"/>
  <c r="A159" i="31"/>
  <c r="F158" i="31"/>
  <c r="D158" i="31"/>
  <c r="E158" i="31" s="1"/>
  <c r="C158" i="31"/>
  <c r="A158" i="31"/>
  <c r="B158" i="31"/>
  <c r="F157" i="31"/>
  <c r="D157" i="31"/>
  <c r="E157" i="31" s="1"/>
  <c r="C157" i="31"/>
  <c r="B157" i="31"/>
  <c r="A157" i="31"/>
  <c r="F156" i="31"/>
  <c r="D156" i="31"/>
  <c r="E156" i="31" s="1"/>
  <c r="C156" i="31"/>
  <c r="A156" i="31" s="1"/>
  <c r="B156" i="31"/>
  <c r="F155" i="31"/>
  <c r="D155" i="31"/>
  <c r="E155" i="31" s="1"/>
  <c r="C155" i="31"/>
  <c r="B155" i="31"/>
  <c r="A155" i="31"/>
  <c r="F154" i="31"/>
  <c r="D154" i="31"/>
  <c r="E154" i="31" s="1"/>
  <c r="C154" i="31"/>
  <c r="A154" i="31"/>
  <c r="B154" i="31"/>
  <c r="F153" i="31"/>
  <c r="D153" i="31"/>
  <c r="E153" i="31" s="1"/>
  <c r="C153" i="31"/>
  <c r="B153" i="31"/>
  <c r="A153" i="31"/>
  <c r="F152" i="31"/>
  <c r="D152" i="31"/>
  <c r="E152" i="31" s="1"/>
  <c r="C152" i="31"/>
  <c r="A152" i="31" s="1"/>
  <c r="B152" i="31"/>
  <c r="F151" i="31"/>
  <c r="D151" i="31"/>
  <c r="E151" i="31" s="1"/>
  <c r="C151" i="31"/>
  <c r="B151" i="31"/>
  <c r="A151" i="31"/>
  <c r="F150" i="31"/>
  <c r="D150" i="31"/>
  <c r="E150" i="31" s="1"/>
  <c r="C150" i="31"/>
  <c r="A150" i="31"/>
  <c r="B150" i="31"/>
  <c r="F149" i="31"/>
  <c r="D149" i="31"/>
  <c r="E149" i="31" s="1"/>
  <c r="C149" i="31"/>
  <c r="B149" i="31"/>
  <c r="A149" i="31"/>
  <c r="F148" i="31"/>
  <c r="D148" i="31"/>
  <c r="E148" i="31" s="1"/>
  <c r="C148" i="31"/>
  <c r="A148" i="31" s="1"/>
  <c r="B148" i="31"/>
  <c r="F147" i="31"/>
  <c r="D147" i="31"/>
  <c r="E147" i="31" s="1"/>
  <c r="C147" i="31"/>
  <c r="B147" i="31"/>
  <c r="A147" i="31"/>
  <c r="F146" i="31"/>
  <c r="D146" i="31"/>
  <c r="E146" i="31" s="1"/>
  <c r="C146" i="31"/>
  <c r="A146" i="31"/>
  <c r="B146" i="31"/>
  <c r="F145" i="31"/>
  <c r="D145" i="31"/>
  <c r="E145" i="31" s="1"/>
  <c r="C145" i="31"/>
  <c r="B145" i="31"/>
  <c r="A145" i="31"/>
  <c r="F144" i="31"/>
  <c r="D144" i="31"/>
  <c r="E144" i="31" s="1"/>
  <c r="C144" i="31"/>
  <c r="A144" i="31" s="1"/>
  <c r="B144" i="31"/>
  <c r="F143" i="31"/>
  <c r="D143" i="31"/>
  <c r="E143" i="31" s="1"/>
  <c r="C143" i="31"/>
  <c r="A143" i="31"/>
  <c r="B143" i="31"/>
  <c r="F142" i="31"/>
  <c r="D142" i="31"/>
  <c r="E142" i="31" s="1"/>
  <c r="C142" i="31"/>
  <c r="A142" i="31" s="1"/>
  <c r="B142" i="31"/>
  <c r="F141" i="31"/>
  <c r="D141" i="31"/>
  <c r="E141" i="31" s="1"/>
  <c r="C141" i="31"/>
  <c r="A141" i="31"/>
  <c r="B141" i="31"/>
  <c r="F140" i="31"/>
  <c r="D140" i="31"/>
  <c r="E140" i="31" s="1"/>
  <c r="C140" i="31"/>
  <c r="A140" i="31" s="1"/>
  <c r="B140" i="31"/>
  <c r="F139" i="31"/>
  <c r="D139" i="31"/>
  <c r="E139" i="31"/>
  <c r="C139" i="31"/>
  <c r="A139" i="31"/>
  <c r="B139" i="31"/>
  <c r="F138" i="31"/>
  <c r="D138" i="31"/>
  <c r="E138" i="31" s="1"/>
  <c r="C138" i="31"/>
  <c r="A138" i="31" s="1"/>
  <c r="B138" i="31"/>
  <c r="F137" i="31"/>
  <c r="D137" i="31"/>
  <c r="E137" i="31" s="1"/>
  <c r="C137" i="31"/>
  <c r="A137" i="31"/>
  <c r="B137" i="31"/>
  <c r="F136" i="31"/>
  <c r="D136" i="31"/>
  <c r="E136" i="31" s="1"/>
  <c r="C136" i="31"/>
  <c r="A136" i="31" s="1"/>
  <c r="B136" i="31"/>
  <c r="F135" i="31"/>
  <c r="D135" i="31"/>
  <c r="E135" i="31"/>
  <c r="C135" i="31"/>
  <c r="A135" i="31"/>
  <c r="B135" i="31"/>
  <c r="F134" i="31"/>
  <c r="D134" i="31"/>
  <c r="E134" i="31" s="1"/>
  <c r="C134" i="31"/>
  <c r="A134" i="31" s="1"/>
  <c r="B134" i="31"/>
  <c r="F133" i="31"/>
  <c r="D133" i="31"/>
  <c r="E133" i="31" s="1"/>
  <c r="C133" i="31"/>
  <c r="A133" i="31"/>
  <c r="B133" i="31"/>
  <c r="F132" i="31"/>
  <c r="D132" i="31"/>
  <c r="E132" i="31" s="1"/>
  <c r="C132" i="31"/>
  <c r="A132" i="31" s="1"/>
  <c r="B132" i="31"/>
  <c r="F131" i="31"/>
  <c r="D131" i="31"/>
  <c r="E131" i="31"/>
  <c r="C131" i="31"/>
  <c r="A131" i="31"/>
  <c r="B131" i="31"/>
  <c r="F130" i="31"/>
  <c r="D130" i="31"/>
  <c r="E130" i="31" s="1"/>
  <c r="C130" i="31"/>
  <c r="A130" i="31" s="1"/>
  <c r="B130" i="31"/>
  <c r="F129" i="31"/>
  <c r="D129" i="31"/>
  <c r="E129" i="31" s="1"/>
  <c r="C129" i="31"/>
  <c r="A129" i="31"/>
  <c r="B129" i="31"/>
  <c r="F128" i="31"/>
  <c r="D128" i="31"/>
  <c r="E128" i="31" s="1"/>
  <c r="C128" i="31"/>
  <c r="A128" i="31" s="1"/>
  <c r="B128" i="31"/>
  <c r="F127" i="31"/>
  <c r="D127" i="31"/>
  <c r="E127" i="31" s="1"/>
  <c r="C127" i="31"/>
  <c r="A127" i="31"/>
  <c r="B127" i="31"/>
  <c r="F126" i="31"/>
  <c r="D126" i="31"/>
  <c r="E126" i="31" s="1"/>
  <c r="C126" i="31"/>
  <c r="A126" i="31" s="1"/>
  <c r="B126" i="31"/>
  <c r="F125" i="31"/>
  <c r="D125" i="31"/>
  <c r="E125" i="31" s="1"/>
  <c r="C125" i="31"/>
  <c r="A125" i="31"/>
  <c r="B125" i="31"/>
  <c r="F124" i="31"/>
  <c r="D124" i="31"/>
  <c r="E124" i="31" s="1"/>
  <c r="C124" i="31"/>
  <c r="A124" i="31" s="1"/>
  <c r="B124" i="31"/>
  <c r="F123" i="31"/>
  <c r="D123" i="31"/>
  <c r="E123" i="31"/>
  <c r="C123" i="31"/>
  <c r="A123" i="31"/>
  <c r="B123" i="31"/>
  <c r="F122" i="31"/>
  <c r="D122" i="31"/>
  <c r="E122" i="31" s="1"/>
  <c r="C122" i="31"/>
  <c r="A122" i="31" s="1"/>
  <c r="B122" i="31"/>
  <c r="F121" i="31"/>
  <c r="D121" i="31"/>
  <c r="E121" i="31" s="1"/>
  <c r="C121" i="31"/>
  <c r="A121" i="31"/>
  <c r="B121" i="31"/>
  <c r="F120" i="31"/>
  <c r="D120" i="31"/>
  <c r="E120" i="31" s="1"/>
  <c r="C120" i="31"/>
  <c r="A120" i="31" s="1"/>
  <c r="B120" i="31"/>
  <c r="F119" i="31"/>
  <c r="D119" i="31"/>
  <c r="E119" i="31" s="1"/>
  <c r="C119" i="31"/>
  <c r="A119" i="31"/>
  <c r="B119" i="31"/>
  <c r="F118" i="31"/>
  <c r="D118" i="31"/>
  <c r="E118" i="31" s="1"/>
  <c r="C118" i="31"/>
  <c r="A118" i="31" s="1"/>
  <c r="B118" i="31"/>
  <c r="F117" i="31"/>
  <c r="D117" i="31"/>
  <c r="E117" i="31" s="1"/>
  <c r="C117" i="31"/>
  <c r="A117" i="31"/>
  <c r="B117" i="31"/>
  <c r="F116" i="31"/>
  <c r="D116" i="31"/>
  <c r="E116" i="31" s="1"/>
  <c r="C116" i="31"/>
  <c r="A116" i="31" s="1"/>
  <c r="B116" i="31"/>
  <c r="F115" i="31"/>
  <c r="D115" i="31"/>
  <c r="E115" i="31" s="1"/>
  <c r="C115" i="31"/>
  <c r="A115" i="31"/>
  <c r="B115" i="31"/>
  <c r="F114" i="31"/>
  <c r="D114" i="31"/>
  <c r="E114" i="31" s="1"/>
  <c r="C114" i="31"/>
  <c r="A114" i="31" s="1"/>
  <c r="B114" i="31"/>
  <c r="F113" i="31"/>
  <c r="D113" i="31"/>
  <c r="E113" i="31" s="1"/>
  <c r="C113" i="31"/>
  <c r="B113" i="31"/>
  <c r="A113" i="31"/>
  <c r="F112" i="31"/>
  <c r="D112" i="31"/>
  <c r="E112" i="31" s="1"/>
  <c r="C112" i="31"/>
  <c r="A112" i="31" s="1"/>
  <c r="B112" i="31"/>
  <c r="F111" i="31"/>
  <c r="D111" i="31"/>
  <c r="E111" i="31" s="1"/>
  <c r="C111" i="31"/>
  <c r="A111" i="31"/>
  <c r="B111" i="31"/>
  <c r="F110" i="31"/>
  <c r="D110" i="31"/>
  <c r="E110" i="31" s="1"/>
  <c r="C110" i="31"/>
  <c r="A110" i="31"/>
  <c r="B110" i="31"/>
  <c r="F109" i="31"/>
  <c r="E109" i="31"/>
  <c r="D109" i="31"/>
  <c r="C109" i="31"/>
  <c r="B109" i="31"/>
  <c r="A109" i="31"/>
  <c r="F108" i="31"/>
  <c r="D108" i="31"/>
  <c r="E108" i="31"/>
  <c r="C108" i="31"/>
  <c r="A108" i="31" s="1"/>
  <c r="B108" i="31"/>
  <c r="F107" i="31"/>
  <c r="D107" i="31"/>
  <c r="E107" i="31"/>
  <c r="C107" i="31"/>
  <c r="A107" i="31"/>
  <c r="B107" i="31"/>
  <c r="F106" i="31"/>
  <c r="D106" i="31"/>
  <c r="E106" i="31" s="1"/>
  <c r="C106" i="31"/>
  <c r="A106" i="31" s="1"/>
  <c r="B106" i="31"/>
  <c r="F105" i="31"/>
  <c r="E105" i="31"/>
  <c r="D105" i="31"/>
  <c r="C105" i="31"/>
  <c r="B105" i="31"/>
  <c r="A105" i="31"/>
  <c r="F104" i="31"/>
  <c r="D104" i="31"/>
  <c r="E104" i="31"/>
  <c r="C104" i="31"/>
  <c r="A104" i="31" s="1"/>
  <c r="B104" i="31"/>
  <c r="F103" i="31"/>
  <c r="D103" i="31"/>
  <c r="E103" i="31" s="1"/>
  <c r="C103" i="31"/>
  <c r="A103" i="31"/>
  <c r="B103" i="31"/>
  <c r="F102" i="31"/>
  <c r="D102" i="31"/>
  <c r="E102" i="31" s="1"/>
  <c r="C102" i="31"/>
  <c r="A102" i="31" s="1"/>
  <c r="B102" i="31"/>
  <c r="F101" i="31"/>
  <c r="E101" i="31"/>
  <c r="D101" i="31"/>
  <c r="C101" i="31"/>
  <c r="B101" i="31"/>
  <c r="A101" i="31"/>
  <c r="F100" i="31"/>
  <c r="D100" i="31"/>
  <c r="E100" i="31"/>
  <c r="C100" i="31"/>
  <c r="A100" i="31" s="1"/>
  <c r="B100" i="31"/>
  <c r="F99" i="31"/>
  <c r="D99" i="31"/>
  <c r="E99" i="31"/>
  <c r="C99" i="31"/>
  <c r="A99" i="31"/>
  <c r="B99" i="31"/>
  <c r="F98" i="31"/>
  <c r="D98" i="31"/>
  <c r="E98" i="31" s="1"/>
  <c r="C98" i="31"/>
  <c r="A98" i="31" s="1"/>
  <c r="B98" i="31"/>
  <c r="F97" i="31"/>
  <c r="D97" i="31"/>
  <c r="E97" i="31" s="1"/>
  <c r="C97" i="31"/>
  <c r="B97" i="31"/>
  <c r="A97" i="31"/>
  <c r="F96" i="31"/>
  <c r="D96" i="31"/>
  <c r="E96" i="31" s="1"/>
  <c r="C96" i="31"/>
  <c r="A96" i="31" s="1"/>
  <c r="B96" i="31"/>
  <c r="F95" i="31"/>
  <c r="D95" i="31"/>
  <c r="E95" i="31" s="1"/>
  <c r="C95" i="31"/>
  <c r="A95" i="31"/>
  <c r="B95" i="31"/>
  <c r="F94" i="31"/>
  <c r="D94" i="31"/>
  <c r="E94" i="31" s="1"/>
  <c r="C94" i="31"/>
  <c r="A94" i="31"/>
  <c r="B94" i="31"/>
  <c r="F93" i="31"/>
  <c r="D93" i="31"/>
  <c r="E93" i="31" s="1"/>
  <c r="C93" i="31"/>
  <c r="B93" i="31"/>
  <c r="A93" i="31"/>
  <c r="F92" i="31"/>
  <c r="D92" i="31"/>
  <c r="E92" i="31"/>
  <c r="C92" i="31"/>
  <c r="A92" i="31" s="1"/>
  <c r="B92" i="31"/>
  <c r="F91" i="31"/>
  <c r="D91" i="31"/>
  <c r="E91" i="31"/>
  <c r="C91" i="31"/>
  <c r="A91" i="31"/>
  <c r="B91" i="31"/>
  <c r="F90" i="31"/>
  <c r="D90" i="31"/>
  <c r="E90" i="31" s="1"/>
  <c r="C90" i="31"/>
  <c r="A90" i="31" s="1"/>
  <c r="B90" i="31"/>
  <c r="F89" i="31"/>
  <c r="D89" i="31"/>
  <c r="E89" i="31" s="1"/>
  <c r="C89" i="31"/>
  <c r="B89" i="31"/>
  <c r="A89" i="31"/>
  <c r="F88" i="31"/>
  <c r="D88" i="31"/>
  <c r="E88" i="31" s="1"/>
  <c r="C88" i="31"/>
  <c r="A88" i="31" s="1"/>
  <c r="B88" i="31"/>
  <c r="F87" i="31"/>
  <c r="D87" i="31"/>
  <c r="E87" i="31" s="1"/>
  <c r="C87" i="31"/>
  <c r="A87" i="31"/>
  <c r="B87" i="31"/>
  <c r="F86" i="31"/>
  <c r="D86" i="31"/>
  <c r="E86" i="31" s="1"/>
  <c r="C86" i="31"/>
  <c r="A86" i="31" s="1"/>
  <c r="B86" i="31"/>
  <c r="F85" i="31"/>
  <c r="E85" i="31"/>
  <c r="D85" i="31"/>
  <c r="C85" i="31"/>
  <c r="B85" i="31"/>
  <c r="A85" i="31"/>
  <c r="F84" i="31"/>
  <c r="D84" i="31"/>
  <c r="E84" i="31" s="1"/>
  <c r="C84" i="31"/>
  <c r="A84" i="31" s="1"/>
  <c r="B84" i="31"/>
  <c r="F83" i="31"/>
  <c r="D83" i="31"/>
  <c r="E83" i="31" s="1"/>
  <c r="C83" i="31"/>
  <c r="A83" i="31"/>
  <c r="B83" i="31"/>
  <c r="F82" i="31"/>
  <c r="D82" i="31"/>
  <c r="E82" i="31" s="1"/>
  <c r="C82" i="31"/>
  <c r="A82" i="31" s="1"/>
  <c r="B82" i="31"/>
  <c r="F81" i="31"/>
  <c r="D81" i="31"/>
  <c r="E81" i="31" s="1"/>
  <c r="C81" i="31"/>
  <c r="B81" i="31"/>
  <c r="A81" i="31"/>
  <c r="F80" i="31"/>
  <c r="D80" i="31"/>
  <c r="E80" i="31" s="1"/>
  <c r="C80" i="31"/>
  <c r="A80" i="31" s="1"/>
  <c r="B80" i="31"/>
  <c r="F79" i="31"/>
  <c r="D79" i="31"/>
  <c r="E79" i="31" s="1"/>
  <c r="C79" i="31"/>
  <c r="A79" i="31"/>
  <c r="B79" i="31"/>
  <c r="F78" i="31"/>
  <c r="D78" i="31"/>
  <c r="E78" i="31" s="1"/>
  <c r="C78" i="31"/>
  <c r="A78" i="31" s="1"/>
  <c r="B78" i="31"/>
  <c r="F77" i="31"/>
  <c r="E77" i="31"/>
  <c r="D77" i="31"/>
  <c r="C77" i="31"/>
  <c r="B77" i="31"/>
  <c r="A77" i="31"/>
  <c r="F76" i="31"/>
  <c r="D76" i="31"/>
  <c r="E76" i="31"/>
  <c r="C76" i="31"/>
  <c r="A76" i="31" s="1"/>
  <c r="B76" i="31"/>
  <c r="F75" i="31"/>
  <c r="D75" i="31"/>
  <c r="E75" i="31" s="1"/>
  <c r="C75" i="31"/>
  <c r="A75" i="31"/>
  <c r="B75" i="31"/>
  <c r="F74" i="31"/>
  <c r="D74" i="31"/>
  <c r="E74" i="31"/>
  <c r="C74" i="31"/>
  <c r="A74" i="31" s="1"/>
  <c r="B74" i="31"/>
  <c r="F73" i="31"/>
  <c r="E73" i="31"/>
  <c r="D73" i="31"/>
  <c r="C73" i="31"/>
  <c r="B73" i="31"/>
  <c r="A73" i="31"/>
  <c r="F72" i="31"/>
  <c r="D72" i="31"/>
  <c r="E72" i="31"/>
  <c r="C72" i="31"/>
  <c r="A72" i="31" s="1"/>
  <c r="B72" i="31"/>
  <c r="F71" i="31"/>
  <c r="D71" i="31"/>
  <c r="E71" i="31" s="1"/>
  <c r="C71" i="31"/>
  <c r="B71" i="31"/>
  <c r="A71" i="31"/>
  <c r="F70" i="31"/>
  <c r="D70" i="31"/>
  <c r="E70" i="31" s="1"/>
  <c r="C70" i="31"/>
  <c r="A70" i="31" s="1"/>
  <c r="B70" i="31"/>
  <c r="F69" i="31"/>
  <c r="D69" i="31"/>
  <c r="E69" i="31" s="1"/>
  <c r="C69" i="31"/>
  <c r="A69" i="31"/>
  <c r="B69" i="31"/>
  <c r="F68" i="31"/>
  <c r="D68" i="31"/>
  <c r="E68" i="31" s="1"/>
  <c r="C68" i="31"/>
  <c r="A68" i="31" s="1"/>
  <c r="B68" i="31"/>
  <c r="F67" i="31"/>
  <c r="D67" i="31"/>
  <c r="E67" i="31" s="1"/>
  <c r="C67" i="31"/>
  <c r="B67" i="31"/>
  <c r="A67" i="31"/>
  <c r="F66" i="31"/>
  <c r="D66" i="31"/>
  <c r="E66" i="31" s="1"/>
  <c r="C66" i="31"/>
  <c r="A66" i="31"/>
  <c r="B66" i="31"/>
  <c r="F65" i="31"/>
  <c r="E65" i="31"/>
  <c r="D65" i="31"/>
  <c r="C65" i="31"/>
  <c r="A65" i="31"/>
  <c r="B65" i="31"/>
  <c r="F64" i="31"/>
  <c r="D64" i="31"/>
  <c r="E64" i="31" s="1"/>
  <c r="C64" i="31"/>
  <c r="A64" i="31" s="1"/>
  <c r="B64" i="31"/>
  <c r="F63" i="31"/>
  <c r="D63" i="31"/>
  <c r="E63" i="31"/>
  <c r="C63" i="31"/>
  <c r="A63" i="31"/>
  <c r="B63" i="31"/>
  <c r="F62" i="31"/>
  <c r="D62" i="31"/>
  <c r="E62" i="31"/>
  <c r="C62" i="31"/>
  <c r="A62" i="31"/>
  <c r="B62" i="31"/>
  <c r="F61" i="31"/>
  <c r="E61" i="31"/>
  <c r="D61" i="31"/>
  <c r="C61" i="31"/>
  <c r="B61" i="31"/>
  <c r="A61" i="31"/>
  <c r="F60" i="31"/>
  <c r="D60" i="31"/>
  <c r="E60" i="31" s="1"/>
  <c r="C60" i="31"/>
  <c r="A60" i="31" s="1"/>
  <c r="B60" i="31"/>
  <c r="F59" i="31"/>
  <c r="D59" i="31"/>
  <c r="E59" i="31"/>
  <c r="C59" i="31"/>
  <c r="B59" i="31"/>
  <c r="A59" i="31"/>
  <c r="F58" i="31"/>
  <c r="D58" i="31"/>
  <c r="E58" i="31"/>
  <c r="C58" i="31"/>
  <c r="B58" i="31"/>
  <c r="A58" i="31"/>
  <c r="F57" i="31"/>
  <c r="D57" i="31"/>
  <c r="E57" i="31" s="1"/>
  <c r="C57" i="31"/>
  <c r="A57" i="31" s="1"/>
  <c r="B57" i="31"/>
  <c r="F56" i="31"/>
  <c r="D56" i="31"/>
  <c r="E56" i="31" s="1"/>
  <c r="C56" i="31"/>
  <c r="B56" i="31"/>
  <c r="A56" i="31"/>
  <c r="F55" i="31"/>
  <c r="E55" i="31"/>
  <c r="D55" i="31"/>
  <c r="C55" i="31"/>
  <c r="A55" i="31" s="1"/>
  <c r="B55" i="31"/>
  <c r="F54" i="31"/>
  <c r="E54" i="31"/>
  <c r="D54" i="31"/>
  <c r="C54" i="31"/>
  <c r="B54" i="31"/>
  <c r="A54" i="31"/>
  <c r="F53" i="31"/>
  <c r="D53" i="31"/>
  <c r="E53" i="31"/>
  <c r="C53" i="31"/>
  <c r="A53" i="31" s="1"/>
  <c r="B53" i="31"/>
  <c r="F52" i="31"/>
  <c r="E52" i="31"/>
  <c r="D52" i="31"/>
  <c r="C52" i="31"/>
  <c r="B52" i="31"/>
  <c r="A52" i="31"/>
  <c r="F51" i="31"/>
  <c r="D51" i="31"/>
  <c r="E51" i="31"/>
  <c r="C51" i="31"/>
  <c r="A51" i="31" s="1"/>
  <c r="B51" i="31"/>
  <c r="F50" i="31"/>
  <c r="D50" i="31"/>
  <c r="E50" i="31"/>
  <c r="C50" i="31"/>
  <c r="A50" i="31"/>
  <c r="B50" i="31"/>
  <c r="F49" i="31"/>
  <c r="D49" i="31"/>
  <c r="E49" i="31" s="1"/>
  <c r="C49" i="31"/>
  <c r="A49" i="31" s="1"/>
  <c r="B49" i="31"/>
  <c r="F48" i="31"/>
  <c r="D48" i="31"/>
  <c r="E48" i="31" s="1"/>
  <c r="C48" i="31"/>
  <c r="B48" i="31"/>
  <c r="A48" i="31"/>
  <c r="F47" i="31"/>
  <c r="D47" i="31"/>
  <c r="E47" i="31" s="1"/>
  <c r="C47" i="31"/>
  <c r="A47" i="31" s="1"/>
  <c r="B47" i="31"/>
  <c r="F46" i="31"/>
  <c r="D46" i="31"/>
  <c r="E46" i="31"/>
  <c r="C46" i="31"/>
  <c r="B46" i="31"/>
  <c r="A46" i="31"/>
  <c r="F45" i="31"/>
  <c r="D45" i="31"/>
  <c r="E45" i="31" s="1"/>
  <c r="C45" i="31"/>
  <c r="A45" i="31"/>
  <c r="B45" i="31"/>
  <c r="F44" i="31"/>
  <c r="D44" i="31"/>
  <c r="E44" i="31" s="1"/>
  <c r="C44" i="31"/>
  <c r="A44" i="31"/>
  <c r="B44" i="31"/>
  <c r="F43" i="31"/>
  <c r="D43" i="31"/>
  <c r="E43" i="31" s="1"/>
  <c r="C43" i="31"/>
  <c r="A43" i="31" s="1"/>
  <c r="B43" i="31"/>
  <c r="F42" i="31"/>
  <c r="D42" i="31"/>
  <c r="E42" i="31" s="1"/>
  <c r="C42" i="31"/>
  <c r="B42" i="31"/>
  <c r="A42" i="31"/>
  <c r="F41" i="31"/>
  <c r="D41" i="31"/>
  <c r="E41" i="31" s="1"/>
  <c r="C41" i="31"/>
  <c r="A41" i="31" s="1"/>
  <c r="B41" i="31"/>
  <c r="F40" i="31"/>
  <c r="E40" i="31"/>
  <c r="D40" i="31"/>
  <c r="C40" i="31"/>
  <c r="A40" i="31" s="1"/>
  <c r="B40" i="31"/>
  <c r="F39" i="31"/>
  <c r="D39" i="31"/>
  <c r="E39" i="31"/>
  <c r="C39" i="31"/>
  <c r="A39" i="31" s="1"/>
  <c r="B39" i="31"/>
  <c r="F38" i="31"/>
  <c r="D38" i="31"/>
  <c r="E38" i="31" s="1"/>
  <c r="C38" i="31"/>
  <c r="A38" i="31" s="1"/>
  <c r="B38" i="31"/>
  <c r="F37" i="31"/>
  <c r="D37" i="31"/>
  <c r="E37" i="31" s="1"/>
  <c r="C37" i="31"/>
  <c r="A37" i="31" s="1"/>
  <c r="B37" i="31"/>
  <c r="F36" i="31"/>
  <c r="E36" i="31"/>
  <c r="D36" i="31"/>
  <c r="C36" i="31"/>
  <c r="A36" i="31"/>
  <c r="B36" i="31"/>
  <c r="F35" i="31"/>
  <c r="D35" i="31"/>
  <c r="E35" i="31"/>
  <c r="C35" i="31"/>
  <c r="B35" i="31"/>
  <c r="A35" i="31"/>
  <c r="F34" i="31"/>
  <c r="D34" i="31"/>
  <c r="E34" i="31" s="1"/>
  <c r="C34" i="31"/>
  <c r="A34" i="31" s="1"/>
  <c r="B34" i="31"/>
  <c r="F33" i="31"/>
  <c r="D33" i="31"/>
  <c r="E33" i="31" s="1"/>
  <c r="C33" i="31"/>
  <c r="A33" i="31"/>
  <c r="B33" i="31"/>
  <c r="F32" i="31"/>
  <c r="D32" i="31"/>
  <c r="E32" i="31" s="1"/>
  <c r="C32" i="31"/>
  <c r="A32" i="31" s="1"/>
  <c r="B32" i="31"/>
  <c r="F31" i="31"/>
  <c r="D31" i="31"/>
  <c r="E31" i="31" s="1"/>
  <c r="C31" i="31"/>
  <c r="B31" i="31"/>
  <c r="A31" i="31"/>
  <c r="F30" i="31"/>
  <c r="D30" i="31"/>
  <c r="E30" i="31" s="1"/>
  <c r="C30" i="31"/>
  <c r="A30" i="31" s="1"/>
  <c r="B30" i="31"/>
  <c r="F29" i="31"/>
  <c r="E29" i="31"/>
  <c r="D29" i="31"/>
  <c r="C29" i="31"/>
  <c r="B29" i="31"/>
  <c r="A29" i="31"/>
  <c r="F28" i="31"/>
  <c r="D28" i="31"/>
  <c r="E28" i="31"/>
  <c r="C28" i="31"/>
  <c r="B28" i="31"/>
  <c r="A28" i="31"/>
  <c r="F27" i="31"/>
  <c r="E27" i="31"/>
  <c r="D27" i="31"/>
  <c r="C27" i="31"/>
  <c r="A27" i="31"/>
  <c r="B27" i="31"/>
  <c r="F26" i="31"/>
  <c r="D26" i="31"/>
  <c r="E26" i="31"/>
  <c r="C26" i="31"/>
  <c r="B26" i="31"/>
  <c r="A26" i="31"/>
  <c r="F25" i="31"/>
  <c r="E25" i="31"/>
  <c r="D25" i="31"/>
  <c r="C25" i="31"/>
  <c r="A25" i="31" s="1"/>
  <c r="B25" i="31"/>
  <c r="F24" i="31"/>
  <c r="D24" i="31"/>
  <c r="E24" i="31"/>
  <c r="C24" i="31"/>
  <c r="A24" i="31" s="1"/>
  <c r="B24" i="31"/>
  <c r="F23" i="31"/>
  <c r="D23" i="31"/>
  <c r="E23" i="31" s="1"/>
  <c r="C23" i="31"/>
  <c r="A23" i="31" s="1"/>
  <c r="B23" i="31"/>
  <c r="F22" i="31"/>
  <c r="D22" i="31"/>
  <c r="E22" i="31" s="1"/>
  <c r="C22" i="31"/>
  <c r="A22" i="31" s="1"/>
  <c r="B22" i="31"/>
  <c r="F21" i="31"/>
  <c r="D21" i="31"/>
  <c r="E21" i="31" s="1"/>
  <c r="C21" i="31"/>
  <c r="A21" i="31"/>
  <c r="B21" i="31"/>
  <c r="F20" i="31"/>
  <c r="E20" i="31"/>
  <c r="D20" i="31"/>
  <c r="C20" i="31"/>
  <c r="A20" i="31" s="1"/>
  <c r="B20" i="31"/>
  <c r="F19" i="31"/>
  <c r="E19" i="31"/>
  <c r="D19" i="31"/>
  <c r="C19" i="31"/>
  <c r="B19" i="31"/>
  <c r="F18" i="31"/>
  <c r="D18" i="31"/>
  <c r="E18" i="31" s="1"/>
  <c r="C18" i="31"/>
  <c r="B18" i="31"/>
  <c r="A18" i="31"/>
  <c r="F17" i="31"/>
  <c r="E17" i="31"/>
  <c r="D17" i="31"/>
  <c r="C17" i="31"/>
  <c r="A17" i="31" s="1"/>
  <c r="B17" i="31"/>
  <c r="F16" i="31"/>
  <c r="E16" i="31"/>
  <c r="D16" i="31"/>
  <c r="C16" i="31"/>
  <c r="A16" i="31" s="1"/>
  <c r="B16" i="31"/>
  <c r="F15" i="31"/>
  <c r="D15" i="31"/>
  <c r="E15" i="31"/>
  <c r="C15" i="31"/>
  <c r="B15" i="31"/>
  <c r="F14" i="31"/>
  <c r="D14" i="31"/>
  <c r="E14" i="31" s="1"/>
  <c r="C14" i="31"/>
  <c r="A14" i="31"/>
  <c r="B14" i="31"/>
  <c r="F13" i="31"/>
  <c r="D13" i="31"/>
  <c r="E13" i="31" s="1"/>
  <c r="C13" i="31"/>
  <c r="A13" i="31" s="1"/>
  <c r="B13" i="31"/>
  <c r="F12" i="31"/>
  <c r="D12" i="31"/>
  <c r="E12" i="31" s="1"/>
  <c r="C12" i="31"/>
  <c r="B12" i="31"/>
  <c r="A12" i="31"/>
  <c r="F11" i="31"/>
  <c r="D11" i="31"/>
  <c r="E11" i="31"/>
  <c r="C11" i="31"/>
  <c r="A11" i="31" s="1"/>
  <c r="B11" i="31"/>
  <c r="F10" i="31"/>
  <c r="E10" i="31"/>
  <c r="D10" i="31"/>
  <c r="C10" i="31"/>
  <c r="B10" i="31"/>
  <c r="A10" i="31"/>
  <c r="F9" i="31"/>
  <c r="D9" i="31"/>
  <c r="K110" i="31"/>
  <c r="C9" i="31"/>
  <c r="A9" i="31" s="1"/>
  <c r="B9" i="31"/>
  <c r="F8" i="31"/>
  <c r="D8" i="31"/>
  <c r="E8" i="31" s="1"/>
  <c r="C8" i="31"/>
  <c r="A8" i="31" s="1"/>
  <c r="B8" i="31"/>
  <c r="F7" i="31"/>
  <c r="E7" i="31"/>
  <c r="D7" i="31"/>
  <c r="C7" i="31"/>
  <c r="B7" i="31"/>
  <c r="F6" i="31"/>
  <c r="D6" i="31"/>
  <c r="C6" i="31"/>
  <c r="A6" i="31" s="1"/>
  <c r="B6" i="31"/>
  <c r="K48" i="31"/>
  <c r="K41" i="31"/>
  <c r="A19" i="31"/>
  <c r="K32" i="31"/>
  <c r="K33" i="31"/>
  <c r="E9" i="31"/>
  <c r="K19" i="31"/>
  <c r="K56" i="31"/>
  <c r="K91" i="31"/>
  <c r="K13" i="31"/>
  <c r="K30" i="31"/>
  <c r="K86" i="31"/>
  <c r="K61" i="31"/>
  <c r="K71" i="31"/>
  <c r="K107" i="31"/>
  <c r="C77" i="3"/>
  <c r="C18" i="36" s="1"/>
  <c r="B10" i="19"/>
  <c r="C10" i="19"/>
  <c r="A10" i="19" s="1"/>
  <c r="D10" i="19"/>
  <c r="E10" i="19"/>
  <c r="B209" i="19"/>
  <c r="C209" i="19"/>
  <c r="A209" i="19" s="1"/>
  <c r="D209" i="19"/>
  <c r="F209" i="19" s="1"/>
  <c r="E209" i="19"/>
  <c r="F261" i="20"/>
  <c r="D261" i="20"/>
  <c r="E261" i="20"/>
  <c r="C261" i="20"/>
  <c r="A261" i="20" s="1"/>
  <c r="B261" i="20"/>
  <c r="F260" i="20"/>
  <c r="E260" i="20"/>
  <c r="D260" i="20"/>
  <c r="C260" i="20"/>
  <c r="B260" i="20"/>
  <c r="A260" i="20"/>
  <c r="F259" i="20"/>
  <c r="D259" i="20"/>
  <c r="E259" i="20" s="1"/>
  <c r="C259" i="20"/>
  <c r="A259" i="20" s="1"/>
  <c r="B259" i="20"/>
  <c r="F258" i="20"/>
  <c r="E258" i="20"/>
  <c r="D258" i="20"/>
  <c r="C258" i="20"/>
  <c r="A258" i="20" s="1"/>
  <c r="B258" i="20"/>
  <c r="F257" i="20"/>
  <c r="D257" i="20"/>
  <c r="E257" i="20"/>
  <c r="C257" i="20"/>
  <c r="A257" i="20" s="1"/>
  <c r="B257" i="20"/>
  <c r="F256" i="20"/>
  <c r="E256" i="20"/>
  <c r="D256" i="20"/>
  <c r="C256" i="20"/>
  <c r="B256" i="20"/>
  <c r="A256" i="20"/>
  <c r="F255" i="20"/>
  <c r="D255" i="20"/>
  <c r="E255" i="20" s="1"/>
  <c r="C255" i="20"/>
  <c r="A255" i="20" s="1"/>
  <c r="B255" i="20"/>
  <c r="F254" i="20"/>
  <c r="E254" i="20"/>
  <c r="D254" i="20"/>
  <c r="C254" i="20"/>
  <c r="B254" i="20"/>
  <c r="A254" i="20"/>
  <c r="F253" i="20"/>
  <c r="D253" i="20"/>
  <c r="E253" i="20"/>
  <c r="C253" i="20"/>
  <c r="A253" i="20" s="1"/>
  <c r="B253" i="20"/>
  <c r="F252" i="20"/>
  <c r="E252" i="20"/>
  <c r="D252" i="20"/>
  <c r="C252" i="20"/>
  <c r="B252" i="20"/>
  <c r="A252" i="20"/>
  <c r="F251" i="20"/>
  <c r="D251" i="20"/>
  <c r="E251" i="20" s="1"/>
  <c r="C251" i="20"/>
  <c r="A251" i="20" s="1"/>
  <c r="B251" i="20"/>
  <c r="F250" i="20"/>
  <c r="E250" i="20"/>
  <c r="D250" i="20"/>
  <c r="C250" i="20"/>
  <c r="A250" i="20" s="1"/>
  <c r="B250" i="20"/>
  <c r="F249" i="20"/>
  <c r="D249" i="20"/>
  <c r="E249" i="20"/>
  <c r="C249" i="20"/>
  <c r="A249" i="20" s="1"/>
  <c r="B249" i="20"/>
  <c r="F248" i="20"/>
  <c r="E248" i="20"/>
  <c r="D248" i="20"/>
  <c r="C248" i="20"/>
  <c r="B248" i="20"/>
  <c r="A248" i="20"/>
  <c r="F247" i="20"/>
  <c r="D247" i="20"/>
  <c r="E247" i="20" s="1"/>
  <c r="C247" i="20"/>
  <c r="A247" i="20" s="1"/>
  <c r="B247" i="20"/>
  <c r="F246" i="20"/>
  <c r="E246" i="20"/>
  <c r="D246" i="20"/>
  <c r="C246" i="20"/>
  <c r="A246" i="20" s="1"/>
  <c r="B246" i="20"/>
  <c r="F245" i="20"/>
  <c r="D245" i="20"/>
  <c r="E245" i="20"/>
  <c r="C245" i="20"/>
  <c r="A245" i="20" s="1"/>
  <c r="B245" i="20"/>
  <c r="F244" i="20"/>
  <c r="E244" i="20"/>
  <c r="D244" i="20"/>
  <c r="C244" i="20"/>
  <c r="B244" i="20"/>
  <c r="A244" i="20"/>
  <c r="F243" i="20"/>
  <c r="D243" i="20"/>
  <c r="E243" i="20" s="1"/>
  <c r="C243" i="20"/>
  <c r="A243" i="20"/>
  <c r="B243" i="20"/>
  <c r="F242" i="20"/>
  <c r="E242" i="20"/>
  <c r="D242" i="20"/>
  <c r="C242" i="20"/>
  <c r="B242" i="20"/>
  <c r="A242" i="20"/>
  <c r="F241" i="20"/>
  <c r="D241" i="20"/>
  <c r="E241" i="20"/>
  <c r="C241" i="20"/>
  <c r="A241" i="20" s="1"/>
  <c r="B241" i="20"/>
  <c r="F240" i="20"/>
  <c r="D240" i="20"/>
  <c r="E240" i="20" s="1"/>
  <c r="C240" i="20"/>
  <c r="B240" i="20"/>
  <c r="A240" i="20"/>
  <c r="F239" i="20"/>
  <c r="D239" i="20"/>
  <c r="E239" i="20" s="1"/>
  <c r="C239" i="20"/>
  <c r="A239" i="20" s="1"/>
  <c r="B239" i="20"/>
  <c r="F238" i="20"/>
  <c r="E238" i="20"/>
  <c r="D238" i="20"/>
  <c r="C238" i="20"/>
  <c r="A238" i="20" s="1"/>
  <c r="B238" i="20"/>
  <c r="F237" i="20"/>
  <c r="D237" i="20"/>
  <c r="E237" i="20"/>
  <c r="C237" i="20"/>
  <c r="A237" i="20" s="1"/>
  <c r="B237" i="20"/>
  <c r="F236" i="20"/>
  <c r="E236" i="20"/>
  <c r="D236" i="20"/>
  <c r="C236" i="20"/>
  <c r="B236" i="20"/>
  <c r="A236" i="20"/>
  <c r="F235" i="20"/>
  <c r="D235" i="20"/>
  <c r="E235" i="20" s="1"/>
  <c r="C235" i="20"/>
  <c r="A235" i="20" s="1"/>
  <c r="B235" i="20"/>
  <c r="F234" i="20"/>
  <c r="E234" i="20"/>
  <c r="D234" i="20"/>
  <c r="C234" i="20"/>
  <c r="B234" i="20"/>
  <c r="A234" i="20"/>
  <c r="F233" i="20"/>
  <c r="D233" i="20"/>
  <c r="E233" i="20"/>
  <c r="C233" i="20"/>
  <c r="A233" i="20" s="1"/>
  <c r="B233" i="20"/>
  <c r="F232" i="20"/>
  <c r="E232" i="20"/>
  <c r="D232" i="20"/>
  <c r="C232" i="20"/>
  <c r="B232" i="20"/>
  <c r="A232" i="20"/>
  <c r="F231" i="20"/>
  <c r="D231" i="20"/>
  <c r="E231" i="20" s="1"/>
  <c r="C231" i="20"/>
  <c r="A231" i="20"/>
  <c r="B231" i="20"/>
  <c r="F230" i="20"/>
  <c r="E230" i="20"/>
  <c r="D230" i="20"/>
  <c r="C230" i="20"/>
  <c r="A230" i="20" s="1"/>
  <c r="B230" i="20"/>
  <c r="F229" i="20"/>
  <c r="D229" i="20"/>
  <c r="E229" i="20"/>
  <c r="C229" i="20"/>
  <c r="A229" i="20" s="1"/>
  <c r="B229" i="20"/>
  <c r="F228" i="20"/>
  <c r="E228" i="20"/>
  <c r="D228" i="20"/>
  <c r="C228" i="20"/>
  <c r="B228" i="20"/>
  <c r="A228" i="20"/>
  <c r="F227" i="20"/>
  <c r="D227" i="20"/>
  <c r="E227" i="20" s="1"/>
  <c r="C227" i="20"/>
  <c r="A227" i="20"/>
  <c r="B227" i="20"/>
  <c r="F226" i="20"/>
  <c r="E226" i="20"/>
  <c r="D226" i="20"/>
  <c r="C226" i="20"/>
  <c r="B226" i="20"/>
  <c r="A226" i="20"/>
  <c r="F225" i="20"/>
  <c r="D225" i="20"/>
  <c r="E225" i="20"/>
  <c r="C225" i="20"/>
  <c r="A225" i="20" s="1"/>
  <c r="B225" i="20"/>
  <c r="F224" i="20"/>
  <c r="D224" i="20"/>
  <c r="E224" i="20" s="1"/>
  <c r="C224" i="20"/>
  <c r="B224" i="20"/>
  <c r="A224" i="20"/>
  <c r="F223" i="20"/>
  <c r="D223" i="20"/>
  <c r="E223" i="20" s="1"/>
  <c r="C223" i="20"/>
  <c r="A223" i="20" s="1"/>
  <c r="B223" i="20"/>
  <c r="F222" i="20"/>
  <c r="E222" i="20"/>
  <c r="D222" i="20"/>
  <c r="C222" i="20"/>
  <c r="A222" i="20" s="1"/>
  <c r="B222" i="20"/>
  <c r="F221" i="20"/>
  <c r="D221" i="20"/>
  <c r="E221" i="20"/>
  <c r="C221" i="20"/>
  <c r="A221" i="20" s="1"/>
  <c r="B221" i="20"/>
  <c r="F220" i="20"/>
  <c r="E220" i="20"/>
  <c r="D220" i="20"/>
  <c r="C220" i="20"/>
  <c r="B220" i="20"/>
  <c r="A220" i="20"/>
  <c r="F219" i="20"/>
  <c r="D219" i="20"/>
  <c r="E219" i="20" s="1"/>
  <c r="C219" i="20"/>
  <c r="A219" i="20" s="1"/>
  <c r="B219" i="20"/>
  <c r="F218" i="20"/>
  <c r="E218" i="20"/>
  <c r="D218" i="20"/>
  <c r="C218" i="20"/>
  <c r="B218" i="20"/>
  <c r="A218" i="20"/>
  <c r="F217" i="20"/>
  <c r="D217" i="20"/>
  <c r="E217" i="20"/>
  <c r="C217" i="20"/>
  <c r="A217" i="20" s="1"/>
  <c r="B217" i="20"/>
  <c r="F216" i="20"/>
  <c r="E216" i="20"/>
  <c r="D216" i="20"/>
  <c r="C216" i="20"/>
  <c r="B216" i="20"/>
  <c r="A216" i="20"/>
  <c r="F215" i="20"/>
  <c r="D215" i="20"/>
  <c r="E215" i="20" s="1"/>
  <c r="C215" i="20"/>
  <c r="A215" i="20"/>
  <c r="B215" i="20"/>
  <c r="F214" i="20"/>
  <c r="E214" i="20"/>
  <c r="D214" i="20"/>
  <c r="C214" i="20"/>
  <c r="A214" i="20" s="1"/>
  <c r="B214" i="20"/>
  <c r="F213" i="20"/>
  <c r="D213" i="20"/>
  <c r="E213" i="20"/>
  <c r="C213" i="20"/>
  <c r="A213" i="20" s="1"/>
  <c r="B213" i="20"/>
  <c r="F212" i="20"/>
  <c r="E212" i="20"/>
  <c r="D212" i="20"/>
  <c r="C212" i="20"/>
  <c r="B212" i="20"/>
  <c r="A212" i="20"/>
  <c r="F211" i="20"/>
  <c r="D211" i="20"/>
  <c r="E211" i="20" s="1"/>
  <c r="C211" i="20"/>
  <c r="A211" i="20"/>
  <c r="B211" i="20"/>
  <c r="F210" i="20"/>
  <c r="E210" i="20"/>
  <c r="D210" i="20"/>
  <c r="C210" i="20"/>
  <c r="B210" i="20"/>
  <c r="A210" i="20"/>
  <c r="F209" i="20"/>
  <c r="D209" i="20"/>
  <c r="E209" i="20"/>
  <c r="C209" i="20"/>
  <c r="A209" i="20" s="1"/>
  <c r="B209" i="20"/>
  <c r="F208" i="20"/>
  <c r="D208" i="20"/>
  <c r="E208" i="20" s="1"/>
  <c r="C208" i="20"/>
  <c r="B208" i="20"/>
  <c r="A208" i="20"/>
  <c r="F207" i="20"/>
  <c r="D207" i="20"/>
  <c r="E207" i="20" s="1"/>
  <c r="C207" i="20"/>
  <c r="A207" i="20" s="1"/>
  <c r="B207" i="20"/>
  <c r="F206" i="20"/>
  <c r="D206" i="20"/>
  <c r="E206" i="20" s="1"/>
  <c r="C206" i="20"/>
  <c r="A206" i="20" s="1"/>
  <c r="B206" i="20"/>
  <c r="F205" i="20"/>
  <c r="D205" i="20"/>
  <c r="E205" i="20"/>
  <c r="C205" i="20"/>
  <c r="A205" i="20" s="1"/>
  <c r="B205" i="20"/>
  <c r="F204" i="20"/>
  <c r="D204" i="20"/>
  <c r="E204" i="20" s="1"/>
  <c r="C204" i="20"/>
  <c r="B204" i="20"/>
  <c r="A204" i="20"/>
  <c r="F203" i="20"/>
  <c r="D203" i="20"/>
  <c r="E203" i="20" s="1"/>
  <c r="C203" i="20"/>
  <c r="A203" i="20"/>
  <c r="B203" i="20"/>
  <c r="F202" i="20"/>
  <c r="D202" i="20"/>
  <c r="E202" i="20" s="1"/>
  <c r="C202" i="20"/>
  <c r="A202" i="20" s="1"/>
  <c r="B202" i="20"/>
  <c r="F201" i="20"/>
  <c r="D201" i="20"/>
  <c r="E201" i="20"/>
  <c r="C201" i="20"/>
  <c r="A201" i="20" s="1"/>
  <c r="B201" i="20"/>
  <c r="F200" i="20"/>
  <c r="D200" i="20"/>
  <c r="E200" i="20" s="1"/>
  <c r="C200" i="20"/>
  <c r="B200" i="20"/>
  <c r="A200" i="20"/>
  <c r="F199" i="20"/>
  <c r="D199" i="20"/>
  <c r="E199" i="20" s="1"/>
  <c r="C199" i="20"/>
  <c r="A199" i="20"/>
  <c r="B199" i="20"/>
  <c r="F198" i="20"/>
  <c r="D198" i="20"/>
  <c r="E198" i="20" s="1"/>
  <c r="C198" i="20"/>
  <c r="A198" i="20" s="1"/>
  <c r="B198" i="20"/>
  <c r="F197" i="20"/>
  <c r="D197" i="20"/>
  <c r="E197" i="20"/>
  <c r="C197" i="20"/>
  <c r="A197" i="20" s="1"/>
  <c r="B197" i="20"/>
  <c r="F196" i="20"/>
  <c r="D196" i="20"/>
  <c r="E196" i="20" s="1"/>
  <c r="C196" i="20"/>
  <c r="B196" i="20"/>
  <c r="A196" i="20"/>
  <c r="F195" i="20"/>
  <c r="D195" i="20"/>
  <c r="E195" i="20" s="1"/>
  <c r="C195" i="20"/>
  <c r="A195" i="20" s="1"/>
  <c r="B195" i="20"/>
  <c r="F194" i="20"/>
  <c r="D194" i="20"/>
  <c r="E194" i="20" s="1"/>
  <c r="C194" i="20"/>
  <c r="B194" i="20"/>
  <c r="A194" i="20"/>
  <c r="F193" i="20"/>
  <c r="D193" i="20"/>
  <c r="E193" i="20"/>
  <c r="C193" i="20"/>
  <c r="A193" i="20" s="1"/>
  <c r="B193" i="20"/>
  <c r="F192" i="20"/>
  <c r="D192" i="20"/>
  <c r="E192" i="20"/>
  <c r="C192" i="20"/>
  <c r="B192" i="20"/>
  <c r="A192" i="20"/>
  <c r="F191" i="20"/>
  <c r="D191" i="20"/>
  <c r="E191" i="20" s="1"/>
  <c r="C191" i="20"/>
  <c r="A191" i="20"/>
  <c r="B191" i="20"/>
  <c r="F190" i="20"/>
  <c r="D190" i="20"/>
  <c r="E190" i="20" s="1"/>
  <c r="C190" i="20"/>
  <c r="B190" i="20"/>
  <c r="A190" i="20"/>
  <c r="F189" i="20"/>
  <c r="D189" i="20"/>
  <c r="E189" i="20"/>
  <c r="C189" i="20"/>
  <c r="A189" i="20" s="1"/>
  <c r="B189" i="20"/>
  <c r="F188" i="20"/>
  <c r="D188" i="20"/>
  <c r="E188" i="20"/>
  <c r="C188" i="20"/>
  <c r="B188" i="20"/>
  <c r="A188" i="20"/>
  <c r="F187" i="20"/>
  <c r="D187" i="20"/>
  <c r="E187" i="20" s="1"/>
  <c r="C187" i="20"/>
  <c r="A187" i="20"/>
  <c r="B187" i="20"/>
  <c r="F186" i="20"/>
  <c r="D186" i="20"/>
  <c r="E186" i="20" s="1"/>
  <c r="C186" i="20"/>
  <c r="A186" i="20" s="1"/>
  <c r="B186" i="20"/>
  <c r="F185" i="20"/>
  <c r="D185" i="20"/>
  <c r="E185" i="20"/>
  <c r="C185" i="20"/>
  <c r="A185" i="20" s="1"/>
  <c r="B185" i="20"/>
  <c r="F184" i="20"/>
  <c r="D184" i="20"/>
  <c r="E184" i="20" s="1"/>
  <c r="C184" i="20"/>
  <c r="B184" i="20"/>
  <c r="A184" i="20"/>
  <c r="F183" i="20"/>
  <c r="D183" i="20"/>
  <c r="E183" i="20" s="1"/>
  <c r="C183" i="20"/>
  <c r="A183" i="20" s="1"/>
  <c r="B183" i="20"/>
  <c r="F182" i="20"/>
  <c r="D182" i="20"/>
  <c r="E182" i="20" s="1"/>
  <c r="C182" i="20"/>
  <c r="A182" i="20" s="1"/>
  <c r="B182" i="20"/>
  <c r="F181" i="20"/>
  <c r="D181" i="20"/>
  <c r="E181" i="20"/>
  <c r="C181" i="20"/>
  <c r="A181" i="20" s="1"/>
  <c r="B181" i="20"/>
  <c r="F180" i="20"/>
  <c r="D180" i="20"/>
  <c r="E180" i="20"/>
  <c r="C180" i="20"/>
  <c r="B180" i="20"/>
  <c r="A180" i="20"/>
  <c r="F179" i="20"/>
  <c r="D179" i="20"/>
  <c r="E179" i="20" s="1"/>
  <c r="C179" i="20"/>
  <c r="A179" i="20" s="1"/>
  <c r="B179" i="20"/>
  <c r="F178" i="20"/>
  <c r="D178" i="20"/>
  <c r="E178" i="20" s="1"/>
  <c r="C178" i="20"/>
  <c r="B178" i="20"/>
  <c r="A178" i="20"/>
  <c r="F177" i="20"/>
  <c r="D177" i="20"/>
  <c r="E177" i="20"/>
  <c r="C177" i="20"/>
  <c r="A177" i="20" s="1"/>
  <c r="B177" i="20"/>
  <c r="F176" i="20"/>
  <c r="D176" i="20"/>
  <c r="E176" i="20" s="1"/>
  <c r="C176" i="20"/>
  <c r="A176" i="20"/>
  <c r="B176" i="20"/>
  <c r="F175" i="20"/>
  <c r="E175" i="20"/>
  <c r="D175" i="20"/>
  <c r="C175" i="20"/>
  <c r="A175" i="20" s="1"/>
  <c r="B175" i="20"/>
  <c r="F174" i="20"/>
  <c r="E174" i="20"/>
  <c r="D174" i="20"/>
  <c r="C174" i="20"/>
  <c r="A174" i="20" s="1"/>
  <c r="B174" i="20"/>
  <c r="F173" i="20"/>
  <c r="D173" i="20"/>
  <c r="E173" i="20" s="1"/>
  <c r="C173" i="20"/>
  <c r="A173" i="20" s="1"/>
  <c r="B173" i="20"/>
  <c r="F172" i="20"/>
  <c r="E172" i="20"/>
  <c r="D172" i="20"/>
  <c r="C172" i="20"/>
  <c r="A172" i="20"/>
  <c r="B172" i="20"/>
  <c r="F171" i="20"/>
  <c r="E171" i="20"/>
  <c r="D171" i="20"/>
  <c r="C171" i="20"/>
  <c r="A171" i="20" s="1"/>
  <c r="B171" i="20"/>
  <c r="F170" i="20"/>
  <c r="E170" i="20"/>
  <c r="D170" i="20"/>
  <c r="C170" i="20"/>
  <c r="A170" i="20" s="1"/>
  <c r="B170" i="20"/>
  <c r="F169" i="20"/>
  <c r="D169" i="20"/>
  <c r="E169" i="20" s="1"/>
  <c r="C169" i="20"/>
  <c r="B169" i="20"/>
  <c r="A169" i="20"/>
  <c r="F168" i="20"/>
  <c r="D168" i="20"/>
  <c r="E168" i="20" s="1"/>
  <c r="C168" i="20"/>
  <c r="A168" i="20"/>
  <c r="B168" i="20"/>
  <c r="F167" i="20"/>
  <c r="E167" i="20"/>
  <c r="D167" i="20"/>
  <c r="C167" i="20"/>
  <c r="A167" i="20" s="1"/>
  <c r="B167" i="20"/>
  <c r="F166" i="20"/>
  <c r="E166" i="20"/>
  <c r="D166" i="20"/>
  <c r="C166" i="20"/>
  <c r="A166" i="20" s="1"/>
  <c r="B166" i="20"/>
  <c r="F165" i="20"/>
  <c r="D165" i="20"/>
  <c r="E165" i="20" s="1"/>
  <c r="C165" i="20"/>
  <c r="A165" i="20" s="1"/>
  <c r="B165" i="20"/>
  <c r="F164" i="20"/>
  <c r="D164" i="20"/>
  <c r="E164" i="20" s="1"/>
  <c r="C164" i="20"/>
  <c r="A164" i="20"/>
  <c r="B164" i="20"/>
  <c r="F163" i="20"/>
  <c r="E163" i="20"/>
  <c r="D163" i="20"/>
  <c r="C163" i="20"/>
  <c r="A163" i="20" s="1"/>
  <c r="B163" i="20"/>
  <c r="F162" i="20"/>
  <c r="E162" i="20"/>
  <c r="D162" i="20"/>
  <c r="C162" i="20"/>
  <c r="A162" i="20" s="1"/>
  <c r="B162" i="20"/>
  <c r="F161" i="20"/>
  <c r="D161" i="20"/>
  <c r="E161" i="20" s="1"/>
  <c r="C161" i="20"/>
  <c r="A161" i="20" s="1"/>
  <c r="B161" i="20"/>
  <c r="F160" i="20"/>
  <c r="E160" i="20"/>
  <c r="D160" i="20"/>
  <c r="C160" i="20"/>
  <c r="A160" i="20"/>
  <c r="B160" i="20"/>
  <c r="F159" i="20"/>
  <c r="E159" i="20"/>
  <c r="D159" i="20"/>
  <c r="C159" i="20"/>
  <c r="A159" i="20" s="1"/>
  <c r="B159" i="20"/>
  <c r="F158" i="20"/>
  <c r="E158" i="20"/>
  <c r="D158" i="20"/>
  <c r="C158" i="20"/>
  <c r="A158" i="20" s="1"/>
  <c r="B158" i="20"/>
  <c r="F157" i="20"/>
  <c r="D157" i="20"/>
  <c r="E157" i="20" s="1"/>
  <c r="C157" i="20"/>
  <c r="A157" i="20" s="1"/>
  <c r="B157" i="20"/>
  <c r="F156" i="20"/>
  <c r="E156" i="20"/>
  <c r="D156" i="20"/>
  <c r="C156" i="20"/>
  <c r="A156" i="20"/>
  <c r="B156" i="20"/>
  <c r="F155" i="20"/>
  <c r="E155" i="20"/>
  <c r="D155" i="20"/>
  <c r="C155" i="20"/>
  <c r="A155" i="20" s="1"/>
  <c r="B155" i="20"/>
  <c r="F154" i="20"/>
  <c r="E154" i="20"/>
  <c r="D154" i="20"/>
  <c r="C154" i="20"/>
  <c r="A154" i="20" s="1"/>
  <c r="B154" i="20"/>
  <c r="F153" i="20"/>
  <c r="D153" i="20"/>
  <c r="E153" i="20" s="1"/>
  <c r="C153" i="20"/>
  <c r="B153" i="20"/>
  <c r="A153" i="20"/>
  <c r="F152" i="20"/>
  <c r="E152" i="20"/>
  <c r="D152" i="20"/>
  <c r="C152" i="20"/>
  <c r="A152" i="20"/>
  <c r="B152" i="20"/>
  <c r="F151" i="20"/>
  <c r="E151" i="20"/>
  <c r="D151" i="20"/>
  <c r="C151" i="20"/>
  <c r="A151" i="20" s="1"/>
  <c r="B151" i="20"/>
  <c r="F150" i="20"/>
  <c r="E150" i="20"/>
  <c r="D150" i="20"/>
  <c r="C150" i="20"/>
  <c r="A150" i="20" s="1"/>
  <c r="B150" i="20"/>
  <c r="F149" i="20"/>
  <c r="D149" i="20"/>
  <c r="E149" i="20" s="1"/>
  <c r="C149" i="20"/>
  <c r="B149" i="20"/>
  <c r="A149" i="20"/>
  <c r="F148" i="20"/>
  <c r="D148" i="20"/>
  <c r="E148" i="20" s="1"/>
  <c r="C148" i="20"/>
  <c r="A148" i="20"/>
  <c r="B148" i="20"/>
  <c r="F147" i="20"/>
  <c r="E147" i="20"/>
  <c r="D147" i="20"/>
  <c r="C147" i="20"/>
  <c r="A147" i="20" s="1"/>
  <c r="B147" i="20"/>
  <c r="F146" i="20"/>
  <c r="E146" i="20"/>
  <c r="D146" i="20"/>
  <c r="C146" i="20"/>
  <c r="A146" i="20" s="1"/>
  <c r="B146" i="20"/>
  <c r="F145" i="20"/>
  <c r="D145" i="20"/>
  <c r="E145" i="20" s="1"/>
  <c r="C145" i="20"/>
  <c r="A145" i="20" s="1"/>
  <c r="B145" i="20"/>
  <c r="F144" i="20"/>
  <c r="D144" i="20"/>
  <c r="E144" i="20" s="1"/>
  <c r="C144" i="20"/>
  <c r="A144" i="20"/>
  <c r="B144" i="20"/>
  <c r="F143" i="20"/>
  <c r="E143" i="20"/>
  <c r="D143" i="20"/>
  <c r="C143" i="20"/>
  <c r="A143" i="20" s="1"/>
  <c r="B143" i="20"/>
  <c r="F142" i="20"/>
  <c r="E142" i="20"/>
  <c r="D142" i="20"/>
  <c r="C142" i="20"/>
  <c r="A142" i="20" s="1"/>
  <c r="B142" i="20"/>
  <c r="F141" i="20"/>
  <c r="D141" i="20"/>
  <c r="E141" i="20" s="1"/>
  <c r="C141" i="20"/>
  <c r="A141" i="20" s="1"/>
  <c r="B141" i="20"/>
  <c r="F140" i="20"/>
  <c r="D140" i="20"/>
  <c r="E140" i="20" s="1"/>
  <c r="C140" i="20"/>
  <c r="A140" i="20"/>
  <c r="B140" i="20"/>
  <c r="F139" i="20"/>
  <c r="E139" i="20"/>
  <c r="D139" i="20"/>
  <c r="C139" i="20"/>
  <c r="A139" i="20" s="1"/>
  <c r="B139" i="20"/>
  <c r="F138" i="20"/>
  <c r="E138" i="20"/>
  <c r="D138" i="20"/>
  <c r="C138" i="20"/>
  <c r="A138" i="20" s="1"/>
  <c r="B138" i="20"/>
  <c r="F137" i="20"/>
  <c r="D137" i="20"/>
  <c r="E137" i="20" s="1"/>
  <c r="C137" i="20"/>
  <c r="B137" i="20"/>
  <c r="A137" i="20"/>
  <c r="F136" i="20"/>
  <c r="D136" i="20"/>
  <c r="E136" i="20" s="1"/>
  <c r="C136" i="20"/>
  <c r="A136" i="20"/>
  <c r="B136" i="20"/>
  <c r="F135" i="20"/>
  <c r="E135" i="20"/>
  <c r="D135" i="20"/>
  <c r="C135" i="20"/>
  <c r="A135" i="20" s="1"/>
  <c r="B135" i="20"/>
  <c r="F134" i="20"/>
  <c r="E134" i="20"/>
  <c r="D134" i="20"/>
  <c r="C134" i="20"/>
  <c r="A134" i="20" s="1"/>
  <c r="B134" i="20"/>
  <c r="F133" i="20"/>
  <c r="D133" i="20"/>
  <c r="E133" i="20" s="1"/>
  <c r="C133" i="20"/>
  <c r="A133" i="20" s="1"/>
  <c r="B133" i="20"/>
  <c r="F132" i="20"/>
  <c r="D132" i="20"/>
  <c r="E132" i="20" s="1"/>
  <c r="C132" i="20"/>
  <c r="A132" i="20"/>
  <c r="B132" i="20"/>
  <c r="F131" i="20"/>
  <c r="E131" i="20"/>
  <c r="D131" i="20"/>
  <c r="C131" i="20"/>
  <c r="A131" i="20" s="1"/>
  <c r="B131" i="20"/>
  <c r="F130" i="20"/>
  <c r="E130" i="20"/>
  <c r="D130" i="20"/>
  <c r="C130" i="20"/>
  <c r="A130" i="20" s="1"/>
  <c r="B130" i="20"/>
  <c r="F129" i="20"/>
  <c r="D129" i="20"/>
  <c r="E129" i="20" s="1"/>
  <c r="C129" i="20"/>
  <c r="A129" i="20" s="1"/>
  <c r="B129" i="20"/>
  <c r="F128" i="20"/>
  <c r="E128" i="20"/>
  <c r="D128" i="20"/>
  <c r="C128" i="20"/>
  <c r="A128" i="20"/>
  <c r="B128" i="20"/>
  <c r="F127" i="20"/>
  <c r="E127" i="20"/>
  <c r="D127" i="20"/>
  <c r="C127" i="20"/>
  <c r="A127" i="20" s="1"/>
  <c r="B127" i="20"/>
  <c r="F126" i="20"/>
  <c r="E126" i="20"/>
  <c r="D126" i="20"/>
  <c r="C126" i="20"/>
  <c r="A126" i="20" s="1"/>
  <c r="B126" i="20"/>
  <c r="F125" i="20"/>
  <c r="D125" i="20"/>
  <c r="E125" i="20" s="1"/>
  <c r="C125" i="20"/>
  <c r="A125" i="20" s="1"/>
  <c r="B125" i="20"/>
  <c r="F124" i="20"/>
  <c r="E124" i="20"/>
  <c r="D124" i="20"/>
  <c r="C124" i="20"/>
  <c r="A124" i="20"/>
  <c r="B124" i="20"/>
  <c r="F123" i="20"/>
  <c r="E123" i="20"/>
  <c r="D123" i="20"/>
  <c r="C123" i="20"/>
  <c r="A123" i="20" s="1"/>
  <c r="B123" i="20"/>
  <c r="F122" i="20"/>
  <c r="E122" i="20"/>
  <c r="D122" i="20"/>
  <c r="C122" i="20"/>
  <c r="A122" i="20" s="1"/>
  <c r="B122" i="20"/>
  <c r="F121" i="20"/>
  <c r="D121" i="20"/>
  <c r="E121" i="20" s="1"/>
  <c r="C121" i="20"/>
  <c r="B121" i="20"/>
  <c r="A121" i="20"/>
  <c r="F120" i="20"/>
  <c r="E120" i="20"/>
  <c r="D120" i="20"/>
  <c r="C120" i="20"/>
  <c r="A120" i="20"/>
  <c r="B120" i="20"/>
  <c r="F119" i="20"/>
  <c r="E119" i="20"/>
  <c r="D119" i="20"/>
  <c r="C119" i="20"/>
  <c r="A119" i="20" s="1"/>
  <c r="B119" i="20"/>
  <c r="F118" i="20"/>
  <c r="E118" i="20"/>
  <c r="D118" i="20"/>
  <c r="C118" i="20"/>
  <c r="A118" i="20" s="1"/>
  <c r="B118" i="20"/>
  <c r="F117" i="20"/>
  <c r="D117" i="20"/>
  <c r="E117" i="20" s="1"/>
  <c r="C117" i="20"/>
  <c r="B117" i="20"/>
  <c r="A117" i="20"/>
  <c r="F116" i="20"/>
  <c r="D116" i="20"/>
  <c r="E116" i="20" s="1"/>
  <c r="C116" i="20"/>
  <c r="A116" i="20"/>
  <c r="B116" i="20"/>
  <c r="F115" i="20"/>
  <c r="E115" i="20"/>
  <c r="D115" i="20"/>
  <c r="C115" i="20"/>
  <c r="A115" i="20" s="1"/>
  <c r="B115" i="20"/>
  <c r="F114" i="20"/>
  <c r="E114" i="20"/>
  <c r="D114" i="20"/>
  <c r="C114" i="20"/>
  <c r="A114" i="20" s="1"/>
  <c r="B114" i="20"/>
  <c r="F113" i="20"/>
  <c r="D113" i="20"/>
  <c r="E113" i="20" s="1"/>
  <c r="C113" i="20"/>
  <c r="A113" i="20" s="1"/>
  <c r="B113" i="20"/>
  <c r="F112" i="20"/>
  <c r="D112" i="20"/>
  <c r="E112" i="20" s="1"/>
  <c r="C112" i="20"/>
  <c r="A112" i="20"/>
  <c r="B112" i="20"/>
  <c r="F111" i="20"/>
  <c r="E111" i="20"/>
  <c r="D111" i="20"/>
  <c r="C111" i="20"/>
  <c r="A111" i="20" s="1"/>
  <c r="B111" i="20"/>
  <c r="F110" i="20"/>
  <c r="E110" i="20"/>
  <c r="D110" i="20"/>
  <c r="C110" i="20"/>
  <c r="A110" i="20" s="1"/>
  <c r="B110" i="20"/>
  <c r="F109" i="20"/>
  <c r="D109" i="20"/>
  <c r="E109" i="20" s="1"/>
  <c r="C109" i="20"/>
  <c r="A109" i="20" s="1"/>
  <c r="B109" i="20"/>
  <c r="F108" i="20"/>
  <c r="D108" i="20"/>
  <c r="E108" i="20" s="1"/>
  <c r="C108" i="20"/>
  <c r="A108" i="20"/>
  <c r="B108" i="20"/>
  <c r="F107" i="20"/>
  <c r="E107" i="20"/>
  <c r="D107" i="20"/>
  <c r="C107" i="20"/>
  <c r="A107" i="20" s="1"/>
  <c r="B107" i="20"/>
  <c r="F106" i="20"/>
  <c r="E106" i="20"/>
  <c r="D106" i="20"/>
  <c r="C106" i="20"/>
  <c r="A106" i="20" s="1"/>
  <c r="B106" i="20"/>
  <c r="F105" i="20"/>
  <c r="D105" i="20"/>
  <c r="E105" i="20" s="1"/>
  <c r="C105" i="20"/>
  <c r="B105" i="20"/>
  <c r="A105" i="20"/>
  <c r="F104" i="20"/>
  <c r="D104" i="20"/>
  <c r="E104" i="20" s="1"/>
  <c r="C104" i="20"/>
  <c r="A104" i="20"/>
  <c r="B104" i="20"/>
  <c r="F103" i="20"/>
  <c r="E103" i="20"/>
  <c r="D103" i="20"/>
  <c r="C103" i="20"/>
  <c r="A103" i="20" s="1"/>
  <c r="B103" i="20"/>
  <c r="F102" i="20"/>
  <c r="E102" i="20"/>
  <c r="D102" i="20"/>
  <c r="C102" i="20"/>
  <c r="A102" i="20" s="1"/>
  <c r="B102" i="20"/>
  <c r="F101" i="20"/>
  <c r="D101" i="20"/>
  <c r="E101" i="20" s="1"/>
  <c r="C101" i="20"/>
  <c r="A101" i="20" s="1"/>
  <c r="B101" i="20"/>
  <c r="F100" i="20"/>
  <c r="D100" i="20"/>
  <c r="E100" i="20" s="1"/>
  <c r="C100" i="20"/>
  <c r="A100" i="20"/>
  <c r="B100" i="20"/>
  <c r="F99" i="20"/>
  <c r="E99" i="20"/>
  <c r="D99" i="20"/>
  <c r="C99" i="20"/>
  <c r="A99" i="20" s="1"/>
  <c r="B99" i="20"/>
  <c r="F98" i="20"/>
  <c r="E98" i="20"/>
  <c r="D98" i="20"/>
  <c r="C98" i="20"/>
  <c r="A98" i="20" s="1"/>
  <c r="B98" i="20"/>
  <c r="F97" i="20"/>
  <c r="D97" i="20"/>
  <c r="E97" i="20" s="1"/>
  <c r="C97" i="20"/>
  <c r="A97" i="20" s="1"/>
  <c r="B97" i="20"/>
  <c r="F96" i="20"/>
  <c r="E96" i="20"/>
  <c r="D96" i="20"/>
  <c r="C96" i="20"/>
  <c r="A96" i="20"/>
  <c r="B96" i="20"/>
  <c r="F95" i="20"/>
  <c r="E95" i="20"/>
  <c r="D95" i="20"/>
  <c r="C95" i="20"/>
  <c r="A95" i="20" s="1"/>
  <c r="B95" i="20"/>
  <c r="F94" i="20"/>
  <c r="E94" i="20"/>
  <c r="D94" i="20"/>
  <c r="C94" i="20"/>
  <c r="A94" i="20" s="1"/>
  <c r="B94" i="20"/>
  <c r="F93" i="20"/>
  <c r="D93" i="20"/>
  <c r="E93" i="20" s="1"/>
  <c r="C93" i="20"/>
  <c r="A93" i="20" s="1"/>
  <c r="B93" i="20"/>
  <c r="F92" i="20"/>
  <c r="E92" i="20"/>
  <c r="D92" i="20"/>
  <c r="C92" i="20"/>
  <c r="A92" i="20"/>
  <c r="B92" i="20"/>
  <c r="F91" i="20"/>
  <c r="E91" i="20"/>
  <c r="D91" i="20"/>
  <c r="C91" i="20"/>
  <c r="A91" i="20" s="1"/>
  <c r="B91" i="20"/>
  <c r="F90" i="20"/>
  <c r="E90" i="20"/>
  <c r="D90" i="20"/>
  <c r="C90" i="20"/>
  <c r="A90" i="20" s="1"/>
  <c r="B90" i="20"/>
  <c r="F89" i="20"/>
  <c r="D89" i="20"/>
  <c r="E89" i="20" s="1"/>
  <c r="C89" i="20"/>
  <c r="B89" i="20"/>
  <c r="A89" i="20"/>
  <c r="F88" i="20"/>
  <c r="E88" i="20"/>
  <c r="D88" i="20"/>
  <c r="C88" i="20"/>
  <c r="A88" i="20"/>
  <c r="B88" i="20"/>
  <c r="F87" i="20"/>
  <c r="E87" i="20"/>
  <c r="D87" i="20"/>
  <c r="C87" i="20"/>
  <c r="A87" i="20" s="1"/>
  <c r="B87" i="20"/>
  <c r="F86" i="20"/>
  <c r="E86" i="20"/>
  <c r="D86" i="20"/>
  <c r="C86" i="20"/>
  <c r="A86" i="20" s="1"/>
  <c r="B86" i="20"/>
  <c r="F85" i="20"/>
  <c r="D85" i="20"/>
  <c r="E85" i="20" s="1"/>
  <c r="C85" i="20"/>
  <c r="B85" i="20"/>
  <c r="A85" i="20"/>
  <c r="F84" i="20"/>
  <c r="D84" i="20"/>
  <c r="E84" i="20" s="1"/>
  <c r="C84" i="20"/>
  <c r="A84" i="20"/>
  <c r="B84" i="20"/>
  <c r="F83" i="20"/>
  <c r="E83" i="20"/>
  <c r="D83" i="20"/>
  <c r="C83" i="20"/>
  <c r="A83" i="20" s="1"/>
  <c r="B83" i="20"/>
  <c r="F82" i="20"/>
  <c r="E82" i="20"/>
  <c r="D82" i="20"/>
  <c r="C82" i="20"/>
  <c r="A82" i="20" s="1"/>
  <c r="B82" i="20"/>
  <c r="F81" i="20"/>
  <c r="D81" i="20"/>
  <c r="E81" i="20" s="1"/>
  <c r="C81" i="20"/>
  <c r="A81" i="20" s="1"/>
  <c r="B81" i="20"/>
  <c r="F80" i="20"/>
  <c r="D80" i="20"/>
  <c r="E80" i="20" s="1"/>
  <c r="C80" i="20"/>
  <c r="A80" i="20"/>
  <c r="B80" i="20"/>
  <c r="F79" i="20"/>
  <c r="E79" i="20"/>
  <c r="D79" i="20"/>
  <c r="C79" i="20"/>
  <c r="A79" i="20" s="1"/>
  <c r="B79" i="20"/>
  <c r="F78" i="20"/>
  <c r="E78" i="20"/>
  <c r="D78" i="20"/>
  <c r="C78" i="20"/>
  <c r="A78" i="20" s="1"/>
  <c r="B78" i="20"/>
  <c r="F77" i="20"/>
  <c r="D77" i="20"/>
  <c r="E77" i="20" s="1"/>
  <c r="C77" i="20"/>
  <c r="A77" i="20" s="1"/>
  <c r="B77" i="20"/>
  <c r="F76" i="20"/>
  <c r="D76" i="20"/>
  <c r="E76" i="20" s="1"/>
  <c r="C76" i="20"/>
  <c r="A76" i="20"/>
  <c r="B76" i="20"/>
  <c r="F75" i="20"/>
  <c r="E75" i="20"/>
  <c r="D75" i="20"/>
  <c r="C75" i="20"/>
  <c r="A75" i="20" s="1"/>
  <c r="B75" i="20"/>
  <c r="F74" i="20"/>
  <c r="E74" i="20"/>
  <c r="D74" i="20"/>
  <c r="C74" i="20"/>
  <c r="A74" i="20" s="1"/>
  <c r="B74" i="20"/>
  <c r="F73" i="20"/>
  <c r="D73" i="20"/>
  <c r="E73" i="20" s="1"/>
  <c r="C73" i="20"/>
  <c r="B73" i="20"/>
  <c r="A73" i="20"/>
  <c r="F72" i="20"/>
  <c r="D72" i="20"/>
  <c r="E72" i="20" s="1"/>
  <c r="C72" i="20"/>
  <c r="A72" i="20"/>
  <c r="B72" i="20"/>
  <c r="F71" i="20"/>
  <c r="D71" i="20"/>
  <c r="E71" i="20" s="1"/>
  <c r="C71" i="20"/>
  <c r="A71" i="20" s="1"/>
  <c r="B71" i="20"/>
  <c r="F70" i="20"/>
  <c r="E70" i="20"/>
  <c r="D70" i="20"/>
  <c r="C70" i="20"/>
  <c r="B70" i="20"/>
  <c r="A70" i="20"/>
  <c r="F69" i="20"/>
  <c r="D69" i="20"/>
  <c r="E69" i="20"/>
  <c r="C69" i="20"/>
  <c r="A69" i="20" s="1"/>
  <c r="B69" i="20"/>
  <c r="F68" i="20"/>
  <c r="E68" i="20"/>
  <c r="D68" i="20"/>
  <c r="C68" i="20"/>
  <c r="A68" i="20"/>
  <c r="B68" i="20"/>
  <c r="F67" i="20"/>
  <c r="D67" i="20"/>
  <c r="E67" i="20" s="1"/>
  <c r="C67" i="20"/>
  <c r="A67" i="20"/>
  <c r="B67" i="20"/>
  <c r="F66" i="20"/>
  <c r="E66" i="20"/>
  <c r="D66" i="20"/>
  <c r="C66" i="20"/>
  <c r="B66" i="20"/>
  <c r="A66" i="20"/>
  <c r="F65" i="20"/>
  <c r="D65" i="20"/>
  <c r="E65" i="20"/>
  <c r="C65" i="20"/>
  <c r="A65" i="20" s="1"/>
  <c r="B65" i="20"/>
  <c r="F64" i="20"/>
  <c r="D64" i="20"/>
  <c r="E64" i="20" s="1"/>
  <c r="C64" i="20"/>
  <c r="A64" i="20"/>
  <c r="B64" i="20"/>
  <c r="F63" i="20"/>
  <c r="D63" i="20"/>
  <c r="E63" i="20" s="1"/>
  <c r="C63" i="20"/>
  <c r="A63" i="20"/>
  <c r="B63" i="20"/>
  <c r="F62" i="20"/>
  <c r="E62" i="20"/>
  <c r="D62" i="20"/>
  <c r="C62" i="20"/>
  <c r="A62" i="20" s="1"/>
  <c r="B62" i="20"/>
  <c r="F61" i="20"/>
  <c r="D61" i="20"/>
  <c r="E61" i="20"/>
  <c r="C61" i="20"/>
  <c r="A61" i="20" s="1"/>
  <c r="B61" i="20"/>
  <c r="F60" i="20"/>
  <c r="D60" i="20"/>
  <c r="E60" i="20" s="1"/>
  <c r="C60" i="20"/>
  <c r="A60" i="20"/>
  <c r="B60" i="20"/>
  <c r="F59" i="20"/>
  <c r="D59" i="20"/>
  <c r="E59" i="20" s="1"/>
  <c r="C59" i="20"/>
  <c r="A59" i="20" s="1"/>
  <c r="B59" i="20"/>
  <c r="F58" i="20"/>
  <c r="E58" i="20"/>
  <c r="D58" i="20"/>
  <c r="C58" i="20"/>
  <c r="A58" i="20" s="1"/>
  <c r="B58" i="20"/>
  <c r="F57" i="20"/>
  <c r="D57" i="20"/>
  <c r="E57" i="20"/>
  <c r="C57" i="20"/>
  <c r="B57" i="20"/>
  <c r="A57" i="20"/>
  <c r="F56" i="20"/>
  <c r="E56" i="20"/>
  <c r="D56" i="20"/>
  <c r="C56" i="20"/>
  <c r="A56" i="20"/>
  <c r="B56" i="20"/>
  <c r="F55" i="20"/>
  <c r="D55" i="20"/>
  <c r="E55" i="20" s="1"/>
  <c r="C55" i="20"/>
  <c r="A55" i="20"/>
  <c r="B55" i="20"/>
  <c r="F54" i="20"/>
  <c r="E54" i="20"/>
  <c r="D54" i="20"/>
  <c r="C54" i="20"/>
  <c r="A54" i="20" s="1"/>
  <c r="B54" i="20"/>
  <c r="F53" i="20"/>
  <c r="D53" i="20"/>
  <c r="E53" i="20"/>
  <c r="C53" i="20"/>
  <c r="A53" i="20" s="1"/>
  <c r="B53" i="20"/>
  <c r="F52" i="20"/>
  <c r="D52" i="20"/>
  <c r="E52" i="20" s="1"/>
  <c r="C52" i="20"/>
  <c r="A52" i="20"/>
  <c r="B52" i="20"/>
  <c r="F51" i="20"/>
  <c r="D51" i="20"/>
  <c r="E51" i="20" s="1"/>
  <c r="C51" i="20"/>
  <c r="A51" i="20" s="1"/>
  <c r="B51" i="20"/>
  <c r="F50" i="20"/>
  <c r="E50" i="20"/>
  <c r="D50" i="20"/>
  <c r="C50" i="20"/>
  <c r="B50" i="20"/>
  <c r="A50" i="20"/>
  <c r="F49" i="20"/>
  <c r="D49" i="20"/>
  <c r="E49" i="20"/>
  <c r="C49" i="20"/>
  <c r="A49" i="20" s="1"/>
  <c r="B49" i="20"/>
  <c r="F48" i="20"/>
  <c r="E48" i="20"/>
  <c r="D48" i="20"/>
  <c r="C48" i="20"/>
  <c r="A48" i="20"/>
  <c r="B48" i="20"/>
  <c r="F47" i="20"/>
  <c r="D47" i="20"/>
  <c r="E47" i="20" s="1"/>
  <c r="C47" i="20"/>
  <c r="A47" i="20"/>
  <c r="B47" i="20"/>
  <c r="F46" i="20"/>
  <c r="E46" i="20"/>
  <c r="D46" i="20"/>
  <c r="C46" i="20"/>
  <c r="A46" i="20" s="1"/>
  <c r="B46" i="20"/>
  <c r="F45" i="20"/>
  <c r="D45" i="20"/>
  <c r="E45" i="20"/>
  <c r="C45" i="20"/>
  <c r="B45" i="20"/>
  <c r="A45" i="20"/>
  <c r="F44" i="20"/>
  <c r="D44" i="20"/>
  <c r="E44" i="20" s="1"/>
  <c r="C44" i="20"/>
  <c r="A44" i="20"/>
  <c r="B44" i="20"/>
  <c r="F43" i="20"/>
  <c r="D43" i="20"/>
  <c r="E43" i="20" s="1"/>
  <c r="C43" i="20"/>
  <c r="A43" i="20"/>
  <c r="B43" i="20"/>
  <c r="F42" i="20"/>
  <c r="E42" i="20"/>
  <c r="D42" i="20"/>
  <c r="C42" i="20"/>
  <c r="A42" i="20" s="1"/>
  <c r="B42" i="20"/>
  <c r="F41" i="20"/>
  <c r="D41" i="20"/>
  <c r="E41" i="20"/>
  <c r="C41" i="20"/>
  <c r="B41" i="20"/>
  <c r="A41" i="20"/>
  <c r="F40" i="20"/>
  <c r="D40" i="20"/>
  <c r="E40" i="20" s="1"/>
  <c r="C40" i="20"/>
  <c r="A40" i="20"/>
  <c r="B40" i="20"/>
  <c r="F39" i="20"/>
  <c r="D39" i="20"/>
  <c r="E39" i="20" s="1"/>
  <c r="C39" i="20"/>
  <c r="A39" i="20" s="1"/>
  <c r="B39" i="20"/>
  <c r="F38" i="20"/>
  <c r="E38" i="20"/>
  <c r="D38" i="20"/>
  <c r="C38" i="20"/>
  <c r="B38" i="20"/>
  <c r="A38" i="20"/>
  <c r="F37" i="20"/>
  <c r="D37" i="20"/>
  <c r="E37" i="20"/>
  <c r="C37" i="20"/>
  <c r="A37" i="20" s="1"/>
  <c r="B37" i="20"/>
  <c r="F36" i="20"/>
  <c r="E36" i="20"/>
  <c r="D36" i="20"/>
  <c r="C36" i="20"/>
  <c r="A36" i="20"/>
  <c r="B36" i="20"/>
  <c r="F35" i="20"/>
  <c r="D35" i="20"/>
  <c r="E35" i="20" s="1"/>
  <c r="C35" i="20"/>
  <c r="A35" i="20"/>
  <c r="B35" i="20"/>
  <c r="F34" i="20"/>
  <c r="E34" i="20"/>
  <c r="D34" i="20"/>
  <c r="C34" i="20"/>
  <c r="B34" i="20"/>
  <c r="A34" i="20"/>
  <c r="F33" i="20"/>
  <c r="D33" i="20"/>
  <c r="E33" i="20"/>
  <c r="C33" i="20"/>
  <c r="A33" i="20" s="1"/>
  <c r="B33" i="20"/>
  <c r="F32" i="20"/>
  <c r="D32" i="20"/>
  <c r="E32" i="20" s="1"/>
  <c r="C32" i="20"/>
  <c r="A32" i="20"/>
  <c r="B32" i="20"/>
  <c r="F31" i="20"/>
  <c r="D31" i="20"/>
  <c r="E31" i="20" s="1"/>
  <c r="C31" i="20"/>
  <c r="A31" i="20"/>
  <c r="B31" i="20"/>
  <c r="F30" i="20"/>
  <c r="E30" i="20"/>
  <c r="D30" i="20"/>
  <c r="C30" i="20"/>
  <c r="B30" i="20"/>
  <c r="A30" i="20"/>
  <c r="F29" i="20"/>
  <c r="D29" i="20"/>
  <c r="E29" i="20"/>
  <c r="C29" i="20"/>
  <c r="A29" i="20" s="1"/>
  <c r="B29" i="20"/>
  <c r="F28" i="20"/>
  <c r="D28" i="20"/>
  <c r="E28" i="20" s="1"/>
  <c r="C28" i="20"/>
  <c r="A28" i="20"/>
  <c r="B28" i="20"/>
  <c r="F27" i="20"/>
  <c r="D27" i="20"/>
  <c r="E27" i="20" s="1"/>
  <c r="C27" i="20"/>
  <c r="A27" i="20"/>
  <c r="B27" i="20"/>
  <c r="F26" i="20"/>
  <c r="E26" i="20"/>
  <c r="D26" i="20"/>
  <c r="C26" i="20"/>
  <c r="B26" i="20"/>
  <c r="A26" i="20"/>
  <c r="F25" i="20"/>
  <c r="D25" i="20"/>
  <c r="E25" i="20"/>
  <c r="C25" i="20"/>
  <c r="A25" i="20" s="1"/>
  <c r="B25" i="20"/>
  <c r="F24" i="20"/>
  <c r="D24" i="20"/>
  <c r="E24" i="20" s="1"/>
  <c r="C24" i="20"/>
  <c r="A24" i="20"/>
  <c r="B24" i="20"/>
  <c r="F23" i="20"/>
  <c r="D23" i="20"/>
  <c r="E23" i="20" s="1"/>
  <c r="C23" i="20"/>
  <c r="A23" i="20" s="1"/>
  <c r="B23" i="20"/>
  <c r="F22" i="20"/>
  <c r="E22" i="20"/>
  <c r="D22" i="20"/>
  <c r="C22" i="20"/>
  <c r="A22" i="20" s="1"/>
  <c r="B22" i="20"/>
  <c r="F21" i="20"/>
  <c r="D21" i="20"/>
  <c r="E21" i="20"/>
  <c r="C21" i="20"/>
  <c r="A21" i="20" s="1"/>
  <c r="B21" i="20"/>
  <c r="F20" i="20"/>
  <c r="E20" i="20"/>
  <c r="D20" i="20"/>
  <c r="C20" i="20"/>
  <c r="A20" i="20"/>
  <c r="B20" i="20"/>
  <c r="F19" i="20"/>
  <c r="D19" i="20"/>
  <c r="E19" i="20" s="1"/>
  <c r="C19" i="20"/>
  <c r="A19" i="20" s="1"/>
  <c r="B19" i="20"/>
  <c r="F18" i="20"/>
  <c r="E18" i="20"/>
  <c r="D18" i="20"/>
  <c r="C18" i="20"/>
  <c r="A18" i="20" s="1"/>
  <c r="B18" i="20"/>
  <c r="F17" i="20"/>
  <c r="D17" i="20"/>
  <c r="E17" i="20"/>
  <c r="C17" i="20"/>
  <c r="B17" i="20"/>
  <c r="F16" i="20"/>
  <c r="D16" i="20"/>
  <c r="E16" i="20" s="1"/>
  <c r="C16" i="20"/>
  <c r="A16" i="20"/>
  <c r="B16" i="20"/>
  <c r="F15" i="20"/>
  <c r="D15" i="20"/>
  <c r="E15" i="20"/>
  <c r="C15" i="20"/>
  <c r="A15" i="20"/>
  <c r="B15" i="20"/>
  <c r="F14" i="20"/>
  <c r="D14" i="20"/>
  <c r="K55" i="20" s="1"/>
  <c r="C14" i="20"/>
  <c r="A14" i="20"/>
  <c r="B14" i="20"/>
  <c r="F13" i="20"/>
  <c r="D13" i="20"/>
  <c r="E13" i="20" s="1"/>
  <c r="C13" i="20"/>
  <c r="B13" i="20"/>
  <c r="A13" i="20"/>
  <c r="F12" i="20"/>
  <c r="D12" i="20"/>
  <c r="E12" i="20"/>
  <c r="C12" i="20"/>
  <c r="B12" i="20"/>
  <c r="A12" i="20"/>
  <c r="F11" i="20"/>
  <c r="E11" i="20"/>
  <c r="D11" i="20"/>
  <c r="C11" i="20"/>
  <c r="A11" i="20"/>
  <c r="B11" i="20"/>
  <c r="F10" i="20"/>
  <c r="D10" i="20"/>
  <c r="E10" i="20" s="1"/>
  <c r="C10" i="20"/>
  <c r="A10" i="20"/>
  <c r="B10" i="20"/>
  <c r="F9" i="20"/>
  <c r="D9" i="20"/>
  <c r="E9" i="20" s="1"/>
  <c r="C9" i="20"/>
  <c r="A9" i="20" s="1"/>
  <c r="B9" i="20"/>
  <c r="F8" i="20"/>
  <c r="E8" i="20"/>
  <c r="D8" i="20"/>
  <c r="C8" i="20"/>
  <c r="B8" i="20"/>
  <c r="A8" i="20"/>
  <c r="F7" i="20"/>
  <c r="D7" i="20"/>
  <c r="C7" i="20"/>
  <c r="B7" i="20"/>
  <c r="A7" i="20"/>
  <c r="F6" i="20"/>
  <c r="D6" i="20"/>
  <c r="K69" i="20"/>
  <c r="C6" i="20"/>
  <c r="A6" i="20" s="1"/>
  <c r="B6" i="20"/>
  <c r="E7" i="20"/>
  <c r="K32" i="20"/>
  <c r="K18" i="20"/>
  <c r="K62" i="20"/>
  <c r="K33" i="20"/>
  <c r="Z59" i="3"/>
  <c r="H18" i="36" s="1"/>
  <c r="E6" i="19"/>
  <c r="E7" i="19"/>
  <c r="E8" i="19"/>
  <c r="E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10" i="19"/>
  <c r="E211" i="19"/>
  <c r="E212" i="19"/>
  <c r="E213" i="19"/>
  <c r="E214" i="19"/>
  <c r="E215" i="19"/>
  <c r="B6" i="19"/>
  <c r="C6" i="19"/>
  <c r="D6" i="19"/>
  <c r="F6" i="19" s="1"/>
  <c r="B7" i="19"/>
  <c r="C7" i="19"/>
  <c r="A7" i="19"/>
  <c r="D7" i="19"/>
  <c r="B8" i="19"/>
  <c r="C8" i="19"/>
  <c r="D8" i="19"/>
  <c r="B9" i="19"/>
  <c r="C9" i="19"/>
  <c r="I14" i="3" s="1"/>
  <c r="D9" i="19"/>
  <c r="F9" i="19"/>
  <c r="B11" i="19"/>
  <c r="C11" i="19"/>
  <c r="D11" i="19"/>
  <c r="B12" i="19"/>
  <c r="C12" i="19"/>
  <c r="D12" i="19"/>
  <c r="F12" i="19" s="1"/>
  <c r="B13" i="19"/>
  <c r="C13" i="19"/>
  <c r="A13" i="19" s="1"/>
  <c r="D13" i="19"/>
  <c r="B14" i="19"/>
  <c r="C14" i="19"/>
  <c r="A14" i="19"/>
  <c r="D14" i="19"/>
  <c r="B15" i="19"/>
  <c r="C15" i="19"/>
  <c r="A15" i="19" s="1"/>
  <c r="D15" i="19"/>
  <c r="B16" i="19"/>
  <c r="C16" i="19"/>
  <c r="A16" i="19"/>
  <c r="D16" i="19"/>
  <c r="B17" i="19"/>
  <c r="C17" i="19"/>
  <c r="A17" i="19" s="1"/>
  <c r="D17" i="19"/>
  <c r="B18" i="19"/>
  <c r="C18" i="19"/>
  <c r="A18" i="19"/>
  <c r="D18" i="19"/>
  <c r="F18" i="19" s="1"/>
  <c r="B19" i="19"/>
  <c r="C19" i="19"/>
  <c r="D19" i="19"/>
  <c r="F19" i="19"/>
  <c r="B20" i="19"/>
  <c r="C20" i="19"/>
  <c r="A20" i="19"/>
  <c r="D20" i="19"/>
  <c r="B21" i="19"/>
  <c r="C21" i="19"/>
  <c r="A21" i="19" s="1"/>
  <c r="D21" i="19"/>
  <c r="F21" i="19"/>
  <c r="B22" i="19"/>
  <c r="C22" i="19"/>
  <c r="A22" i="19"/>
  <c r="D22" i="19"/>
  <c r="B23" i="19"/>
  <c r="C23" i="19"/>
  <c r="A23" i="19" s="1"/>
  <c r="D23" i="19"/>
  <c r="B24" i="19"/>
  <c r="C24" i="19"/>
  <c r="D24" i="19"/>
  <c r="F24" i="19"/>
  <c r="B25" i="19"/>
  <c r="C25" i="19"/>
  <c r="A25" i="19" s="1"/>
  <c r="D25" i="19"/>
  <c r="F25" i="19" s="1"/>
  <c r="B26" i="19"/>
  <c r="C26" i="19"/>
  <c r="A26" i="19"/>
  <c r="D26" i="19"/>
  <c r="B27" i="19"/>
  <c r="C27" i="19"/>
  <c r="A27" i="19" s="1"/>
  <c r="D27" i="19"/>
  <c r="F27" i="19" s="1"/>
  <c r="H27" i="19" s="1"/>
  <c r="B28" i="19"/>
  <c r="C28" i="19"/>
  <c r="A28" i="19"/>
  <c r="D28" i="19"/>
  <c r="B29" i="19"/>
  <c r="C29" i="19"/>
  <c r="A29" i="19" s="1"/>
  <c r="D29" i="19"/>
  <c r="B30" i="19"/>
  <c r="C30" i="19"/>
  <c r="D30" i="19"/>
  <c r="F30" i="19"/>
  <c r="B31" i="19"/>
  <c r="C31" i="19"/>
  <c r="A31" i="19" s="1"/>
  <c r="D31" i="19"/>
  <c r="B32" i="19"/>
  <c r="C32" i="19"/>
  <c r="A32" i="19"/>
  <c r="D32" i="19"/>
  <c r="B33" i="19"/>
  <c r="C33" i="19"/>
  <c r="A33" i="19" s="1"/>
  <c r="D33" i="19"/>
  <c r="B34" i="19"/>
  <c r="C34" i="19"/>
  <c r="D34" i="19"/>
  <c r="F34" i="19"/>
  <c r="B35" i="19"/>
  <c r="C35" i="19"/>
  <c r="A35" i="19" s="1"/>
  <c r="D35" i="19"/>
  <c r="B36" i="19"/>
  <c r="C36" i="19"/>
  <c r="D36" i="19"/>
  <c r="F36" i="19"/>
  <c r="B37" i="19"/>
  <c r="C37" i="19"/>
  <c r="A37" i="19" s="1"/>
  <c r="D37" i="19"/>
  <c r="B38" i="19"/>
  <c r="C38" i="19"/>
  <c r="A38" i="19"/>
  <c r="D38" i="19"/>
  <c r="B39" i="19"/>
  <c r="C39" i="19"/>
  <c r="D39" i="19"/>
  <c r="F39" i="19"/>
  <c r="B40" i="19"/>
  <c r="C40" i="19"/>
  <c r="A40" i="19"/>
  <c r="D40" i="19"/>
  <c r="B41" i="19"/>
  <c r="C41" i="19"/>
  <c r="A41" i="19" s="1"/>
  <c r="D41" i="19"/>
  <c r="B42" i="19"/>
  <c r="C42" i="19"/>
  <c r="D42" i="19"/>
  <c r="F42" i="19"/>
  <c r="B43" i="19"/>
  <c r="C43" i="19"/>
  <c r="A43" i="19" s="1"/>
  <c r="D43" i="19"/>
  <c r="F43" i="19" s="1"/>
  <c r="H43" i="19" s="1"/>
  <c r="B44" i="19"/>
  <c r="C44" i="19"/>
  <c r="A44" i="19"/>
  <c r="D44" i="19"/>
  <c r="F44" i="19" s="1"/>
  <c r="H44" i="19" s="1"/>
  <c r="B45" i="19"/>
  <c r="C45" i="19"/>
  <c r="A45" i="19" s="1"/>
  <c r="D45" i="19"/>
  <c r="B46" i="19"/>
  <c r="C46" i="19"/>
  <c r="D46" i="19"/>
  <c r="F46" i="19" s="1"/>
  <c r="B47" i="19"/>
  <c r="C47" i="19"/>
  <c r="D47" i="19"/>
  <c r="F47" i="19"/>
  <c r="B48" i="19"/>
  <c r="C48" i="19"/>
  <c r="A48" i="19"/>
  <c r="D48" i="19"/>
  <c r="B49" i="19"/>
  <c r="C49" i="19"/>
  <c r="D49" i="19"/>
  <c r="F49" i="19"/>
  <c r="B50" i="19"/>
  <c r="C50" i="19"/>
  <c r="A50" i="19"/>
  <c r="D50" i="19"/>
  <c r="F50" i="19" s="1"/>
  <c r="B51" i="19"/>
  <c r="C51" i="19"/>
  <c r="A51" i="19" s="1"/>
  <c r="D51" i="19"/>
  <c r="B52" i="19"/>
  <c r="C52" i="19"/>
  <c r="A52" i="19"/>
  <c r="D52" i="19"/>
  <c r="B53" i="19"/>
  <c r="C53" i="19"/>
  <c r="A53" i="19" s="1"/>
  <c r="D53" i="19"/>
  <c r="B54" i="19"/>
  <c r="C54" i="19"/>
  <c r="A54" i="19"/>
  <c r="D54" i="19"/>
  <c r="B55" i="19"/>
  <c r="C55" i="19"/>
  <c r="A55" i="19" s="1"/>
  <c r="D55" i="19"/>
  <c r="B56" i="19"/>
  <c r="C56" i="19"/>
  <c r="A56" i="19"/>
  <c r="D56" i="19"/>
  <c r="F56" i="19" s="1"/>
  <c r="H56" i="19" s="1"/>
  <c r="B57" i="19"/>
  <c r="C57" i="19"/>
  <c r="A57" i="19" s="1"/>
  <c r="D57" i="19"/>
  <c r="B58" i="19"/>
  <c r="C58" i="19"/>
  <c r="A58" i="19"/>
  <c r="D58" i="19"/>
  <c r="F58" i="19" s="1"/>
  <c r="H58" i="19" s="1"/>
  <c r="B59" i="19"/>
  <c r="C59" i="19"/>
  <c r="A59" i="19" s="1"/>
  <c r="D59" i="19"/>
  <c r="B60" i="19"/>
  <c r="C60" i="19"/>
  <c r="D60" i="19"/>
  <c r="F60" i="19" s="1"/>
  <c r="B61" i="19"/>
  <c r="C61" i="19"/>
  <c r="A61" i="19" s="1"/>
  <c r="D61" i="19"/>
  <c r="B62" i="19"/>
  <c r="C62" i="19"/>
  <c r="D62" i="19"/>
  <c r="F62" i="19"/>
  <c r="B63" i="19"/>
  <c r="C63" i="19"/>
  <c r="A63" i="19" s="1"/>
  <c r="D63" i="19"/>
  <c r="F63" i="19" s="1"/>
  <c r="H63" i="19" s="1"/>
  <c r="B64" i="19"/>
  <c r="C64" i="19"/>
  <c r="A64" i="19"/>
  <c r="D64" i="19"/>
  <c r="F64" i="19" s="1"/>
  <c r="H64" i="19" s="1"/>
  <c r="B65" i="19"/>
  <c r="C65" i="19"/>
  <c r="A65" i="19" s="1"/>
  <c r="D65" i="19"/>
  <c r="B66" i="19"/>
  <c r="C66" i="19"/>
  <c r="D66" i="19"/>
  <c r="F66" i="19" s="1"/>
  <c r="B67" i="19"/>
  <c r="C67" i="19"/>
  <c r="A67" i="19" s="1"/>
  <c r="D67" i="19"/>
  <c r="B68" i="19"/>
  <c r="C68" i="19"/>
  <c r="A68" i="19"/>
  <c r="D68" i="19"/>
  <c r="B69" i="19"/>
  <c r="C69" i="19"/>
  <c r="A69" i="19" s="1"/>
  <c r="D69" i="19"/>
  <c r="B70" i="19"/>
  <c r="C70" i="19"/>
  <c r="A70" i="19"/>
  <c r="D70" i="19"/>
  <c r="B71" i="19"/>
  <c r="C71" i="19"/>
  <c r="A71" i="19" s="1"/>
  <c r="D71" i="19"/>
  <c r="B72" i="19"/>
  <c r="C72" i="19"/>
  <c r="A72" i="19"/>
  <c r="D72" i="19"/>
  <c r="B73" i="19"/>
  <c r="C73" i="19"/>
  <c r="D73" i="19"/>
  <c r="F73" i="19"/>
  <c r="B74" i="19"/>
  <c r="C74" i="19"/>
  <c r="A74" i="19"/>
  <c r="D74" i="19"/>
  <c r="F74" i="19" s="1"/>
  <c r="B75" i="19"/>
  <c r="C75" i="19"/>
  <c r="A75" i="19" s="1"/>
  <c r="D75" i="19"/>
  <c r="B76" i="19"/>
  <c r="C76" i="19"/>
  <c r="A76" i="19"/>
  <c r="D76" i="19"/>
  <c r="F76" i="19" s="1"/>
  <c r="H76" i="19" s="1"/>
  <c r="B77" i="19"/>
  <c r="C77" i="19"/>
  <c r="D77" i="19"/>
  <c r="F77" i="19"/>
  <c r="B78" i="19"/>
  <c r="C78" i="19"/>
  <c r="A78" i="19"/>
  <c r="D78" i="19"/>
  <c r="F78" i="19" s="1"/>
  <c r="H78" i="19" s="1"/>
  <c r="B79" i="19"/>
  <c r="C79" i="19"/>
  <c r="A79" i="19" s="1"/>
  <c r="D79" i="19"/>
  <c r="B80" i="19"/>
  <c r="C80" i="19"/>
  <c r="D80" i="19"/>
  <c r="F80" i="19" s="1"/>
  <c r="B81" i="19"/>
  <c r="C81" i="19"/>
  <c r="A81" i="19" s="1"/>
  <c r="D81" i="19"/>
  <c r="B82" i="19"/>
  <c r="C82" i="19"/>
  <c r="A82" i="19"/>
  <c r="D82" i="19"/>
  <c r="F82" i="19" s="1"/>
  <c r="H82" i="19" s="1"/>
  <c r="B83" i="19"/>
  <c r="C83" i="19"/>
  <c r="A83" i="19" s="1"/>
  <c r="D83" i="19"/>
  <c r="F83" i="19" s="1"/>
  <c r="H83" i="19" s="1"/>
  <c r="B84" i="19"/>
  <c r="C84" i="19"/>
  <c r="A84" i="19"/>
  <c r="D84" i="19"/>
  <c r="F84" i="19" s="1"/>
  <c r="H84" i="19" s="1"/>
  <c r="B85" i="19"/>
  <c r="C85" i="19"/>
  <c r="D85" i="19"/>
  <c r="F85" i="19"/>
  <c r="B86" i="19"/>
  <c r="C86" i="19"/>
  <c r="A86" i="19"/>
  <c r="D86" i="19"/>
  <c r="B87" i="19"/>
  <c r="C87" i="19"/>
  <c r="A87" i="19" s="1"/>
  <c r="D87" i="19"/>
  <c r="B88" i="19"/>
  <c r="C88" i="19"/>
  <c r="A88" i="19"/>
  <c r="D88" i="19"/>
  <c r="B89" i="19"/>
  <c r="C89" i="19"/>
  <c r="A89" i="19" s="1"/>
  <c r="D89" i="19"/>
  <c r="B90" i="19"/>
  <c r="C90" i="19"/>
  <c r="A90" i="19"/>
  <c r="D90" i="19"/>
  <c r="F90" i="19" s="1"/>
  <c r="H90" i="19" s="1"/>
  <c r="B91" i="19"/>
  <c r="C91" i="19"/>
  <c r="A91" i="19" s="1"/>
  <c r="D91" i="19"/>
  <c r="F91" i="19" s="1"/>
  <c r="H91" i="19" s="1"/>
  <c r="B92" i="19"/>
  <c r="C92" i="19"/>
  <c r="A92" i="19"/>
  <c r="D92" i="19"/>
  <c r="B93" i="19"/>
  <c r="C93" i="19"/>
  <c r="A93" i="19" s="1"/>
  <c r="D93" i="19"/>
  <c r="B94" i="19"/>
  <c r="C94" i="19"/>
  <c r="A94" i="19"/>
  <c r="D94" i="19"/>
  <c r="F94" i="19" s="1"/>
  <c r="H94" i="19" s="1"/>
  <c r="B95" i="19"/>
  <c r="C95" i="19"/>
  <c r="A95" i="19" s="1"/>
  <c r="D95" i="19"/>
  <c r="B96" i="19"/>
  <c r="C96" i="19"/>
  <c r="A96" i="19"/>
  <c r="D96" i="19"/>
  <c r="F96" i="19" s="1"/>
  <c r="H96" i="19" s="1"/>
  <c r="B97" i="19"/>
  <c r="C97" i="19"/>
  <c r="A97" i="19" s="1"/>
  <c r="D97" i="19"/>
  <c r="B98" i="19"/>
  <c r="C98" i="19"/>
  <c r="A98" i="19"/>
  <c r="D98" i="19"/>
  <c r="B99" i="19"/>
  <c r="C99" i="19"/>
  <c r="A99" i="19" s="1"/>
  <c r="D99" i="19"/>
  <c r="B100" i="19"/>
  <c r="C100" i="19"/>
  <c r="A100" i="19"/>
  <c r="D100" i="19"/>
  <c r="F100" i="19" s="1"/>
  <c r="H100" i="19" s="1"/>
  <c r="B101" i="19"/>
  <c r="C101" i="19"/>
  <c r="A101" i="19" s="1"/>
  <c r="D101" i="19"/>
  <c r="F101" i="19" s="1"/>
  <c r="H101" i="19" s="1"/>
  <c r="B102" i="19"/>
  <c r="C102" i="19"/>
  <c r="A102" i="19"/>
  <c r="D102" i="19"/>
  <c r="F102" i="19" s="1"/>
  <c r="H102" i="19" s="1"/>
  <c r="B103" i="19"/>
  <c r="C103" i="19"/>
  <c r="A103" i="19" s="1"/>
  <c r="D103" i="19"/>
  <c r="B104" i="19"/>
  <c r="C104" i="19"/>
  <c r="A104" i="19"/>
  <c r="D104" i="19"/>
  <c r="B105" i="19"/>
  <c r="C105" i="19"/>
  <c r="A105" i="19" s="1"/>
  <c r="D105" i="19"/>
  <c r="B106" i="19"/>
  <c r="C106" i="19"/>
  <c r="A106" i="19"/>
  <c r="D106" i="19"/>
  <c r="F106" i="19" s="1"/>
  <c r="B107" i="19"/>
  <c r="C107" i="19"/>
  <c r="A107" i="19" s="1"/>
  <c r="D107" i="19"/>
  <c r="B108" i="19"/>
  <c r="C108" i="19"/>
  <c r="A108" i="19"/>
  <c r="D108" i="19"/>
  <c r="B109" i="19"/>
  <c r="C109" i="19"/>
  <c r="A109" i="19" s="1"/>
  <c r="D109" i="19"/>
  <c r="B110" i="19"/>
  <c r="C110" i="19"/>
  <c r="A110" i="19"/>
  <c r="D110" i="19"/>
  <c r="F110" i="19" s="1"/>
  <c r="H110" i="19" s="1"/>
  <c r="B111" i="19"/>
  <c r="C111" i="19"/>
  <c r="A111" i="19" s="1"/>
  <c r="D111" i="19"/>
  <c r="B112" i="19"/>
  <c r="C112" i="19"/>
  <c r="A112" i="19"/>
  <c r="D112" i="19"/>
  <c r="F112" i="19" s="1"/>
  <c r="H112" i="19" s="1"/>
  <c r="B113" i="19"/>
  <c r="C113" i="19"/>
  <c r="A113" i="19" s="1"/>
  <c r="D113" i="19"/>
  <c r="B114" i="19"/>
  <c r="C114" i="19"/>
  <c r="A114" i="19"/>
  <c r="D114" i="19"/>
  <c r="B115" i="19"/>
  <c r="C115" i="19"/>
  <c r="A115" i="19" s="1"/>
  <c r="D115" i="19"/>
  <c r="B116" i="19"/>
  <c r="C116" i="19"/>
  <c r="D116" i="19"/>
  <c r="F116" i="19"/>
  <c r="B117" i="19"/>
  <c r="C117" i="19"/>
  <c r="D117" i="19"/>
  <c r="F117" i="19"/>
  <c r="B118" i="19"/>
  <c r="C118" i="19"/>
  <c r="A118" i="19"/>
  <c r="D118" i="19"/>
  <c r="F118" i="19" s="1"/>
  <c r="H118" i="19" s="1"/>
  <c r="B119" i="19"/>
  <c r="C119" i="19"/>
  <c r="A119" i="19" s="1"/>
  <c r="D119" i="19"/>
  <c r="F119" i="19" s="1"/>
  <c r="H119" i="19" s="1"/>
  <c r="B120" i="19"/>
  <c r="C120" i="19"/>
  <c r="D120" i="19"/>
  <c r="F120" i="19"/>
  <c r="B121" i="19"/>
  <c r="C121" i="19"/>
  <c r="D121" i="19"/>
  <c r="F121" i="19"/>
  <c r="B122" i="19"/>
  <c r="C122" i="19"/>
  <c r="A122" i="19"/>
  <c r="D122" i="19"/>
  <c r="F122" i="19" s="1"/>
  <c r="H122" i="19" s="1"/>
  <c r="B123" i="19"/>
  <c r="C123" i="19"/>
  <c r="A123" i="19" s="1"/>
  <c r="D123" i="19"/>
  <c r="B124" i="19"/>
  <c r="C124" i="19"/>
  <c r="A124" i="19"/>
  <c r="D124" i="19"/>
  <c r="B125" i="19"/>
  <c r="C125" i="19"/>
  <c r="A125" i="19" s="1"/>
  <c r="D125" i="19"/>
  <c r="B126" i="19"/>
  <c r="C126" i="19"/>
  <c r="D126" i="19"/>
  <c r="F126" i="19"/>
  <c r="B127" i="19"/>
  <c r="C127" i="19"/>
  <c r="A127" i="19" s="1"/>
  <c r="D127" i="19"/>
  <c r="F127" i="19" s="1"/>
  <c r="H127" i="19" s="1"/>
  <c r="B128" i="19"/>
  <c r="C128" i="19"/>
  <c r="A128" i="19"/>
  <c r="D128" i="19"/>
  <c r="B129" i="19"/>
  <c r="C129" i="19"/>
  <c r="D129" i="19"/>
  <c r="F129" i="19"/>
  <c r="B130" i="19"/>
  <c r="C130" i="19"/>
  <c r="A130" i="19"/>
  <c r="D130" i="19"/>
  <c r="B131" i="19"/>
  <c r="C131" i="19"/>
  <c r="D131" i="19"/>
  <c r="F131" i="19"/>
  <c r="B132" i="19"/>
  <c r="C132" i="19"/>
  <c r="A132" i="19"/>
  <c r="D132" i="19"/>
  <c r="B133" i="19"/>
  <c r="C133" i="19"/>
  <c r="D133" i="19"/>
  <c r="F133" i="19"/>
  <c r="B134" i="19"/>
  <c r="C134" i="19"/>
  <c r="D134" i="19"/>
  <c r="F134" i="19" s="1"/>
  <c r="B135" i="19"/>
  <c r="C135" i="19"/>
  <c r="D135" i="19"/>
  <c r="F135" i="19"/>
  <c r="B136" i="19"/>
  <c r="C136" i="19"/>
  <c r="A136" i="19"/>
  <c r="D136" i="19"/>
  <c r="B137" i="19"/>
  <c r="C137" i="19"/>
  <c r="D137" i="19"/>
  <c r="F137" i="19"/>
  <c r="B138" i="19"/>
  <c r="C138" i="19"/>
  <c r="A138" i="19"/>
  <c r="D138" i="19"/>
  <c r="B139" i="19"/>
  <c r="C139" i="19"/>
  <c r="A139" i="19" s="1"/>
  <c r="D139" i="19"/>
  <c r="B140" i="19"/>
  <c r="C140" i="19"/>
  <c r="A140" i="19"/>
  <c r="D140" i="19"/>
  <c r="F140" i="19" s="1"/>
  <c r="H140" i="19" s="1"/>
  <c r="B141" i="19"/>
  <c r="C141" i="19"/>
  <c r="D141" i="19"/>
  <c r="F141" i="19"/>
  <c r="B142" i="19"/>
  <c r="C142" i="19"/>
  <c r="A142" i="19"/>
  <c r="D142" i="19"/>
  <c r="F142" i="19" s="1"/>
  <c r="H142" i="19" s="1"/>
  <c r="B143" i="19"/>
  <c r="C143" i="19"/>
  <c r="A143" i="19" s="1"/>
  <c r="D143" i="19"/>
  <c r="B144" i="19"/>
  <c r="C144" i="19"/>
  <c r="A144" i="19" s="1"/>
  <c r="D144" i="19"/>
  <c r="B145" i="19"/>
  <c r="C145" i="19"/>
  <c r="A145" i="19" s="1"/>
  <c r="D145" i="19"/>
  <c r="B146" i="19"/>
  <c r="C146" i="19"/>
  <c r="A146" i="19"/>
  <c r="D146" i="19"/>
  <c r="F146" i="19" s="1"/>
  <c r="B147" i="19"/>
  <c r="C147" i="19"/>
  <c r="A147" i="19" s="1"/>
  <c r="D147" i="19"/>
  <c r="B148" i="19"/>
  <c r="C148" i="19"/>
  <c r="A148" i="19"/>
  <c r="D148" i="19"/>
  <c r="B149" i="19"/>
  <c r="C149" i="19"/>
  <c r="A149" i="19" s="1"/>
  <c r="D149" i="19"/>
  <c r="F149" i="19" s="1"/>
  <c r="H149" i="19" s="1"/>
  <c r="B150" i="19"/>
  <c r="C150" i="19"/>
  <c r="A150" i="19" s="1"/>
  <c r="D150" i="19"/>
  <c r="F150" i="19" s="1"/>
  <c r="H150" i="19" s="1"/>
  <c r="B151" i="19"/>
  <c r="C151" i="19"/>
  <c r="A151" i="19" s="1"/>
  <c r="D151" i="19"/>
  <c r="F151" i="19" s="1"/>
  <c r="B152" i="19"/>
  <c r="C152" i="19"/>
  <c r="A152" i="19"/>
  <c r="D152" i="19"/>
  <c r="B153" i="19"/>
  <c r="C153" i="19"/>
  <c r="D153" i="19"/>
  <c r="F153" i="19"/>
  <c r="B154" i="19"/>
  <c r="C154" i="19"/>
  <c r="D154" i="19"/>
  <c r="F154" i="19" s="1"/>
  <c r="B155" i="19"/>
  <c r="C155" i="19"/>
  <c r="A155" i="19" s="1"/>
  <c r="D155" i="19"/>
  <c r="B156" i="19"/>
  <c r="C156" i="19"/>
  <c r="A156" i="19" s="1"/>
  <c r="D156" i="19"/>
  <c r="F156" i="19"/>
  <c r="B157" i="19"/>
  <c r="C157" i="19"/>
  <c r="A157" i="19" s="1"/>
  <c r="D157" i="19"/>
  <c r="B158" i="19"/>
  <c r="C158" i="19"/>
  <c r="D158" i="19"/>
  <c r="F158" i="19" s="1"/>
  <c r="B159" i="19"/>
  <c r="C159" i="19"/>
  <c r="D159" i="19"/>
  <c r="F159" i="19"/>
  <c r="B160" i="19"/>
  <c r="C160" i="19"/>
  <c r="A160" i="19"/>
  <c r="D160" i="19"/>
  <c r="B161" i="19"/>
  <c r="C161" i="19"/>
  <c r="A161" i="19" s="1"/>
  <c r="D161" i="19"/>
  <c r="F161" i="19" s="1"/>
  <c r="B162" i="19"/>
  <c r="C162" i="19"/>
  <c r="D162" i="19"/>
  <c r="F162" i="19"/>
  <c r="B163" i="19"/>
  <c r="C163" i="19"/>
  <c r="A163" i="19" s="1"/>
  <c r="D163" i="19"/>
  <c r="B164" i="19"/>
  <c r="C164" i="19"/>
  <c r="A164" i="19" s="1"/>
  <c r="D164" i="19"/>
  <c r="B165" i="19"/>
  <c r="C165" i="19"/>
  <c r="D165" i="19"/>
  <c r="B166" i="19"/>
  <c r="C166" i="19"/>
  <c r="A166" i="19"/>
  <c r="D166" i="19"/>
  <c r="B167" i="19"/>
  <c r="C167" i="19"/>
  <c r="A167" i="19" s="1"/>
  <c r="D167" i="19"/>
  <c r="B168" i="19"/>
  <c r="C168" i="19"/>
  <c r="A168" i="19"/>
  <c r="D168" i="19"/>
  <c r="B169" i="19"/>
  <c r="C169" i="19"/>
  <c r="A169" i="19" s="1"/>
  <c r="D169" i="19"/>
  <c r="B170" i="19"/>
  <c r="C170" i="19"/>
  <c r="D170" i="19"/>
  <c r="F170" i="19" s="1"/>
  <c r="B171" i="19"/>
  <c r="C171" i="19"/>
  <c r="A171" i="19" s="1"/>
  <c r="D171" i="19"/>
  <c r="B172" i="19"/>
  <c r="C172" i="19"/>
  <c r="A172" i="19"/>
  <c r="D172" i="19"/>
  <c r="B173" i="19"/>
  <c r="C173" i="19"/>
  <c r="A173" i="19" s="1"/>
  <c r="D173" i="19"/>
  <c r="B174" i="19"/>
  <c r="C174" i="19"/>
  <c r="A174" i="19"/>
  <c r="D174" i="19"/>
  <c r="B175" i="19"/>
  <c r="C175" i="19"/>
  <c r="A175" i="19" s="1"/>
  <c r="D175" i="19"/>
  <c r="B176" i="19"/>
  <c r="C176" i="19"/>
  <c r="D176" i="19"/>
  <c r="F176" i="19" s="1"/>
  <c r="B177" i="19"/>
  <c r="C177" i="19"/>
  <c r="A177" i="19" s="1"/>
  <c r="D177" i="19"/>
  <c r="B178" i="19"/>
  <c r="C178" i="19"/>
  <c r="A178" i="19"/>
  <c r="D178" i="19"/>
  <c r="B179" i="19"/>
  <c r="C179" i="19"/>
  <c r="A179" i="19" s="1"/>
  <c r="D179" i="19"/>
  <c r="B180" i="19"/>
  <c r="C180" i="19"/>
  <c r="A180" i="19"/>
  <c r="D180" i="19"/>
  <c r="F180" i="19" s="1"/>
  <c r="H180" i="19" s="1"/>
  <c r="B181" i="19"/>
  <c r="C181" i="19"/>
  <c r="A181" i="19" s="1"/>
  <c r="D181" i="19"/>
  <c r="B182" i="19"/>
  <c r="C182" i="19"/>
  <c r="A182" i="19"/>
  <c r="D182" i="19"/>
  <c r="B183" i="19"/>
  <c r="C183" i="19"/>
  <c r="A183" i="19" s="1"/>
  <c r="D183" i="19"/>
  <c r="B184" i="19"/>
  <c r="C184" i="19"/>
  <c r="D184" i="19"/>
  <c r="F184" i="19" s="1"/>
  <c r="B185" i="19"/>
  <c r="C185" i="19"/>
  <c r="A185" i="19" s="1"/>
  <c r="D185" i="19"/>
  <c r="F185" i="19" s="1"/>
  <c r="B186" i="19"/>
  <c r="C186" i="19"/>
  <c r="A186" i="19"/>
  <c r="D186" i="19"/>
  <c r="F186" i="19" s="1"/>
  <c r="B187" i="19"/>
  <c r="C187" i="19"/>
  <c r="A187" i="19"/>
  <c r="D187" i="19"/>
  <c r="B188" i="19"/>
  <c r="C188" i="19"/>
  <c r="A188" i="19"/>
  <c r="D188" i="19"/>
  <c r="B189" i="19"/>
  <c r="C189" i="19"/>
  <c r="D189" i="19"/>
  <c r="F189" i="19" s="1"/>
  <c r="B190" i="19"/>
  <c r="C190" i="19"/>
  <c r="D190" i="19"/>
  <c r="F190" i="19"/>
  <c r="B191" i="19"/>
  <c r="C191" i="19"/>
  <c r="A191" i="19"/>
  <c r="D191" i="19"/>
  <c r="B192" i="19"/>
  <c r="C192" i="19"/>
  <c r="D192" i="19"/>
  <c r="F192" i="19"/>
  <c r="B193" i="19"/>
  <c r="C193" i="19"/>
  <c r="A193" i="19"/>
  <c r="D193" i="19"/>
  <c r="B194" i="19"/>
  <c r="C194" i="19"/>
  <c r="A194" i="19" s="1"/>
  <c r="D194" i="19"/>
  <c r="B195" i="19"/>
  <c r="C195" i="19"/>
  <c r="A195" i="19"/>
  <c r="D195" i="19"/>
  <c r="B196" i="19"/>
  <c r="C196" i="19"/>
  <c r="A196" i="19" s="1"/>
  <c r="D196" i="19"/>
  <c r="B197" i="19"/>
  <c r="C197" i="19"/>
  <c r="A197" i="19"/>
  <c r="D197" i="19"/>
  <c r="B198" i="19"/>
  <c r="C198" i="19"/>
  <c r="A198" i="19" s="1"/>
  <c r="D198" i="19"/>
  <c r="F198" i="19" s="1"/>
  <c r="H198" i="19" s="1"/>
  <c r="B199" i="19"/>
  <c r="C199" i="19"/>
  <c r="D199" i="19"/>
  <c r="F199" i="19" s="1"/>
  <c r="B200" i="19"/>
  <c r="C200" i="19"/>
  <c r="A200" i="19"/>
  <c r="D200" i="19"/>
  <c r="B201" i="19"/>
  <c r="C201" i="19"/>
  <c r="A201" i="19" s="1"/>
  <c r="D201" i="19"/>
  <c r="B202" i="19"/>
  <c r="C202" i="19"/>
  <c r="A202" i="19"/>
  <c r="D202" i="19"/>
  <c r="B203" i="19"/>
  <c r="C203" i="19"/>
  <c r="A203" i="19" s="1"/>
  <c r="D203" i="19"/>
  <c r="F203" i="19" s="1"/>
  <c r="B204" i="19"/>
  <c r="C204" i="19"/>
  <c r="A204" i="19" s="1"/>
  <c r="D204" i="19"/>
  <c r="F204" i="19" s="1"/>
  <c r="H204" i="19" s="1"/>
  <c r="B205" i="19"/>
  <c r="C205" i="19"/>
  <c r="A205" i="19"/>
  <c r="D205" i="19"/>
  <c r="B206" i="19"/>
  <c r="C206" i="19"/>
  <c r="D206" i="19"/>
  <c r="F206" i="19"/>
  <c r="B207" i="19"/>
  <c r="C207" i="19"/>
  <c r="A207" i="19"/>
  <c r="D207" i="19"/>
  <c r="B208" i="19"/>
  <c r="C208" i="19"/>
  <c r="A208" i="19" s="1"/>
  <c r="D208" i="19"/>
  <c r="B210" i="19"/>
  <c r="C210" i="19"/>
  <c r="A210" i="19"/>
  <c r="D210" i="19"/>
  <c r="B211" i="19"/>
  <c r="C211" i="19"/>
  <c r="D211" i="19"/>
  <c r="F211" i="19"/>
  <c r="B212" i="19"/>
  <c r="C212" i="19"/>
  <c r="A212" i="19"/>
  <c r="D212" i="19"/>
  <c r="B213" i="19"/>
  <c r="C213" i="19"/>
  <c r="A213" i="19" s="1"/>
  <c r="D213" i="19"/>
  <c r="B214" i="19"/>
  <c r="C214" i="19"/>
  <c r="A214" i="19"/>
  <c r="D214" i="19"/>
  <c r="B215" i="19"/>
  <c r="C215" i="19"/>
  <c r="A215" i="19" s="1"/>
  <c r="D215" i="19"/>
  <c r="F215" i="19"/>
  <c r="F202" i="19"/>
  <c r="H202" i="19"/>
  <c r="F194" i="19"/>
  <c r="H194" i="19" s="1"/>
  <c r="H186" i="19"/>
  <c r="F182" i="19"/>
  <c r="H182" i="19" s="1"/>
  <c r="F178" i="19"/>
  <c r="H178" i="19" s="1"/>
  <c r="F174" i="19"/>
  <c r="H174" i="19" s="1"/>
  <c r="F166" i="19"/>
  <c r="H166" i="19" s="1"/>
  <c r="A165" i="19"/>
  <c r="H146" i="19"/>
  <c r="F138" i="19"/>
  <c r="H138" i="19"/>
  <c r="F130" i="19"/>
  <c r="H130" i="19"/>
  <c r="F114" i="19"/>
  <c r="H114" i="19"/>
  <c r="H106" i="19"/>
  <c r="F98" i="19"/>
  <c r="H98" i="19" s="1"/>
  <c r="F86" i="19"/>
  <c r="H86" i="19" s="1"/>
  <c r="H74" i="19"/>
  <c r="F70" i="19"/>
  <c r="H70" i="19"/>
  <c r="F54" i="19"/>
  <c r="H54" i="19" s="1"/>
  <c r="H50" i="19"/>
  <c r="F38" i="19"/>
  <c r="H38" i="19" s="1"/>
  <c r="F26" i="19"/>
  <c r="H26" i="19" s="1"/>
  <c r="F22" i="19"/>
  <c r="H22" i="19"/>
  <c r="H18" i="19"/>
  <c r="F14" i="19"/>
  <c r="H14" i="19"/>
  <c r="F210" i="19"/>
  <c r="H210" i="19"/>
  <c r="F212" i="19"/>
  <c r="H212" i="19"/>
  <c r="F207" i="19"/>
  <c r="H207" i="19" s="1"/>
  <c r="F195" i="19"/>
  <c r="H195" i="19"/>
  <c r="F191" i="19"/>
  <c r="H191" i="19"/>
  <c r="F187" i="19"/>
  <c r="H187" i="19"/>
  <c r="F183" i="19"/>
  <c r="H183" i="19" s="1"/>
  <c r="F179" i="19"/>
  <c r="H179" i="19"/>
  <c r="F175" i="19"/>
  <c r="H175" i="19"/>
  <c r="F171" i="19"/>
  <c r="H171" i="19"/>
  <c r="F167" i="19"/>
  <c r="H167" i="19" s="1"/>
  <c r="F163" i="19"/>
  <c r="H163" i="19"/>
  <c r="F155" i="19"/>
  <c r="H155" i="19"/>
  <c r="H151" i="19"/>
  <c r="F147" i="19"/>
  <c r="H147" i="19"/>
  <c r="F143" i="19"/>
  <c r="H143" i="19" s="1"/>
  <c r="F139" i="19"/>
  <c r="H139" i="19" s="1"/>
  <c r="F123" i="19"/>
  <c r="H123" i="19" s="1"/>
  <c r="F115" i="19"/>
  <c r="H115" i="19"/>
  <c r="F111" i="19"/>
  <c r="H111" i="19"/>
  <c r="F107" i="19"/>
  <c r="H107" i="19" s="1"/>
  <c r="F103" i="19"/>
  <c r="H103" i="19" s="1"/>
  <c r="F99" i="19"/>
  <c r="H99" i="19"/>
  <c r="F95" i="19"/>
  <c r="H95" i="19"/>
  <c r="F87" i="19"/>
  <c r="H87" i="19"/>
  <c r="F79" i="19"/>
  <c r="H79" i="19"/>
  <c r="F75" i="19"/>
  <c r="H75" i="19" s="1"/>
  <c r="F71" i="19"/>
  <c r="H71" i="19"/>
  <c r="F67" i="19"/>
  <c r="H67" i="19"/>
  <c r="F59" i="19"/>
  <c r="H59" i="19" s="1"/>
  <c r="F55" i="19"/>
  <c r="H55" i="19" s="1"/>
  <c r="F51" i="19"/>
  <c r="H51" i="19"/>
  <c r="F35" i="19"/>
  <c r="H35" i="19" s="1"/>
  <c r="F31" i="19"/>
  <c r="H31" i="19"/>
  <c r="F23" i="19"/>
  <c r="H23" i="19"/>
  <c r="F15" i="19"/>
  <c r="H15" i="19" s="1"/>
  <c r="F11" i="19"/>
  <c r="H11" i="19"/>
  <c r="F214" i="19"/>
  <c r="H214" i="19"/>
  <c r="F205" i="19"/>
  <c r="H205" i="19"/>
  <c r="F213" i="19"/>
  <c r="H213" i="19" s="1"/>
  <c r="F208" i="19"/>
  <c r="H208" i="19"/>
  <c r="F200" i="19"/>
  <c r="H200" i="19"/>
  <c r="F196" i="19"/>
  <c r="H196" i="19" s="1"/>
  <c r="F188" i="19"/>
  <c r="H188" i="19"/>
  <c r="F172" i="19"/>
  <c r="H172" i="19"/>
  <c r="F168" i="19"/>
  <c r="H168" i="19" s="1"/>
  <c r="F164" i="19"/>
  <c r="H164" i="19"/>
  <c r="F160" i="19"/>
  <c r="H160" i="19"/>
  <c r="F152" i="19"/>
  <c r="H152" i="19"/>
  <c r="F148" i="19"/>
  <c r="H148" i="19" s="1"/>
  <c r="F144" i="19"/>
  <c r="H144" i="19"/>
  <c r="F136" i="19"/>
  <c r="H136" i="19"/>
  <c r="F132" i="19"/>
  <c r="H132" i="19" s="1"/>
  <c r="F128" i="19"/>
  <c r="H128" i="19" s="1"/>
  <c r="F124" i="19"/>
  <c r="H124" i="19"/>
  <c r="F108" i="19"/>
  <c r="H108" i="19" s="1"/>
  <c r="F104" i="19"/>
  <c r="H104" i="19" s="1"/>
  <c r="F92" i="19"/>
  <c r="H92" i="19" s="1"/>
  <c r="F88" i="19"/>
  <c r="H88" i="19" s="1"/>
  <c r="F72" i="19"/>
  <c r="H72" i="19" s="1"/>
  <c r="F68" i="19"/>
  <c r="H68" i="19"/>
  <c r="F52" i="19"/>
  <c r="H52" i="19" s="1"/>
  <c r="F48" i="19"/>
  <c r="H48" i="19"/>
  <c r="F40" i="19"/>
  <c r="H40" i="19"/>
  <c r="F32" i="19"/>
  <c r="H32" i="19" s="1"/>
  <c r="F28" i="19"/>
  <c r="H28" i="19"/>
  <c r="F20" i="19"/>
  <c r="H20" i="19"/>
  <c r="F16" i="19"/>
  <c r="H16" i="19"/>
  <c r="F7" i="19"/>
  <c r="H7" i="19" s="1"/>
  <c r="F201" i="19"/>
  <c r="H201" i="19"/>
  <c r="F197" i="19"/>
  <c r="H197" i="19"/>
  <c r="F193" i="19"/>
  <c r="H193" i="19"/>
  <c r="F181" i="19"/>
  <c r="H181" i="19" s="1"/>
  <c r="F177" i="19"/>
  <c r="H177" i="19" s="1"/>
  <c r="F173" i="19"/>
  <c r="H173" i="19"/>
  <c r="F169" i="19"/>
  <c r="H169" i="19"/>
  <c r="F165" i="19"/>
  <c r="H161" i="19"/>
  <c r="F157" i="19"/>
  <c r="H157" i="19" s="1"/>
  <c r="F145" i="19"/>
  <c r="H145" i="19"/>
  <c r="F125" i="19"/>
  <c r="H125" i="19"/>
  <c r="F113" i="19"/>
  <c r="H113" i="19" s="1"/>
  <c r="F109" i="19"/>
  <c r="H109" i="19" s="1"/>
  <c r="F105" i="19"/>
  <c r="H105" i="19"/>
  <c r="F97" i="19"/>
  <c r="H97" i="19" s="1"/>
  <c r="F93" i="19"/>
  <c r="H93" i="19" s="1"/>
  <c r="F89" i="19"/>
  <c r="H89" i="19"/>
  <c r="F81" i="19"/>
  <c r="H81" i="19"/>
  <c r="F69" i="19"/>
  <c r="H69" i="19" s="1"/>
  <c r="F65" i="19"/>
  <c r="H65" i="19" s="1"/>
  <c r="F61" i="19"/>
  <c r="H61" i="19"/>
  <c r="F57" i="19"/>
  <c r="H57" i="19"/>
  <c r="F45" i="19"/>
  <c r="H45" i="19" s="1"/>
  <c r="F41" i="19"/>
  <c r="H41" i="19"/>
  <c r="F37" i="19"/>
  <c r="H37" i="19"/>
  <c r="F33" i="19"/>
  <c r="H33" i="19" s="1"/>
  <c r="F29" i="19"/>
  <c r="H29" i="19" s="1"/>
  <c r="H25" i="19"/>
  <c r="F17" i="19"/>
  <c r="H17" i="19"/>
  <c r="F13" i="19"/>
  <c r="H13" i="19" s="1"/>
  <c r="F8" i="19"/>
  <c r="H8" i="19" s="1"/>
  <c r="A6" i="19"/>
  <c r="I38" i="3"/>
  <c r="A199" i="19"/>
  <c r="A120" i="19"/>
  <c r="A116" i="19"/>
  <c r="A80" i="19"/>
  <c r="A60" i="19"/>
  <c r="A36" i="19"/>
  <c r="A24" i="19"/>
  <c r="A12" i="19"/>
  <c r="A192" i="19"/>
  <c r="A184" i="19"/>
  <c r="A176" i="19"/>
  <c r="A153" i="19"/>
  <c r="A141" i="19"/>
  <c r="A137" i="19"/>
  <c r="A133" i="19"/>
  <c r="A129" i="19"/>
  <c r="A121" i="19"/>
  <c r="G121" i="19"/>
  <c r="H121" i="19" s="1"/>
  <c r="A117" i="19"/>
  <c r="A85" i="19"/>
  <c r="A77" i="19"/>
  <c r="A73" i="19"/>
  <c r="A162" i="19"/>
  <c r="A158" i="19"/>
  <c r="A154" i="19"/>
  <c r="A134" i="19"/>
  <c r="A126" i="19"/>
  <c r="A66" i="19"/>
  <c r="A62" i="19"/>
  <c r="A46" i="19"/>
  <c r="G46" i="19"/>
  <c r="H46" i="19" s="1"/>
  <c r="A42" i="19"/>
  <c r="A34" i="19"/>
  <c r="A30" i="19"/>
  <c r="A9" i="19"/>
  <c r="H6" i="19"/>
  <c r="L21" i="19"/>
  <c r="L23" i="19"/>
  <c r="L13" i="19"/>
  <c r="L22" i="19"/>
  <c r="L16" i="19"/>
  <c r="G215" i="19"/>
  <c r="H215" i="19" s="1"/>
  <c r="A206" i="19"/>
  <c r="A190" i="19"/>
  <c r="A170" i="19"/>
  <c r="A159" i="19"/>
  <c r="A135" i="19"/>
  <c r="A131" i="19"/>
  <c r="A47" i="19"/>
  <c r="A39" i="19"/>
  <c r="A19" i="19"/>
  <c r="A11" i="19"/>
  <c r="E204" i="18"/>
  <c r="D204" i="18"/>
  <c r="F204" i="18"/>
  <c r="C204" i="18"/>
  <c r="B204" i="18"/>
  <c r="E203" i="18"/>
  <c r="D203" i="18"/>
  <c r="F203" i="18"/>
  <c r="H203" i="18" s="1"/>
  <c r="C203" i="18"/>
  <c r="A203" i="18"/>
  <c r="B203" i="18"/>
  <c r="E202" i="18"/>
  <c r="D202" i="18"/>
  <c r="F202" i="18" s="1"/>
  <c r="C202" i="18"/>
  <c r="A202" i="18" s="1"/>
  <c r="B202" i="18"/>
  <c r="E201" i="18"/>
  <c r="D201" i="18"/>
  <c r="F201" i="18"/>
  <c r="H201" i="18" s="1"/>
  <c r="C201" i="18"/>
  <c r="A201" i="18"/>
  <c r="B201" i="18"/>
  <c r="E200" i="18"/>
  <c r="D200" i="18"/>
  <c r="F200" i="18" s="1"/>
  <c r="C200" i="18"/>
  <c r="A200" i="18"/>
  <c r="B200" i="18"/>
  <c r="E199" i="18"/>
  <c r="D199" i="18"/>
  <c r="F199" i="18"/>
  <c r="H199" i="18" s="1"/>
  <c r="C199" i="18"/>
  <c r="A199" i="18"/>
  <c r="B199" i="18"/>
  <c r="E198" i="18"/>
  <c r="D198" i="18"/>
  <c r="F198" i="18" s="1"/>
  <c r="H198" i="18" s="1"/>
  <c r="C198" i="18"/>
  <c r="A198" i="18" s="1"/>
  <c r="B198" i="18"/>
  <c r="E197" i="18"/>
  <c r="D197" i="18"/>
  <c r="F197" i="18"/>
  <c r="H197" i="18" s="1"/>
  <c r="C197" i="18"/>
  <c r="A197" i="18"/>
  <c r="B197" i="18"/>
  <c r="E196" i="18"/>
  <c r="D196" i="18"/>
  <c r="F196" i="18" s="1"/>
  <c r="C196" i="18"/>
  <c r="A196" i="18" s="1"/>
  <c r="B196" i="18"/>
  <c r="E195" i="18"/>
  <c r="D195" i="18"/>
  <c r="F195" i="18"/>
  <c r="H195" i="18" s="1"/>
  <c r="C195" i="18"/>
  <c r="A195" i="18"/>
  <c r="B195" i="18"/>
  <c r="E194" i="18"/>
  <c r="D194" i="18"/>
  <c r="F194" i="18" s="1"/>
  <c r="C194" i="18"/>
  <c r="A194" i="18"/>
  <c r="B194" i="18"/>
  <c r="E193" i="18"/>
  <c r="D193" i="18"/>
  <c r="F193" i="18"/>
  <c r="H193" i="18" s="1"/>
  <c r="C193" i="18"/>
  <c r="A193" i="18"/>
  <c r="B193" i="18"/>
  <c r="E192" i="18"/>
  <c r="D192" i="18"/>
  <c r="F192" i="18" s="1"/>
  <c r="C192" i="18"/>
  <c r="A192" i="18"/>
  <c r="B192" i="18"/>
  <c r="E191" i="18"/>
  <c r="D191" i="18"/>
  <c r="F191" i="18" s="1"/>
  <c r="C191" i="18"/>
  <c r="B191" i="18"/>
  <c r="E190" i="18"/>
  <c r="D190" i="18"/>
  <c r="F190" i="18"/>
  <c r="C190" i="18"/>
  <c r="A190" i="18" s="1"/>
  <c r="B190" i="18"/>
  <c r="E189" i="18"/>
  <c r="D189" i="18"/>
  <c r="F189" i="18" s="1"/>
  <c r="H189" i="18" s="1"/>
  <c r="C189" i="18"/>
  <c r="A189" i="18" s="1"/>
  <c r="B189" i="18"/>
  <c r="E188" i="18"/>
  <c r="D188" i="18"/>
  <c r="F188" i="18"/>
  <c r="H188" i="18"/>
  <c r="C188" i="18"/>
  <c r="A188" i="18"/>
  <c r="B188" i="18"/>
  <c r="E187" i="18"/>
  <c r="D187" i="18"/>
  <c r="F187" i="18" s="1"/>
  <c r="C187" i="18"/>
  <c r="A187" i="18" s="1"/>
  <c r="B187" i="18"/>
  <c r="E186" i="18"/>
  <c r="D186" i="18"/>
  <c r="F186" i="18" s="1"/>
  <c r="H186" i="18" s="1"/>
  <c r="C186" i="18"/>
  <c r="A186" i="18"/>
  <c r="B186" i="18"/>
  <c r="E185" i="18"/>
  <c r="D185" i="18"/>
  <c r="F185" i="18"/>
  <c r="H185" i="18" s="1"/>
  <c r="C185" i="18"/>
  <c r="A185" i="18" s="1"/>
  <c r="B185" i="18"/>
  <c r="E184" i="18"/>
  <c r="D184" i="18"/>
  <c r="F184" i="18"/>
  <c r="H184" i="18" s="1"/>
  <c r="C184" i="18"/>
  <c r="A184" i="18"/>
  <c r="B184" i="18"/>
  <c r="E183" i="18"/>
  <c r="D183" i="18"/>
  <c r="F183" i="18" s="1"/>
  <c r="H183" i="18" s="1"/>
  <c r="C183" i="18"/>
  <c r="A183" i="18" s="1"/>
  <c r="B183" i="18"/>
  <c r="E182" i="18"/>
  <c r="D182" i="18"/>
  <c r="F182" i="18" s="1"/>
  <c r="H182" i="18" s="1"/>
  <c r="C182" i="18"/>
  <c r="A182" i="18"/>
  <c r="B182" i="18"/>
  <c r="E181" i="18"/>
  <c r="D181" i="18"/>
  <c r="F181" i="18"/>
  <c r="H181" i="18"/>
  <c r="C181" i="18"/>
  <c r="A181" i="18"/>
  <c r="B181" i="18"/>
  <c r="E180" i="18"/>
  <c r="D180" i="18"/>
  <c r="F180" i="18" s="1"/>
  <c r="H180" i="18" s="1"/>
  <c r="C180" i="18"/>
  <c r="A180" i="18" s="1"/>
  <c r="B180" i="18"/>
  <c r="E179" i="18"/>
  <c r="D179" i="18"/>
  <c r="F179" i="18"/>
  <c r="H179" i="18" s="1"/>
  <c r="C179" i="18"/>
  <c r="A179" i="18"/>
  <c r="B179" i="18"/>
  <c r="E178" i="18"/>
  <c r="D178" i="18"/>
  <c r="F178" i="18" s="1"/>
  <c r="H178" i="18" s="1"/>
  <c r="C178" i="18"/>
  <c r="A178" i="18"/>
  <c r="B178" i="18"/>
  <c r="E177" i="18"/>
  <c r="D177" i="18"/>
  <c r="F177" i="18"/>
  <c r="C177" i="18"/>
  <c r="A177" i="18"/>
  <c r="B177" i="18"/>
  <c r="E176" i="18"/>
  <c r="D176" i="18"/>
  <c r="F176" i="18" s="1"/>
  <c r="C176" i="18"/>
  <c r="A176" i="18" s="1"/>
  <c r="B176" i="18"/>
  <c r="E175" i="18"/>
  <c r="D175" i="18"/>
  <c r="F175" i="18"/>
  <c r="H175" i="18"/>
  <c r="C175" i="18"/>
  <c r="A175" i="18"/>
  <c r="B175" i="18"/>
  <c r="E174" i="18"/>
  <c r="D174" i="18"/>
  <c r="F174" i="18" s="1"/>
  <c r="H174" i="18" s="1"/>
  <c r="C174" i="18"/>
  <c r="A174" i="18" s="1"/>
  <c r="B174" i="18"/>
  <c r="E173" i="18"/>
  <c r="D173" i="18"/>
  <c r="F173" i="18"/>
  <c r="H173" i="18" s="1"/>
  <c r="C173" i="18"/>
  <c r="A173" i="18" s="1"/>
  <c r="B173" i="18"/>
  <c r="E172" i="18"/>
  <c r="D172" i="18"/>
  <c r="F172" i="18" s="1"/>
  <c r="C172" i="18"/>
  <c r="A172" i="18" s="1"/>
  <c r="B172" i="18"/>
  <c r="E171" i="18"/>
  <c r="D171" i="18"/>
  <c r="F171" i="18"/>
  <c r="H171" i="18" s="1"/>
  <c r="C171" i="18"/>
  <c r="A171" i="18"/>
  <c r="B171" i="18"/>
  <c r="E170" i="18"/>
  <c r="D170" i="18"/>
  <c r="F170" i="18" s="1"/>
  <c r="C170" i="18"/>
  <c r="A170" i="18"/>
  <c r="B170" i="18"/>
  <c r="E169" i="18"/>
  <c r="D169" i="18"/>
  <c r="F169" i="18"/>
  <c r="H169" i="18"/>
  <c r="C169" i="18"/>
  <c r="A169" i="18"/>
  <c r="B169" i="18"/>
  <c r="E168" i="18"/>
  <c r="D168" i="18"/>
  <c r="F168" i="18" s="1"/>
  <c r="C168" i="18"/>
  <c r="A168" i="18" s="1"/>
  <c r="B168" i="18"/>
  <c r="E167" i="18"/>
  <c r="D167" i="18"/>
  <c r="F167" i="18" s="1"/>
  <c r="H167" i="18" s="1"/>
  <c r="C167" i="18"/>
  <c r="A167" i="18"/>
  <c r="B167" i="18"/>
  <c r="E166" i="18"/>
  <c r="D166" i="18"/>
  <c r="F166" i="18" s="1"/>
  <c r="H166" i="18" s="1"/>
  <c r="C166" i="18"/>
  <c r="A166" i="18" s="1"/>
  <c r="B166" i="18"/>
  <c r="E165" i="18"/>
  <c r="D165" i="18"/>
  <c r="F165" i="18"/>
  <c r="C165" i="18"/>
  <c r="A165" i="18" s="1"/>
  <c r="B165" i="18"/>
  <c r="E164" i="18"/>
  <c r="D164" i="18"/>
  <c r="F164" i="18" s="1"/>
  <c r="H164" i="18" s="1"/>
  <c r="C164" i="18"/>
  <c r="A164" i="18" s="1"/>
  <c r="B164" i="18"/>
  <c r="E163" i="18"/>
  <c r="D163" i="18"/>
  <c r="F163" i="18"/>
  <c r="H163" i="18"/>
  <c r="C163" i="18"/>
  <c r="A163" i="18"/>
  <c r="B163" i="18"/>
  <c r="E162" i="18"/>
  <c r="D162" i="18"/>
  <c r="F162" i="18" s="1"/>
  <c r="C162" i="18"/>
  <c r="A162" i="18" s="1"/>
  <c r="B162" i="18"/>
  <c r="E161" i="18"/>
  <c r="D161" i="18"/>
  <c r="F161" i="18" s="1"/>
  <c r="H161" i="18" s="1"/>
  <c r="C161" i="18"/>
  <c r="A161" i="18"/>
  <c r="B161" i="18"/>
  <c r="E160" i="18"/>
  <c r="D160" i="18"/>
  <c r="F160" i="18" s="1"/>
  <c r="H160" i="18" s="1"/>
  <c r="C160" i="18"/>
  <c r="A160" i="18" s="1"/>
  <c r="B160" i="18"/>
  <c r="E159" i="18"/>
  <c r="D159" i="18"/>
  <c r="F159" i="18"/>
  <c r="C159" i="18"/>
  <c r="A159" i="18" s="1"/>
  <c r="B159" i="18"/>
  <c r="E158" i="18"/>
  <c r="D158" i="18"/>
  <c r="F158" i="18" s="1"/>
  <c r="C158" i="18"/>
  <c r="A158" i="18"/>
  <c r="B158" i="18"/>
  <c r="E157" i="18"/>
  <c r="D157" i="18"/>
  <c r="F157" i="18" s="1"/>
  <c r="H157" i="18"/>
  <c r="C157" i="18"/>
  <c r="A157" i="18" s="1"/>
  <c r="B157" i="18"/>
  <c r="E156" i="18"/>
  <c r="D156" i="18"/>
  <c r="F156" i="18"/>
  <c r="H156" i="18" s="1"/>
  <c r="C156" i="18"/>
  <c r="A156" i="18"/>
  <c r="B156" i="18"/>
  <c r="E155" i="18"/>
  <c r="D155" i="18"/>
  <c r="F155" i="18" s="1"/>
  <c r="H155" i="18"/>
  <c r="C155" i="18"/>
  <c r="A155" i="18"/>
  <c r="B155" i="18"/>
  <c r="E154" i="18"/>
  <c r="D154" i="18"/>
  <c r="F154" i="18" s="1"/>
  <c r="H154" i="18" s="1"/>
  <c r="C154" i="18"/>
  <c r="A154" i="18" s="1"/>
  <c r="B154" i="18"/>
  <c r="E153" i="18"/>
  <c r="D153" i="18"/>
  <c r="F153" i="18"/>
  <c r="C153" i="18"/>
  <c r="A153" i="18" s="1"/>
  <c r="B153" i="18"/>
  <c r="E152" i="18"/>
  <c r="D152" i="18"/>
  <c r="F152" i="18"/>
  <c r="C152" i="18"/>
  <c r="A152" i="18"/>
  <c r="B152" i="18"/>
  <c r="E151" i="18"/>
  <c r="D151" i="18"/>
  <c r="F151" i="18" s="1"/>
  <c r="H151" i="18" s="1"/>
  <c r="C151" i="18"/>
  <c r="A151" i="18" s="1"/>
  <c r="B151" i="18"/>
  <c r="E150" i="18"/>
  <c r="D150" i="18"/>
  <c r="F150" i="18"/>
  <c r="H150" i="18" s="1"/>
  <c r="C150" i="18"/>
  <c r="A150" i="18"/>
  <c r="B150" i="18"/>
  <c r="E149" i="18"/>
  <c r="D149" i="18"/>
  <c r="F149" i="18" s="1"/>
  <c r="H149" i="18" s="1"/>
  <c r="C149" i="18"/>
  <c r="A149" i="18"/>
  <c r="B149" i="18"/>
  <c r="E148" i="18"/>
  <c r="D148" i="18"/>
  <c r="F148" i="18" s="1"/>
  <c r="C148" i="18"/>
  <c r="A148" i="18"/>
  <c r="B148" i="18"/>
  <c r="E147" i="18"/>
  <c r="D147" i="18"/>
  <c r="F147" i="18" s="1"/>
  <c r="H147" i="18" s="1"/>
  <c r="C147" i="18"/>
  <c r="A147" i="18" s="1"/>
  <c r="B147" i="18"/>
  <c r="E146" i="18"/>
  <c r="D146" i="18"/>
  <c r="F146" i="18"/>
  <c r="H146" i="18" s="1"/>
  <c r="C146" i="18"/>
  <c r="A146" i="18"/>
  <c r="B146" i="18"/>
  <c r="E145" i="18"/>
  <c r="D145" i="18"/>
  <c r="F145" i="18"/>
  <c r="H145" i="18" s="1"/>
  <c r="C145" i="18"/>
  <c r="A145" i="18"/>
  <c r="B145" i="18"/>
  <c r="E144" i="18"/>
  <c r="D144" i="18"/>
  <c r="F144" i="18" s="1"/>
  <c r="H144" i="18" s="1"/>
  <c r="C144" i="18"/>
  <c r="A144" i="18" s="1"/>
  <c r="B144" i="18"/>
  <c r="E143" i="18"/>
  <c r="D143" i="18"/>
  <c r="F143" i="18"/>
  <c r="H143" i="18" s="1"/>
  <c r="C143" i="18"/>
  <c r="A143" i="18" s="1"/>
  <c r="B143" i="18"/>
  <c r="E142" i="18"/>
  <c r="D142" i="18"/>
  <c r="F142" i="18" s="1"/>
  <c r="C142" i="18"/>
  <c r="A142" i="18" s="1"/>
  <c r="B142" i="18"/>
  <c r="E141" i="18"/>
  <c r="D141" i="18"/>
  <c r="F141" i="18"/>
  <c r="C141" i="18"/>
  <c r="A141" i="18" s="1"/>
  <c r="B141" i="18"/>
  <c r="E140" i="18"/>
  <c r="D140" i="18"/>
  <c r="F140" i="18" s="1"/>
  <c r="C140" i="18"/>
  <c r="A140" i="18"/>
  <c r="B140" i="18"/>
  <c r="E139" i="18"/>
  <c r="D139" i="18"/>
  <c r="F139" i="18" s="1"/>
  <c r="H139" i="18" s="1"/>
  <c r="C139" i="18"/>
  <c r="A139" i="18" s="1"/>
  <c r="B139" i="18"/>
  <c r="E138" i="18"/>
  <c r="D138" i="18"/>
  <c r="F138" i="18"/>
  <c r="H138" i="18" s="1"/>
  <c r="C138" i="18"/>
  <c r="A138" i="18"/>
  <c r="B138" i="18"/>
  <c r="E137" i="18"/>
  <c r="D137" i="18"/>
  <c r="F137" i="18" s="1"/>
  <c r="H137" i="18"/>
  <c r="C137" i="18"/>
  <c r="A137" i="18"/>
  <c r="B137" i="18"/>
  <c r="E136" i="18"/>
  <c r="D136" i="18"/>
  <c r="F136" i="18"/>
  <c r="C136" i="18"/>
  <c r="A136" i="18"/>
  <c r="B136" i="18"/>
  <c r="E135" i="18"/>
  <c r="D135" i="18"/>
  <c r="F135" i="18" s="1"/>
  <c r="H135" i="18"/>
  <c r="C135" i="18"/>
  <c r="A135" i="18" s="1"/>
  <c r="B135" i="18"/>
  <c r="E134" i="18"/>
  <c r="D134" i="18"/>
  <c r="F134" i="18" s="1"/>
  <c r="H134" i="18" s="1"/>
  <c r="C134" i="18"/>
  <c r="A134" i="18" s="1"/>
  <c r="B134" i="18"/>
  <c r="E133" i="18"/>
  <c r="D133" i="18"/>
  <c r="F133" i="18"/>
  <c r="C133" i="18"/>
  <c r="B133" i="18"/>
  <c r="E132" i="18"/>
  <c r="D132" i="18"/>
  <c r="F132" i="18"/>
  <c r="C132" i="18"/>
  <c r="A132" i="18"/>
  <c r="B132" i="18"/>
  <c r="E131" i="18"/>
  <c r="D131" i="18"/>
  <c r="F131" i="18" s="1"/>
  <c r="H131" i="18" s="1"/>
  <c r="C131" i="18"/>
  <c r="A131" i="18" s="1"/>
  <c r="B131" i="18"/>
  <c r="E130" i="18"/>
  <c r="D130" i="18"/>
  <c r="F130" i="18"/>
  <c r="C130" i="18"/>
  <c r="A130" i="18" s="1"/>
  <c r="B130" i="18"/>
  <c r="E129" i="18"/>
  <c r="D129" i="18"/>
  <c r="F129" i="18"/>
  <c r="H129" i="18" s="1"/>
  <c r="C129" i="18"/>
  <c r="A129" i="18"/>
  <c r="B129" i="18"/>
  <c r="E128" i="18"/>
  <c r="D128" i="18"/>
  <c r="F128" i="18"/>
  <c r="H128" i="18" s="1"/>
  <c r="C128" i="18"/>
  <c r="A128" i="18"/>
  <c r="B128" i="18"/>
  <c r="E127" i="18"/>
  <c r="D127" i="18"/>
  <c r="F127" i="18" s="1"/>
  <c r="H127" i="18" s="1"/>
  <c r="C127" i="18"/>
  <c r="A127" i="18" s="1"/>
  <c r="B127" i="18"/>
  <c r="E126" i="18"/>
  <c r="D126" i="18"/>
  <c r="F126" i="18"/>
  <c r="H126" i="18" s="1"/>
  <c r="C126" i="18"/>
  <c r="A126" i="18"/>
  <c r="B126" i="18"/>
  <c r="E125" i="18"/>
  <c r="D125" i="18"/>
  <c r="F125" i="18" s="1"/>
  <c r="C125" i="18"/>
  <c r="A125" i="18" s="1"/>
  <c r="B125" i="18"/>
  <c r="E124" i="18"/>
  <c r="D124" i="18"/>
  <c r="F124" i="18"/>
  <c r="C124" i="18"/>
  <c r="A124" i="18" s="1"/>
  <c r="B124" i="18"/>
  <c r="E123" i="18"/>
  <c r="D123" i="18"/>
  <c r="F123" i="18" s="1"/>
  <c r="C123" i="18"/>
  <c r="A123" i="18"/>
  <c r="B123" i="18"/>
  <c r="E122" i="18"/>
  <c r="D122" i="18"/>
  <c r="F122" i="18" s="1"/>
  <c r="H122" i="18" s="1"/>
  <c r="C122" i="18"/>
  <c r="A122" i="18" s="1"/>
  <c r="B122" i="18"/>
  <c r="E121" i="18"/>
  <c r="D121" i="18"/>
  <c r="F121" i="18"/>
  <c r="H121" i="18" s="1"/>
  <c r="C121" i="18"/>
  <c r="A121" i="18" s="1"/>
  <c r="B121" i="18"/>
  <c r="E120" i="18"/>
  <c r="D120" i="18"/>
  <c r="F120" i="18" s="1"/>
  <c r="H120" i="18"/>
  <c r="C120" i="18"/>
  <c r="A120" i="18"/>
  <c r="B120" i="18"/>
  <c r="E119" i="18"/>
  <c r="D119" i="18"/>
  <c r="F119" i="18"/>
  <c r="H119" i="18" s="1"/>
  <c r="C119" i="18"/>
  <c r="A119" i="18" s="1"/>
  <c r="B119" i="18"/>
  <c r="E118" i="18"/>
  <c r="D118" i="18"/>
  <c r="F118" i="18"/>
  <c r="H118" i="18" s="1"/>
  <c r="C118" i="18"/>
  <c r="A118" i="18"/>
  <c r="B118" i="18"/>
  <c r="E117" i="18"/>
  <c r="D117" i="18"/>
  <c r="F117" i="18" s="1"/>
  <c r="C117" i="18"/>
  <c r="A117" i="18"/>
  <c r="B117" i="18"/>
  <c r="E116" i="18"/>
  <c r="D116" i="18"/>
  <c r="F116" i="18"/>
  <c r="H116" i="18"/>
  <c r="C116" i="18"/>
  <c r="A116" i="18"/>
  <c r="B116" i="18"/>
  <c r="E115" i="18"/>
  <c r="D115" i="18"/>
  <c r="F115" i="18" s="1"/>
  <c r="H115" i="18"/>
  <c r="C115" i="18"/>
  <c r="A115" i="18" s="1"/>
  <c r="B115" i="18"/>
  <c r="E114" i="18"/>
  <c r="D114" i="18"/>
  <c r="F114" i="18"/>
  <c r="H114" i="18" s="1"/>
  <c r="C114" i="18"/>
  <c r="A114" i="18" s="1"/>
  <c r="B114" i="18"/>
  <c r="E113" i="18"/>
  <c r="D113" i="18"/>
  <c r="F113" i="18" s="1"/>
  <c r="H113" i="18" s="1"/>
  <c r="C113" i="18"/>
  <c r="A113" i="18"/>
  <c r="B113" i="18"/>
  <c r="E112" i="18"/>
  <c r="D112" i="18"/>
  <c r="F112" i="18" s="1"/>
  <c r="H112" i="18" s="1"/>
  <c r="C112" i="18"/>
  <c r="A112" i="18" s="1"/>
  <c r="B112" i="18"/>
  <c r="E111" i="18"/>
  <c r="D111" i="18"/>
  <c r="F111" i="18"/>
  <c r="C111" i="18"/>
  <c r="A111" i="18" s="1"/>
  <c r="B111" i="18"/>
  <c r="E110" i="18"/>
  <c r="D110" i="18"/>
  <c r="F110" i="18" s="1"/>
  <c r="C110" i="18"/>
  <c r="A110" i="18"/>
  <c r="B110" i="18"/>
  <c r="E109" i="18"/>
  <c r="D109" i="18"/>
  <c r="F109" i="18" s="1"/>
  <c r="C109" i="18"/>
  <c r="A109" i="18"/>
  <c r="B109" i="18"/>
  <c r="E108" i="18"/>
  <c r="D108" i="18"/>
  <c r="F108" i="18" s="1"/>
  <c r="H108" i="18" s="1"/>
  <c r="C108" i="18"/>
  <c r="A108" i="18"/>
  <c r="B108" i="18"/>
  <c r="E107" i="18"/>
  <c r="D107" i="18"/>
  <c r="F107" i="18"/>
  <c r="C107" i="18"/>
  <c r="A107" i="18"/>
  <c r="B107" i="18"/>
  <c r="E106" i="18"/>
  <c r="D106" i="18"/>
  <c r="F106" i="18" s="1"/>
  <c r="H106" i="18"/>
  <c r="C106" i="18"/>
  <c r="A106" i="18" s="1"/>
  <c r="B106" i="18"/>
  <c r="E105" i="18"/>
  <c r="D105" i="18"/>
  <c r="F105" i="18" s="1"/>
  <c r="H105" i="18" s="1"/>
  <c r="C105" i="18"/>
  <c r="A105" i="18" s="1"/>
  <c r="B105" i="18"/>
  <c r="E104" i="18"/>
  <c r="D104" i="18"/>
  <c r="F104" i="18"/>
  <c r="H104" i="18" s="1"/>
  <c r="C104" i="18"/>
  <c r="A104" i="18"/>
  <c r="B104" i="18"/>
  <c r="E103" i="18"/>
  <c r="D103" i="18"/>
  <c r="F103" i="18" s="1"/>
  <c r="H103" i="18"/>
  <c r="C103" i="18"/>
  <c r="A103" i="18" s="1"/>
  <c r="B103" i="18"/>
  <c r="E102" i="18"/>
  <c r="D102" i="18"/>
  <c r="F102" i="18"/>
  <c r="H102" i="18" s="1"/>
  <c r="C102" i="18"/>
  <c r="A102" i="18"/>
  <c r="B102" i="18"/>
  <c r="E101" i="18"/>
  <c r="D101" i="18"/>
  <c r="F101" i="18" s="1"/>
  <c r="C101" i="18"/>
  <c r="A101" i="18" s="1"/>
  <c r="B101" i="18"/>
  <c r="E100" i="18"/>
  <c r="D100" i="18"/>
  <c r="F100" i="18"/>
  <c r="H100" i="18" s="1"/>
  <c r="C100" i="18"/>
  <c r="A100" i="18"/>
  <c r="B100" i="18"/>
  <c r="E99" i="18"/>
  <c r="D99" i="18"/>
  <c r="F99" i="18" s="1"/>
  <c r="H99" i="18" s="1"/>
  <c r="C99" i="18"/>
  <c r="A99" i="18" s="1"/>
  <c r="B99" i="18"/>
  <c r="E98" i="18"/>
  <c r="D98" i="18"/>
  <c r="F98" i="18" s="1"/>
  <c r="H98" i="18" s="1"/>
  <c r="C98" i="18"/>
  <c r="A98" i="18"/>
  <c r="B98" i="18"/>
  <c r="E97" i="18"/>
  <c r="D97" i="18"/>
  <c r="F97" i="18"/>
  <c r="H97" i="18" s="1"/>
  <c r="C97" i="18"/>
  <c r="A97" i="18" s="1"/>
  <c r="B97" i="18"/>
  <c r="E96" i="18"/>
  <c r="D96" i="18"/>
  <c r="F96" i="18" s="1"/>
  <c r="H96" i="18" s="1"/>
  <c r="C96" i="18"/>
  <c r="A96" i="18" s="1"/>
  <c r="B96" i="18"/>
  <c r="E95" i="18"/>
  <c r="D95" i="18"/>
  <c r="F95" i="18"/>
  <c r="H95" i="18" s="1"/>
  <c r="C95" i="18"/>
  <c r="A95" i="18" s="1"/>
  <c r="B95" i="18"/>
  <c r="E94" i="18"/>
  <c r="D94" i="18"/>
  <c r="F94" i="18" s="1"/>
  <c r="H94" i="18" s="1"/>
  <c r="C94" i="18"/>
  <c r="A94" i="18"/>
  <c r="B94" i="18"/>
  <c r="E93" i="18"/>
  <c r="D93" i="18"/>
  <c r="F93" i="18" s="1"/>
  <c r="H93" i="18" s="1"/>
  <c r="C93" i="18"/>
  <c r="A93" i="18" s="1"/>
  <c r="B93" i="18"/>
  <c r="E92" i="18"/>
  <c r="D92" i="18"/>
  <c r="F92" i="18" s="1"/>
  <c r="H92" i="18" s="1"/>
  <c r="C92" i="18"/>
  <c r="A92" i="18"/>
  <c r="B92" i="18"/>
  <c r="E91" i="18"/>
  <c r="D91" i="18"/>
  <c r="F91" i="18"/>
  <c r="H91" i="18" s="1"/>
  <c r="C91" i="18"/>
  <c r="A91" i="18" s="1"/>
  <c r="B91" i="18"/>
  <c r="E90" i="18"/>
  <c r="D90" i="18"/>
  <c r="F90" i="18" s="1"/>
  <c r="H90" i="18"/>
  <c r="C90" i="18"/>
  <c r="A90" i="18" s="1"/>
  <c r="B90" i="18"/>
  <c r="E89" i="18"/>
  <c r="D89" i="18"/>
  <c r="F89" i="18"/>
  <c r="C89" i="18"/>
  <c r="A89" i="18"/>
  <c r="B89" i="18"/>
  <c r="E88" i="18"/>
  <c r="D88" i="18"/>
  <c r="F88" i="18"/>
  <c r="C88" i="18"/>
  <c r="A88" i="18"/>
  <c r="B88" i="18"/>
  <c r="E87" i="18"/>
  <c r="D87" i="18"/>
  <c r="F87" i="18" s="1"/>
  <c r="H87" i="18" s="1"/>
  <c r="C87" i="18"/>
  <c r="A87" i="18"/>
  <c r="B87" i="18"/>
  <c r="E86" i="18"/>
  <c r="D86" i="18"/>
  <c r="F86" i="18"/>
  <c r="H86" i="18" s="1"/>
  <c r="C86" i="18"/>
  <c r="A86" i="18"/>
  <c r="B86" i="18"/>
  <c r="E85" i="18"/>
  <c r="D85" i="18"/>
  <c r="F85" i="18" s="1"/>
  <c r="H85" i="18" s="1"/>
  <c r="C85" i="18"/>
  <c r="A85" i="18" s="1"/>
  <c r="B85" i="18"/>
  <c r="E84" i="18"/>
  <c r="D84" i="18"/>
  <c r="F84" i="18" s="1"/>
  <c r="H84" i="18" s="1"/>
  <c r="C84" i="18"/>
  <c r="A84" i="18"/>
  <c r="B84" i="18"/>
  <c r="E83" i="18"/>
  <c r="D83" i="18"/>
  <c r="F83" i="18"/>
  <c r="H83" i="18" s="1"/>
  <c r="C83" i="18"/>
  <c r="A83" i="18" s="1"/>
  <c r="B83" i="18"/>
  <c r="E82" i="18"/>
  <c r="D82" i="18"/>
  <c r="F82" i="18" s="1"/>
  <c r="H82" i="18" s="1"/>
  <c r="C82" i="18"/>
  <c r="A82" i="18"/>
  <c r="B82" i="18"/>
  <c r="E81" i="18"/>
  <c r="D81" i="18"/>
  <c r="F81" i="18"/>
  <c r="C81" i="18"/>
  <c r="A81" i="18"/>
  <c r="B81" i="18"/>
  <c r="E80" i="18"/>
  <c r="D80" i="18"/>
  <c r="F80" i="18"/>
  <c r="H80" i="18" s="1"/>
  <c r="C80" i="18"/>
  <c r="A80" i="18" s="1"/>
  <c r="B80" i="18"/>
  <c r="E79" i="18"/>
  <c r="D79" i="18"/>
  <c r="F79" i="18"/>
  <c r="H79" i="18" s="1"/>
  <c r="C79" i="18"/>
  <c r="A79" i="18"/>
  <c r="B79" i="18"/>
  <c r="E78" i="18"/>
  <c r="D78" i="18"/>
  <c r="F78" i="18" s="1"/>
  <c r="H78" i="18" s="1"/>
  <c r="C78" i="18"/>
  <c r="A78" i="18" s="1"/>
  <c r="B78" i="18"/>
  <c r="E77" i="18"/>
  <c r="D77" i="18"/>
  <c r="F77" i="18" s="1"/>
  <c r="H77" i="18" s="1"/>
  <c r="C77" i="18"/>
  <c r="A77" i="18"/>
  <c r="B77" i="18"/>
  <c r="E76" i="18"/>
  <c r="D76" i="18"/>
  <c r="F76" i="18" s="1"/>
  <c r="H76" i="18" s="1"/>
  <c r="C76" i="18"/>
  <c r="A76" i="18" s="1"/>
  <c r="B76" i="18"/>
  <c r="E75" i="18"/>
  <c r="D75" i="18"/>
  <c r="F75" i="18" s="1"/>
  <c r="C75" i="18"/>
  <c r="A75" i="18" s="1"/>
  <c r="B75" i="18"/>
  <c r="E74" i="18"/>
  <c r="D74" i="18"/>
  <c r="F74" i="18" s="1"/>
  <c r="H74" i="18" s="1"/>
  <c r="C74" i="18"/>
  <c r="A74" i="18" s="1"/>
  <c r="B74" i="18"/>
  <c r="E73" i="18"/>
  <c r="D73" i="18"/>
  <c r="F73" i="18" s="1"/>
  <c r="H73" i="18" s="1"/>
  <c r="C73" i="18"/>
  <c r="A73" i="18" s="1"/>
  <c r="B73" i="18"/>
  <c r="E72" i="18"/>
  <c r="D72" i="18"/>
  <c r="F72" i="18" s="1"/>
  <c r="C72" i="18"/>
  <c r="A72" i="18" s="1"/>
  <c r="B72" i="18"/>
  <c r="E71" i="18"/>
  <c r="D71" i="18"/>
  <c r="F71" i="18"/>
  <c r="H71" i="18" s="1"/>
  <c r="C71" i="18"/>
  <c r="A71" i="18" s="1"/>
  <c r="B71" i="18"/>
  <c r="E70" i="18"/>
  <c r="D70" i="18"/>
  <c r="F70" i="18" s="1"/>
  <c r="H70" i="18" s="1"/>
  <c r="C70" i="18"/>
  <c r="A70" i="18" s="1"/>
  <c r="B70" i="18"/>
  <c r="E69" i="18"/>
  <c r="D69" i="18"/>
  <c r="F69" i="18"/>
  <c r="H69" i="18" s="1"/>
  <c r="C69" i="18"/>
  <c r="A69" i="18"/>
  <c r="B69" i="18"/>
  <c r="E68" i="18"/>
  <c r="D68" i="18"/>
  <c r="F68" i="18"/>
  <c r="C68" i="18"/>
  <c r="B68" i="18"/>
  <c r="E67" i="18"/>
  <c r="D67" i="18"/>
  <c r="F67" i="18" s="1"/>
  <c r="H67" i="18" s="1"/>
  <c r="C67" i="18"/>
  <c r="A67" i="18" s="1"/>
  <c r="B67" i="18"/>
  <c r="E66" i="18"/>
  <c r="D66" i="18"/>
  <c r="F66" i="18"/>
  <c r="C66" i="18"/>
  <c r="A66" i="18" s="1"/>
  <c r="B66" i="18"/>
  <c r="E65" i="18"/>
  <c r="D65" i="18"/>
  <c r="F65" i="18"/>
  <c r="C65" i="18"/>
  <c r="A65" i="18"/>
  <c r="B65" i="18"/>
  <c r="E64" i="18"/>
  <c r="D64" i="18"/>
  <c r="F64" i="18"/>
  <c r="H64" i="18" s="1"/>
  <c r="C64" i="18"/>
  <c r="A64" i="18" s="1"/>
  <c r="B64" i="18"/>
  <c r="E63" i="18"/>
  <c r="D63" i="18"/>
  <c r="F63" i="18"/>
  <c r="C63" i="18"/>
  <c r="A63" i="18" s="1"/>
  <c r="B63" i="18"/>
  <c r="E62" i="18"/>
  <c r="D62" i="18"/>
  <c r="F62" i="18"/>
  <c r="C62" i="18"/>
  <c r="A62" i="18"/>
  <c r="B62" i="18"/>
  <c r="E61" i="18"/>
  <c r="D61" i="18"/>
  <c r="F61" i="18" s="1"/>
  <c r="H61" i="18"/>
  <c r="C61" i="18"/>
  <c r="A61" i="18" s="1"/>
  <c r="B61" i="18"/>
  <c r="E60" i="18"/>
  <c r="D60" i="18"/>
  <c r="F60" i="18" s="1"/>
  <c r="H60" i="18"/>
  <c r="C60" i="18"/>
  <c r="A60" i="18"/>
  <c r="B60" i="18"/>
  <c r="E59" i="18"/>
  <c r="D59" i="18"/>
  <c r="F59" i="18"/>
  <c r="H59" i="18" s="1"/>
  <c r="C59" i="18"/>
  <c r="A59" i="18" s="1"/>
  <c r="B59" i="18"/>
  <c r="E58" i="18"/>
  <c r="D58" i="18"/>
  <c r="F58" i="18" s="1"/>
  <c r="H58" i="18" s="1"/>
  <c r="C58" i="18"/>
  <c r="A58" i="18"/>
  <c r="B58" i="18"/>
  <c r="E57" i="18"/>
  <c r="D57" i="18"/>
  <c r="F57" i="18"/>
  <c r="H57" i="18" s="1"/>
  <c r="C57" i="18"/>
  <c r="A57" i="18" s="1"/>
  <c r="B57" i="18"/>
  <c r="E56" i="18"/>
  <c r="D56" i="18"/>
  <c r="F56" i="18" s="1"/>
  <c r="H56" i="18"/>
  <c r="C56" i="18"/>
  <c r="A56" i="18" s="1"/>
  <c r="B56" i="18"/>
  <c r="E55" i="18"/>
  <c r="D55" i="18"/>
  <c r="F55" i="18" s="1"/>
  <c r="H55" i="18" s="1"/>
  <c r="C55" i="18"/>
  <c r="A55" i="18"/>
  <c r="B55" i="18"/>
  <c r="E54" i="18"/>
  <c r="D54" i="18"/>
  <c r="F54" i="18" s="1"/>
  <c r="H54" i="18" s="1"/>
  <c r="C54" i="18"/>
  <c r="A54" i="18"/>
  <c r="B54" i="18"/>
  <c r="E53" i="18"/>
  <c r="D53" i="18"/>
  <c r="F53" i="18"/>
  <c r="H53" i="18" s="1"/>
  <c r="C53" i="18"/>
  <c r="A53" i="18" s="1"/>
  <c r="B53" i="18"/>
  <c r="E52" i="18"/>
  <c r="D52" i="18"/>
  <c r="F52" i="18" s="1"/>
  <c r="C52" i="18"/>
  <c r="A52" i="18"/>
  <c r="B52" i="18"/>
  <c r="E51" i="18"/>
  <c r="D51" i="18"/>
  <c r="F51" i="18"/>
  <c r="H51" i="18"/>
  <c r="C51" i="18"/>
  <c r="A51" i="18" s="1"/>
  <c r="B51" i="18"/>
  <c r="E50" i="18"/>
  <c r="D50" i="18"/>
  <c r="F50" i="18"/>
  <c r="C50" i="18"/>
  <c r="A50" i="18" s="1"/>
  <c r="B50" i="18"/>
  <c r="E49" i="18"/>
  <c r="D49" i="18"/>
  <c r="F49" i="18" s="1"/>
  <c r="H49" i="18" s="1"/>
  <c r="C49" i="18"/>
  <c r="A49" i="18" s="1"/>
  <c r="B49" i="18"/>
  <c r="E48" i="18"/>
  <c r="D48" i="18"/>
  <c r="F48" i="18" s="1"/>
  <c r="H48" i="18" s="1"/>
  <c r="C48" i="18"/>
  <c r="A48" i="18"/>
  <c r="B48" i="18"/>
  <c r="E47" i="18"/>
  <c r="D47" i="18"/>
  <c r="F47" i="18" s="1"/>
  <c r="H47" i="18" s="1"/>
  <c r="C47" i="18"/>
  <c r="A47" i="18" s="1"/>
  <c r="B47" i="18"/>
  <c r="E46" i="18"/>
  <c r="D46" i="18"/>
  <c r="F46" i="18"/>
  <c r="H46" i="18" s="1"/>
  <c r="C46" i="18"/>
  <c r="A46" i="18" s="1"/>
  <c r="B46" i="18"/>
  <c r="E45" i="18"/>
  <c r="D45" i="18"/>
  <c r="F45" i="18" s="1"/>
  <c r="C45" i="18"/>
  <c r="A45" i="18" s="1"/>
  <c r="B45" i="18"/>
  <c r="E44" i="18"/>
  <c r="D44" i="18"/>
  <c r="F44" i="18"/>
  <c r="H44" i="18"/>
  <c r="C44" i="18"/>
  <c r="A44" i="18"/>
  <c r="B44" i="18"/>
  <c r="E43" i="18"/>
  <c r="D43" i="18"/>
  <c r="F43" i="18" s="1"/>
  <c r="H43" i="18"/>
  <c r="C43" i="18"/>
  <c r="A43" i="18"/>
  <c r="B43" i="18"/>
  <c r="E42" i="18"/>
  <c r="D42" i="18"/>
  <c r="F42" i="18" s="1"/>
  <c r="H42" i="18" s="1"/>
  <c r="C42" i="18"/>
  <c r="A42" i="18"/>
  <c r="B42" i="18"/>
  <c r="E41" i="18"/>
  <c r="D41" i="18"/>
  <c r="F41" i="18"/>
  <c r="H41" i="18" s="1"/>
  <c r="C41" i="18"/>
  <c r="A41" i="18"/>
  <c r="B41" i="18"/>
  <c r="E40" i="18"/>
  <c r="D40" i="18"/>
  <c r="F40" i="18" s="1"/>
  <c r="H40" i="18" s="1"/>
  <c r="C40" i="18"/>
  <c r="A40" i="18" s="1"/>
  <c r="B40" i="18"/>
  <c r="E39" i="18"/>
  <c r="D39" i="18"/>
  <c r="F39" i="18" s="1"/>
  <c r="C39" i="18"/>
  <c r="A39" i="18" s="1"/>
  <c r="B39" i="18"/>
  <c r="E38" i="18"/>
  <c r="D38" i="18"/>
  <c r="F38" i="18" s="1"/>
  <c r="H38" i="18" s="1"/>
  <c r="C38" i="18"/>
  <c r="A38" i="18"/>
  <c r="B38" i="18"/>
  <c r="E37" i="18"/>
  <c r="D37" i="18"/>
  <c r="F37" i="18"/>
  <c r="H37" i="18" s="1"/>
  <c r="C37" i="18"/>
  <c r="A37" i="18" s="1"/>
  <c r="B37" i="18"/>
  <c r="E36" i="18"/>
  <c r="D36" i="18"/>
  <c r="F36" i="18" s="1"/>
  <c r="H36" i="18" s="1"/>
  <c r="C36" i="18"/>
  <c r="A36" i="18" s="1"/>
  <c r="B36" i="18"/>
  <c r="E35" i="18"/>
  <c r="D35" i="18"/>
  <c r="F35" i="18" s="1"/>
  <c r="C35" i="18"/>
  <c r="A35" i="18"/>
  <c r="B35" i="18"/>
  <c r="E34" i="18"/>
  <c r="D34" i="18"/>
  <c r="F34" i="18" s="1"/>
  <c r="H34" i="18" s="1"/>
  <c r="C34" i="18"/>
  <c r="A34" i="18" s="1"/>
  <c r="B34" i="18"/>
  <c r="E33" i="18"/>
  <c r="D33" i="18"/>
  <c r="F33" i="18" s="1"/>
  <c r="H33" i="18" s="1"/>
  <c r="C33" i="18"/>
  <c r="A33" i="18"/>
  <c r="B33" i="18"/>
  <c r="E32" i="18"/>
  <c r="D32" i="18"/>
  <c r="F32" i="18" s="1"/>
  <c r="C32" i="18"/>
  <c r="A32" i="18"/>
  <c r="B32" i="18"/>
  <c r="E31" i="18"/>
  <c r="D31" i="18"/>
  <c r="F31" i="18"/>
  <c r="C31" i="18"/>
  <c r="A31" i="18" s="1"/>
  <c r="B31" i="18"/>
  <c r="E30" i="18"/>
  <c r="D30" i="18"/>
  <c r="F30" i="18"/>
  <c r="H30" i="18" s="1"/>
  <c r="C30" i="18"/>
  <c r="A30" i="18"/>
  <c r="B30" i="18"/>
  <c r="E29" i="18"/>
  <c r="D29" i="18"/>
  <c r="F29" i="18"/>
  <c r="H29" i="18" s="1"/>
  <c r="C29" i="18"/>
  <c r="A29" i="18"/>
  <c r="B29" i="18"/>
  <c r="E28" i="18"/>
  <c r="D28" i="18"/>
  <c r="F28" i="18" s="1"/>
  <c r="H28" i="18" s="1"/>
  <c r="C28" i="18"/>
  <c r="A28" i="18" s="1"/>
  <c r="B28" i="18"/>
  <c r="E27" i="18"/>
  <c r="D27" i="18"/>
  <c r="F27" i="18"/>
  <c r="H27" i="18" s="1"/>
  <c r="C27" i="18"/>
  <c r="A27" i="18"/>
  <c r="B27" i="18"/>
  <c r="E26" i="18"/>
  <c r="C26" i="18"/>
  <c r="A26" i="18"/>
  <c r="B26" i="18"/>
  <c r="E25" i="18"/>
  <c r="D25" i="18"/>
  <c r="F25" i="18"/>
  <c r="H25" i="18" s="1"/>
  <c r="C25" i="18"/>
  <c r="A25" i="18"/>
  <c r="B25" i="18"/>
  <c r="E24" i="18"/>
  <c r="D24" i="18"/>
  <c r="F24" i="18" s="1"/>
  <c r="H24" i="18" s="1"/>
  <c r="C24" i="18"/>
  <c r="A24" i="18"/>
  <c r="B24" i="18"/>
  <c r="E23" i="18"/>
  <c r="D23" i="18"/>
  <c r="F23" i="18" s="1"/>
  <c r="H23" i="18" s="1"/>
  <c r="C23" i="18"/>
  <c r="A23" i="18" s="1"/>
  <c r="B23" i="18"/>
  <c r="E22" i="18"/>
  <c r="D22" i="18"/>
  <c r="F22" i="18" s="1"/>
  <c r="H22" i="18" s="1"/>
  <c r="C22" i="18"/>
  <c r="A22" i="18" s="1"/>
  <c r="B22" i="18"/>
  <c r="E21" i="18"/>
  <c r="D21" i="18"/>
  <c r="F21" i="18"/>
  <c r="H21" i="18" s="1"/>
  <c r="C21" i="18"/>
  <c r="H23" i="3" s="1"/>
  <c r="B21" i="18"/>
  <c r="E20" i="18"/>
  <c r="D20" i="18"/>
  <c r="F20" i="18"/>
  <c r="H20" i="18" s="1"/>
  <c r="C20" i="18"/>
  <c r="A20" i="18" s="1"/>
  <c r="B20" i="18"/>
  <c r="E19" i="18"/>
  <c r="D19" i="18"/>
  <c r="F19" i="18" s="1"/>
  <c r="H19" i="18" s="1"/>
  <c r="C19" i="18"/>
  <c r="A19" i="18" s="1"/>
  <c r="B19" i="18"/>
  <c r="E18" i="18"/>
  <c r="D18" i="18"/>
  <c r="F18" i="18" s="1"/>
  <c r="H18" i="18" s="1"/>
  <c r="C18" i="18"/>
  <c r="A18" i="18" s="1"/>
  <c r="B18" i="18"/>
  <c r="E17" i="18"/>
  <c r="D17" i="18"/>
  <c r="F17" i="18" s="1"/>
  <c r="H17" i="18" s="1"/>
  <c r="C17" i="18"/>
  <c r="A17" i="18"/>
  <c r="B17" i="18"/>
  <c r="E16" i="18"/>
  <c r="D16" i="18"/>
  <c r="F16" i="18"/>
  <c r="C16" i="18"/>
  <c r="A16" i="18"/>
  <c r="B16" i="18"/>
  <c r="E15" i="18"/>
  <c r="D15" i="18"/>
  <c r="F15" i="18"/>
  <c r="H15" i="18" s="1"/>
  <c r="C15" i="18"/>
  <c r="A15" i="18" s="1"/>
  <c r="B15" i="18"/>
  <c r="E14" i="18"/>
  <c r="D14" i="18"/>
  <c r="F14" i="18" s="1"/>
  <c r="H14" i="18" s="1"/>
  <c r="C14" i="18"/>
  <c r="A14" i="18"/>
  <c r="B14" i="18"/>
  <c r="E13" i="18"/>
  <c r="D13" i="18"/>
  <c r="F13" i="18"/>
  <c r="H13" i="18" s="1"/>
  <c r="C13" i="18"/>
  <c r="A13" i="18" s="1"/>
  <c r="B13" i="18"/>
  <c r="E12" i="18"/>
  <c r="D12" i="18"/>
  <c r="F12" i="18" s="1"/>
  <c r="H12" i="18" s="1"/>
  <c r="C12" i="18"/>
  <c r="A12" i="18" s="1"/>
  <c r="B12" i="18"/>
  <c r="E11" i="18"/>
  <c r="D11" i="18"/>
  <c r="F11" i="18" s="1"/>
  <c r="C11" i="18"/>
  <c r="A11" i="18"/>
  <c r="B11" i="18"/>
  <c r="E10" i="18"/>
  <c r="D10" i="18"/>
  <c r="F10" i="18" s="1"/>
  <c r="H10" i="18" s="1"/>
  <c r="C10" i="18"/>
  <c r="A10" i="18" s="1"/>
  <c r="B10" i="18"/>
  <c r="E9" i="18"/>
  <c r="D9" i="18"/>
  <c r="F9" i="18" s="1"/>
  <c r="H9" i="18" s="1"/>
  <c r="C9" i="18"/>
  <c r="A9" i="18"/>
  <c r="B9" i="18"/>
  <c r="E8" i="18"/>
  <c r="D8" i="18"/>
  <c r="C8" i="18"/>
  <c r="B8" i="18"/>
  <c r="E7" i="18"/>
  <c r="D7" i="18"/>
  <c r="F7" i="18" s="1"/>
  <c r="H7" i="18" s="1"/>
  <c r="C7" i="18"/>
  <c r="A7" i="18"/>
  <c r="B7" i="18"/>
  <c r="E6" i="18"/>
  <c r="D6" i="18"/>
  <c r="F6" i="18"/>
  <c r="H6" i="18" s="1"/>
  <c r="C6" i="18"/>
  <c r="B6" i="18"/>
  <c r="A244" i="17"/>
  <c r="A248" i="17"/>
  <c r="A276" i="17"/>
  <c r="W63" i="3"/>
  <c r="G18" i="36" s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B6" i="17"/>
  <c r="C6" i="17"/>
  <c r="A6" i="17"/>
  <c r="D6" i="17"/>
  <c r="B7" i="17"/>
  <c r="C7" i="17"/>
  <c r="A7" i="17" s="1"/>
  <c r="D7" i="17"/>
  <c r="B8" i="17"/>
  <c r="C8" i="17"/>
  <c r="A8" i="17"/>
  <c r="D8" i="17"/>
  <c r="E8" i="17" s="1"/>
  <c r="B9" i="17"/>
  <c r="C9" i="17"/>
  <c r="D9" i="17"/>
  <c r="B10" i="17"/>
  <c r="C10" i="17"/>
  <c r="A10" i="17" s="1"/>
  <c r="D10" i="17"/>
  <c r="E10" i="17"/>
  <c r="B11" i="17"/>
  <c r="C11" i="17"/>
  <c r="A11" i="17" s="1"/>
  <c r="D11" i="17"/>
  <c r="E11" i="17"/>
  <c r="B12" i="17"/>
  <c r="C12" i="17"/>
  <c r="A12" i="17"/>
  <c r="D12" i="17"/>
  <c r="E12" i="17"/>
  <c r="B13" i="17"/>
  <c r="C13" i="17"/>
  <c r="A13" i="17"/>
  <c r="D13" i="17"/>
  <c r="E13" i="17" s="1"/>
  <c r="B14" i="17"/>
  <c r="C14" i="17"/>
  <c r="A14" i="17"/>
  <c r="D14" i="17"/>
  <c r="E14" i="17"/>
  <c r="B15" i="17"/>
  <c r="C15" i="17"/>
  <c r="A15" i="17" s="1"/>
  <c r="D15" i="17"/>
  <c r="E15" i="17" s="1"/>
  <c r="B16" i="17"/>
  <c r="C16" i="17"/>
  <c r="A16" i="17"/>
  <c r="D16" i="17"/>
  <c r="E16" i="17" s="1"/>
  <c r="B17" i="17"/>
  <c r="C17" i="17"/>
  <c r="A17" i="17" s="1"/>
  <c r="D17" i="17"/>
  <c r="E17" i="17" s="1"/>
  <c r="B18" i="17"/>
  <c r="C18" i="17"/>
  <c r="A18" i="17" s="1"/>
  <c r="D18" i="17"/>
  <c r="E18" i="17"/>
  <c r="B19" i="17"/>
  <c r="C19" i="17"/>
  <c r="A19" i="17" s="1"/>
  <c r="D19" i="17"/>
  <c r="E19" i="17"/>
  <c r="B20" i="17"/>
  <c r="C20" i="17"/>
  <c r="A20" i="17"/>
  <c r="D20" i="17"/>
  <c r="E20" i="17"/>
  <c r="B21" i="17"/>
  <c r="C21" i="17"/>
  <c r="A21" i="17"/>
  <c r="D21" i="17"/>
  <c r="E21" i="17" s="1"/>
  <c r="B22" i="17"/>
  <c r="C22" i="17"/>
  <c r="A22" i="17"/>
  <c r="D22" i="17"/>
  <c r="E22" i="17"/>
  <c r="B23" i="17"/>
  <c r="C23" i="17"/>
  <c r="A23" i="17" s="1"/>
  <c r="D23" i="17"/>
  <c r="E23" i="17" s="1"/>
  <c r="B24" i="17"/>
  <c r="C24" i="17"/>
  <c r="A24" i="17"/>
  <c r="D24" i="17"/>
  <c r="E24" i="17" s="1"/>
  <c r="B25" i="17"/>
  <c r="C25" i="17"/>
  <c r="A25" i="17" s="1"/>
  <c r="D25" i="17"/>
  <c r="E25" i="17" s="1"/>
  <c r="B26" i="17"/>
  <c r="C26" i="17"/>
  <c r="A26" i="17" s="1"/>
  <c r="D26" i="17"/>
  <c r="E26" i="17"/>
  <c r="B27" i="17"/>
  <c r="C27" i="17"/>
  <c r="D27" i="17"/>
  <c r="E27" i="17"/>
  <c r="B28" i="17"/>
  <c r="C28" i="17"/>
  <c r="A28" i="17"/>
  <c r="D28" i="17"/>
  <c r="E28" i="17"/>
  <c r="B29" i="17"/>
  <c r="C29" i="17"/>
  <c r="A29" i="17"/>
  <c r="D29" i="17"/>
  <c r="E29" i="17" s="1"/>
  <c r="B30" i="17"/>
  <c r="C30" i="17"/>
  <c r="A30" i="17"/>
  <c r="D30" i="17"/>
  <c r="E30" i="17"/>
  <c r="B31" i="17"/>
  <c r="C31" i="17"/>
  <c r="A31" i="17" s="1"/>
  <c r="D31" i="17"/>
  <c r="E31" i="17" s="1"/>
  <c r="B32" i="17"/>
  <c r="C32" i="17"/>
  <c r="A32" i="17"/>
  <c r="D32" i="17"/>
  <c r="E32" i="17" s="1"/>
  <c r="B33" i="17"/>
  <c r="C33" i="17"/>
  <c r="A33" i="17" s="1"/>
  <c r="D33" i="17"/>
  <c r="E33" i="17" s="1"/>
  <c r="B34" i="17"/>
  <c r="C34" i="17"/>
  <c r="A34" i="17" s="1"/>
  <c r="D34" i="17"/>
  <c r="E34" i="17"/>
  <c r="B35" i="17"/>
  <c r="C35" i="17"/>
  <c r="A35" i="17" s="1"/>
  <c r="D35" i="17"/>
  <c r="E35" i="17"/>
  <c r="B36" i="17"/>
  <c r="C36" i="17"/>
  <c r="A36" i="17"/>
  <c r="D36" i="17"/>
  <c r="E36" i="17"/>
  <c r="B37" i="17"/>
  <c r="C37" i="17"/>
  <c r="A37" i="17"/>
  <c r="D37" i="17"/>
  <c r="E37" i="17" s="1"/>
  <c r="B38" i="17"/>
  <c r="C38" i="17"/>
  <c r="A38" i="17"/>
  <c r="D38" i="17"/>
  <c r="E38" i="17"/>
  <c r="B39" i="17"/>
  <c r="C39" i="17"/>
  <c r="A39" i="17" s="1"/>
  <c r="D39" i="17"/>
  <c r="E39" i="17" s="1"/>
  <c r="B40" i="17"/>
  <c r="C40" i="17"/>
  <c r="A40" i="17"/>
  <c r="D40" i="17"/>
  <c r="E40" i="17" s="1"/>
  <c r="B41" i="17"/>
  <c r="C41" i="17"/>
  <c r="A41" i="17" s="1"/>
  <c r="D41" i="17"/>
  <c r="E41" i="17" s="1"/>
  <c r="B42" i="17"/>
  <c r="C42" i="17"/>
  <c r="A42" i="17" s="1"/>
  <c r="D42" i="17"/>
  <c r="E42" i="17"/>
  <c r="B43" i="17"/>
  <c r="C43" i="17"/>
  <c r="A43" i="17" s="1"/>
  <c r="D43" i="17"/>
  <c r="E43" i="17"/>
  <c r="B44" i="17"/>
  <c r="C44" i="17"/>
  <c r="A44" i="17"/>
  <c r="D44" i="17"/>
  <c r="E44" i="17"/>
  <c r="B45" i="17"/>
  <c r="C45" i="17"/>
  <c r="A45" i="17"/>
  <c r="D45" i="17"/>
  <c r="E45" i="17" s="1"/>
  <c r="B46" i="17"/>
  <c r="C46" i="17"/>
  <c r="A46" i="17"/>
  <c r="D46" i="17"/>
  <c r="E46" i="17"/>
  <c r="B47" i="17"/>
  <c r="C47" i="17"/>
  <c r="A47" i="17" s="1"/>
  <c r="D47" i="17"/>
  <c r="E47" i="17" s="1"/>
  <c r="B48" i="17"/>
  <c r="C48" i="17"/>
  <c r="A48" i="17"/>
  <c r="D48" i="17"/>
  <c r="E48" i="17" s="1"/>
  <c r="B49" i="17"/>
  <c r="C49" i="17"/>
  <c r="A49" i="17" s="1"/>
  <c r="D49" i="17"/>
  <c r="E49" i="17" s="1"/>
  <c r="B50" i="17"/>
  <c r="C50" i="17"/>
  <c r="A50" i="17" s="1"/>
  <c r="D50" i="17"/>
  <c r="E50" i="17"/>
  <c r="B51" i="17"/>
  <c r="C51" i="17"/>
  <c r="A51" i="17" s="1"/>
  <c r="D51" i="17"/>
  <c r="E51" i="17"/>
  <c r="B52" i="17"/>
  <c r="C52" i="17"/>
  <c r="A52" i="17"/>
  <c r="D52" i="17"/>
  <c r="E52" i="17"/>
  <c r="B53" i="17"/>
  <c r="C53" i="17"/>
  <c r="A53" i="17"/>
  <c r="D53" i="17"/>
  <c r="E53" i="17" s="1"/>
  <c r="B54" i="17"/>
  <c r="C54" i="17"/>
  <c r="A54" i="17"/>
  <c r="D54" i="17"/>
  <c r="E54" i="17"/>
  <c r="B55" i="17"/>
  <c r="C55" i="17"/>
  <c r="A55" i="17" s="1"/>
  <c r="D55" i="17"/>
  <c r="E55" i="17" s="1"/>
  <c r="B56" i="17"/>
  <c r="C56" i="17"/>
  <c r="A56" i="17"/>
  <c r="D56" i="17"/>
  <c r="E56" i="17" s="1"/>
  <c r="B57" i="17"/>
  <c r="C57" i="17"/>
  <c r="A57" i="17" s="1"/>
  <c r="D57" i="17"/>
  <c r="E57" i="17" s="1"/>
  <c r="B58" i="17"/>
  <c r="C58" i="17"/>
  <c r="A58" i="17" s="1"/>
  <c r="D58" i="17"/>
  <c r="E58" i="17"/>
  <c r="B59" i="17"/>
  <c r="C59" i="17"/>
  <c r="A59" i="17" s="1"/>
  <c r="D59" i="17"/>
  <c r="E59" i="17"/>
  <c r="B60" i="17"/>
  <c r="C60" i="17"/>
  <c r="A60" i="17"/>
  <c r="D60" i="17"/>
  <c r="E60" i="17"/>
  <c r="B61" i="17"/>
  <c r="C61" i="17"/>
  <c r="A61" i="17"/>
  <c r="D61" i="17"/>
  <c r="E61" i="17" s="1"/>
  <c r="B62" i="17"/>
  <c r="C62" i="17"/>
  <c r="A62" i="17"/>
  <c r="D62" i="17"/>
  <c r="E62" i="17"/>
  <c r="B63" i="17"/>
  <c r="C63" i="17"/>
  <c r="A63" i="17" s="1"/>
  <c r="D63" i="17"/>
  <c r="E63" i="17" s="1"/>
  <c r="B64" i="17"/>
  <c r="C64" i="17"/>
  <c r="A64" i="17"/>
  <c r="D64" i="17"/>
  <c r="E64" i="17" s="1"/>
  <c r="B65" i="17"/>
  <c r="C65" i="17"/>
  <c r="A65" i="17" s="1"/>
  <c r="D65" i="17"/>
  <c r="E65" i="17" s="1"/>
  <c r="B66" i="17"/>
  <c r="C66" i="17"/>
  <c r="A66" i="17" s="1"/>
  <c r="D66" i="17"/>
  <c r="E66" i="17"/>
  <c r="B67" i="17"/>
  <c r="C67" i="17"/>
  <c r="A67" i="17" s="1"/>
  <c r="D67" i="17"/>
  <c r="E67" i="17"/>
  <c r="B68" i="17"/>
  <c r="C68" i="17"/>
  <c r="A68" i="17"/>
  <c r="D68" i="17"/>
  <c r="E68" i="17"/>
  <c r="B69" i="17"/>
  <c r="C69" i="17"/>
  <c r="A69" i="17"/>
  <c r="D69" i="17"/>
  <c r="E69" i="17" s="1"/>
  <c r="B70" i="17"/>
  <c r="C70" i="17"/>
  <c r="A70" i="17"/>
  <c r="D70" i="17"/>
  <c r="E70" i="17"/>
  <c r="B71" i="17"/>
  <c r="C71" i="17"/>
  <c r="A71" i="17" s="1"/>
  <c r="D71" i="17"/>
  <c r="E71" i="17" s="1"/>
  <c r="B72" i="17"/>
  <c r="C72" i="17"/>
  <c r="A72" i="17"/>
  <c r="D72" i="17"/>
  <c r="E72" i="17" s="1"/>
  <c r="B73" i="17"/>
  <c r="C73" i="17"/>
  <c r="A73" i="17" s="1"/>
  <c r="D73" i="17"/>
  <c r="E73" i="17" s="1"/>
  <c r="B74" i="17"/>
  <c r="C74" i="17"/>
  <c r="A74" i="17" s="1"/>
  <c r="D74" i="17"/>
  <c r="E74" i="17"/>
  <c r="B75" i="17"/>
  <c r="C75" i="17"/>
  <c r="A75" i="17" s="1"/>
  <c r="D75" i="17"/>
  <c r="E75" i="17"/>
  <c r="B76" i="17"/>
  <c r="C76" i="17"/>
  <c r="A76" i="17"/>
  <c r="D76" i="17"/>
  <c r="E76" i="17"/>
  <c r="B77" i="17"/>
  <c r="C77" i="17"/>
  <c r="A77" i="17"/>
  <c r="D77" i="17"/>
  <c r="E77" i="17" s="1"/>
  <c r="B78" i="17"/>
  <c r="C78" i="17"/>
  <c r="A78" i="17"/>
  <c r="D78" i="17"/>
  <c r="E78" i="17"/>
  <c r="B79" i="17"/>
  <c r="C79" i="17"/>
  <c r="A79" i="17" s="1"/>
  <c r="D79" i="17"/>
  <c r="E79" i="17" s="1"/>
  <c r="B80" i="17"/>
  <c r="C80" i="17"/>
  <c r="A80" i="17"/>
  <c r="D80" i="17"/>
  <c r="E80" i="17" s="1"/>
  <c r="B81" i="17"/>
  <c r="C81" i="17"/>
  <c r="A81" i="17" s="1"/>
  <c r="D81" i="17"/>
  <c r="E81" i="17" s="1"/>
  <c r="B82" i="17"/>
  <c r="C82" i="17"/>
  <c r="A82" i="17" s="1"/>
  <c r="D82" i="17"/>
  <c r="E82" i="17"/>
  <c r="B83" i="17"/>
  <c r="C83" i="17"/>
  <c r="A83" i="17" s="1"/>
  <c r="D83" i="17"/>
  <c r="E83" i="17"/>
  <c r="B84" i="17"/>
  <c r="C84" i="17"/>
  <c r="A84" i="17"/>
  <c r="D84" i="17"/>
  <c r="E84" i="17" s="1"/>
  <c r="B85" i="17"/>
  <c r="C85" i="17"/>
  <c r="A85" i="17"/>
  <c r="D85" i="17"/>
  <c r="E85" i="17" s="1"/>
  <c r="B86" i="17"/>
  <c r="C86" i="17"/>
  <c r="A86" i="17" s="1"/>
  <c r="D86" i="17"/>
  <c r="E86" i="17"/>
  <c r="B87" i="17"/>
  <c r="C87" i="17"/>
  <c r="A87" i="17" s="1"/>
  <c r="D87" i="17"/>
  <c r="E87" i="17" s="1"/>
  <c r="B88" i="17"/>
  <c r="C88" i="17"/>
  <c r="A88" i="17"/>
  <c r="D88" i="17"/>
  <c r="E88" i="17" s="1"/>
  <c r="B89" i="17"/>
  <c r="C89" i="17"/>
  <c r="A89" i="17" s="1"/>
  <c r="D89" i="17"/>
  <c r="E89" i="17" s="1"/>
  <c r="B90" i="17"/>
  <c r="C90" i="17"/>
  <c r="A90" i="17" s="1"/>
  <c r="D90" i="17"/>
  <c r="E90" i="17"/>
  <c r="B91" i="17"/>
  <c r="C91" i="17"/>
  <c r="A91" i="17" s="1"/>
  <c r="D91" i="17"/>
  <c r="E91" i="17" s="1"/>
  <c r="B92" i="17"/>
  <c r="C92" i="17"/>
  <c r="A92" i="17"/>
  <c r="D92" i="17"/>
  <c r="E92" i="17"/>
  <c r="B93" i="17"/>
  <c r="C93" i="17"/>
  <c r="A93" i="17" s="1"/>
  <c r="D93" i="17"/>
  <c r="E93" i="17" s="1"/>
  <c r="B94" i="17"/>
  <c r="C94" i="17"/>
  <c r="A94" i="17"/>
  <c r="D94" i="17"/>
  <c r="E94" i="17"/>
  <c r="B95" i="17"/>
  <c r="C95" i="17"/>
  <c r="A95" i="17" s="1"/>
  <c r="D95" i="17"/>
  <c r="E95" i="17" s="1"/>
  <c r="B96" i="17"/>
  <c r="C96" i="17"/>
  <c r="A96" i="17"/>
  <c r="D96" i="17"/>
  <c r="E96" i="17" s="1"/>
  <c r="B97" i="17"/>
  <c r="C97" i="17"/>
  <c r="A97" i="17"/>
  <c r="D97" i="17"/>
  <c r="E97" i="17" s="1"/>
  <c r="B98" i="17"/>
  <c r="C98" i="17"/>
  <c r="A98" i="17" s="1"/>
  <c r="D98" i="17"/>
  <c r="E98" i="17"/>
  <c r="B99" i="17"/>
  <c r="C99" i="17"/>
  <c r="A99" i="17" s="1"/>
  <c r="D99" i="17"/>
  <c r="E99" i="17" s="1"/>
  <c r="B100" i="17"/>
  <c r="C100" i="17"/>
  <c r="A100" i="17"/>
  <c r="D100" i="17"/>
  <c r="E100" i="17" s="1"/>
  <c r="B101" i="17"/>
  <c r="C101" i="17"/>
  <c r="A101" i="17" s="1"/>
  <c r="D101" i="17"/>
  <c r="E101" i="17" s="1"/>
  <c r="B102" i="17"/>
  <c r="C102" i="17"/>
  <c r="A102" i="17"/>
  <c r="D102" i="17"/>
  <c r="E102" i="17"/>
  <c r="B103" i="17"/>
  <c r="C103" i="17"/>
  <c r="A103" i="17" s="1"/>
  <c r="D103" i="17"/>
  <c r="E103" i="17"/>
  <c r="B104" i="17"/>
  <c r="C104" i="17"/>
  <c r="A104" i="17"/>
  <c r="D104" i="17"/>
  <c r="E104" i="17" s="1"/>
  <c r="B105" i="17"/>
  <c r="C105" i="17"/>
  <c r="A105" i="17" s="1"/>
  <c r="D105" i="17"/>
  <c r="E105" i="17" s="1"/>
  <c r="B106" i="17"/>
  <c r="C106" i="17"/>
  <c r="A106" i="17" s="1"/>
  <c r="D106" i="17"/>
  <c r="E106" i="17"/>
  <c r="B107" i="17"/>
  <c r="C107" i="17"/>
  <c r="A107" i="17" s="1"/>
  <c r="D107" i="17"/>
  <c r="E107" i="17"/>
  <c r="B108" i="17"/>
  <c r="C108" i="17"/>
  <c r="A108" i="17"/>
  <c r="D108" i="17"/>
  <c r="E108" i="17"/>
  <c r="B109" i="17"/>
  <c r="C109" i="17"/>
  <c r="A109" i="17"/>
  <c r="D109" i="17"/>
  <c r="E109" i="17" s="1"/>
  <c r="B110" i="17"/>
  <c r="C110" i="17"/>
  <c r="A110" i="17" s="1"/>
  <c r="D110" i="17"/>
  <c r="E110" i="17"/>
  <c r="B111" i="17"/>
  <c r="C111" i="17"/>
  <c r="A111" i="17" s="1"/>
  <c r="D111" i="17"/>
  <c r="E111" i="17"/>
  <c r="B112" i="17"/>
  <c r="C112" i="17"/>
  <c r="A112" i="17"/>
  <c r="D112" i="17"/>
  <c r="E112" i="17" s="1"/>
  <c r="B113" i="17"/>
  <c r="C113" i="17"/>
  <c r="A113" i="17"/>
  <c r="D113" i="17"/>
  <c r="E113" i="17" s="1"/>
  <c r="B114" i="17"/>
  <c r="C114" i="17"/>
  <c r="A114" i="17" s="1"/>
  <c r="D114" i="17"/>
  <c r="E114" i="17"/>
  <c r="B115" i="17"/>
  <c r="C115" i="17"/>
  <c r="A115" i="17" s="1"/>
  <c r="D115" i="17"/>
  <c r="E115" i="17"/>
  <c r="B116" i="17"/>
  <c r="C116" i="17"/>
  <c r="A116" i="17"/>
  <c r="D116" i="17"/>
  <c r="E116" i="17" s="1"/>
  <c r="B117" i="17"/>
  <c r="C117" i="17"/>
  <c r="A117" i="17"/>
  <c r="D117" i="17"/>
  <c r="E117" i="17" s="1"/>
  <c r="B118" i="17"/>
  <c r="C118" i="17"/>
  <c r="A118" i="17" s="1"/>
  <c r="D118" i="17"/>
  <c r="E118" i="17"/>
  <c r="B119" i="17"/>
  <c r="C119" i="17"/>
  <c r="A119" i="17" s="1"/>
  <c r="D119" i="17"/>
  <c r="E119" i="17" s="1"/>
  <c r="B120" i="17"/>
  <c r="C120" i="17"/>
  <c r="A120" i="17"/>
  <c r="D120" i="17"/>
  <c r="E120" i="17" s="1"/>
  <c r="B121" i="17"/>
  <c r="C121" i="17"/>
  <c r="A121" i="17" s="1"/>
  <c r="D121" i="17"/>
  <c r="E121" i="17" s="1"/>
  <c r="B122" i="17"/>
  <c r="C122" i="17"/>
  <c r="A122" i="17" s="1"/>
  <c r="D122" i="17"/>
  <c r="E122" i="17"/>
  <c r="B123" i="17"/>
  <c r="C123" i="17"/>
  <c r="A123" i="17" s="1"/>
  <c r="D123" i="17"/>
  <c r="E123" i="17" s="1"/>
  <c r="B124" i="17"/>
  <c r="C124" i="17"/>
  <c r="A124" i="17"/>
  <c r="D124" i="17"/>
  <c r="E124" i="17"/>
  <c r="B125" i="17"/>
  <c r="C125" i="17"/>
  <c r="A125" i="17" s="1"/>
  <c r="D125" i="17"/>
  <c r="E125" i="17" s="1"/>
  <c r="B126" i="17"/>
  <c r="C126" i="17"/>
  <c r="A126" i="17"/>
  <c r="D126" i="17"/>
  <c r="E126" i="17"/>
  <c r="B127" i="17"/>
  <c r="C127" i="17"/>
  <c r="A127" i="17" s="1"/>
  <c r="D127" i="17"/>
  <c r="E127" i="17" s="1"/>
  <c r="B128" i="17"/>
  <c r="C128" i="17"/>
  <c r="A128" i="17"/>
  <c r="D128" i="17"/>
  <c r="E128" i="17" s="1"/>
  <c r="B129" i="17"/>
  <c r="C129" i="17"/>
  <c r="A129" i="17"/>
  <c r="D129" i="17"/>
  <c r="E129" i="17" s="1"/>
  <c r="B130" i="17"/>
  <c r="C130" i="17"/>
  <c r="A130" i="17" s="1"/>
  <c r="D130" i="17"/>
  <c r="E130" i="17"/>
  <c r="B131" i="17"/>
  <c r="C131" i="17"/>
  <c r="A131" i="17" s="1"/>
  <c r="D131" i="17"/>
  <c r="E131" i="17" s="1"/>
  <c r="B132" i="17"/>
  <c r="C132" i="17"/>
  <c r="A132" i="17"/>
  <c r="D132" i="17"/>
  <c r="E132" i="17" s="1"/>
  <c r="B133" i="17"/>
  <c r="C133" i="17"/>
  <c r="A133" i="17" s="1"/>
  <c r="D133" i="17"/>
  <c r="E133" i="17" s="1"/>
  <c r="B134" i="17"/>
  <c r="C134" i="17"/>
  <c r="A134" i="17"/>
  <c r="D134" i="17"/>
  <c r="E134" i="17"/>
  <c r="B135" i="17"/>
  <c r="C135" i="17"/>
  <c r="A135" i="17" s="1"/>
  <c r="D135" i="17"/>
  <c r="E135" i="17"/>
  <c r="B136" i="17"/>
  <c r="C136" i="17"/>
  <c r="A136" i="17"/>
  <c r="D136" i="17"/>
  <c r="E136" i="17" s="1"/>
  <c r="B137" i="17"/>
  <c r="C137" i="17"/>
  <c r="A137" i="17" s="1"/>
  <c r="D137" i="17"/>
  <c r="E137" i="17" s="1"/>
  <c r="B138" i="17"/>
  <c r="C138" i="17"/>
  <c r="A138" i="17" s="1"/>
  <c r="D138" i="17"/>
  <c r="E138" i="17"/>
  <c r="B139" i="17"/>
  <c r="C139" i="17"/>
  <c r="A139" i="17" s="1"/>
  <c r="D139" i="17"/>
  <c r="E139" i="17"/>
  <c r="B140" i="17"/>
  <c r="C140" i="17"/>
  <c r="A140" i="17"/>
  <c r="D140" i="17"/>
  <c r="E140" i="17"/>
  <c r="B141" i="17"/>
  <c r="C141" i="17"/>
  <c r="A141" i="17"/>
  <c r="D141" i="17"/>
  <c r="E141" i="17" s="1"/>
  <c r="B142" i="17"/>
  <c r="C142" i="17"/>
  <c r="A142" i="17" s="1"/>
  <c r="D142" i="17"/>
  <c r="E142" i="17"/>
  <c r="B143" i="17"/>
  <c r="C143" i="17"/>
  <c r="A143" i="17" s="1"/>
  <c r="D143" i="17"/>
  <c r="E143" i="17"/>
  <c r="B144" i="17"/>
  <c r="C144" i="17"/>
  <c r="A144" i="17"/>
  <c r="D144" i="17"/>
  <c r="E144" i="17" s="1"/>
  <c r="B145" i="17"/>
  <c r="C145" i="17"/>
  <c r="A145" i="17"/>
  <c r="D145" i="17"/>
  <c r="E145" i="17" s="1"/>
  <c r="B146" i="17"/>
  <c r="C146" i="17"/>
  <c r="A146" i="17" s="1"/>
  <c r="D146" i="17"/>
  <c r="E146" i="17"/>
  <c r="B147" i="17"/>
  <c r="C147" i="17"/>
  <c r="A147" i="17" s="1"/>
  <c r="D147" i="17"/>
  <c r="E147" i="17"/>
  <c r="B148" i="17"/>
  <c r="C148" i="17"/>
  <c r="A148" i="17"/>
  <c r="D148" i="17"/>
  <c r="E148" i="17" s="1"/>
  <c r="B149" i="17"/>
  <c r="C149" i="17"/>
  <c r="A149" i="17"/>
  <c r="D149" i="17"/>
  <c r="E149" i="17" s="1"/>
  <c r="B150" i="17"/>
  <c r="C150" i="17"/>
  <c r="A150" i="17" s="1"/>
  <c r="D150" i="17"/>
  <c r="E150" i="17"/>
  <c r="B151" i="17"/>
  <c r="C151" i="17"/>
  <c r="A151" i="17" s="1"/>
  <c r="D151" i="17"/>
  <c r="E151" i="17" s="1"/>
  <c r="B152" i="17"/>
  <c r="C152" i="17"/>
  <c r="A152" i="17"/>
  <c r="D152" i="17"/>
  <c r="E152" i="17" s="1"/>
  <c r="B153" i="17"/>
  <c r="C153" i="17"/>
  <c r="A153" i="17" s="1"/>
  <c r="D153" i="17"/>
  <c r="E153" i="17" s="1"/>
  <c r="B154" i="17"/>
  <c r="C154" i="17"/>
  <c r="A154" i="17" s="1"/>
  <c r="D154" i="17"/>
  <c r="E154" i="17"/>
  <c r="B155" i="17"/>
  <c r="C155" i="17"/>
  <c r="A155" i="17" s="1"/>
  <c r="D155" i="17"/>
  <c r="E155" i="17" s="1"/>
  <c r="B156" i="17"/>
  <c r="C156" i="17"/>
  <c r="A156" i="17"/>
  <c r="D156" i="17"/>
  <c r="E156" i="17"/>
  <c r="B157" i="17"/>
  <c r="C157" i="17"/>
  <c r="A157" i="17" s="1"/>
  <c r="D157" i="17"/>
  <c r="E157" i="17" s="1"/>
  <c r="B158" i="17"/>
  <c r="C158" i="17"/>
  <c r="A158" i="17"/>
  <c r="D158" i="17"/>
  <c r="E158" i="17"/>
  <c r="B159" i="17"/>
  <c r="C159" i="17"/>
  <c r="A159" i="17" s="1"/>
  <c r="D159" i="17"/>
  <c r="E159" i="17" s="1"/>
  <c r="B160" i="17"/>
  <c r="C160" i="17"/>
  <c r="A160" i="17"/>
  <c r="D160" i="17"/>
  <c r="E160" i="17" s="1"/>
  <c r="B161" i="17"/>
  <c r="C161" i="17"/>
  <c r="A161" i="17"/>
  <c r="D161" i="17"/>
  <c r="E161" i="17" s="1"/>
  <c r="B162" i="17"/>
  <c r="C162" i="17"/>
  <c r="A162" i="17" s="1"/>
  <c r="D162" i="17"/>
  <c r="E162" i="17"/>
  <c r="B163" i="17"/>
  <c r="C163" i="17"/>
  <c r="A163" i="17" s="1"/>
  <c r="D163" i="17"/>
  <c r="E163" i="17" s="1"/>
  <c r="B164" i="17"/>
  <c r="C164" i="17"/>
  <c r="A164" i="17"/>
  <c r="D164" i="17"/>
  <c r="E164" i="17" s="1"/>
  <c r="B165" i="17"/>
  <c r="C165" i="17"/>
  <c r="A165" i="17" s="1"/>
  <c r="D165" i="17"/>
  <c r="E165" i="17" s="1"/>
  <c r="B166" i="17"/>
  <c r="C166" i="17"/>
  <c r="A166" i="17"/>
  <c r="D166" i="17"/>
  <c r="E166" i="17"/>
  <c r="B167" i="17"/>
  <c r="C167" i="17"/>
  <c r="A167" i="17" s="1"/>
  <c r="D167" i="17"/>
  <c r="E167" i="17"/>
  <c r="B168" i="17"/>
  <c r="C168" i="17"/>
  <c r="A168" i="17"/>
  <c r="D168" i="17"/>
  <c r="E168" i="17" s="1"/>
  <c r="B169" i="17"/>
  <c r="C169" i="17"/>
  <c r="A169" i="17" s="1"/>
  <c r="D169" i="17"/>
  <c r="E169" i="17" s="1"/>
  <c r="B170" i="17"/>
  <c r="C170" i="17"/>
  <c r="A170" i="17" s="1"/>
  <c r="D170" i="17"/>
  <c r="E170" i="17"/>
  <c r="B171" i="17"/>
  <c r="C171" i="17"/>
  <c r="A171" i="17" s="1"/>
  <c r="D171" i="17"/>
  <c r="E171" i="17"/>
  <c r="B172" i="17"/>
  <c r="C172" i="17"/>
  <c r="A172" i="17"/>
  <c r="D172" i="17"/>
  <c r="E172" i="17"/>
  <c r="B173" i="17"/>
  <c r="C173" i="17"/>
  <c r="A173" i="17"/>
  <c r="D173" i="17"/>
  <c r="E173" i="17" s="1"/>
  <c r="B174" i="17"/>
  <c r="C174" i="17"/>
  <c r="A174" i="17" s="1"/>
  <c r="D174" i="17"/>
  <c r="E174" i="17"/>
  <c r="B175" i="17"/>
  <c r="C175" i="17"/>
  <c r="A175" i="17" s="1"/>
  <c r="D175" i="17"/>
  <c r="E175" i="17"/>
  <c r="B176" i="17"/>
  <c r="C176" i="17"/>
  <c r="A176" i="17"/>
  <c r="D176" i="17"/>
  <c r="E176" i="17" s="1"/>
  <c r="B177" i="17"/>
  <c r="C177" i="17"/>
  <c r="A177" i="17"/>
  <c r="D177" i="17"/>
  <c r="E177" i="17" s="1"/>
  <c r="B178" i="17"/>
  <c r="C178" i="17"/>
  <c r="A178" i="17" s="1"/>
  <c r="D178" i="17"/>
  <c r="E178" i="17"/>
  <c r="B179" i="17"/>
  <c r="C179" i="17"/>
  <c r="A179" i="17" s="1"/>
  <c r="D179" i="17"/>
  <c r="E179" i="17"/>
  <c r="B180" i="17"/>
  <c r="C180" i="17"/>
  <c r="A180" i="17"/>
  <c r="D180" i="17"/>
  <c r="E180" i="17" s="1"/>
  <c r="B181" i="17"/>
  <c r="C181" i="17"/>
  <c r="A181" i="17"/>
  <c r="D181" i="17"/>
  <c r="E181" i="17" s="1"/>
  <c r="B182" i="17"/>
  <c r="C182" i="17"/>
  <c r="A182" i="17" s="1"/>
  <c r="D182" i="17"/>
  <c r="E182" i="17"/>
  <c r="B183" i="17"/>
  <c r="C183" i="17"/>
  <c r="A183" i="17" s="1"/>
  <c r="D183" i="17"/>
  <c r="E183" i="17" s="1"/>
  <c r="B184" i="17"/>
  <c r="C184" i="17"/>
  <c r="A184" i="17"/>
  <c r="D184" i="17"/>
  <c r="E184" i="17" s="1"/>
  <c r="B185" i="17"/>
  <c r="C185" i="17"/>
  <c r="A185" i="17" s="1"/>
  <c r="D185" i="17"/>
  <c r="E185" i="17" s="1"/>
  <c r="B186" i="17"/>
  <c r="C186" i="17"/>
  <c r="A186" i="17" s="1"/>
  <c r="D186" i="17"/>
  <c r="E186" i="17"/>
  <c r="B187" i="17"/>
  <c r="C187" i="17"/>
  <c r="A187" i="17" s="1"/>
  <c r="D187" i="17"/>
  <c r="E187" i="17" s="1"/>
  <c r="B188" i="17"/>
  <c r="C188" i="17"/>
  <c r="A188" i="17"/>
  <c r="D188" i="17"/>
  <c r="E188" i="17"/>
  <c r="B189" i="17"/>
  <c r="C189" i="17"/>
  <c r="A189" i="17" s="1"/>
  <c r="D189" i="17"/>
  <c r="E189" i="17" s="1"/>
  <c r="B190" i="17"/>
  <c r="C190" i="17"/>
  <c r="A190" i="17"/>
  <c r="D190" i="17"/>
  <c r="E190" i="17"/>
  <c r="B191" i="17"/>
  <c r="C191" i="17"/>
  <c r="A191" i="17" s="1"/>
  <c r="D191" i="17"/>
  <c r="E191" i="17" s="1"/>
  <c r="B192" i="17"/>
  <c r="C192" i="17"/>
  <c r="A192" i="17"/>
  <c r="D192" i="17"/>
  <c r="E192" i="17" s="1"/>
  <c r="B193" i="17"/>
  <c r="C193" i="17"/>
  <c r="A193" i="17"/>
  <c r="D193" i="17"/>
  <c r="E193" i="17" s="1"/>
  <c r="B194" i="17"/>
  <c r="C194" i="17"/>
  <c r="A194" i="17" s="1"/>
  <c r="D194" i="17"/>
  <c r="E194" i="17"/>
  <c r="B195" i="17"/>
  <c r="C195" i="17"/>
  <c r="A195" i="17" s="1"/>
  <c r="D195" i="17"/>
  <c r="E195" i="17" s="1"/>
  <c r="B196" i="17"/>
  <c r="C196" i="17"/>
  <c r="A196" i="17"/>
  <c r="D196" i="17"/>
  <c r="E196" i="17" s="1"/>
  <c r="B197" i="17"/>
  <c r="C197" i="17"/>
  <c r="A197" i="17" s="1"/>
  <c r="D197" i="17"/>
  <c r="E197" i="17" s="1"/>
  <c r="B198" i="17"/>
  <c r="C198" i="17"/>
  <c r="A198" i="17"/>
  <c r="D198" i="17"/>
  <c r="E198" i="17"/>
  <c r="B199" i="17"/>
  <c r="C199" i="17"/>
  <c r="A199" i="17" s="1"/>
  <c r="D199" i="17"/>
  <c r="E199" i="17"/>
  <c r="B200" i="17"/>
  <c r="C200" i="17"/>
  <c r="A200" i="17"/>
  <c r="D200" i="17"/>
  <c r="E200" i="17" s="1"/>
  <c r="B201" i="17"/>
  <c r="C201" i="17"/>
  <c r="A201" i="17" s="1"/>
  <c r="D201" i="17"/>
  <c r="E201" i="17" s="1"/>
  <c r="B202" i="17"/>
  <c r="C202" i="17"/>
  <c r="A202" i="17" s="1"/>
  <c r="D202" i="17"/>
  <c r="E202" i="17"/>
  <c r="B203" i="17"/>
  <c r="C203" i="17"/>
  <c r="A203" i="17" s="1"/>
  <c r="D203" i="17"/>
  <c r="E203" i="17"/>
  <c r="B204" i="17"/>
  <c r="C204" i="17"/>
  <c r="A204" i="17"/>
  <c r="D204" i="17"/>
  <c r="E204" i="17"/>
  <c r="B205" i="17"/>
  <c r="C205" i="17"/>
  <c r="A205" i="17"/>
  <c r="D205" i="17"/>
  <c r="E205" i="17" s="1"/>
  <c r="B206" i="17"/>
  <c r="C206" i="17"/>
  <c r="A206" i="17" s="1"/>
  <c r="D206" i="17"/>
  <c r="E206" i="17"/>
  <c r="B207" i="17"/>
  <c r="C207" i="17"/>
  <c r="A207" i="17" s="1"/>
  <c r="D207" i="17"/>
  <c r="E207" i="17"/>
  <c r="B208" i="17"/>
  <c r="C208" i="17"/>
  <c r="A208" i="17"/>
  <c r="D208" i="17"/>
  <c r="E208" i="17" s="1"/>
  <c r="B209" i="17"/>
  <c r="C209" i="17"/>
  <c r="A209" i="17"/>
  <c r="D209" i="17"/>
  <c r="E209" i="17" s="1"/>
  <c r="B210" i="17"/>
  <c r="C210" i="17"/>
  <c r="A210" i="17" s="1"/>
  <c r="D210" i="17"/>
  <c r="E210" i="17"/>
  <c r="B211" i="17"/>
  <c r="C211" i="17"/>
  <c r="A211" i="17" s="1"/>
  <c r="D211" i="17"/>
  <c r="E211" i="17"/>
  <c r="B212" i="17"/>
  <c r="C212" i="17"/>
  <c r="A212" i="17"/>
  <c r="D212" i="17"/>
  <c r="E212" i="17" s="1"/>
  <c r="B213" i="17"/>
  <c r="C213" i="17"/>
  <c r="A213" i="17"/>
  <c r="D213" i="17"/>
  <c r="E213" i="17" s="1"/>
  <c r="B214" i="17"/>
  <c r="C214" i="17"/>
  <c r="A214" i="17" s="1"/>
  <c r="D214" i="17"/>
  <c r="E214" i="17"/>
  <c r="B215" i="17"/>
  <c r="C215" i="17"/>
  <c r="A215" i="17" s="1"/>
  <c r="D215" i="17"/>
  <c r="E215" i="17" s="1"/>
  <c r="B216" i="17"/>
  <c r="C216" i="17"/>
  <c r="A216" i="17"/>
  <c r="D216" i="17"/>
  <c r="E216" i="17" s="1"/>
  <c r="B217" i="17"/>
  <c r="C217" i="17"/>
  <c r="A217" i="17" s="1"/>
  <c r="D217" i="17"/>
  <c r="E217" i="17" s="1"/>
  <c r="B218" i="17"/>
  <c r="C218" i="17"/>
  <c r="A218" i="17" s="1"/>
  <c r="D218" i="17"/>
  <c r="E218" i="17"/>
  <c r="B219" i="17"/>
  <c r="C219" i="17"/>
  <c r="A219" i="17" s="1"/>
  <c r="D219" i="17"/>
  <c r="E219" i="17" s="1"/>
  <c r="B220" i="17"/>
  <c r="C220" i="17"/>
  <c r="A220" i="17"/>
  <c r="D220" i="17"/>
  <c r="E220" i="17"/>
  <c r="B221" i="17"/>
  <c r="C221" i="17"/>
  <c r="A221" i="17" s="1"/>
  <c r="D221" i="17"/>
  <c r="E221" i="17" s="1"/>
  <c r="B222" i="17"/>
  <c r="C222" i="17"/>
  <c r="A222" i="17"/>
  <c r="D222" i="17"/>
  <c r="E222" i="17"/>
  <c r="B223" i="17"/>
  <c r="C223" i="17"/>
  <c r="A223" i="17" s="1"/>
  <c r="D223" i="17"/>
  <c r="E223" i="17" s="1"/>
  <c r="B224" i="17"/>
  <c r="C224" i="17"/>
  <c r="A224" i="17"/>
  <c r="D224" i="17"/>
  <c r="E224" i="17" s="1"/>
  <c r="B225" i="17"/>
  <c r="C225" i="17"/>
  <c r="A225" i="17"/>
  <c r="D225" i="17"/>
  <c r="E225" i="17" s="1"/>
  <c r="B226" i="17"/>
  <c r="C226" i="17"/>
  <c r="A226" i="17" s="1"/>
  <c r="D226" i="17"/>
  <c r="E226" i="17"/>
  <c r="B227" i="17"/>
  <c r="C227" i="17"/>
  <c r="A227" i="17" s="1"/>
  <c r="D227" i="17"/>
  <c r="E227" i="17" s="1"/>
  <c r="B228" i="17"/>
  <c r="C228" i="17"/>
  <c r="A228" i="17"/>
  <c r="D228" i="17"/>
  <c r="E228" i="17" s="1"/>
  <c r="B229" i="17"/>
  <c r="C229" i="17"/>
  <c r="A229" i="17" s="1"/>
  <c r="D229" i="17"/>
  <c r="E229" i="17" s="1"/>
  <c r="B230" i="17"/>
  <c r="C230" i="17"/>
  <c r="A230" i="17"/>
  <c r="D230" i="17"/>
  <c r="E230" i="17"/>
  <c r="B231" i="17"/>
  <c r="C231" i="17"/>
  <c r="A231" i="17" s="1"/>
  <c r="D231" i="17"/>
  <c r="E231" i="17"/>
  <c r="B232" i="17"/>
  <c r="C232" i="17"/>
  <c r="A232" i="17"/>
  <c r="D232" i="17"/>
  <c r="E232" i="17" s="1"/>
  <c r="B233" i="17"/>
  <c r="C233" i="17"/>
  <c r="A233" i="17" s="1"/>
  <c r="D233" i="17"/>
  <c r="E233" i="17" s="1"/>
  <c r="B234" i="17"/>
  <c r="C234" i="17"/>
  <c r="A234" i="17" s="1"/>
  <c r="D234" i="17"/>
  <c r="E234" i="17"/>
  <c r="B235" i="17"/>
  <c r="C235" i="17"/>
  <c r="A235" i="17" s="1"/>
  <c r="D235" i="17"/>
  <c r="E235" i="17"/>
  <c r="B236" i="17"/>
  <c r="C236" i="17"/>
  <c r="A236" i="17"/>
  <c r="D236" i="17"/>
  <c r="E236" i="17"/>
  <c r="B237" i="17"/>
  <c r="C237" i="17"/>
  <c r="A237" i="17"/>
  <c r="D237" i="17"/>
  <c r="E237" i="17" s="1"/>
  <c r="B238" i="17"/>
  <c r="C238" i="17"/>
  <c r="A238" i="17" s="1"/>
  <c r="D238" i="17"/>
  <c r="E238" i="17"/>
  <c r="B239" i="17"/>
  <c r="C239" i="17"/>
  <c r="A239" i="17" s="1"/>
  <c r="D239" i="17"/>
  <c r="E239" i="17"/>
  <c r="B240" i="17"/>
  <c r="C240" i="17"/>
  <c r="A240" i="17"/>
  <c r="D240" i="17"/>
  <c r="E240" i="17" s="1"/>
  <c r="B241" i="17"/>
  <c r="C241" i="17"/>
  <c r="A241" i="17" s="1"/>
  <c r="D241" i="17"/>
  <c r="E241" i="17" s="1"/>
  <c r="B242" i="17"/>
  <c r="C242" i="17"/>
  <c r="A242" i="17" s="1"/>
  <c r="D242" i="17"/>
  <c r="E242" i="17"/>
  <c r="B243" i="17"/>
  <c r="C243" i="17"/>
  <c r="A243" i="17" s="1"/>
  <c r="D243" i="17"/>
  <c r="E243" i="17"/>
  <c r="B244" i="17"/>
  <c r="C244" i="17"/>
  <c r="D244" i="17"/>
  <c r="E244" i="17" s="1"/>
  <c r="B245" i="17"/>
  <c r="C245" i="17"/>
  <c r="A245" i="17"/>
  <c r="D245" i="17"/>
  <c r="E245" i="17" s="1"/>
  <c r="B246" i="17"/>
  <c r="C246" i="17"/>
  <c r="A246" i="17"/>
  <c r="D246" i="17"/>
  <c r="E246" i="17" s="1"/>
  <c r="B247" i="17"/>
  <c r="C247" i="17"/>
  <c r="A247" i="17" s="1"/>
  <c r="D247" i="17"/>
  <c r="E247" i="17"/>
  <c r="B248" i="17"/>
  <c r="C248" i="17"/>
  <c r="D248" i="17"/>
  <c r="E248" i="17"/>
  <c r="B249" i="17"/>
  <c r="C249" i="17"/>
  <c r="A249" i="17" s="1"/>
  <c r="D249" i="17"/>
  <c r="E249" i="17"/>
  <c r="B250" i="17"/>
  <c r="C250" i="17"/>
  <c r="A250" i="17"/>
  <c r="D250" i="17"/>
  <c r="E250" i="17" s="1"/>
  <c r="B251" i="17"/>
  <c r="C251" i="17"/>
  <c r="A251" i="17" s="1"/>
  <c r="D251" i="17"/>
  <c r="E251" i="17" s="1"/>
  <c r="B252" i="17"/>
  <c r="C252" i="17"/>
  <c r="A252" i="17" s="1"/>
  <c r="D252" i="17"/>
  <c r="E252" i="17" s="1"/>
  <c r="B253" i="17"/>
  <c r="C253" i="17"/>
  <c r="A253" i="17"/>
  <c r="D253" i="17"/>
  <c r="E253" i="17"/>
  <c r="B254" i="17"/>
  <c r="C254" i="17"/>
  <c r="A254" i="17" s="1"/>
  <c r="D254" i="17"/>
  <c r="E254" i="17" s="1"/>
  <c r="B255" i="17"/>
  <c r="C255" i="17"/>
  <c r="A255" i="17"/>
  <c r="D255" i="17"/>
  <c r="E255" i="17" s="1"/>
  <c r="B256" i="17"/>
  <c r="C256" i="17"/>
  <c r="A256" i="17" s="1"/>
  <c r="D256" i="17"/>
  <c r="E256" i="17" s="1"/>
  <c r="B257" i="17"/>
  <c r="C257" i="17"/>
  <c r="A257" i="17" s="1"/>
  <c r="D257" i="17"/>
  <c r="E257" i="17" s="1"/>
  <c r="B258" i="17"/>
  <c r="C258" i="17"/>
  <c r="A258" i="17"/>
  <c r="D258" i="17"/>
  <c r="E258" i="17" s="1"/>
  <c r="B259" i="17"/>
  <c r="C259" i="17"/>
  <c r="A259" i="17" s="1"/>
  <c r="D259" i="17"/>
  <c r="E259" i="17" s="1"/>
  <c r="B260" i="17"/>
  <c r="C260" i="17"/>
  <c r="A260" i="17" s="1"/>
  <c r="D260" i="17"/>
  <c r="E260" i="17" s="1"/>
  <c r="B261" i="17"/>
  <c r="C261" i="17"/>
  <c r="A261" i="17"/>
  <c r="D261" i="17"/>
  <c r="E261" i="17" s="1"/>
  <c r="B262" i="17"/>
  <c r="C262" i="17"/>
  <c r="A262" i="17" s="1"/>
  <c r="D262" i="17"/>
  <c r="E262" i="17" s="1"/>
  <c r="B263" i="17"/>
  <c r="C263" i="17"/>
  <c r="A263" i="17" s="1"/>
  <c r="D263" i="17"/>
  <c r="E263" i="17"/>
  <c r="B264" i="17"/>
  <c r="C264" i="17"/>
  <c r="A264" i="17" s="1"/>
  <c r="D264" i="17"/>
  <c r="E264" i="17"/>
  <c r="B265" i="17"/>
  <c r="C265" i="17"/>
  <c r="A265" i="17" s="1"/>
  <c r="D265" i="17"/>
  <c r="E265" i="17" s="1"/>
  <c r="B266" i="17"/>
  <c r="C266" i="17"/>
  <c r="A266" i="17"/>
  <c r="D266" i="17"/>
  <c r="E266" i="17" s="1"/>
  <c r="B267" i="17"/>
  <c r="C267" i="17"/>
  <c r="A267" i="17" s="1"/>
  <c r="D267" i="17"/>
  <c r="E267" i="17" s="1"/>
  <c r="B268" i="17"/>
  <c r="C268" i="17"/>
  <c r="A268" i="17" s="1"/>
  <c r="D268" i="17"/>
  <c r="E268" i="17" s="1"/>
  <c r="B269" i="17"/>
  <c r="C269" i="17"/>
  <c r="A269" i="17" s="1"/>
  <c r="D269" i="17"/>
  <c r="E269" i="17"/>
  <c r="B270" i="17"/>
  <c r="C270" i="17"/>
  <c r="A270" i="17"/>
  <c r="D270" i="17"/>
  <c r="E270" i="17" s="1"/>
  <c r="B271" i="17"/>
  <c r="C271" i="17"/>
  <c r="A271" i="17"/>
  <c r="D271" i="17"/>
  <c r="E271" i="17" s="1"/>
  <c r="B272" i="17"/>
  <c r="C272" i="17"/>
  <c r="A272" i="17" s="1"/>
  <c r="D272" i="17"/>
  <c r="E272" i="17" s="1"/>
  <c r="B273" i="17"/>
  <c r="C273" i="17"/>
  <c r="A273" i="17" s="1"/>
  <c r="D273" i="17"/>
  <c r="E273" i="17" s="1"/>
  <c r="B274" i="17"/>
  <c r="C274" i="17"/>
  <c r="A274" i="17" s="1"/>
  <c r="D274" i="17"/>
  <c r="E274" i="17"/>
  <c r="B275" i="17"/>
  <c r="C275" i="17"/>
  <c r="A275" i="17"/>
  <c r="D275" i="17"/>
  <c r="E275" i="17" s="1"/>
  <c r="B276" i="17"/>
  <c r="C276" i="17"/>
  <c r="D276" i="17"/>
  <c r="E276" i="17"/>
  <c r="B277" i="17"/>
  <c r="C277" i="17"/>
  <c r="A277" i="17"/>
  <c r="D277" i="17"/>
  <c r="E277" i="17"/>
  <c r="B278" i="17"/>
  <c r="C278" i="17"/>
  <c r="A278" i="17"/>
  <c r="D278" i="17"/>
  <c r="E278" i="17" s="1"/>
  <c r="B279" i="17"/>
  <c r="C279" i="17"/>
  <c r="A279" i="17"/>
  <c r="D279" i="17"/>
  <c r="E279" i="17" s="1"/>
  <c r="B280" i="17"/>
  <c r="C280" i="17"/>
  <c r="A280" i="17" s="1"/>
  <c r="D280" i="17"/>
  <c r="E280" i="17" s="1"/>
  <c r="B281" i="17"/>
  <c r="C281" i="17"/>
  <c r="A281" i="17" s="1"/>
  <c r="D281" i="17"/>
  <c r="E281" i="17"/>
  <c r="A6" i="18"/>
  <c r="H7" i="3"/>
  <c r="H19" i="3"/>
  <c r="H22" i="3"/>
  <c r="H16" i="3"/>
  <c r="H38" i="3"/>
  <c r="H54" i="3"/>
  <c r="G88" i="18"/>
  <c r="H88" i="18" s="1"/>
  <c r="G200" i="18"/>
  <c r="H200" i="18" s="1"/>
  <c r="L85" i="18"/>
  <c r="G31" i="18"/>
  <c r="H31" i="18" s="1"/>
  <c r="G45" i="18"/>
  <c r="H45" i="18" s="1"/>
  <c r="G168" i="18"/>
  <c r="H168" i="18" s="1"/>
  <c r="G192" i="18"/>
  <c r="H192" i="18" s="1"/>
  <c r="L76" i="18"/>
  <c r="L28" i="18"/>
  <c r="L24" i="18"/>
  <c r="G32" i="18"/>
  <c r="H32" i="18" s="1"/>
  <c r="G187" i="18"/>
  <c r="H187" i="18" s="1"/>
  <c r="L87" i="18"/>
  <c r="L67" i="18"/>
  <c r="L51" i="18"/>
  <c r="L20" i="18"/>
  <c r="L7" i="18"/>
  <c r="G66" i="18"/>
  <c r="H66" i="18" s="1"/>
  <c r="G162" i="18"/>
  <c r="H162" i="18"/>
  <c r="G190" i="18"/>
  <c r="H190" i="18" s="1"/>
  <c r="L86" i="18"/>
  <c r="L78" i="18"/>
  <c r="L58" i="18"/>
  <c r="L54" i="18"/>
  <c r="L46" i="18"/>
  <c r="L22" i="18"/>
  <c r="L18" i="18"/>
  <c r="L10" i="18"/>
  <c r="K25" i="17"/>
  <c r="K64" i="17"/>
  <c r="K76" i="17"/>
  <c r="K15" i="17"/>
  <c r="K50" i="17"/>
  <c r="K24" i="17"/>
  <c r="K43" i="17"/>
  <c r="K84" i="17"/>
  <c r="K14" i="17"/>
  <c r="K62" i="17"/>
  <c r="K73" i="17"/>
  <c r="K38" i="17"/>
  <c r="K40" i="17"/>
  <c r="K29" i="17"/>
  <c r="K52" i="17"/>
  <c r="K79" i="17"/>
  <c r="K45" i="17"/>
  <c r="E6" i="17"/>
  <c r="K47" i="17"/>
  <c r="A21" i="18"/>
  <c r="G28" i="17"/>
  <c r="G22" i="17"/>
  <c r="G37" i="17"/>
  <c r="G14" i="17"/>
  <c r="G36" i="17"/>
  <c r="G18" i="17"/>
  <c r="G20" i="17"/>
  <c r="G24" i="17"/>
  <c r="G32" i="17"/>
  <c r="G23" i="17"/>
  <c r="T62" i="3"/>
  <c r="F18" i="36" s="1"/>
  <c r="E205" i="15"/>
  <c r="D205" i="15"/>
  <c r="C205" i="15"/>
  <c r="B205" i="15"/>
  <c r="E204" i="15"/>
  <c r="D204" i="15"/>
  <c r="C204" i="15"/>
  <c r="B204" i="15"/>
  <c r="E203" i="15"/>
  <c r="D203" i="15"/>
  <c r="C203" i="15"/>
  <c r="B203" i="15"/>
  <c r="E202" i="15"/>
  <c r="D202" i="15"/>
  <c r="C202" i="15"/>
  <c r="B202" i="15"/>
  <c r="E201" i="15"/>
  <c r="D201" i="15"/>
  <c r="C201" i="15"/>
  <c r="B201" i="15"/>
  <c r="E200" i="15"/>
  <c r="D200" i="15"/>
  <c r="C200" i="15"/>
  <c r="B200" i="15"/>
  <c r="E199" i="15"/>
  <c r="D199" i="15"/>
  <c r="F199" i="15" s="1"/>
  <c r="C199" i="15"/>
  <c r="A199" i="15"/>
  <c r="B199" i="15"/>
  <c r="E198" i="15"/>
  <c r="D198" i="15"/>
  <c r="F198" i="15" s="1"/>
  <c r="C198" i="15"/>
  <c r="A198" i="15" s="1"/>
  <c r="B198" i="15"/>
  <c r="E197" i="15"/>
  <c r="D197" i="15"/>
  <c r="F197" i="15" s="1"/>
  <c r="C197" i="15"/>
  <c r="A197" i="15" s="1"/>
  <c r="B197" i="15"/>
  <c r="E196" i="15"/>
  <c r="D196" i="15"/>
  <c r="F196" i="15" s="1"/>
  <c r="H200" i="15" s="1"/>
  <c r="C196" i="15"/>
  <c r="A196" i="15" s="1"/>
  <c r="B196" i="15"/>
  <c r="E195" i="15"/>
  <c r="D195" i="15"/>
  <c r="F195" i="15" s="1"/>
  <c r="H199" i="15" s="1"/>
  <c r="C195" i="15"/>
  <c r="A195" i="15"/>
  <c r="B195" i="15"/>
  <c r="E194" i="15"/>
  <c r="D194" i="15"/>
  <c r="F194" i="15"/>
  <c r="H198" i="15" s="1"/>
  <c r="C194" i="15"/>
  <c r="A194" i="15" s="1"/>
  <c r="B194" i="15"/>
  <c r="E193" i="15"/>
  <c r="D193" i="15"/>
  <c r="F193" i="15" s="1"/>
  <c r="H197" i="15" s="1"/>
  <c r="C193" i="15"/>
  <c r="A193" i="15"/>
  <c r="B193" i="15"/>
  <c r="E192" i="15"/>
  <c r="D192" i="15"/>
  <c r="F192" i="15" s="1"/>
  <c r="H196" i="15" s="1"/>
  <c r="C192" i="15"/>
  <c r="A192" i="15" s="1"/>
  <c r="B192" i="15"/>
  <c r="E191" i="15"/>
  <c r="D191" i="15"/>
  <c r="F191" i="15" s="1"/>
  <c r="C191" i="15"/>
  <c r="A191" i="15" s="1"/>
  <c r="B191" i="15"/>
  <c r="E190" i="15"/>
  <c r="D190" i="15"/>
  <c r="F190" i="15"/>
  <c r="C190" i="15"/>
  <c r="A190" i="15" s="1"/>
  <c r="B190" i="15"/>
  <c r="E189" i="15"/>
  <c r="D189" i="15"/>
  <c r="F189" i="15" s="1"/>
  <c r="C189" i="15"/>
  <c r="A189" i="15"/>
  <c r="B189" i="15"/>
  <c r="E188" i="15"/>
  <c r="D188" i="15"/>
  <c r="F188" i="15" s="1"/>
  <c r="H192" i="15" s="1"/>
  <c r="C188" i="15"/>
  <c r="A188" i="15" s="1"/>
  <c r="B188" i="15"/>
  <c r="E187" i="15"/>
  <c r="D187" i="15"/>
  <c r="F187" i="15" s="1"/>
  <c r="C187" i="15"/>
  <c r="A187" i="15" s="1"/>
  <c r="B187" i="15"/>
  <c r="E186" i="15"/>
  <c r="D186" i="15"/>
  <c r="F186" i="15"/>
  <c r="C186" i="15"/>
  <c r="A186" i="15" s="1"/>
  <c r="B186" i="15"/>
  <c r="E185" i="15"/>
  <c r="D185" i="15"/>
  <c r="F185" i="15"/>
  <c r="C185" i="15"/>
  <c r="A185" i="15"/>
  <c r="B185" i="15"/>
  <c r="E184" i="15"/>
  <c r="D184" i="15"/>
  <c r="F184" i="15"/>
  <c r="C184" i="15"/>
  <c r="A184" i="15"/>
  <c r="B184" i="15"/>
  <c r="E183" i="15"/>
  <c r="D183" i="15"/>
  <c r="F183" i="15" s="1"/>
  <c r="C183" i="15"/>
  <c r="A183" i="15" s="1"/>
  <c r="B183" i="15"/>
  <c r="E182" i="15"/>
  <c r="D182" i="15"/>
  <c r="F182" i="15"/>
  <c r="H186" i="15" s="1"/>
  <c r="C182" i="15"/>
  <c r="A182" i="15" s="1"/>
  <c r="B182" i="15"/>
  <c r="E181" i="15"/>
  <c r="D181" i="15"/>
  <c r="F181" i="15"/>
  <c r="C181" i="15"/>
  <c r="A181" i="15"/>
  <c r="B181" i="15"/>
  <c r="E180" i="15"/>
  <c r="D180" i="15"/>
  <c r="F180" i="15" s="1"/>
  <c r="C180" i="15"/>
  <c r="A180" i="15"/>
  <c r="B180" i="15"/>
  <c r="E179" i="15"/>
  <c r="D179" i="15"/>
  <c r="F179" i="15" s="1"/>
  <c r="H183" i="15" s="1"/>
  <c r="C179" i="15"/>
  <c r="A179" i="15"/>
  <c r="B179" i="15"/>
  <c r="E178" i="15"/>
  <c r="D178" i="15"/>
  <c r="F178" i="15"/>
  <c r="H182" i="15" s="1"/>
  <c r="C178" i="15"/>
  <c r="A178" i="15" s="1"/>
  <c r="B178" i="15"/>
  <c r="E177" i="15"/>
  <c r="D177" i="15"/>
  <c r="F177" i="15" s="1"/>
  <c r="C177" i="15"/>
  <c r="A177" i="15"/>
  <c r="B177" i="15"/>
  <c r="E176" i="15"/>
  <c r="D176" i="15"/>
  <c r="F176" i="15" s="1"/>
  <c r="C176" i="15"/>
  <c r="A176" i="15" s="1"/>
  <c r="B176" i="15"/>
  <c r="E175" i="15"/>
  <c r="D175" i="15"/>
  <c r="F175" i="15"/>
  <c r="C175" i="15"/>
  <c r="A175" i="15"/>
  <c r="B175" i="15"/>
  <c r="E174" i="15"/>
  <c r="D174" i="15"/>
  <c r="F174" i="15" s="1"/>
  <c r="H175" i="15" s="1"/>
  <c r="C174" i="15"/>
  <c r="A174" i="15"/>
  <c r="B174" i="15"/>
  <c r="E173" i="15"/>
  <c r="D173" i="15"/>
  <c r="F173" i="15"/>
  <c r="H174" i="15" s="1"/>
  <c r="C173" i="15"/>
  <c r="A173" i="15"/>
  <c r="B173" i="15"/>
  <c r="E172" i="15"/>
  <c r="D172" i="15"/>
  <c r="F172" i="15" s="1"/>
  <c r="C172" i="15"/>
  <c r="B172" i="15"/>
  <c r="E171" i="15"/>
  <c r="D171" i="15"/>
  <c r="F171" i="15"/>
  <c r="H172" i="15" s="1"/>
  <c r="C171" i="15"/>
  <c r="A171" i="15" s="1"/>
  <c r="B171" i="15"/>
  <c r="E170" i="15"/>
  <c r="D170" i="15"/>
  <c r="F170" i="15"/>
  <c r="H171" i="15" s="1"/>
  <c r="C170" i="15"/>
  <c r="A170" i="15"/>
  <c r="B170" i="15"/>
  <c r="E169" i="15"/>
  <c r="D169" i="15"/>
  <c r="F169" i="15" s="1"/>
  <c r="C169" i="15"/>
  <c r="A169" i="15"/>
  <c r="B169" i="15"/>
  <c r="E168" i="15"/>
  <c r="D168" i="15"/>
  <c r="F168" i="15" s="1"/>
  <c r="H169" i="15" s="1"/>
  <c r="C168" i="15"/>
  <c r="A168" i="15"/>
  <c r="B168" i="15"/>
  <c r="E167" i="15"/>
  <c r="D167" i="15"/>
  <c r="F167" i="15" s="1"/>
  <c r="C167" i="15"/>
  <c r="A167" i="15" s="1"/>
  <c r="B167" i="15"/>
  <c r="E166" i="15"/>
  <c r="D166" i="15"/>
  <c r="F166" i="15"/>
  <c r="C166" i="15"/>
  <c r="A166" i="15" s="1"/>
  <c r="B166" i="15"/>
  <c r="E165" i="15"/>
  <c r="D165" i="15"/>
  <c r="F165" i="15" s="1"/>
  <c r="H166" i="15" s="1"/>
  <c r="C165" i="15"/>
  <c r="A165" i="15"/>
  <c r="B165" i="15"/>
  <c r="E164" i="15"/>
  <c r="D164" i="15"/>
  <c r="F164" i="15" s="1"/>
  <c r="H165" i="15" s="1"/>
  <c r="C164" i="15"/>
  <c r="A164" i="15"/>
  <c r="B164" i="15"/>
  <c r="E163" i="15"/>
  <c r="D163" i="15"/>
  <c r="F163" i="15"/>
  <c r="C163" i="15"/>
  <c r="A163" i="15" s="1"/>
  <c r="B163" i="15"/>
  <c r="E162" i="15"/>
  <c r="D162" i="15"/>
  <c r="F162" i="15"/>
  <c r="H163" i="15" s="1"/>
  <c r="C162" i="15"/>
  <c r="A162" i="15" s="1"/>
  <c r="B162" i="15"/>
  <c r="E161" i="15"/>
  <c r="D161" i="15"/>
  <c r="F161" i="15"/>
  <c r="H162" i="15" s="1"/>
  <c r="C161" i="15"/>
  <c r="A161" i="15"/>
  <c r="B161" i="15"/>
  <c r="E160" i="15"/>
  <c r="D160" i="15"/>
  <c r="F160" i="15" s="1"/>
  <c r="C160" i="15"/>
  <c r="A160" i="15" s="1"/>
  <c r="B160" i="15"/>
  <c r="E159" i="15"/>
  <c r="D159" i="15"/>
  <c r="F159" i="15"/>
  <c r="H160" i="15" s="1"/>
  <c r="C159" i="15"/>
  <c r="A159" i="15" s="1"/>
  <c r="B159" i="15"/>
  <c r="E158" i="15"/>
  <c r="D158" i="15"/>
  <c r="F158" i="15"/>
  <c r="C158" i="15"/>
  <c r="A158" i="15"/>
  <c r="B158" i="15"/>
  <c r="E157" i="15"/>
  <c r="D157" i="15"/>
  <c r="F157" i="15" s="1"/>
  <c r="C157" i="15"/>
  <c r="A157" i="15"/>
  <c r="B157" i="15"/>
  <c r="E156" i="15"/>
  <c r="D156" i="15"/>
  <c r="F156" i="15" s="1"/>
  <c r="H157" i="15" s="1"/>
  <c r="C156" i="15"/>
  <c r="A156" i="15"/>
  <c r="B156" i="15"/>
  <c r="E155" i="15"/>
  <c r="D155" i="15"/>
  <c r="F155" i="15" s="1"/>
  <c r="H156" i="15" s="1"/>
  <c r="C155" i="15"/>
  <c r="A155" i="15" s="1"/>
  <c r="B155" i="15"/>
  <c r="E154" i="15"/>
  <c r="D154" i="15"/>
  <c r="F154" i="15"/>
  <c r="C154" i="15"/>
  <c r="A154" i="15"/>
  <c r="B154" i="15"/>
  <c r="E153" i="15"/>
  <c r="D153" i="15"/>
  <c r="F153" i="15" s="1"/>
  <c r="H154" i="15" s="1"/>
  <c r="C153" i="15"/>
  <c r="A153" i="15"/>
  <c r="B153" i="15"/>
  <c r="E152" i="15"/>
  <c r="D152" i="15"/>
  <c r="F152" i="15" s="1"/>
  <c r="H153" i="15" s="1"/>
  <c r="C152" i="15"/>
  <c r="A152" i="15"/>
  <c r="B152" i="15"/>
  <c r="E151" i="15"/>
  <c r="D151" i="15"/>
  <c r="F151" i="15" s="1"/>
  <c r="C151" i="15"/>
  <c r="A151" i="15" s="1"/>
  <c r="B151" i="15"/>
  <c r="E150" i="15"/>
  <c r="D150" i="15"/>
  <c r="F150" i="15"/>
  <c r="C150" i="15"/>
  <c r="A150" i="15" s="1"/>
  <c r="B150" i="15"/>
  <c r="E149" i="15"/>
  <c r="D149" i="15"/>
  <c r="F149" i="15" s="1"/>
  <c r="H150" i="15" s="1"/>
  <c r="C149" i="15"/>
  <c r="A149" i="15"/>
  <c r="B149" i="15"/>
  <c r="E148" i="15"/>
  <c r="D148" i="15"/>
  <c r="F148" i="15" s="1"/>
  <c r="H149" i="15" s="1"/>
  <c r="C148" i="15"/>
  <c r="A148" i="15"/>
  <c r="B148" i="15"/>
  <c r="E147" i="15"/>
  <c r="D147" i="15"/>
  <c r="F147" i="15"/>
  <c r="C147" i="15"/>
  <c r="A147" i="15" s="1"/>
  <c r="B147" i="15"/>
  <c r="E146" i="15"/>
  <c r="D146" i="15"/>
  <c r="F146" i="15"/>
  <c r="C146" i="15"/>
  <c r="A146" i="15" s="1"/>
  <c r="B146" i="15"/>
  <c r="E145" i="15"/>
  <c r="D145" i="15"/>
  <c r="F145" i="15"/>
  <c r="H146" i="15" s="1"/>
  <c r="C145" i="15"/>
  <c r="A145" i="15"/>
  <c r="B145" i="15"/>
  <c r="E144" i="15"/>
  <c r="D144" i="15"/>
  <c r="F144" i="15" s="1"/>
  <c r="C144" i="15"/>
  <c r="A144" i="15" s="1"/>
  <c r="B144" i="15"/>
  <c r="E143" i="15"/>
  <c r="D143" i="15"/>
  <c r="F143" i="15"/>
  <c r="H144" i="15" s="1"/>
  <c r="C143" i="15"/>
  <c r="A143" i="15" s="1"/>
  <c r="B143" i="15"/>
  <c r="E142" i="15"/>
  <c r="D142" i="15"/>
  <c r="F142" i="15"/>
  <c r="C142" i="15"/>
  <c r="B142" i="15"/>
  <c r="E141" i="15"/>
  <c r="D141" i="15"/>
  <c r="F141" i="15" s="1"/>
  <c r="H142" i="15" s="1"/>
  <c r="C141" i="15"/>
  <c r="A141" i="15"/>
  <c r="B141" i="15"/>
  <c r="E140" i="15"/>
  <c r="D140" i="15"/>
  <c r="F140" i="15" s="1"/>
  <c r="H141" i="15" s="1"/>
  <c r="C140" i="15"/>
  <c r="A140" i="15"/>
  <c r="B140" i="15"/>
  <c r="E139" i="15"/>
  <c r="D139" i="15"/>
  <c r="F139" i="15"/>
  <c r="C139" i="15"/>
  <c r="A139" i="15" s="1"/>
  <c r="B139" i="15"/>
  <c r="E138" i="15"/>
  <c r="D138" i="15"/>
  <c r="F138" i="15"/>
  <c r="C138" i="15"/>
  <c r="A138" i="15"/>
  <c r="B138" i="15"/>
  <c r="E137" i="15"/>
  <c r="D137" i="15"/>
  <c r="F137" i="15" s="1"/>
  <c r="C137" i="15"/>
  <c r="A137" i="15"/>
  <c r="B137" i="15"/>
  <c r="E136" i="15"/>
  <c r="D136" i="15"/>
  <c r="F136" i="15" s="1"/>
  <c r="H137" i="15" s="1"/>
  <c r="C136" i="15"/>
  <c r="A136" i="15"/>
  <c r="B136" i="15"/>
  <c r="E135" i="15"/>
  <c r="D135" i="15"/>
  <c r="F135" i="15" s="1"/>
  <c r="C135" i="15"/>
  <c r="A135" i="15" s="1"/>
  <c r="B135" i="15"/>
  <c r="E134" i="15"/>
  <c r="D134" i="15"/>
  <c r="F134" i="15"/>
  <c r="C134" i="15"/>
  <c r="A134" i="15" s="1"/>
  <c r="B134" i="15"/>
  <c r="E133" i="15"/>
  <c r="D133" i="15"/>
  <c r="F133" i="15" s="1"/>
  <c r="H134" i="15" s="1"/>
  <c r="C133" i="15"/>
  <c r="A133" i="15"/>
  <c r="B133" i="15"/>
  <c r="E132" i="15"/>
  <c r="D132" i="15"/>
  <c r="F132" i="15" s="1"/>
  <c r="C132" i="15"/>
  <c r="A132" i="15"/>
  <c r="B132" i="15"/>
  <c r="E131" i="15"/>
  <c r="D131" i="15"/>
  <c r="F131" i="15"/>
  <c r="C131" i="15"/>
  <c r="A131" i="15" s="1"/>
  <c r="B131" i="15"/>
  <c r="E130" i="15"/>
  <c r="D130" i="15"/>
  <c r="F130" i="15"/>
  <c r="H131" i="15" s="1"/>
  <c r="C130" i="15"/>
  <c r="A130" i="15" s="1"/>
  <c r="B130" i="15"/>
  <c r="E129" i="15"/>
  <c r="D129" i="15"/>
  <c r="F129" i="15"/>
  <c r="H130" i="15" s="1"/>
  <c r="C129" i="15"/>
  <c r="A129" i="15"/>
  <c r="B129" i="15"/>
  <c r="E128" i="15"/>
  <c r="D128" i="15"/>
  <c r="F128" i="15" s="1"/>
  <c r="H129" i="15" s="1"/>
  <c r="C128" i="15"/>
  <c r="A128" i="15" s="1"/>
  <c r="B128" i="15"/>
  <c r="E127" i="15"/>
  <c r="D127" i="15"/>
  <c r="F127" i="15"/>
  <c r="C127" i="15"/>
  <c r="A127" i="15" s="1"/>
  <c r="B127" i="15"/>
  <c r="E126" i="15"/>
  <c r="D126" i="15"/>
  <c r="F126" i="15"/>
  <c r="C126" i="15"/>
  <c r="A126" i="15" s="1"/>
  <c r="B126" i="15"/>
  <c r="E125" i="15"/>
  <c r="D125" i="15"/>
  <c r="F125" i="15" s="1"/>
  <c r="C125" i="15"/>
  <c r="A125" i="15"/>
  <c r="B125" i="15"/>
  <c r="E124" i="15"/>
  <c r="D124" i="15"/>
  <c r="F124" i="15" s="1"/>
  <c r="C124" i="15"/>
  <c r="A124" i="15"/>
  <c r="B124" i="15"/>
  <c r="E123" i="15"/>
  <c r="D123" i="15"/>
  <c r="F123" i="15" s="1"/>
  <c r="H124" i="15" s="1"/>
  <c r="C123" i="15"/>
  <c r="A123" i="15" s="1"/>
  <c r="B123" i="15"/>
  <c r="E122" i="15"/>
  <c r="D122" i="15"/>
  <c r="F122" i="15"/>
  <c r="C122" i="15"/>
  <c r="A122" i="15"/>
  <c r="B122" i="15"/>
  <c r="E121" i="15"/>
  <c r="D121" i="15"/>
  <c r="F121" i="15" s="1"/>
  <c r="C121" i="15"/>
  <c r="A121" i="15"/>
  <c r="B121" i="15"/>
  <c r="E120" i="15"/>
  <c r="D120" i="15"/>
  <c r="F120" i="15" s="1"/>
  <c r="H121" i="15" s="1"/>
  <c r="C120" i="15"/>
  <c r="A120" i="15"/>
  <c r="B120" i="15"/>
  <c r="E119" i="15"/>
  <c r="D119" i="15"/>
  <c r="F119" i="15" s="1"/>
  <c r="H120" i="15" s="1"/>
  <c r="C119" i="15"/>
  <c r="A119" i="15" s="1"/>
  <c r="B119" i="15"/>
  <c r="E118" i="15"/>
  <c r="D118" i="15"/>
  <c r="F118" i="15"/>
  <c r="C118" i="15"/>
  <c r="A118" i="15" s="1"/>
  <c r="B118" i="15"/>
  <c r="E117" i="15"/>
  <c r="D117" i="15"/>
  <c r="F117" i="15"/>
  <c r="H118" i="15" s="1"/>
  <c r="C117" i="15"/>
  <c r="A117" i="15"/>
  <c r="B117" i="15"/>
  <c r="E116" i="15"/>
  <c r="D116" i="15"/>
  <c r="F116" i="15" s="1"/>
  <c r="C116" i="15"/>
  <c r="A116" i="15"/>
  <c r="B116" i="15"/>
  <c r="E115" i="15"/>
  <c r="D115" i="15"/>
  <c r="F115" i="15"/>
  <c r="C115" i="15"/>
  <c r="A115" i="15" s="1"/>
  <c r="B115" i="15"/>
  <c r="E114" i="15"/>
  <c r="D114" i="15"/>
  <c r="F114" i="15"/>
  <c r="C114" i="15"/>
  <c r="A114" i="15" s="1"/>
  <c r="B114" i="15"/>
  <c r="E113" i="15"/>
  <c r="D113" i="15"/>
  <c r="F113" i="15"/>
  <c r="C113" i="15"/>
  <c r="A113" i="15"/>
  <c r="B113" i="15"/>
  <c r="E112" i="15"/>
  <c r="D112" i="15"/>
  <c r="F112" i="15" s="1"/>
  <c r="C112" i="15"/>
  <c r="A112" i="15" s="1"/>
  <c r="B112" i="15"/>
  <c r="E111" i="15"/>
  <c r="D111" i="15"/>
  <c r="F111" i="15"/>
  <c r="C111" i="15"/>
  <c r="A111" i="15" s="1"/>
  <c r="B111" i="15"/>
  <c r="E110" i="15"/>
  <c r="D110" i="15"/>
  <c r="F110" i="15" s="1"/>
  <c r="C110" i="15"/>
  <c r="A110" i="15"/>
  <c r="B110" i="15"/>
  <c r="E109" i="15"/>
  <c r="D109" i="15"/>
  <c r="F109" i="15"/>
  <c r="H109" i="15" s="1"/>
  <c r="C109" i="15"/>
  <c r="A109" i="15" s="1"/>
  <c r="B109" i="15"/>
  <c r="E108" i="15"/>
  <c r="D108" i="15"/>
  <c r="F108" i="15" s="1"/>
  <c r="H108" i="15" s="1"/>
  <c r="C108" i="15"/>
  <c r="A108" i="15"/>
  <c r="B108" i="15"/>
  <c r="E107" i="15"/>
  <c r="D107" i="15"/>
  <c r="F107" i="15"/>
  <c r="H107" i="15" s="1"/>
  <c r="C107" i="15"/>
  <c r="A107" i="15" s="1"/>
  <c r="B107" i="15"/>
  <c r="E106" i="15"/>
  <c r="D106" i="15"/>
  <c r="F106" i="15" s="1"/>
  <c r="C106" i="15"/>
  <c r="A106" i="15" s="1"/>
  <c r="B106" i="15"/>
  <c r="E105" i="15"/>
  <c r="D105" i="15"/>
  <c r="F105" i="15"/>
  <c r="H105" i="15" s="1"/>
  <c r="C105" i="15"/>
  <c r="A105" i="15" s="1"/>
  <c r="B105" i="15"/>
  <c r="E104" i="15"/>
  <c r="D104" i="15"/>
  <c r="F104" i="15"/>
  <c r="C104" i="15"/>
  <c r="A104" i="15"/>
  <c r="B104" i="15"/>
  <c r="E103" i="15"/>
  <c r="D103" i="15"/>
  <c r="F103" i="15" s="1"/>
  <c r="C103" i="15"/>
  <c r="A103" i="15"/>
  <c r="B103" i="15"/>
  <c r="E102" i="15"/>
  <c r="D102" i="15"/>
  <c r="F102" i="15" s="1"/>
  <c r="C102" i="15"/>
  <c r="A102" i="15"/>
  <c r="B102" i="15"/>
  <c r="E101" i="15"/>
  <c r="D101" i="15"/>
  <c r="F101" i="15"/>
  <c r="C101" i="15"/>
  <c r="A101" i="15" s="1"/>
  <c r="B101" i="15"/>
  <c r="E100" i="15"/>
  <c r="D100" i="15"/>
  <c r="F100" i="15" s="1"/>
  <c r="C100" i="15"/>
  <c r="A100" i="15"/>
  <c r="B100" i="15"/>
  <c r="E99" i="15"/>
  <c r="D99" i="15"/>
  <c r="F99" i="15" s="1"/>
  <c r="C99" i="15"/>
  <c r="A99" i="15" s="1"/>
  <c r="B99" i="15"/>
  <c r="E98" i="15"/>
  <c r="D98" i="15"/>
  <c r="F98" i="15" s="1"/>
  <c r="H98" i="15" s="1"/>
  <c r="C98" i="15"/>
  <c r="A98" i="15" s="1"/>
  <c r="B98" i="15"/>
  <c r="E97" i="15"/>
  <c r="D97" i="15"/>
  <c r="F97" i="15" s="1"/>
  <c r="H97" i="15" s="1"/>
  <c r="C97" i="15"/>
  <c r="A97" i="15" s="1"/>
  <c r="B97" i="15"/>
  <c r="E96" i="15"/>
  <c r="D96" i="15"/>
  <c r="F96" i="15" s="1"/>
  <c r="H96" i="15" s="1"/>
  <c r="C96" i="15"/>
  <c r="A96" i="15" s="1"/>
  <c r="B96" i="15"/>
  <c r="E95" i="15"/>
  <c r="D95" i="15"/>
  <c r="F95" i="15" s="1"/>
  <c r="H95" i="15" s="1"/>
  <c r="C95" i="15"/>
  <c r="A95" i="15" s="1"/>
  <c r="B95" i="15"/>
  <c r="E94" i="15"/>
  <c r="D94" i="15"/>
  <c r="F94" i="15" s="1"/>
  <c r="C94" i="15"/>
  <c r="A94" i="15" s="1"/>
  <c r="B94" i="15"/>
  <c r="E93" i="15"/>
  <c r="D93" i="15"/>
  <c r="F93" i="15"/>
  <c r="C93" i="15"/>
  <c r="A93" i="15" s="1"/>
  <c r="B93" i="15"/>
  <c r="E92" i="15"/>
  <c r="D92" i="15"/>
  <c r="F92" i="15"/>
  <c r="C92" i="15"/>
  <c r="A92" i="15" s="1"/>
  <c r="B92" i="15"/>
  <c r="E91" i="15"/>
  <c r="D91" i="15"/>
  <c r="F91" i="15"/>
  <c r="H91" i="15" s="1"/>
  <c r="C91" i="15"/>
  <c r="A91" i="15" s="1"/>
  <c r="B91" i="15"/>
  <c r="E90" i="15"/>
  <c r="D90" i="15"/>
  <c r="F90" i="15" s="1"/>
  <c r="C90" i="15"/>
  <c r="A90" i="15" s="1"/>
  <c r="B90" i="15"/>
  <c r="E89" i="15"/>
  <c r="D89" i="15"/>
  <c r="F89" i="15" s="1"/>
  <c r="C89" i="15"/>
  <c r="A89" i="15" s="1"/>
  <c r="B89" i="15"/>
  <c r="E88" i="15"/>
  <c r="D88" i="15"/>
  <c r="F88" i="15"/>
  <c r="H88" i="15" s="1"/>
  <c r="C88" i="15"/>
  <c r="A88" i="15"/>
  <c r="B88" i="15"/>
  <c r="E87" i="15"/>
  <c r="D87" i="15"/>
  <c r="F87" i="15" s="1"/>
  <c r="C87" i="15"/>
  <c r="A87" i="15"/>
  <c r="B87" i="15"/>
  <c r="E86" i="15"/>
  <c r="D86" i="15"/>
  <c r="F86" i="15" s="1"/>
  <c r="H86" i="15" s="1"/>
  <c r="C86" i="15"/>
  <c r="A86" i="15"/>
  <c r="B86" i="15"/>
  <c r="E85" i="15"/>
  <c r="D85" i="15"/>
  <c r="F85" i="15" s="1"/>
  <c r="H85" i="15" s="1"/>
  <c r="C85" i="15"/>
  <c r="A85" i="15" s="1"/>
  <c r="B85" i="15"/>
  <c r="E84" i="15"/>
  <c r="D84" i="15"/>
  <c r="F84" i="15" s="1"/>
  <c r="C84" i="15"/>
  <c r="A84" i="15"/>
  <c r="B84" i="15"/>
  <c r="E83" i="15"/>
  <c r="D83" i="15"/>
  <c r="F83" i="15" s="1"/>
  <c r="H83" i="15" s="1"/>
  <c r="C83" i="15"/>
  <c r="A83" i="15" s="1"/>
  <c r="B83" i="15"/>
  <c r="E82" i="15"/>
  <c r="D82" i="15"/>
  <c r="F82" i="15" s="1"/>
  <c r="C82" i="15"/>
  <c r="A82" i="15"/>
  <c r="B82" i="15"/>
  <c r="E81" i="15"/>
  <c r="D81" i="15"/>
  <c r="F81" i="15" s="1"/>
  <c r="H81" i="15" s="1"/>
  <c r="C81" i="15"/>
  <c r="A81" i="15" s="1"/>
  <c r="B81" i="15"/>
  <c r="E80" i="15"/>
  <c r="D80" i="15"/>
  <c r="F80" i="15" s="1"/>
  <c r="C80" i="15"/>
  <c r="A80" i="15" s="1"/>
  <c r="B80" i="15"/>
  <c r="E79" i="15"/>
  <c r="D79" i="15"/>
  <c r="F79" i="15" s="1"/>
  <c r="H79" i="15" s="1"/>
  <c r="C79" i="15"/>
  <c r="A79" i="15" s="1"/>
  <c r="B79" i="15"/>
  <c r="E78" i="15"/>
  <c r="D78" i="15"/>
  <c r="F78" i="15" s="1"/>
  <c r="C78" i="15"/>
  <c r="A78" i="15" s="1"/>
  <c r="B78" i="15"/>
  <c r="E77" i="15"/>
  <c r="D77" i="15"/>
  <c r="F77" i="15"/>
  <c r="C77" i="15"/>
  <c r="A77" i="15" s="1"/>
  <c r="B77" i="15"/>
  <c r="E76" i="15"/>
  <c r="D76" i="15"/>
  <c r="F76" i="15"/>
  <c r="H76" i="15" s="1"/>
  <c r="C76" i="15"/>
  <c r="A76" i="15" s="1"/>
  <c r="B76" i="15"/>
  <c r="E75" i="15"/>
  <c r="D75" i="15"/>
  <c r="F75" i="15"/>
  <c r="H75" i="15" s="1"/>
  <c r="C75" i="15"/>
  <c r="A75" i="15" s="1"/>
  <c r="B75" i="15"/>
  <c r="E74" i="15"/>
  <c r="D74" i="15"/>
  <c r="F74" i="15" s="1"/>
  <c r="C74" i="15"/>
  <c r="A74" i="15" s="1"/>
  <c r="B74" i="15"/>
  <c r="E73" i="15"/>
  <c r="D73" i="15"/>
  <c r="F73" i="15" s="1"/>
  <c r="H73" i="15" s="1"/>
  <c r="C73" i="15"/>
  <c r="A73" i="15" s="1"/>
  <c r="B73" i="15"/>
  <c r="E72" i="15"/>
  <c r="D72" i="15"/>
  <c r="F72" i="15"/>
  <c r="C72" i="15"/>
  <c r="A72" i="15" s="1"/>
  <c r="B72" i="15"/>
  <c r="E71" i="15"/>
  <c r="D71" i="15"/>
  <c r="F71" i="15" s="1"/>
  <c r="C71" i="15"/>
  <c r="A71" i="15"/>
  <c r="B71" i="15"/>
  <c r="E70" i="15"/>
  <c r="D70" i="15"/>
  <c r="F70" i="15" s="1"/>
  <c r="H70" i="15" s="1"/>
  <c r="C70" i="15"/>
  <c r="A70" i="15"/>
  <c r="B70" i="15"/>
  <c r="E69" i="15"/>
  <c r="D69" i="15"/>
  <c r="F69" i="15"/>
  <c r="H69" i="15" s="1"/>
  <c r="C69" i="15"/>
  <c r="A69" i="15" s="1"/>
  <c r="B69" i="15"/>
  <c r="E68" i="15"/>
  <c r="D68" i="15"/>
  <c r="F68" i="15" s="1"/>
  <c r="H68" i="15" s="1"/>
  <c r="C68" i="15"/>
  <c r="A68" i="15"/>
  <c r="B68" i="15"/>
  <c r="E67" i="15"/>
  <c r="D67" i="15"/>
  <c r="F67" i="15" s="1"/>
  <c r="H67" i="15" s="1"/>
  <c r="C67" i="15"/>
  <c r="A67" i="15" s="1"/>
  <c r="B67" i="15"/>
  <c r="E66" i="15"/>
  <c r="D66" i="15"/>
  <c r="F66" i="15" s="1"/>
  <c r="H66" i="15" s="1"/>
  <c r="C66" i="15"/>
  <c r="A66" i="15" s="1"/>
  <c r="B66" i="15"/>
  <c r="E65" i="15"/>
  <c r="D65" i="15"/>
  <c r="F65" i="15" s="1"/>
  <c r="H65" i="15" s="1"/>
  <c r="C65" i="15"/>
  <c r="A65" i="15" s="1"/>
  <c r="B65" i="15"/>
  <c r="E64" i="15"/>
  <c r="D64" i="15"/>
  <c r="F64" i="15" s="1"/>
  <c r="C64" i="15"/>
  <c r="A64" i="15" s="1"/>
  <c r="B64" i="15"/>
  <c r="E63" i="15"/>
  <c r="D63" i="15"/>
  <c r="F63" i="15" s="1"/>
  <c r="H63" i="15" s="1"/>
  <c r="C63" i="15"/>
  <c r="A63" i="15" s="1"/>
  <c r="B63" i="15"/>
  <c r="E62" i="15"/>
  <c r="D62" i="15"/>
  <c r="F62" i="15" s="1"/>
  <c r="C62" i="15"/>
  <c r="A62" i="15"/>
  <c r="B62" i="15"/>
  <c r="E61" i="15"/>
  <c r="D61" i="15"/>
  <c r="F61" i="15"/>
  <c r="H61" i="15" s="1"/>
  <c r="C61" i="15"/>
  <c r="A61" i="15" s="1"/>
  <c r="B61" i="15"/>
  <c r="E60" i="15"/>
  <c r="D60" i="15"/>
  <c r="F60" i="15" s="1"/>
  <c r="H60" i="15" s="1"/>
  <c r="C60" i="15"/>
  <c r="A60" i="15" s="1"/>
  <c r="B60" i="15"/>
  <c r="E59" i="15"/>
  <c r="D59" i="15"/>
  <c r="F59" i="15"/>
  <c r="H59" i="15" s="1"/>
  <c r="C59" i="15"/>
  <c r="A59" i="15"/>
  <c r="B59" i="15"/>
  <c r="E58" i="15"/>
  <c r="D58" i="15"/>
  <c r="F58" i="15" s="1"/>
  <c r="C58" i="15"/>
  <c r="A58" i="15" s="1"/>
  <c r="B58" i="15"/>
  <c r="E57" i="15"/>
  <c r="D57" i="15"/>
  <c r="F57" i="15"/>
  <c r="C57" i="15"/>
  <c r="A57" i="15" s="1"/>
  <c r="B57" i="15"/>
  <c r="E56" i="15"/>
  <c r="D56" i="15"/>
  <c r="F56" i="15"/>
  <c r="C56" i="15"/>
  <c r="A56" i="15"/>
  <c r="B56" i="15"/>
  <c r="E55" i="15"/>
  <c r="D55" i="15"/>
  <c r="F55" i="15" s="1"/>
  <c r="C55" i="15"/>
  <c r="A55" i="15"/>
  <c r="B55" i="15"/>
  <c r="E54" i="15"/>
  <c r="D54" i="15"/>
  <c r="F54" i="15" s="1"/>
  <c r="C54" i="15"/>
  <c r="A54" i="15"/>
  <c r="B54" i="15"/>
  <c r="E53" i="15"/>
  <c r="D53" i="15"/>
  <c r="F53" i="15"/>
  <c r="H53" i="15" s="1"/>
  <c r="C53" i="15"/>
  <c r="A53" i="15" s="1"/>
  <c r="B53" i="15"/>
  <c r="E52" i="15"/>
  <c r="D52" i="15"/>
  <c r="F52" i="15" s="1"/>
  <c r="H52" i="15" s="1"/>
  <c r="C52" i="15"/>
  <c r="A52" i="15"/>
  <c r="B52" i="15"/>
  <c r="E51" i="15"/>
  <c r="D51" i="15"/>
  <c r="F51" i="15" s="1"/>
  <c r="C51" i="15"/>
  <c r="A51" i="15" s="1"/>
  <c r="B51" i="15"/>
  <c r="E50" i="15"/>
  <c r="D50" i="15"/>
  <c r="F50" i="15" s="1"/>
  <c r="C50" i="15"/>
  <c r="A50" i="15" s="1"/>
  <c r="B50" i="15"/>
  <c r="E49" i="15"/>
  <c r="D49" i="15"/>
  <c r="F49" i="15" s="1"/>
  <c r="H49" i="15" s="1"/>
  <c r="C49" i="15"/>
  <c r="A49" i="15" s="1"/>
  <c r="B49" i="15"/>
  <c r="E48" i="15"/>
  <c r="D48" i="15"/>
  <c r="F48" i="15" s="1"/>
  <c r="C48" i="15"/>
  <c r="A48" i="15" s="1"/>
  <c r="B48" i="15"/>
  <c r="E47" i="15"/>
  <c r="D47" i="15"/>
  <c r="F47" i="15"/>
  <c r="C47" i="15"/>
  <c r="B47" i="15"/>
  <c r="E46" i="15"/>
  <c r="D46" i="15"/>
  <c r="F46" i="15" s="1"/>
  <c r="C46" i="15"/>
  <c r="A46" i="15" s="1"/>
  <c r="B46" i="15"/>
  <c r="E45" i="15"/>
  <c r="D45" i="15"/>
  <c r="F45" i="15"/>
  <c r="H45" i="15" s="1"/>
  <c r="C45" i="15"/>
  <c r="A45" i="15" s="1"/>
  <c r="B45" i="15"/>
  <c r="E44" i="15"/>
  <c r="D44" i="15"/>
  <c r="F44" i="15"/>
  <c r="H44" i="15" s="1"/>
  <c r="C44" i="15"/>
  <c r="A44" i="15" s="1"/>
  <c r="B44" i="15"/>
  <c r="E43" i="15"/>
  <c r="D43" i="15"/>
  <c r="F43" i="15"/>
  <c r="C43" i="15"/>
  <c r="A43" i="15" s="1"/>
  <c r="B43" i="15"/>
  <c r="E42" i="15"/>
  <c r="D42" i="15"/>
  <c r="F42" i="15" s="1"/>
  <c r="C42" i="15"/>
  <c r="A42" i="15" s="1"/>
  <c r="B42" i="15"/>
  <c r="E41" i="15"/>
  <c r="D41" i="15"/>
  <c r="F41" i="15" s="1"/>
  <c r="H41" i="15" s="1"/>
  <c r="C41" i="15"/>
  <c r="A41" i="15" s="1"/>
  <c r="B41" i="15"/>
  <c r="E40" i="15"/>
  <c r="D40" i="15"/>
  <c r="F40" i="15"/>
  <c r="H40" i="15" s="1"/>
  <c r="C40" i="15"/>
  <c r="A40" i="15"/>
  <c r="B40" i="15"/>
  <c r="E39" i="15"/>
  <c r="D39" i="15"/>
  <c r="F39" i="15" s="1"/>
  <c r="C39" i="15"/>
  <c r="A39" i="15"/>
  <c r="B39" i="15"/>
  <c r="E38" i="15"/>
  <c r="D38" i="15"/>
  <c r="F38" i="15" s="1"/>
  <c r="H38" i="15" s="1"/>
  <c r="C38" i="15"/>
  <c r="A38" i="15"/>
  <c r="B38" i="15"/>
  <c r="E37" i="15"/>
  <c r="D37" i="15"/>
  <c r="F37" i="15"/>
  <c r="C37" i="15"/>
  <c r="A37" i="15" s="1"/>
  <c r="B37" i="15"/>
  <c r="E36" i="15"/>
  <c r="D36" i="15"/>
  <c r="F36" i="15" s="1"/>
  <c r="C36" i="15"/>
  <c r="A36" i="15"/>
  <c r="B36" i="15"/>
  <c r="E35" i="15"/>
  <c r="D35" i="15"/>
  <c r="F35" i="15" s="1"/>
  <c r="C35" i="15"/>
  <c r="A35" i="15" s="1"/>
  <c r="B35" i="15"/>
  <c r="E34" i="15"/>
  <c r="D34" i="15"/>
  <c r="F34" i="15" s="1"/>
  <c r="H34" i="15" s="1"/>
  <c r="C34" i="15"/>
  <c r="A34" i="15" s="1"/>
  <c r="B34" i="15"/>
  <c r="E33" i="15"/>
  <c r="D33" i="15"/>
  <c r="F33" i="15" s="1"/>
  <c r="H33" i="15" s="1"/>
  <c r="C33" i="15"/>
  <c r="A33" i="15" s="1"/>
  <c r="B33" i="15"/>
  <c r="E32" i="15"/>
  <c r="D32" i="15"/>
  <c r="F32" i="15" s="1"/>
  <c r="C32" i="15"/>
  <c r="A32" i="15" s="1"/>
  <c r="B32" i="15"/>
  <c r="E31" i="15"/>
  <c r="D31" i="15"/>
  <c r="F31" i="15" s="1"/>
  <c r="C31" i="15"/>
  <c r="A31" i="15" s="1"/>
  <c r="B31" i="15"/>
  <c r="E30" i="15"/>
  <c r="D30" i="15"/>
  <c r="F30" i="15" s="1"/>
  <c r="C30" i="15"/>
  <c r="A30" i="15" s="1"/>
  <c r="B30" i="15"/>
  <c r="E29" i="15"/>
  <c r="D29" i="15"/>
  <c r="F29" i="15"/>
  <c r="C29" i="15"/>
  <c r="A29" i="15" s="1"/>
  <c r="B29" i="15"/>
  <c r="E28" i="15"/>
  <c r="D28" i="15"/>
  <c r="F28" i="15"/>
  <c r="H28" i="15" s="1"/>
  <c r="C28" i="15"/>
  <c r="A28" i="15" s="1"/>
  <c r="B28" i="15"/>
  <c r="E27" i="15"/>
  <c r="D27" i="15"/>
  <c r="F27" i="15"/>
  <c r="H27" i="15" s="1"/>
  <c r="C27" i="15"/>
  <c r="A27" i="15" s="1"/>
  <c r="B27" i="15"/>
  <c r="E26" i="15"/>
  <c r="D26" i="15"/>
  <c r="F26" i="15" s="1"/>
  <c r="C26" i="15"/>
  <c r="A26" i="15" s="1"/>
  <c r="B26" i="15"/>
  <c r="E25" i="15"/>
  <c r="D25" i="15"/>
  <c r="F25" i="15" s="1"/>
  <c r="H25" i="15" s="1"/>
  <c r="C25" i="15"/>
  <c r="A25" i="15" s="1"/>
  <c r="B25" i="15"/>
  <c r="E24" i="15"/>
  <c r="D24" i="15"/>
  <c r="F24" i="15"/>
  <c r="C24" i="15"/>
  <c r="A24" i="15"/>
  <c r="B24" i="15"/>
  <c r="E23" i="15"/>
  <c r="D23" i="15"/>
  <c r="F23" i="15" s="1"/>
  <c r="H23" i="15" s="1"/>
  <c r="C23" i="15"/>
  <c r="A23" i="15"/>
  <c r="B23" i="15"/>
  <c r="E22" i="15"/>
  <c r="D22" i="15"/>
  <c r="F22" i="15" s="1"/>
  <c r="C22" i="15"/>
  <c r="A22" i="15"/>
  <c r="B22" i="15"/>
  <c r="E21" i="15"/>
  <c r="D21" i="15"/>
  <c r="F21" i="15" s="1"/>
  <c r="H21" i="15" s="1"/>
  <c r="C21" i="15"/>
  <c r="A21" i="15" s="1"/>
  <c r="B21" i="15"/>
  <c r="E20" i="15"/>
  <c r="D20" i="15"/>
  <c r="F20" i="15" s="1"/>
  <c r="C20" i="15"/>
  <c r="A20" i="15"/>
  <c r="B20" i="15"/>
  <c r="E19" i="15"/>
  <c r="D19" i="15"/>
  <c r="F19" i="15" s="1"/>
  <c r="C19" i="15"/>
  <c r="A19" i="15" s="1"/>
  <c r="B19" i="15"/>
  <c r="E18" i="15"/>
  <c r="D18" i="15"/>
  <c r="F18" i="15" s="1"/>
  <c r="H18" i="15" s="1"/>
  <c r="C18" i="15"/>
  <c r="A18" i="15"/>
  <c r="B18" i="15"/>
  <c r="E17" i="15"/>
  <c r="D17" i="15"/>
  <c r="F17" i="15" s="1"/>
  <c r="H17" i="15" s="1"/>
  <c r="C17" i="15"/>
  <c r="A17" i="15" s="1"/>
  <c r="B17" i="15"/>
  <c r="E16" i="15"/>
  <c r="D16" i="15"/>
  <c r="F16" i="15" s="1"/>
  <c r="H16" i="15" s="1"/>
  <c r="C16" i="15"/>
  <c r="A16" i="15" s="1"/>
  <c r="B16" i="15"/>
  <c r="E15" i="15"/>
  <c r="D15" i="15"/>
  <c r="F15" i="15" s="1"/>
  <c r="H15" i="15" s="1"/>
  <c r="C15" i="15"/>
  <c r="A15" i="15" s="1"/>
  <c r="B15" i="15"/>
  <c r="E14" i="15"/>
  <c r="D14" i="15"/>
  <c r="F14" i="15" s="1"/>
  <c r="H14" i="15" s="1"/>
  <c r="C14" i="15"/>
  <c r="A14" i="15" s="1"/>
  <c r="B14" i="15"/>
  <c r="E13" i="15"/>
  <c r="D13" i="15"/>
  <c r="F13" i="15"/>
  <c r="H13" i="15" s="1"/>
  <c r="C13" i="15"/>
  <c r="A13" i="15" s="1"/>
  <c r="B13" i="15"/>
  <c r="E12" i="15"/>
  <c r="D12" i="15"/>
  <c r="F12" i="15"/>
  <c r="H12" i="15" s="1"/>
  <c r="C12" i="15"/>
  <c r="A12" i="15" s="1"/>
  <c r="B12" i="15"/>
  <c r="E11" i="15"/>
  <c r="D11" i="15"/>
  <c r="F11" i="15"/>
  <c r="C11" i="15"/>
  <c r="A11" i="15" s="1"/>
  <c r="B11" i="15"/>
  <c r="E10" i="15"/>
  <c r="D10" i="15"/>
  <c r="F10" i="15" s="1"/>
  <c r="C10" i="15"/>
  <c r="A10" i="15" s="1"/>
  <c r="B10" i="15"/>
  <c r="E9" i="15"/>
  <c r="D9" i="15"/>
  <c r="F9" i="15" s="1"/>
  <c r="H9" i="15" s="1"/>
  <c r="C9" i="15"/>
  <c r="A9" i="15" s="1"/>
  <c r="B9" i="15"/>
  <c r="E8" i="15"/>
  <c r="D8" i="15"/>
  <c r="F8" i="15"/>
  <c r="C8" i="15"/>
  <c r="A8" i="15" s="1"/>
  <c r="B8" i="15"/>
  <c r="E7" i="15"/>
  <c r="D7" i="15"/>
  <c r="F7" i="15" s="1"/>
  <c r="C7" i="15"/>
  <c r="A7" i="15"/>
  <c r="B7" i="15"/>
  <c r="E6" i="15"/>
  <c r="D6" i="15"/>
  <c r="C6" i="15"/>
  <c r="B6" i="15"/>
  <c r="S25" i="19"/>
  <c r="A172" i="15"/>
  <c r="H117" i="15"/>
  <c r="H127" i="15"/>
  <c r="H139" i="15"/>
  <c r="H147" i="15"/>
  <c r="H151" i="15"/>
  <c r="H152" i="15"/>
  <c r="H155" i="15"/>
  <c r="H158" i="15"/>
  <c r="H159" i="15"/>
  <c r="H161" i="15"/>
  <c r="H164" i="15"/>
  <c r="H167" i="15"/>
  <c r="H168" i="15"/>
  <c r="H170" i="15"/>
  <c r="H187" i="15"/>
  <c r="H191" i="15"/>
  <c r="H195" i="15"/>
  <c r="H202" i="15"/>
  <c r="H115" i="15"/>
  <c r="H128" i="15"/>
  <c r="H132" i="15"/>
  <c r="H133" i="15"/>
  <c r="H135" i="15"/>
  <c r="H8" i="15"/>
  <c r="H10" i="15"/>
  <c r="H35" i="15"/>
  <c r="H42" i="15"/>
  <c r="H90" i="15"/>
  <c r="H100" i="15"/>
  <c r="H103" i="15"/>
  <c r="H104" i="15"/>
  <c r="H122" i="15"/>
  <c r="H19" i="15"/>
  <c r="H20" i="15"/>
  <c r="H22" i="15"/>
  <c r="H30" i="15"/>
  <c r="H55" i="15"/>
  <c r="H62" i="15"/>
  <c r="H71" i="15"/>
  <c r="H72" i="15"/>
  <c r="H74" i="15"/>
  <c r="H77" i="15"/>
  <c r="H78" i="15"/>
  <c r="H80" i="15"/>
  <c r="H82" i="15"/>
  <c r="H93" i="15"/>
  <c r="H94" i="15"/>
  <c r="A6" i="15"/>
  <c r="G8" i="3"/>
  <c r="G25" i="3"/>
  <c r="G61" i="3"/>
  <c r="G11" i="3"/>
  <c r="G10" i="3"/>
  <c r="L65" i="15"/>
  <c r="G29" i="15"/>
  <c r="H29" i="15" s="1"/>
  <c r="L79" i="15"/>
  <c r="L35" i="15"/>
  <c r="L31" i="15"/>
  <c r="L10" i="15"/>
  <c r="G43" i="15"/>
  <c r="H43" i="15" s="1"/>
  <c r="G135" i="15"/>
  <c r="H136" i="15" s="1"/>
  <c r="L32" i="15"/>
  <c r="L56" i="15"/>
  <c r="E8" i="14"/>
  <c r="E9" i="14"/>
  <c r="E11" i="14"/>
  <c r="E23" i="14"/>
  <c r="E24" i="14"/>
  <c r="E35" i="14"/>
  <c r="E40" i="14"/>
  <c r="E48" i="14"/>
  <c r="E49" i="14"/>
  <c r="E62" i="14"/>
  <c r="E63" i="14"/>
  <c r="E65" i="14"/>
  <c r="E72" i="14"/>
  <c r="E73" i="14"/>
  <c r="E75" i="14"/>
  <c r="E87" i="14"/>
  <c r="E88" i="14"/>
  <c r="E99" i="14"/>
  <c r="E104" i="14"/>
  <c r="E112" i="14"/>
  <c r="E113" i="14"/>
  <c r="E126" i="14"/>
  <c r="E127" i="14"/>
  <c r="E129" i="14"/>
  <c r="E136" i="14"/>
  <c r="E137" i="14"/>
  <c r="E139" i="14"/>
  <c r="E151" i="14"/>
  <c r="E152" i="14"/>
  <c r="E163" i="14"/>
  <c r="E168" i="14"/>
  <c r="E176" i="14"/>
  <c r="E177" i="14"/>
  <c r="E190" i="14"/>
  <c r="E191" i="14"/>
  <c r="E193" i="14"/>
  <c r="E200" i="14"/>
  <c r="E201" i="14"/>
  <c r="E203" i="14"/>
  <c r="E215" i="14"/>
  <c r="E216" i="14"/>
  <c r="E227" i="14"/>
  <c r="E232" i="14"/>
  <c r="E240" i="14"/>
  <c r="E241" i="14"/>
  <c r="E6" i="14"/>
  <c r="D7" i="14"/>
  <c r="K39" i="14" s="1"/>
  <c r="D8" i="14"/>
  <c r="D9" i="14"/>
  <c r="D10" i="14"/>
  <c r="E10" i="14" s="1"/>
  <c r="D11" i="14"/>
  <c r="D12" i="14"/>
  <c r="E12" i="14" s="1"/>
  <c r="A7" i="14"/>
  <c r="A8" i="14"/>
  <c r="A9" i="14"/>
  <c r="A11" i="14"/>
  <c r="A14" i="14"/>
  <c r="A16" i="14"/>
  <c r="A17" i="14"/>
  <c r="A18" i="14"/>
  <c r="A19" i="14"/>
  <c r="A22" i="14"/>
  <c r="A25" i="14"/>
  <c r="A26" i="14"/>
  <c r="A27" i="14"/>
  <c r="A28" i="14"/>
  <c r="A30" i="14"/>
  <c r="A33" i="14"/>
  <c r="A34" i="14"/>
  <c r="A35" i="14"/>
  <c r="A36" i="14"/>
  <c r="A38" i="14"/>
  <c r="A40" i="14"/>
  <c r="A41" i="14"/>
  <c r="A42" i="14"/>
  <c r="A43" i="14"/>
  <c r="A46" i="14"/>
  <c r="A48" i="14"/>
  <c r="A49" i="14"/>
  <c r="A50" i="14"/>
  <c r="A51" i="14"/>
  <c r="A54" i="14"/>
  <c r="A57" i="14"/>
  <c r="A58" i="14"/>
  <c r="A59" i="14"/>
  <c r="A60" i="14"/>
  <c r="A62" i="14"/>
  <c r="A65" i="14"/>
  <c r="A66" i="14"/>
  <c r="A67" i="14"/>
  <c r="A68" i="14"/>
  <c r="A70" i="14"/>
  <c r="A72" i="14"/>
  <c r="A73" i="14"/>
  <c r="A74" i="14"/>
  <c r="A75" i="14"/>
  <c r="A78" i="14"/>
  <c r="A80" i="14"/>
  <c r="A81" i="14"/>
  <c r="A82" i="14"/>
  <c r="A83" i="14"/>
  <c r="A86" i="14"/>
  <c r="A89" i="14"/>
  <c r="A90" i="14"/>
  <c r="A91" i="14"/>
  <c r="A92" i="14"/>
  <c r="A94" i="14"/>
  <c r="A97" i="14"/>
  <c r="A98" i="14"/>
  <c r="A99" i="14"/>
  <c r="A100" i="14"/>
  <c r="A102" i="14"/>
  <c r="A104" i="14"/>
  <c r="A105" i="14"/>
  <c r="A106" i="14"/>
  <c r="A107" i="14"/>
  <c r="A110" i="14"/>
  <c r="A112" i="14"/>
  <c r="A113" i="14"/>
  <c r="A114" i="14"/>
  <c r="A115" i="14"/>
  <c r="A118" i="14"/>
  <c r="A121" i="14"/>
  <c r="A122" i="14"/>
  <c r="A123" i="14"/>
  <c r="A124" i="14"/>
  <c r="A126" i="14"/>
  <c r="A129" i="14"/>
  <c r="A130" i="14"/>
  <c r="A131" i="14"/>
  <c r="A132" i="14"/>
  <c r="A134" i="14"/>
  <c r="A136" i="14"/>
  <c r="A137" i="14"/>
  <c r="A138" i="14"/>
  <c r="A139" i="14"/>
  <c r="A142" i="14"/>
  <c r="A144" i="14"/>
  <c r="A145" i="14"/>
  <c r="A146" i="14"/>
  <c r="A147" i="14"/>
  <c r="A150" i="14"/>
  <c r="A153" i="14"/>
  <c r="A154" i="14"/>
  <c r="A155" i="14"/>
  <c r="A156" i="14"/>
  <c r="A158" i="14"/>
  <c r="A161" i="14"/>
  <c r="A162" i="14"/>
  <c r="A163" i="14"/>
  <c r="A164" i="14"/>
  <c r="A166" i="14"/>
  <c r="A168" i="14"/>
  <c r="A169" i="14"/>
  <c r="A170" i="14"/>
  <c r="A171" i="14"/>
  <c r="A174" i="14"/>
  <c r="A176" i="14"/>
  <c r="A177" i="14"/>
  <c r="A178" i="14"/>
  <c r="A179" i="14"/>
  <c r="A182" i="14"/>
  <c r="A185" i="14"/>
  <c r="A186" i="14"/>
  <c r="A187" i="14"/>
  <c r="A188" i="14"/>
  <c r="A190" i="14"/>
  <c r="A193" i="14"/>
  <c r="A194" i="14"/>
  <c r="A195" i="14"/>
  <c r="A196" i="14"/>
  <c r="A198" i="14"/>
  <c r="A200" i="14"/>
  <c r="A201" i="14"/>
  <c r="A202" i="14"/>
  <c r="A203" i="14"/>
  <c r="A206" i="14"/>
  <c r="A208" i="14"/>
  <c r="A209" i="14"/>
  <c r="A210" i="14"/>
  <c r="A211" i="14"/>
  <c r="A214" i="14"/>
  <c r="A217" i="14"/>
  <c r="A218" i="14"/>
  <c r="A219" i="14"/>
  <c r="A220" i="14"/>
  <c r="A222" i="14"/>
  <c r="A225" i="14"/>
  <c r="A226" i="14"/>
  <c r="A227" i="14"/>
  <c r="A228" i="14"/>
  <c r="A230" i="14"/>
  <c r="A232" i="14"/>
  <c r="A233" i="14"/>
  <c r="A234" i="14"/>
  <c r="A235" i="14"/>
  <c r="A238" i="14"/>
  <c r="A240" i="14"/>
  <c r="A241" i="14"/>
  <c r="A242" i="14"/>
  <c r="A243" i="14"/>
  <c r="A246" i="14"/>
  <c r="A249" i="14"/>
  <c r="A250" i="14"/>
  <c r="A251" i="14"/>
  <c r="A252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6" i="14"/>
  <c r="F7" i="14"/>
  <c r="C6" i="14"/>
  <c r="D6" i="14"/>
  <c r="C7" i="14"/>
  <c r="C8" i="14"/>
  <c r="G34" i="14" s="1"/>
  <c r="C9" i="14"/>
  <c r="C10" i="14"/>
  <c r="A10" i="14" s="1"/>
  <c r="C11" i="14"/>
  <c r="C12" i="14"/>
  <c r="A12" i="14" s="1"/>
  <c r="C13" i="14"/>
  <c r="A13" i="14" s="1"/>
  <c r="D13" i="14"/>
  <c r="E13" i="14" s="1"/>
  <c r="C14" i="14"/>
  <c r="D14" i="14"/>
  <c r="E14" i="14" s="1"/>
  <c r="C15" i="14"/>
  <c r="A15" i="14" s="1"/>
  <c r="D15" i="14"/>
  <c r="E15" i="14" s="1"/>
  <c r="C16" i="14"/>
  <c r="D16" i="14"/>
  <c r="E16" i="14" s="1"/>
  <c r="C17" i="14"/>
  <c r="D17" i="14"/>
  <c r="E17" i="14" s="1"/>
  <c r="C18" i="14"/>
  <c r="D18" i="14"/>
  <c r="E18" i="14" s="1"/>
  <c r="C19" i="14"/>
  <c r="D19" i="14"/>
  <c r="E19" i="14" s="1"/>
  <c r="C20" i="14"/>
  <c r="D20" i="14"/>
  <c r="E20" i="14" s="1"/>
  <c r="C21" i="14"/>
  <c r="A21" i="14" s="1"/>
  <c r="D21" i="14"/>
  <c r="E21" i="14" s="1"/>
  <c r="C22" i="14"/>
  <c r="D22" i="14"/>
  <c r="E22" i="14" s="1"/>
  <c r="C23" i="14"/>
  <c r="A23" i="14" s="1"/>
  <c r="D23" i="14"/>
  <c r="C24" i="14"/>
  <c r="A24" i="14" s="1"/>
  <c r="D24" i="14"/>
  <c r="C25" i="14"/>
  <c r="D25" i="14"/>
  <c r="E25" i="14" s="1"/>
  <c r="C26" i="14"/>
  <c r="D26" i="14"/>
  <c r="E26" i="14" s="1"/>
  <c r="C27" i="14"/>
  <c r="D27" i="14"/>
  <c r="E27" i="14" s="1"/>
  <c r="C28" i="14"/>
  <c r="D28" i="14"/>
  <c r="E28" i="14" s="1"/>
  <c r="C29" i="14"/>
  <c r="A29" i="14" s="1"/>
  <c r="D29" i="14"/>
  <c r="E29" i="14" s="1"/>
  <c r="C30" i="14"/>
  <c r="D30" i="14"/>
  <c r="E30" i="14" s="1"/>
  <c r="C31" i="14"/>
  <c r="A31" i="14" s="1"/>
  <c r="D31" i="14"/>
  <c r="E31" i="14" s="1"/>
  <c r="C32" i="14"/>
  <c r="A32" i="14" s="1"/>
  <c r="D32" i="14"/>
  <c r="E32" i="14" s="1"/>
  <c r="C33" i="14"/>
  <c r="D33" i="14"/>
  <c r="E33" i="14" s="1"/>
  <c r="C34" i="14"/>
  <c r="D34" i="14"/>
  <c r="E34" i="14" s="1"/>
  <c r="C35" i="14"/>
  <c r="D35" i="14"/>
  <c r="C36" i="14"/>
  <c r="D36" i="14"/>
  <c r="E36" i="14" s="1"/>
  <c r="C37" i="14"/>
  <c r="A37" i="14" s="1"/>
  <c r="D37" i="14"/>
  <c r="E37" i="14" s="1"/>
  <c r="C38" i="14"/>
  <c r="D38" i="14"/>
  <c r="E38" i="14" s="1"/>
  <c r="C39" i="14"/>
  <c r="A39" i="14" s="1"/>
  <c r="D39" i="14"/>
  <c r="E39" i="14" s="1"/>
  <c r="C40" i="14"/>
  <c r="D40" i="14"/>
  <c r="C41" i="14"/>
  <c r="D41" i="14"/>
  <c r="E41" i="14" s="1"/>
  <c r="C42" i="14"/>
  <c r="D42" i="14"/>
  <c r="E42" i="14" s="1"/>
  <c r="C43" i="14"/>
  <c r="D43" i="14"/>
  <c r="E43" i="14" s="1"/>
  <c r="C44" i="14"/>
  <c r="A44" i="14" s="1"/>
  <c r="D44" i="14"/>
  <c r="E44" i="14" s="1"/>
  <c r="C45" i="14"/>
  <c r="A45" i="14" s="1"/>
  <c r="D45" i="14"/>
  <c r="E45" i="14" s="1"/>
  <c r="C46" i="14"/>
  <c r="D46" i="14"/>
  <c r="E46" i="14" s="1"/>
  <c r="C47" i="14"/>
  <c r="A47" i="14" s="1"/>
  <c r="D47" i="14"/>
  <c r="E47" i="14" s="1"/>
  <c r="C48" i="14"/>
  <c r="D48" i="14"/>
  <c r="C49" i="14"/>
  <c r="D49" i="14"/>
  <c r="C50" i="14"/>
  <c r="D50" i="14"/>
  <c r="E50" i="14" s="1"/>
  <c r="C51" i="14"/>
  <c r="D51" i="14"/>
  <c r="E51" i="14" s="1"/>
  <c r="C52" i="14"/>
  <c r="A52" i="14" s="1"/>
  <c r="D52" i="14"/>
  <c r="E52" i="14" s="1"/>
  <c r="C53" i="14"/>
  <c r="A53" i="14" s="1"/>
  <c r="D53" i="14"/>
  <c r="E53" i="14" s="1"/>
  <c r="C54" i="14"/>
  <c r="D54" i="14"/>
  <c r="E54" i="14" s="1"/>
  <c r="C55" i="14"/>
  <c r="A55" i="14" s="1"/>
  <c r="D55" i="14"/>
  <c r="E55" i="14" s="1"/>
  <c r="C56" i="14"/>
  <c r="A56" i="14" s="1"/>
  <c r="D56" i="14"/>
  <c r="E56" i="14" s="1"/>
  <c r="C57" i="14"/>
  <c r="D57" i="14"/>
  <c r="E57" i="14" s="1"/>
  <c r="C58" i="14"/>
  <c r="D58" i="14"/>
  <c r="E58" i="14" s="1"/>
  <c r="C59" i="14"/>
  <c r="D59" i="14"/>
  <c r="E59" i="14" s="1"/>
  <c r="C60" i="14"/>
  <c r="D60" i="14"/>
  <c r="E60" i="14" s="1"/>
  <c r="C61" i="14"/>
  <c r="A61" i="14" s="1"/>
  <c r="D61" i="14"/>
  <c r="E61" i="14" s="1"/>
  <c r="C62" i="14"/>
  <c r="D62" i="14"/>
  <c r="C63" i="14"/>
  <c r="A63" i="14" s="1"/>
  <c r="D63" i="14"/>
  <c r="C64" i="14"/>
  <c r="A64" i="14" s="1"/>
  <c r="D64" i="14"/>
  <c r="E64" i="14" s="1"/>
  <c r="C65" i="14"/>
  <c r="D65" i="14"/>
  <c r="C66" i="14"/>
  <c r="D66" i="14"/>
  <c r="E66" i="14" s="1"/>
  <c r="C67" i="14"/>
  <c r="D67" i="14"/>
  <c r="E67" i="14" s="1"/>
  <c r="C68" i="14"/>
  <c r="D68" i="14"/>
  <c r="E68" i="14" s="1"/>
  <c r="C69" i="14"/>
  <c r="A69" i="14" s="1"/>
  <c r="D69" i="14"/>
  <c r="E69" i="14" s="1"/>
  <c r="C70" i="14"/>
  <c r="D70" i="14"/>
  <c r="E70" i="14" s="1"/>
  <c r="C71" i="14"/>
  <c r="A71" i="14" s="1"/>
  <c r="D71" i="14"/>
  <c r="E71" i="14" s="1"/>
  <c r="C72" i="14"/>
  <c r="D72" i="14"/>
  <c r="C73" i="14"/>
  <c r="D73" i="14"/>
  <c r="C74" i="14"/>
  <c r="D74" i="14"/>
  <c r="E74" i="14" s="1"/>
  <c r="C75" i="14"/>
  <c r="D75" i="14"/>
  <c r="C76" i="14"/>
  <c r="A76" i="14" s="1"/>
  <c r="D76" i="14"/>
  <c r="E76" i="14" s="1"/>
  <c r="C77" i="14"/>
  <c r="A77" i="14" s="1"/>
  <c r="D77" i="14"/>
  <c r="E77" i="14" s="1"/>
  <c r="C78" i="14"/>
  <c r="D78" i="14"/>
  <c r="E78" i="14" s="1"/>
  <c r="C79" i="14"/>
  <c r="A79" i="14" s="1"/>
  <c r="D79" i="14"/>
  <c r="E79" i="14" s="1"/>
  <c r="C80" i="14"/>
  <c r="D80" i="14"/>
  <c r="E80" i="14" s="1"/>
  <c r="C81" i="14"/>
  <c r="D81" i="14"/>
  <c r="E81" i="14" s="1"/>
  <c r="C82" i="14"/>
  <c r="D82" i="14"/>
  <c r="E82" i="14" s="1"/>
  <c r="C83" i="14"/>
  <c r="D83" i="14"/>
  <c r="E83" i="14" s="1"/>
  <c r="C84" i="14"/>
  <c r="A84" i="14" s="1"/>
  <c r="D84" i="14"/>
  <c r="E84" i="14" s="1"/>
  <c r="C85" i="14"/>
  <c r="A85" i="14" s="1"/>
  <c r="D85" i="14"/>
  <c r="E85" i="14" s="1"/>
  <c r="C86" i="14"/>
  <c r="D86" i="14"/>
  <c r="E86" i="14" s="1"/>
  <c r="C87" i="14"/>
  <c r="A87" i="14" s="1"/>
  <c r="D87" i="14"/>
  <c r="C88" i="14"/>
  <c r="A88" i="14" s="1"/>
  <c r="D88" i="14"/>
  <c r="C89" i="14"/>
  <c r="D89" i="14"/>
  <c r="E89" i="14" s="1"/>
  <c r="C90" i="14"/>
  <c r="D90" i="14"/>
  <c r="E90" i="14" s="1"/>
  <c r="C91" i="14"/>
  <c r="D91" i="14"/>
  <c r="E91" i="14" s="1"/>
  <c r="C92" i="14"/>
  <c r="D92" i="14"/>
  <c r="E92" i="14" s="1"/>
  <c r="C93" i="14"/>
  <c r="A93" i="14" s="1"/>
  <c r="D93" i="14"/>
  <c r="E93" i="14" s="1"/>
  <c r="C94" i="14"/>
  <c r="D94" i="14"/>
  <c r="E94" i="14" s="1"/>
  <c r="C95" i="14"/>
  <c r="A95" i="14" s="1"/>
  <c r="D95" i="14"/>
  <c r="E95" i="14" s="1"/>
  <c r="C96" i="14"/>
  <c r="A96" i="14" s="1"/>
  <c r="D96" i="14"/>
  <c r="E96" i="14" s="1"/>
  <c r="C97" i="14"/>
  <c r="D97" i="14"/>
  <c r="E97" i="14" s="1"/>
  <c r="C98" i="14"/>
  <c r="D98" i="14"/>
  <c r="E98" i="14" s="1"/>
  <c r="C99" i="14"/>
  <c r="D99" i="14"/>
  <c r="C100" i="14"/>
  <c r="D100" i="14"/>
  <c r="E100" i="14" s="1"/>
  <c r="C101" i="14"/>
  <c r="A101" i="14" s="1"/>
  <c r="D101" i="14"/>
  <c r="E101" i="14" s="1"/>
  <c r="C102" i="14"/>
  <c r="D102" i="14"/>
  <c r="E102" i="14" s="1"/>
  <c r="C103" i="14"/>
  <c r="A103" i="14" s="1"/>
  <c r="D103" i="14"/>
  <c r="E103" i="14" s="1"/>
  <c r="C104" i="14"/>
  <c r="D104" i="14"/>
  <c r="C105" i="14"/>
  <c r="D105" i="14"/>
  <c r="E105" i="14" s="1"/>
  <c r="C106" i="14"/>
  <c r="D106" i="14"/>
  <c r="E106" i="14" s="1"/>
  <c r="C107" i="14"/>
  <c r="D107" i="14"/>
  <c r="E107" i="14" s="1"/>
  <c r="C108" i="14"/>
  <c r="A108" i="14" s="1"/>
  <c r="D108" i="14"/>
  <c r="E108" i="14" s="1"/>
  <c r="C109" i="14"/>
  <c r="A109" i="14" s="1"/>
  <c r="D109" i="14"/>
  <c r="E109" i="14" s="1"/>
  <c r="C110" i="14"/>
  <c r="D110" i="14"/>
  <c r="E110" i="14" s="1"/>
  <c r="C111" i="14"/>
  <c r="A111" i="14" s="1"/>
  <c r="D111" i="14"/>
  <c r="E111" i="14" s="1"/>
  <c r="C112" i="14"/>
  <c r="D112" i="14"/>
  <c r="C113" i="14"/>
  <c r="D113" i="14"/>
  <c r="C114" i="14"/>
  <c r="D114" i="14"/>
  <c r="E114" i="14" s="1"/>
  <c r="C115" i="14"/>
  <c r="D115" i="14"/>
  <c r="E115" i="14" s="1"/>
  <c r="C116" i="14"/>
  <c r="A116" i="14" s="1"/>
  <c r="D116" i="14"/>
  <c r="E116" i="14" s="1"/>
  <c r="C117" i="14"/>
  <c r="A117" i="14" s="1"/>
  <c r="D117" i="14"/>
  <c r="E117" i="14" s="1"/>
  <c r="C118" i="14"/>
  <c r="D118" i="14"/>
  <c r="E118" i="14" s="1"/>
  <c r="C119" i="14"/>
  <c r="A119" i="14" s="1"/>
  <c r="D119" i="14"/>
  <c r="E119" i="14" s="1"/>
  <c r="C120" i="14"/>
  <c r="A120" i="14" s="1"/>
  <c r="D120" i="14"/>
  <c r="E120" i="14" s="1"/>
  <c r="C121" i="14"/>
  <c r="D121" i="14"/>
  <c r="E121" i="14" s="1"/>
  <c r="C122" i="14"/>
  <c r="D122" i="14"/>
  <c r="E122" i="14" s="1"/>
  <c r="C123" i="14"/>
  <c r="D123" i="14"/>
  <c r="E123" i="14" s="1"/>
  <c r="C124" i="14"/>
  <c r="D124" i="14"/>
  <c r="E124" i="14" s="1"/>
  <c r="C125" i="14"/>
  <c r="A125" i="14" s="1"/>
  <c r="D125" i="14"/>
  <c r="E125" i="14" s="1"/>
  <c r="C126" i="14"/>
  <c r="D126" i="14"/>
  <c r="C127" i="14"/>
  <c r="A127" i="14" s="1"/>
  <c r="D127" i="14"/>
  <c r="C128" i="14"/>
  <c r="A128" i="14" s="1"/>
  <c r="D128" i="14"/>
  <c r="E128" i="14" s="1"/>
  <c r="C129" i="14"/>
  <c r="D129" i="14"/>
  <c r="C130" i="14"/>
  <c r="D130" i="14"/>
  <c r="E130" i="14" s="1"/>
  <c r="C131" i="14"/>
  <c r="D131" i="14"/>
  <c r="E131" i="14" s="1"/>
  <c r="C132" i="14"/>
  <c r="D132" i="14"/>
  <c r="E132" i="14" s="1"/>
  <c r="C133" i="14"/>
  <c r="A133" i="14" s="1"/>
  <c r="D133" i="14"/>
  <c r="E133" i="14" s="1"/>
  <c r="C134" i="14"/>
  <c r="D134" i="14"/>
  <c r="E134" i="14" s="1"/>
  <c r="C135" i="14"/>
  <c r="A135" i="14" s="1"/>
  <c r="D135" i="14"/>
  <c r="E135" i="14" s="1"/>
  <c r="C136" i="14"/>
  <c r="D136" i="14"/>
  <c r="C137" i="14"/>
  <c r="D137" i="14"/>
  <c r="C138" i="14"/>
  <c r="D138" i="14"/>
  <c r="E138" i="14" s="1"/>
  <c r="C139" i="14"/>
  <c r="D139" i="14"/>
  <c r="C140" i="14"/>
  <c r="A140" i="14" s="1"/>
  <c r="D140" i="14"/>
  <c r="E140" i="14" s="1"/>
  <c r="C141" i="14"/>
  <c r="A141" i="14" s="1"/>
  <c r="D141" i="14"/>
  <c r="E141" i="14" s="1"/>
  <c r="C142" i="14"/>
  <c r="D142" i="14"/>
  <c r="E142" i="14" s="1"/>
  <c r="C143" i="14"/>
  <c r="A143" i="14" s="1"/>
  <c r="D143" i="14"/>
  <c r="E143" i="14" s="1"/>
  <c r="C144" i="14"/>
  <c r="D144" i="14"/>
  <c r="E144" i="14" s="1"/>
  <c r="C145" i="14"/>
  <c r="D145" i="14"/>
  <c r="E145" i="14" s="1"/>
  <c r="C146" i="14"/>
  <c r="D146" i="14"/>
  <c r="E146" i="14" s="1"/>
  <c r="C147" i="14"/>
  <c r="D147" i="14"/>
  <c r="E147" i="14" s="1"/>
  <c r="C148" i="14"/>
  <c r="A148" i="14" s="1"/>
  <c r="D148" i="14"/>
  <c r="E148" i="14" s="1"/>
  <c r="C149" i="14"/>
  <c r="A149" i="14" s="1"/>
  <c r="D149" i="14"/>
  <c r="E149" i="14" s="1"/>
  <c r="C150" i="14"/>
  <c r="D150" i="14"/>
  <c r="E150" i="14" s="1"/>
  <c r="C151" i="14"/>
  <c r="A151" i="14" s="1"/>
  <c r="D151" i="14"/>
  <c r="C152" i="14"/>
  <c r="A152" i="14" s="1"/>
  <c r="D152" i="14"/>
  <c r="C153" i="14"/>
  <c r="D153" i="14"/>
  <c r="E153" i="14" s="1"/>
  <c r="C154" i="14"/>
  <c r="D154" i="14"/>
  <c r="E154" i="14" s="1"/>
  <c r="C155" i="14"/>
  <c r="D155" i="14"/>
  <c r="E155" i="14" s="1"/>
  <c r="C156" i="14"/>
  <c r="D156" i="14"/>
  <c r="E156" i="14" s="1"/>
  <c r="C157" i="14"/>
  <c r="A157" i="14" s="1"/>
  <c r="D157" i="14"/>
  <c r="E157" i="14" s="1"/>
  <c r="C158" i="14"/>
  <c r="D158" i="14"/>
  <c r="E158" i="14" s="1"/>
  <c r="C159" i="14"/>
  <c r="A159" i="14" s="1"/>
  <c r="D159" i="14"/>
  <c r="E159" i="14" s="1"/>
  <c r="C160" i="14"/>
  <c r="A160" i="14" s="1"/>
  <c r="D160" i="14"/>
  <c r="E160" i="14" s="1"/>
  <c r="C161" i="14"/>
  <c r="D161" i="14"/>
  <c r="E161" i="14" s="1"/>
  <c r="C162" i="14"/>
  <c r="D162" i="14"/>
  <c r="E162" i="14" s="1"/>
  <c r="C163" i="14"/>
  <c r="D163" i="14"/>
  <c r="C164" i="14"/>
  <c r="D164" i="14"/>
  <c r="E164" i="14" s="1"/>
  <c r="C165" i="14"/>
  <c r="A165" i="14" s="1"/>
  <c r="D165" i="14"/>
  <c r="E165" i="14" s="1"/>
  <c r="C166" i="14"/>
  <c r="D166" i="14"/>
  <c r="E166" i="14" s="1"/>
  <c r="C167" i="14"/>
  <c r="A167" i="14" s="1"/>
  <c r="D167" i="14"/>
  <c r="E167" i="14" s="1"/>
  <c r="C168" i="14"/>
  <c r="D168" i="14"/>
  <c r="C169" i="14"/>
  <c r="D169" i="14"/>
  <c r="E169" i="14" s="1"/>
  <c r="C170" i="14"/>
  <c r="D170" i="14"/>
  <c r="E170" i="14" s="1"/>
  <c r="C171" i="14"/>
  <c r="D171" i="14"/>
  <c r="E171" i="14" s="1"/>
  <c r="C172" i="14"/>
  <c r="A172" i="14" s="1"/>
  <c r="D172" i="14"/>
  <c r="E172" i="14" s="1"/>
  <c r="C173" i="14"/>
  <c r="A173" i="14" s="1"/>
  <c r="D173" i="14"/>
  <c r="E173" i="14" s="1"/>
  <c r="C174" i="14"/>
  <c r="D174" i="14"/>
  <c r="E174" i="14" s="1"/>
  <c r="C175" i="14"/>
  <c r="A175" i="14" s="1"/>
  <c r="D175" i="14"/>
  <c r="E175" i="14" s="1"/>
  <c r="C176" i="14"/>
  <c r="D176" i="14"/>
  <c r="C177" i="14"/>
  <c r="D177" i="14"/>
  <c r="C178" i="14"/>
  <c r="D178" i="14"/>
  <c r="E178" i="14" s="1"/>
  <c r="C179" i="14"/>
  <c r="D179" i="14"/>
  <c r="E179" i="14" s="1"/>
  <c r="C180" i="14"/>
  <c r="A180" i="14" s="1"/>
  <c r="D180" i="14"/>
  <c r="E180" i="14" s="1"/>
  <c r="C181" i="14"/>
  <c r="A181" i="14" s="1"/>
  <c r="D181" i="14"/>
  <c r="E181" i="14" s="1"/>
  <c r="C182" i="14"/>
  <c r="D182" i="14"/>
  <c r="E182" i="14" s="1"/>
  <c r="C183" i="14"/>
  <c r="A183" i="14" s="1"/>
  <c r="D183" i="14"/>
  <c r="E183" i="14" s="1"/>
  <c r="C184" i="14"/>
  <c r="A184" i="14" s="1"/>
  <c r="D184" i="14"/>
  <c r="E184" i="14" s="1"/>
  <c r="C185" i="14"/>
  <c r="D185" i="14"/>
  <c r="E185" i="14" s="1"/>
  <c r="C186" i="14"/>
  <c r="D186" i="14"/>
  <c r="E186" i="14" s="1"/>
  <c r="C187" i="14"/>
  <c r="D187" i="14"/>
  <c r="E187" i="14" s="1"/>
  <c r="C188" i="14"/>
  <c r="D188" i="14"/>
  <c r="E188" i="14" s="1"/>
  <c r="C189" i="14"/>
  <c r="A189" i="14" s="1"/>
  <c r="D189" i="14"/>
  <c r="E189" i="14" s="1"/>
  <c r="C190" i="14"/>
  <c r="D190" i="14"/>
  <c r="C191" i="14"/>
  <c r="A191" i="14" s="1"/>
  <c r="D191" i="14"/>
  <c r="C192" i="14"/>
  <c r="A192" i="14" s="1"/>
  <c r="D192" i="14"/>
  <c r="E192" i="14" s="1"/>
  <c r="C193" i="14"/>
  <c r="D193" i="14"/>
  <c r="C194" i="14"/>
  <c r="D194" i="14"/>
  <c r="E194" i="14" s="1"/>
  <c r="C195" i="14"/>
  <c r="D195" i="14"/>
  <c r="E195" i="14" s="1"/>
  <c r="C196" i="14"/>
  <c r="D196" i="14"/>
  <c r="E196" i="14" s="1"/>
  <c r="C197" i="14"/>
  <c r="A197" i="14" s="1"/>
  <c r="D197" i="14"/>
  <c r="E197" i="14" s="1"/>
  <c r="C198" i="14"/>
  <c r="D198" i="14"/>
  <c r="E198" i="14" s="1"/>
  <c r="C199" i="14"/>
  <c r="A199" i="14" s="1"/>
  <c r="D199" i="14"/>
  <c r="E199" i="14" s="1"/>
  <c r="C200" i="14"/>
  <c r="D200" i="14"/>
  <c r="C201" i="14"/>
  <c r="D201" i="14"/>
  <c r="C202" i="14"/>
  <c r="D202" i="14"/>
  <c r="E202" i="14" s="1"/>
  <c r="C203" i="14"/>
  <c r="D203" i="14"/>
  <c r="C204" i="14"/>
  <c r="A204" i="14" s="1"/>
  <c r="D204" i="14"/>
  <c r="E204" i="14" s="1"/>
  <c r="C205" i="14"/>
  <c r="A205" i="14" s="1"/>
  <c r="D205" i="14"/>
  <c r="E205" i="14" s="1"/>
  <c r="C206" i="14"/>
  <c r="D206" i="14"/>
  <c r="E206" i="14" s="1"/>
  <c r="C207" i="14"/>
  <c r="A207" i="14" s="1"/>
  <c r="D207" i="14"/>
  <c r="E207" i="14" s="1"/>
  <c r="C208" i="14"/>
  <c r="D208" i="14"/>
  <c r="E208" i="14" s="1"/>
  <c r="C209" i="14"/>
  <c r="D209" i="14"/>
  <c r="E209" i="14" s="1"/>
  <c r="C210" i="14"/>
  <c r="D210" i="14"/>
  <c r="E210" i="14" s="1"/>
  <c r="C211" i="14"/>
  <c r="D211" i="14"/>
  <c r="E211" i="14" s="1"/>
  <c r="C212" i="14"/>
  <c r="A212" i="14" s="1"/>
  <c r="D212" i="14"/>
  <c r="E212" i="14" s="1"/>
  <c r="C213" i="14"/>
  <c r="A213" i="14" s="1"/>
  <c r="D213" i="14"/>
  <c r="E213" i="14" s="1"/>
  <c r="C214" i="14"/>
  <c r="D214" i="14"/>
  <c r="E214" i="14" s="1"/>
  <c r="C215" i="14"/>
  <c r="A215" i="14" s="1"/>
  <c r="D215" i="14"/>
  <c r="C216" i="14"/>
  <c r="A216" i="14" s="1"/>
  <c r="D216" i="14"/>
  <c r="C217" i="14"/>
  <c r="D217" i="14"/>
  <c r="E217" i="14" s="1"/>
  <c r="C218" i="14"/>
  <c r="D218" i="14"/>
  <c r="E218" i="14" s="1"/>
  <c r="C219" i="14"/>
  <c r="D219" i="14"/>
  <c r="E219" i="14" s="1"/>
  <c r="C220" i="14"/>
  <c r="D220" i="14"/>
  <c r="E220" i="14" s="1"/>
  <c r="C221" i="14"/>
  <c r="A221" i="14" s="1"/>
  <c r="D221" i="14"/>
  <c r="E221" i="14" s="1"/>
  <c r="C222" i="14"/>
  <c r="D222" i="14"/>
  <c r="E222" i="14" s="1"/>
  <c r="C223" i="14"/>
  <c r="A223" i="14" s="1"/>
  <c r="D223" i="14"/>
  <c r="E223" i="14" s="1"/>
  <c r="C224" i="14"/>
  <c r="A224" i="14" s="1"/>
  <c r="D224" i="14"/>
  <c r="E224" i="14" s="1"/>
  <c r="C225" i="14"/>
  <c r="D225" i="14"/>
  <c r="E225" i="14" s="1"/>
  <c r="C226" i="14"/>
  <c r="D226" i="14"/>
  <c r="E226" i="14" s="1"/>
  <c r="C227" i="14"/>
  <c r="D227" i="14"/>
  <c r="C228" i="14"/>
  <c r="D228" i="14"/>
  <c r="E228" i="14" s="1"/>
  <c r="C229" i="14"/>
  <c r="A229" i="14" s="1"/>
  <c r="D229" i="14"/>
  <c r="E229" i="14" s="1"/>
  <c r="C230" i="14"/>
  <c r="D230" i="14"/>
  <c r="E230" i="14" s="1"/>
  <c r="C231" i="14"/>
  <c r="A231" i="14" s="1"/>
  <c r="D231" i="14"/>
  <c r="E231" i="14" s="1"/>
  <c r="C232" i="14"/>
  <c r="D232" i="14"/>
  <c r="C233" i="14"/>
  <c r="D233" i="14"/>
  <c r="E233" i="14" s="1"/>
  <c r="C234" i="14"/>
  <c r="D234" i="14"/>
  <c r="E234" i="14" s="1"/>
  <c r="C235" i="14"/>
  <c r="D235" i="14"/>
  <c r="E235" i="14" s="1"/>
  <c r="C236" i="14"/>
  <c r="A236" i="14" s="1"/>
  <c r="D236" i="14"/>
  <c r="E236" i="14" s="1"/>
  <c r="C237" i="14"/>
  <c r="A237" i="14" s="1"/>
  <c r="D237" i="14"/>
  <c r="E237" i="14" s="1"/>
  <c r="C238" i="14"/>
  <c r="D238" i="14"/>
  <c r="E238" i="14" s="1"/>
  <c r="C239" i="14"/>
  <c r="A239" i="14" s="1"/>
  <c r="D239" i="14"/>
  <c r="E239" i="14" s="1"/>
  <c r="C240" i="14"/>
  <c r="D240" i="14"/>
  <c r="C241" i="14"/>
  <c r="D241" i="14"/>
  <c r="C242" i="14"/>
  <c r="D242" i="14"/>
  <c r="E242" i="14" s="1"/>
  <c r="C243" i="14"/>
  <c r="D243" i="14"/>
  <c r="E243" i="14" s="1"/>
  <c r="C244" i="14"/>
  <c r="A244" i="14" s="1"/>
  <c r="D244" i="14"/>
  <c r="E244" i="14" s="1"/>
  <c r="C245" i="14"/>
  <c r="A245" i="14" s="1"/>
  <c r="D245" i="14"/>
  <c r="E245" i="14" s="1"/>
  <c r="C246" i="14"/>
  <c r="D246" i="14"/>
  <c r="E246" i="14" s="1"/>
  <c r="C247" i="14"/>
  <c r="A247" i="14" s="1"/>
  <c r="D247" i="14"/>
  <c r="E247" i="14" s="1"/>
  <c r="C248" i="14"/>
  <c r="A248" i="14" s="1"/>
  <c r="D248" i="14"/>
  <c r="E248" i="14" s="1"/>
  <c r="C249" i="14"/>
  <c r="D249" i="14"/>
  <c r="E249" i="14" s="1"/>
  <c r="C250" i="14"/>
  <c r="D250" i="14"/>
  <c r="E250" i="14" s="1"/>
  <c r="C251" i="14"/>
  <c r="D251" i="14"/>
  <c r="E251" i="14" s="1"/>
  <c r="C252" i="14"/>
  <c r="D252" i="14"/>
  <c r="E252" i="14" s="1"/>
  <c r="C253" i="14"/>
  <c r="D253" i="14"/>
  <c r="C254" i="14"/>
  <c r="D254" i="14"/>
  <c r="C255" i="14"/>
  <c r="D255" i="14"/>
  <c r="C256" i="14"/>
  <c r="D256" i="14"/>
  <c r="C257" i="14"/>
  <c r="D257" i="14"/>
  <c r="C258" i="14"/>
  <c r="D258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U24" i="19"/>
  <c r="U20" i="19"/>
  <c r="U18" i="19"/>
  <c r="U25" i="19" s="1"/>
  <c r="U21" i="19"/>
  <c r="U22" i="19"/>
  <c r="U23" i="19"/>
  <c r="U17" i="19"/>
  <c r="U19" i="19"/>
  <c r="S28" i="18"/>
  <c r="U25" i="18" s="1"/>
  <c r="R60" i="15"/>
  <c r="R61" i="15"/>
  <c r="G25" i="14"/>
  <c r="G19" i="14"/>
  <c r="K53" i="14"/>
  <c r="K65" i="14"/>
  <c r="K44" i="14"/>
  <c r="K40" i="14"/>
  <c r="K7" i="14"/>
  <c r="K6" i="14"/>
  <c r="K66" i="14"/>
  <c r="K51" i="14"/>
  <c r="K17" i="14"/>
  <c r="K13" i="14"/>
  <c r="K29" i="14"/>
  <c r="G12" i="14"/>
  <c r="G23" i="14"/>
  <c r="N70" i="3"/>
  <c r="D18" i="36" s="1"/>
  <c r="K400" i="13"/>
  <c r="D400" i="13"/>
  <c r="C400" i="13"/>
  <c r="B400" i="13"/>
  <c r="K399" i="13"/>
  <c r="D399" i="13"/>
  <c r="C399" i="13"/>
  <c r="B399" i="13"/>
  <c r="K398" i="13"/>
  <c r="D398" i="13"/>
  <c r="C398" i="13"/>
  <c r="B398" i="13"/>
  <c r="K397" i="13"/>
  <c r="D397" i="13"/>
  <c r="C397" i="13"/>
  <c r="B397" i="13"/>
  <c r="K396" i="13"/>
  <c r="D396" i="13"/>
  <c r="C396" i="13"/>
  <c r="B396" i="13"/>
  <c r="K395" i="13"/>
  <c r="D395" i="13"/>
  <c r="C395" i="13"/>
  <c r="B395" i="13"/>
  <c r="K394" i="13"/>
  <c r="D394" i="13"/>
  <c r="C394" i="13"/>
  <c r="B394" i="13"/>
  <c r="K393" i="13"/>
  <c r="D393" i="13"/>
  <c r="C393" i="13"/>
  <c r="B393" i="13"/>
  <c r="K392" i="13"/>
  <c r="D392" i="13"/>
  <c r="C392" i="13"/>
  <c r="B392" i="13"/>
  <c r="K391" i="13"/>
  <c r="D391" i="13"/>
  <c r="C391" i="13"/>
  <c r="B391" i="13"/>
  <c r="K390" i="13"/>
  <c r="D390" i="13"/>
  <c r="C390" i="13"/>
  <c r="B390" i="13"/>
  <c r="K389" i="13"/>
  <c r="D389" i="13"/>
  <c r="C389" i="13"/>
  <c r="B389" i="13"/>
  <c r="K388" i="13"/>
  <c r="D388" i="13"/>
  <c r="C388" i="13"/>
  <c r="B388" i="13"/>
  <c r="K387" i="13"/>
  <c r="D387" i="13"/>
  <c r="C387" i="13"/>
  <c r="B387" i="13"/>
  <c r="K386" i="13"/>
  <c r="I386" i="13"/>
  <c r="J386" i="13" s="1"/>
  <c r="G386" i="13"/>
  <c r="D386" i="13"/>
  <c r="C386" i="13"/>
  <c r="B386" i="13"/>
  <c r="A386" i="13"/>
  <c r="K385" i="13"/>
  <c r="I385" i="13"/>
  <c r="J385" i="13" s="1"/>
  <c r="G385" i="13"/>
  <c r="D385" i="13"/>
  <c r="C385" i="13"/>
  <c r="A385" i="13" s="1"/>
  <c r="B385" i="13"/>
  <c r="K384" i="13"/>
  <c r="I384" i="13"/>
  <c r="G384" i="13"/>
  <c r="J384" i="13" s="1"/>
  <c r="D384" i="13"/>
  <c r="C384" i="13"/>
  <c r="A384" i="13"/>
  <c r="B384" i="13"/>
  <c r="K383" i="13"/>
  <c r="I383" i="13"/>
  <c r="J383" i="13" s="1"/>
  <c r="G383" i="13"/>
  <c r="D383" i="13"/>
  <c r="C383" i="13"/>
  <c r="B383" i="13"/>
  <c r="A383" i="13"/>
  <c r="K382" i="13"/>
  <c r="I382" i="13"/>
  <c r="J382" i="13" s="1"/>
  <c r="G382" i="13"/>
  <c r="D382" i="13"/>
  <c r="C382" i="13"/>
  <c r="B382" i="13"/>
  <c r="A382" i="13"/>
  <c r="K381" i="13"/>
  <c r="I381" i="13"/>
  <c r="J381" i="13" s="1"/>
  <c r="G381" i="13"/>
  <c r="D381" i="13"/>
  <c r="C381" i="13"/>
  <c r="A381" i="13"/>
  <c r="B381" i="13"/>
  <c r="K380" i="13"/>
  <c r="I380" i="13"/>
  <c r="J380" i="13" s="1"/>
  <c r="G380" i="13"/>
  <c r="D380" i="13"/>
  <c r="C380" i="13"/>
  <c r="A380" i="13" s="1"/>
  <c r="B380" i="13"/>
  <c r="K379" i="13"/>
  <c r="I379" i="13"/>
  <c r="G379" i="13"/>
  <c r="J379" i="13" s="1"/>
  <c r="D379" i="13"/>
  <c r="C379" i="13"/>
  <c r="A379" i="13" s="1"/>
  <c r="B379" i="13"/>
  <c r="K378" i="13"/>
  <c r="I378" i="13"/>
  <c r="G378" i="13"/>
  <c r="J378" i="13" s="1"/>
  <c r="D378" i="13"/>
  <c r="C378" i="13"/>
  <c r="A378" i="13" s="1"/>
  <c r="B378" i="13"/>
  <c r="K377" i="13"/>
  <c r="I377" i="13"/>
  <c r="G377" i="13"/>
  <c r="J377" i="13" s="1"/>
  <c r="D377" i="13"/>
  <c r="C377" i="13"/>
  <c r="A377" i="13" s="1"/>
  <c r="B377" i="13"/>
  <c r="K376" i="13"/>
  <c r="I376" i="13"/>
  <c r="G376" i="13"/>
  <c r="D376" i="13"/>
  <c r="C376" i="13"/>
  <c r="A376" i="13" s="1"/>
  <c r="B376" i="13"/>
  <c r="K375" i="13"/>
  <c r="I375" i="13"/>
  <c r="G375" i="13"/>
  <c r="J375" i="13"/>
  <c r="D375" i="13"/>
  <c r="C375" i="13"/>
  <c r="A375" i="13" s="1"/>
  <c r="B375" i="13"/>
  <c r="K374" i="13"/>
  <c r="I374" i="13"/>
  <c r="G374" i="13"/>
  <c r="J374" i="13" s="1"/>
  <c r="D374" i="13"/>
  <c r="C374" i="13"/>
  <c r="A374" i="13" s="1"/>
  <c r="B374" i="13"/>
  <c r="K373" i="13"/>
  <c r="I373" i="13"/>
  <c r="G373" i="13"/>
  <c r="J373" i="13"/>
  <c r="D373" i="13"/>
  <c r="C373" i="13"/>
  <c r="A373" i="13"/>
  <c r="B373" i="13"/>
  <c r="K372" i="13"/>
  <c r="I372" i="13"/>
  <c r="G372" i="13"/>
  <c r="D372" i="13"/>
  <c r="C372" i="13"/>
  <c r="A372" i="13"/>
  <c r="B372" i="13"/>
  <c r="K371" i="13"/>
  <c r="I371" i="13"/>
  <c r="G371" i="13"/>
  <c r="J371" i="13"/>
  <c r="D371" i="13"/>
  <c r="C371" i="13"/>
  <c r="B371" i="13"/>
  <c r="A371" i="13"/>
  <c r="K370" i="13"/>
  <c r="I370" i="13"/>
  <c r="G370" i="13"/>
  <c r="J370" i="13"/>
  <c r="D370" i="13"/>
  <c r="C370" i="13"/>
  <c r="B370" i="13"/>
  <c r="A370" i="13"/>
  <c r="K369" i="13"/>
  <c r="I369" i="13"/>
  <c r="G369" i="13"/>
  <c r="J369" i="13"/>
  <c r="D369" i="13"/>
  <c r="C369" i="13"/>
  <c r="A369" i="13"/>
  <c r="B369" i="13"/>
  <c r="K368" i="13"/>
  <c r="I368" i="13"/>
  <c r="G368" i="13"/>
  <c r="D368" i="13"/>
  <c r="C368" i="13"/>
  <c r="A368" i="13" s="1"/>
  <c r="B368" i="13"/>
  <c r="K367" i="13"/>
  <c r="I367" i="13"/>
  <c r="G367" i="13"/>
  <c r="J367" i="13" s="1"/>
  <c r="D367" i="13"/>
  <c r="C367" i="13"/>
  <c r="B367" i="13"/>
  <c r="A367" i="13"/>
  <c r="K366" i="13"/>
  <c r="I366" i="13"/>
  <c r="G366" i="13"/>
  <c r="J366" i="13" s="1"/>
  <c r="D366" i="13"/>
  <c r="C366" i="13"/>
  <c r="A366" i="13" s="1"/>
  <c r="B366" i="13"/>
  <c r="K365" i="13"/>
  <c r="I365" i="13"/>
  <c r="G365" i="13"/>
  <c r="J365" i="13" s="1"/>
  <c r="D365" i="13"/>
  <c r="C365" i="13"/>
  <c r="A365" i="13"/>
  <c r="B365" i="13"/>
  <c r="K364" i="13"/>
  <c r="I364" i="13"/>
  <c r="G364" i="13"/>
  <c r="D364" i="13"/>
  <c r="C364" i="13"/>
  <c r="A364" i="13" s="1"/>
  <c r="B364" i="13"/>
  <c r="K363" i="13"/>
  <c r="I363" i="13"/>
  <c r="G363" i="13"/>
  <c r="J363" i="13"/>
  <c r="D363" i="13"/>
  <c r="C363" i="13"/>
  <c r="A363" i="13" s="1"/>
  <c r="B363" i="13"/>
  <c r="K362" i="13"/>
  <c r="I362" i="13"/>
  <c r="G362" i="13"/>
  <c r="J362" i="13"/>
  <c r="D362" i="13"/>
  <c r="C362" i="13"/>
  <c r="A362" i="13" s="1"/>
  <c r="B362" i="13"/>
  <c r="K361" i="13"/>
  <c r="I361" i="13"/>
  <c r="G361" i="13"/>
  <c r="J361" i="13"/>
  <c r="D361" i="13"/>
  <c r="C361" i="13"/>
  <c r="A361" i="13" s="1"/>
  <c r="B361" i="13"/>
  <c r="K360" i="13"/>
  <c r="I360" i="13"/>
  <c r="G360" i="13"/>
  <c r="D360" i="13"/>
  <c r="C360" i="13"/>
  <c r="A360" i="13"/>
  <c r="B360" i="13"/>
  <c r="K359" i="13"/>
  <c r="I359" i="13"/>
  <c r="G359" i="13"/>
  <c r="J359" i="13" s="1"/>
  <c r="D359" i="13"/>
  <c r="C359" i="13"/>
  <c r="B359" i="13"/>
  <c r="A359" i="13"/>
  <c r="K358" i="13"/>
  <c r="I358" i="13"/>
  <c r="G358" i="13"/>
  <c r="D358" i="13"/>
  <c r="C358" i="13"/>
  <c r="B358" i="13"/>
  <c r="A358" i="13"/>
  <c r="K357" i="13"/>
  <c r="I357" i="13"/>
  <c r="G357" i="13"/>
  <c r="J357" i="13" s="1"/>
  <c r="D357" i="13"/>
  <c r="C357" i="13"/>
  <c r="A357" i="13"/>
  <c r="B357" i="13"/>
  <c r="K356" i="13"/>
  <c r="I356" i="13"/>
  <c r="J356" i="13" s="1"/>
  <c r="G356" i="13"/>
  <c r="D356" i="13"/>
  <c r="C356" i="13"/>
  <c r="A356" i="13" s="1"/>
  <c r="B356" i="13"/>
  <c r="K355" i="13"/>
  <c r="I355" i="13"/>
  <c r="G355" i="13"/>
  <c r="J355" i="13" s="1"/>
  <c r="D355" i="13"/>
  <c r="C355" i="13"/>
  <c r="A355" i="13" s="1"/>
  <c r="B355" i="13"/>
  <c r="K354" i="13"/>
  <c r="I354" i="13"/>
  <c r="G354" i="13"/>
  <c r="J354" i="13" s="1"/>
  <c r="D354" i="13"/>
  <c r="C354" i="13"/>
  <c r="A354" i="13" s="1"/>
  <c r="B354" i="13"/>
  <c r="K353" i="13"/>
  <c r="I353" i="13"/>
  <c r="G353" i="13"/>
  <c r="J353" i="13" s="1"/>
  <c r="D353" i="13"/>
  <c r="C353" i="13"/>
  <c r="A353" i="13" s="1"/>
  <c r="B353" i="13"/>
  <c r="K352" i="13"/>
  <c r="I352" i="13"/>
  <c r="G352" i="13"/>
  <c r="D352" i="13"/>
  <c r="C352" i="13"/>
  <c r="A352" i="13"/>
  <c r="B352" i="13"/>
  <c r="K351" i="13"/>
  <c r="I351" i="13"/>
  <c r="G351" i="13"/>
  <c r="J351" i="13"/>
  <c r="D351" i="13"/>
  <c r="C351" i="13"/>
  <c r="B351" i="13"/>
  <c r="A351" i="13"/>
  <c r="K350" i="13"/>
  <c r="I350" i="13"/>
  <c r="G350" i="13"/>
  <c r="J350" i="13"/>
  <c r="D350" i="13"/>
  <c r="C350" i="13"/>
  <c r="B350" i="13"/>
  <c r="A350" i="13"/>
  <c r="K349" i="13"/>
  <c r="I349" i="13"/>
  <c r="G349" i="13"/>
  <c r="J349" i="13"/>
  <c r="D349" i="13"/>
  <c r="C349" i="13"/>
  <c r="A349" i="13"/>
  <c r="B349" i="13"/>
  <c r="K348" i="13"/>
  <c r="I348" i="13"/>
  <c r="J348" i="13" s="1"/>
  <c r="G348" i="13"/>
  <c r="D348" i="13"/>
  <c r="C348" i="13"/>
  <c r="A348" i="13" s="1"/>
  <c r="B348" i="13"/>
  <c r="K347" i="13"/>
  <c r="I347" i="13"/>
  <c r="J347" i="13" s="1"/>
  <c r="G347" i="13"/>
  <c r="D347" i="13"/>
  <c r="C347" i="13"/>
  <c r="B347" i="13"/>
  <c r="A347" i="13"/>
  <c r="K346" i="13"/>
  <c r="I346" i="13"/>
  <c r="J346" i="13" s="1"/>
  <c r="G346" i="13"/>
  <c r="D346" i="13"/>
  <c r="C346" i="13"/>
  <c r="B346" i="13"/>
  <c r="A346" i="13"/>
  <c r="K345" i="13"/>
  <c r="I345" i="13"/>
  <c r="J345" i="13" s="1"/>
  <c r="G345" i="13"/>
  <c r="D345" i="13"/>
  <c r="C345" i="13"/>
  <c r="A345" i="13" s="1"/>
  <c r="B345" i="13"/>
  <c r="K344" i="13"/>
  <c r="I344" i="13"/>
  <c r="G344" i="13"/>
  <c r="D344" i="13"/>
  <c r="C344" i="13"/>
  <c r="A344" i="13" s="1"/>
  <c r="B344" i="13"/>
  <c r="K343" i="13"/>
  <c r="I343" i="13"/>
  <c r="G343" i="13"/>
  <c r="J343" i="13"/>
  <c r="D343" i="13"/>
  <c r="C343" i="13"/>
  <c r="A343" i="13" s="1"/>
  <c r="B343" i="13"/>
  <c r="K342" i="13"/>
  <c r="I342" i="13"/>
  <c r="G342" i="13"/>
  <c r="J342" i="13" s="1"/>
  <c r="D342" i="13"/>
  <c r="C342" i="13"/>
  <c r="A342" i="13" s="1"/>
  <c r="B342" i="13"/>
  <c r="K341" i="13"/>
  <c r="I341" i="13"/>
  <c r="G341" i="13"/>
  <c r="J341" i="13" s="1"/>
  <c r="D341" i="13"/>
  <c r="C341" i="13"/>
  <c r="A341" i="13" s="1"/>
  <c r="B341" i="13"/>
  <c r="K340" i="13"/>
  <c r="I340" i="13"/>
  <c r="G340" i="13"/>
  <c r="J340" i="13" s="1"/>
  <c r="D340" i="13"/>
  <c r="C340" i="13"/>
  <c r="A340" i="13"/>
  <c r="B340" i="13"/>
  <c r="K339" i="13"/>
  <c r="I339" i="13"/>
  <c r="G339" i="13"/>
  <c r="J339" i="13"/>
  <c r="D339" i="13"/>
  <c r="C339" i="13"/>
  <c r="B339" i="13"/>
  <c r="A339" i="13"/>
  <c r="K338" i="13"/>
  <c r="I338" i="13"/>
  <c r="G338" i="13"/>
  <c r="J338" i="13"/>
  <c r="D338" i="13"/>
  <c r="C338" i="13"/>
  <c r="B338" i="13"/>
  <c r="A338" i="13"/>
  <c r="K337" i="13"/>
  <c r="I337" i="13"/>
  <c r="G337" i="13"/>
  <c r="J337" i="13"/>
  <c r="D337" i="13"/>
  <c r="C337" i="13"/>
  <c r="A337" i="13"/>
  <c r="B337" i="13"/>
  <c r="K336" i="13"/>
  <c r="I336" i="13"/>
  <c r="G336" i="13"/>
  <c r="D336" i="13"/>
  <c r="C336" i="13"/>
  <c r="A336" i="13" s="1"/>
  <c r="B336" i="13"/>
  <c r="K335" i="13"/>
  <c r="I335" i="13"/>
  <c r="G335" i="13"/>
  <c r="J335" i="13" s="1"/>
  <c r="D335" i="13"/>
  <c r="C335" i="13"/>
  <c r="A335" i="13" s="1"/>
  <c r="B335" i="13"/>
  <c r="K334" i="13"/>
  <c r="I334" i="13"/>
  <c r="G334" i="13"/>
  <c r="J334" i="13" s="1"/>
  <c r="D334" i="13"/>
  <c r="C334" i="13"/>
  <c r="B334" i="13"/>
  <c r="A334" i="13"/>
  <c r="K333" i="13"/>
  <c r="I333" i="13"/>
  <c r="G333" i="13"/>
  <c r="J333" i="13" s="1"/>
  <c r="D333" i="13"/>
  <c r="C333" i="13"/>
  <c r="A333" i="13"/>
  <c r="B333" i="13"/>
  <c r="K332" i="13"/>
  <c r="I332" i="13"/>
  <c r="G332" i="13"/>
  <c r="D332" i="13"/>
  <c r="C332" i="13"/>
  <c r="A332" i="13" s="1"/>
  <c r="B332" i="13"/>
  <c r="K331" i="13"/>
  <c r="I331" i="13"/>
  <c r="J331" i="13" s="1"/>
  <c r="G331" i="13"/>
  <c r="D331" i="13"/>
  <c r="C331" i="13"/>
  <c r="B331" i="13"/>
  <c r="A331" i="13"/>
  <c r="K330" i="13"/>
  <c r="I330" i="13"/>
  <c r="J330" i="13" s="1"/>
  <c r="G330" i="13"/>
  <c r="D330" i="13"/>
  <c r="C330" i="13"/>
  <c r="B330" i="13"/>
  <c r="A330" i="13"/>
  <c r="K329" i="13"/>
  <c r="I329" i="13"/>
  <c r="J329" i="13" s="1"/>
  <c r="G329" i="13"/>
  <c r="D329" i="13"/>
  <c r="C329" i="13"/>
  <c r="A329" i="13" s="1"/>
  <c r="B329" i="13"/>
  <c r="K328" i="13"/>
  <c r="I328" i="13"/>
  <c r="J328" i="13" s="1"/>
  <c r="G328" i="13"/>
  <c r="D328" i="13"/>
  <c r="C328" i="13"/>
  <c r="A328" i="13"/>
  <c r="B328" i="13"/>
  <c r="K327" i="13"/>
  <c r="I327" i="13"/>
  <c r="G327" i="13"/>
  <c r="D327" i="13"/>
  <c r="C327" i="13"/>
  <c r="A327" i="13" s="1"/>
  <c r="B327" i="13"/>
  <c r="K326" i="13"/>
  <c r="I326" i="13"/>
  <c r="G326" i="13"/>
  <c r="J326" i="13" s="1"/>
  <c r="D326" i="13"/>
  <c r="C326" i="13"/>
  <c r="B326" i="13"/>
  <c r="A326" i="13"/>
  <c r="K325" i="13"/>
  <c r="I325" i="13"/>
  <c r="G325" i="13"/>
  <c r="J325" i="13" s="1"/>
  <c r="D325" i="13"/>
  <c r="C325" i="13"/>
  <c r="A325" i="13" s="1"/>
  <c r="B325" i="13"/>
  <c r="K324" i="13"/>
  <c r="I324" i="13"/>
  <c r="G324" i="13"/>
  <c r="D324" i="13"/>
  <c r="C324" i="13"/>
  <c r="A324" i="13" s="1"/>
  <c r="B324" i="13"/>
  <c r="K323" i="13"/>
  <c r="I323" i="13"/>
  <c r="G323" i="13"/>
  <c r="J323" i="13" s="1"/>
  <c r="D323" i="13"/>
  <c r="C323" i="13"/>
  <c r="A323" i="13" s="1"/>
  <c r="B323" i="13"/>
  <c r="K322" i="13"/>
  <c r="I322" i="13"/>
  <c r="G322" i="13"/>
  <c r="J322" i="13" s="1"/>
  <c r="D322" i="13"/>
  <c r="C322" i="13"/>
  <c r="A322" i="13" s="1"/>
  <c r="B322" i="13"/>
  <c r="K321" i="13"/>
  <c r="I321" i="13"/>
  <c r="G321" i="13"/>
  <c r="J321" i="13" s="1"/>
  <c r="D321" i="13"/>
  <c r="C321" i="13"/>
  <c r="A321" i="13" s="1"/>
  <c r="B321" i="13"/>
  <c r="K320" i="13"/>
  <c r="I320" i="13"/>
  <c r="G320" i="13"/>
  <c r="D320" i="13"/>
  <c r="C320" i="13"/>
  <c r="A320" i="13"/>
  <c r="B320" i="13"/>
  <c r="K319" i="13"/>
  <c r="I319" i="13"/>
  <c r="J319" i="13" s="1"/>
  <c r="G319" i="13"/>
  <c r="D319" i="13"/>
  <c r="C319" i="13"/>
  <c r="B319" i="13"/>
  <c r="A319" i="13"/>
  <c r="K318" i="13"/>
  <c r="I318" i="13"/>
  <c r="J318" i="13" s="1"/>
  <c r="G318" i="13"/>
  <c r="D318" i="13"/>
  <c r="C318" i="13"/>
  <c r="B318" i="13"/>
  <c r="A318" i="13"/>
  <c r="K317" i="13"/>
  <c r="I317" i="13"/>
  <c r="J317" i="13" s="1"/>
  <c r="G317" i="13"/>
  <c r="D317" i="13"/>
  <c r="C317" i="13"/>
  <c r="A317" i="13"/>
  <c r="B317" i="13"/>
  <c r="K316" i="13"/>
  <c r="I316" i="13"/>
  <c r="J316" i="13" s="1"/>
  <c r="G316" i="13"/>
  <c r="D316" i="13"/>
  <c r="C316" i="13"/>
  <c r="A316" i="13" s="1"/>
  <c r="B316" i="13"/>
  <c r="K315" i="13"/>
  <c r="I315" i="13"/>
  <c r="J315" i="13" s="1"/>
  <c r="G315" i="13"/>
  <c r="D315" i="13"/>
  <c r="C315" i="13"/>
  <c r="B315" i="13"/>
  <c r="A315" i="13"/>
  <c r="K314" i="13"/>
  <c r="I314" i="13"/>
  <c r="J314" i="13" s="1"/>
  <c r="G314" i="13"/>
  <c r="D314" i="13"/>
  <c r="C314" i="13"/>
  <c r="B314" i="13"/>
  <c r="A314" i="13"/>
  <c r="K313" i="13"/>
  <c r="I313" i="13"/>
  <c r="J313" i="13" s="1"/>
  <c r="G313" i="13"/>
  <c r="D313" i="13"/>
  <c r="C313" i="13"/>
  <c r="A313" i="13" s="1"/>
  <c r="B313" i="13"/>
  <c r="K312" i="13"/>
  <c r="I312" i="13"/>
  <c r="G312" i="13"/>
  <c r="J312" i="13" s="1"/>
  <c r="D312" i="13"/>
  <c r="C312" i="13"/>
  <c r="A312" i="13" s="1"/>
  <c r="B312" i="13"/>
  <c r="K311" i="13"/>
  <c r="I311" i="13"/>
  <c r="G311" i="13"/>
  <c r="J311" i="13" s="1"/>
  <c r="D311" i="13"/>
  <c r="C311" i="13"/>
  <c r="A311" i="13" s="1"/>
  <c r="B311" i="13"/>
  <c r="K310" i="13"/>
  <c r="I310" i="13"/>
  <c r="G310" i="13"/>
  <c r="J310" i="13"/>
  <c r="D310" i="13"/>
  <c r="C310" i="13"/>
  <c r="A310" i="13" s="1"/>
  <c r="B310" i="13"/>
  <c r="K309" i="13"/>
  <c r="I309" i="13"/>
  <c r="G309" i="13"/>
  <c r="J309" i="13"/>
  <c r="D309" i="13"/>
  <c r="C309" i="13"/>
  <c r="A309" i="13" s="1"/>
  <c r="B309" i="13"/>
  <c r="K308" i="13"/>
  <c r="I308" i="13"/>
  <c r="J308" i="13" s="1"/>
  <c r="G308" i="13"/>
  <c r="D308" i="13"/>
  <c r="C308" i="13"/>
  <c r="A308" i="13" s="1"/>
  <c r="B308" i="13"/>
  <c r="K307" i="13"/>
  <c r="I307" i="13"/>
  <c r="G307" i="13"/>
  <c r="J307" i="13" s="1"/>
  <c r="D307" i="13"/>
  <c r="C307" i="13"/>
  <c r="A307" i="13" s="1"/>
  <c r="B307" i="13"/>
  <c r="K306" i="13"/>
  <c r="I306" i="13"/>
  <c r="G306" i="13"/>
  <c r="J306" i="13" s="1"/>
  <c r="D306" i="13"/>
  <c r="C306" i="13"/>
  <c r="A306" i="13" s="1"/>
  <c r="B306" i="13"/>
  <c r="K305" i="13"/>
  <c r="I305" i="13"/>
  <c r="G305" i="13"/>
  <c r="J305" i="13" s="1"/>
  <c r="D305" i="13"/>
  <c r="C305" i="13"/>
  <c r="A305" i="13" s="1"/>
  <c r="B305" i="13"/>
  <c r="K304" i="13"/>
  <c r="I304" i="13"/>
  <c r="G304" i="13"/>
  <c r="D304" i="13"/>
  <c r="C304" i="13"/>
  <c r="A304" i="13"/>
  <c r="B304" i="13"/>
  <c r="K303" i="13"/>
  <c r="I303" i="13"/>
  <c r="G303" i="13"/>
  <c r="J303" i="13"/>
  <c r="D303" i="13"/>
  <c r="C303" i="13"/>
  <c r="B303" i="13"/>
  <c r="A303" i="13"/>
  <c r="K302" i="13"/>
  <c r="I302" i="13"/>
  <c r="G302" i="13"/>
  <c r="J302" i="13"/>
  <c r="D302" i="13"/>
  <c r="C302" i="13"/>
  <c r="B302" i="13"/>
  <c r="A302" i="13"/>
  <c r="K301" i="13"/>
  <c r="I301" i="13"/>
  <c r="G301" i="13"/>
  <c r="J301" i="13"/>
  <c r="D301" i="13"/>
  <c r="C301" i="13"/>
  <c r="A301" i="13"/>
  <c r="B301" i="13"/>
  <c r="K300" i="13"/>
  <c r="I300" i="13"/>
  <c r="G300" i="13"/>
  <c r="J300" i="13"/>
  <c r="D300" i="13"/>
  <c r="C300" i="13"/>
  <c r="A300" i="13"/>
  <c r="B300" i="13"/>
  <c r="K299" i="13"/>
  <c r="I299" i="13"/>
  <c r="G299" i="13"/>
  <c r="J299" i="13"/>
  <c r="D299" i="13"/>
  <c r="C299" i="13"/>
  <c r="B299" i="13"/>
  <c r="A299" i="13"/>
  <c r="K298" i="13"/>
  <c r="I298" i="13"/>
  <c r="G298" i="13"/>
  <c r="J298" i="13"/>
  <c r="D298" i="13"/>
  <c r="C298" i="13"/>
  <c r="B298" i="13"/>
  <c r="A298" i="13"/>
  <c r="K297" i="13"/>
  <c r="I297" i="13"/>
  <c r="G297" i="13"/>
  <c r="J297" i="13"/>
  <c r="D297" i="13"/>
  <c r="C297" i="13"/>
  <c r="A297" i="13"/>
  <c r="B297" i="13"/>
  <c r="K296" i="13"/>
  <c r="I296" i="13"/>
  <c r="G296" i="13"/>
  <c r="J296" i="13"/>
  <c r="D296" i="13"/>
  <c r="C296" i="13"/>
  <c r="A296" i="13"/>
  <c r="B296" i="13"/>
  <c r="K295" i="13"/>
  <c r="I295" i="13"/>
  <c r="G295" i="13"/>
  <c r="J295" i="13"/>
  <c r="D295" i="13"/>
  <c r="C295" i="13"/>
  <c r="B295" i="13"/>
  <c r="A295" i="13"/>
  <c r="K294" i="13"/>
  <c r="I294" i="13"/>
  <c r="G294" i="13"/>
  <c r="J294" i="13"/>
  <c r="D294" i="13"/>
  <c r="C294" i="13"/>
  <c r="B294" i="13"/>
  <c r="A294" i="13"/>
  <c r="K293" i="13"/>
  <c r="I293" i="13"/>
  <c r="G293" i="13"/>
  <c r="J293" i="13"/>
  <c r="D293" i="13"/>
  <c r="C293" i="13"/>
  <c r="A293" i="13"/>
  <c r="B293" i="13"/>
  <c r="K292" i="13"/>
  <c r="I292" i="13"/>
  <c r="G292" i="13"/>
  <c r="J292" i="13"/>
  <c r="D292" i="13"/>
  <c r="C292" i="13"/>
  <c r="A292" i="13"/>
  <c r="B292" i="13"/>
  <c r="K291" i="13"/>
  <c r="I291" i="13"/>
  <c r="G291" i="13"/>
  <c r="J291" i="13"/>
  <c r="D291" i="13"/>
  <c r="C291" i="13"/>
  <c r="B291" i="13"/>
  <c r="A291" i="13"/>
  <c r="K290" i="13"/>
  <c r="I290" i="13"/>
  <c r="G290" i="13"/>
  <c r="J290" i="13"/>
  <c r="D290" i="13"/>
  <c r="C290" i="13"/>
  <c r="B290" i="13"/>
  <c r="A290" i="13"/>
  <c r="K289" i="13"/>
  <c r="I289" i="13"/>
  <c r="G289" i="13"/>
  <c r="J289" i="13"/>
  <c r="D289" i="13"/>
  <c r="C289" i="13"/>
  <c r="A289" i="13"/>
  <c r="B289" i="13"/>
  <c r="K288" i="13"/>
  <c r="I288" i="13"/>
  <c r="G288" i="13"/>
  <c r="J288" i="13"/>
  <c r="D288" i="13"/>
  <c r="C288" i="13"/>
  <c r="A288" i="13"/>
  <c r="B288" i="13"/>
  <c r="K287" i="13"/>
  <c r="I287" i="13"/>
  <c r="G287" i="13"/>
  <c r="J287" i="13"/>
  <c r="D287" i="13"/>
  <c r="C287" i="13"/>
  <c r="B287" i="13"/>
  <c r="A287" i="13"/>
  <c r="K286" i="13"/>
  <c r="I286" i="13"/>
  <c r="G286" i="13"/>
  <c r="J286" i="13"/>
  <c r="D286" i="13"/>
  <c r="C286" i="13"/>
  <c r="B286" i="13"/>
  <c r="A286" i="13"/>
  <c r="K285" i="13"/>
  <c r="I285" i="13"/>
  <c r="G285" i="13"/>
  <c r="J285" i="13"/>
  <c r="D285" i="13"/>
  <c r="C285" i="13"/>
  <c r="A285" i="13"/>
  <c r="B285" i="13"/>
  <c r="K284" i="13"/>
  <c r="I284" i="13"/>
  <c r="G284" i="13"/>
  <c r="J284" i="13"/>
  <c r="D284" i="13"/>
  <c r="C284" i="13"/>
  <c r="A284" i="13"/>
  <c r="B284" i="13"/>
  <c r="K283" i="13"/>
  <c r="I283" i="13"/>
  <c r="G283" i="13"/>
  <c r="J283" i="13"/>
  <c r="D283" i="13"/>
  <c r="C283" i="13"/>
  <c r="B283" i="13"/>
  <c r="A283" i="13"/>
  <c r="K282" i="13"/>
  <c r="I282" i="13"/>
  <c r="G282" i="13"/>
  <c r="J282" i="13"/>
  <c r="D282" i="13"/>
  <c r="C282" i="13"/>
  <c r="B282" i="13"/>
  <c r="A282" i="13"/>
  <c r="K281" i="13"/>
  <c r="I281" i="13"/>
  <c r="G281" i="13"/>
  <c r="J281" i="13"/>
  <c r="D281" i="13"/>
  <c r="C281" i="13"/>
  <c r="A281" i="13"/>
  <c r="B281" i="13"/>
  <c r="K280" i="13"/>
  <c r="I280" i="13"/>
  <c r="G280" i="13"/>
  <c r="J280" i="13"/>
  <c r="D280" i="13"/>
  <c r="C280" i="13"/>
  <c r="A280" i="13"/>
  <c r="B280" i="13"/>
  <c r="K279" i="13"/>
  <c r="I279" i="13"/>
  <c r="G279" i="13"/>
  <c r="J279" i="13"/>
  <c r="D279" i="13"/>
  <c r="C279" i="13"/>
  <c r="B279" i="13"/>
  <c r="A279" i="13"/>
  <c r="K278" i="13"/>
  <c r="I278" i="13"/>
  <c r="G278" i="13"/>
  <c r="J278" i="13"/>
  <c r="D278" i="13"/>
  <c r="C278" i="13"/>
  <c r="B278" i="13"/>
  <c r="A278" i="13"/>
  <c r="K277" i="13"/>
  <c r="I277" i="13"/>
  <c r="G277" i="13"/>
  <c r="J277" i="13"/>
  <c r="D277" i="13"/>
  <c r="C277" i="13"/>
  <c r="A277" i="13"/>
  <c r="B277" i="13"/>
  <c r="K276" i="13"/>
  <c r="I276" i="13"/>
  <c r="G276" i="13"/>
  <c r="J276" i="13"/>
  <c r="D276" i="13"/>
  <c r="C276" i="13"/>
  <c r="A276" i="13"/>
  <c r="B276" i="13"/>
  <c r="K275" i="13"/>
  <c r="I275" i="13"/>
  <c r="G275" i="13"/>
  <c r="J275" i="13"/>
  <c r="D275" i="13"/>
  <c r="C275" i="13"/>
  <c r="B275" i="13"/>
  <c r="A275" i="13"/>
  <c r="K274" i="13"/>
  <c r="I274" i="13"/>
  <c r="G274" i="13"/>
  <c r="J274" i="13"/>
  <c r="D274" i="13"/>
  <c r="C274" i="13"/>
  <c r="B274" i="13"/>
  <c r="A274" i="13"/>
  <c r="K273" i="13"/>
  <c r="I273" i="13"/>
  <c r="G273" i="13"/>
  <c r="J273" i="13"/>
  <c r="D273" i="13"/>
  <c r="C273" i="13"/>
  <c r="A273" i="13"/>
  <c r="B273" i="13"/>
  <c r="K272" i="13"/>
  <c r="I272" i="13"/>
  <c r="G272" i="13"/>
  <c r="J272" i="13"/>
  <c r="D272" i="13"/>
  <c r="C272" i="13"/>
  <c r="A272" i="13"/>
  <c r="B272" i="13"/>
  <c r="K271" i="13"/>
  <c r="I271" i="13"/>
  <c r="G271" i="13"/>
  <c r="J271" i="13"/>
  <c r="D271" i="13"/>
  <c r="C271" i="13"/>
  <c r="B271" i="13"/>
  <c r="A271" i="13"/>
  <c r="K270" i="13"/>
  <c r="I270" i="13"/>
  <c r="G270" i="13"/>
  <c r="J270" i="13"/>
  <c r="D270" i="13"/>
  <c r="C270" i="13"/>
  <c r="B270" i="13"/>
  <c r="A270" i="13"/>
  <c r="K269" i="13"/>
  <c r="I269" i="13"/>
  <c r="G269" i="13"/>
  <c r="J269" i="13"/>
  <c r="D269" i="13"/>
  <c r="C269" i="13"/>
  <c r="A269" i="13"/>
  <c r="B269" i="13"/>
  <c r="K268" i="13"/>
  <c r="I268" i="13"/>
  <c r="G268" i="13"/>
  <c r="J268" i="13"/>
  <c r="D268" i="13"/>
  <c r="C268" i="13"/>
  <c r="A268" i="13"/>
  <c r="B268" i="13"/>
  <c r="K267" i="13"/>
  <c r="I267" i="13"/>
  <c r="G267" i="13"/>
  <c r="J267" i="13"/>
  <c r="D267" i="13"/>
  <c r="C267" i="13"/>
  <c r="B267" i="13"/>
  <c r="A267" i="13"/>
  <c r="K266" i="13"/>
  <c r="I266" i="13"/>
  <c r="G266" i="13"/>
  <c r="J266" i="13"/>
  <c r="D266" i="13"/>
  <c r="C266" i="13"/>
  <c r="B266" i="13"/>
  <c r="A266" i="13"/>
  <c r="K265" i="13"/>
  <c r="I265" i="13"/>
  <c r="G265" i="13"/>
  <c r="J265" i="13"/>
  <c r="D265" i="13"/>
  <c r="C265" i="13"/>
  <c r="A265" i="13"/>
  <c r="B265" i="13"/>
  <c r="K264" i="13"/>
  <c r="I264" i="13"/>
  <c r="G264" i="13"/>
  <c r="D264" i="13"/>
  <c r="C264" i="13"/>
  <c r="A264" i="13"/>
  <c r="B264" i="13"/>
  <c r="K263" i="13"/>
  <c r="I263" i="13"/>
  <c r="J263" i="13" s="1"/>
  <c r="G263" i="13"/>
  <c r="D263" i="13"/>
  <c r="C263" i="13"/>
  <c r="B263" i="13"/>
  <c r="A263" i="13"/>
  <c r="K262" i="13"/>
  <c r="I262" i="13"/>
  <c r="J262" i="13" s="1"/>
  <c r="G262" i="13"/>
  <c r="D262" i="13"/>
  <c r="C262" i="13"/>
  <c r="B262" i="13"/>
  <c r="A262" i="13"/>
  <c r="K261" i="13"/>
  <c r="I261" i="13"/>
  <c r="J261" i="13" s="1"/>
  <c r="G261" i="13"/>
  <c r="D261" i="13"/>
  <c r="C261" i="13"/>
  <c r="A261" i="13"/>
  <c r="B261" i="13"/>
  <c r="K260" i="13"/>
  <c r="I260" i="13"/>
  <c r="G260" i="13"/>
  <c r="D260" i="13"/>
  <c r="C260" i="13"/>
  <c r="A260" i="13" s="1"/>
  <c r="B260" i="13"/>
  <c r="K259" i="13"/>
  <c r="I259" i="13"/>
  <c r="G259" i="13"/>
  <c r="D259" i="13"/>
  <c r="C259" i="13"/>
  <c r="B259" i="13"/>
  <c r="A259" i="13"/>
  <c r="K258" i="13"/>
  <c r="I258" i="13"/>
  <c r="G258" i="13"/>
  <c r="J258" i="13" s="1"/>
  <c r="D258" i="13"/>
  <c r="C258" i="13"/>
  <c r="A258" i="13" s="1"/>
  <c r="B258" i="13"/>
  <c r="K257" i="13"/>
  <c r="I257" i="13"/>
  <c r="G257" i="13"/>
  <c r="J257" i="13" s="1"/>
  <c r="D257" i="13"/>
  <c r="C257" i="13"/>
  <c r="A257" i="13"/>
  <c r="B257" i="13"/>
  <c r="K256" i="13"/>
  <c r="I256" i="13"/>
  <c r="G256" i="13"/>
  <c r="J256" i="13" s="1"/>
  <c r="D256" i="13"/>
  <c r="C256" i="13"/>
  <c r="A256" i="13" s="1"/>
  <c r="B256" i="13"/>
  <c r="K255" i="13"/>
  <c r="I255" i="13"/>
  <c r="G255" i="13"/>
  <c r="J255" i="13"/>
  <c r="D255" i="13"/>
  <c r="C255" i="13"/>
  <c r="A255" i="13" s="1"/>
  <c r="B255" i="13"/>
  <c r="K254" i="13"/>
  <c r="I254" i="13"/>
  <c r="G254" i="13"/>
  <c r="J254" i="13"/>
  <c r="D254" i="13"/>
  <c r="C254" i="13"/>
  <c r="A254" i="13" s="1"/>
  <c r="B254" i="13"/>
  <c r="K253" i="13"/>
  <c r="I253" i="13"/>
  <c r="G253" i="13"/>
  <c r="J253" i="13"/>
  <c r="D253" i="13"/>
  <c r="C253" i="13"/>
  <c r="A253" i="13" s="1"/>
  <c r="B253" i="13"/>
  <c r="K252" i="13"/>
  <c r="I252" i="13"/>
  <c r="G252" i="13"/>
  <c r="D252" i="13"/>
  <c r="C252" i="13"/>
  <c r="A252" i="13"/>
  <c r="B252" i="13"/>
  <c r="K251" i="13"/>
  <c r="I251" i="13"/>
  <c r="G251" i="13"/>
  <c r="J251" i="13" s="1"/>
  <c r="D251" i="13"/>
  <c r="C251" i="13"/>
  <c r="B251" i="13"/>
  <c r="A251" i="13"/>
  <c r="K250" i="13"/>
  <c r="I250" i="13"/>
  <c r="G250" i="13"/>
  <c r="J250" i="13" s="1"/>
  <c r="D250" i="13"/>
  <c r="C250" i="13"/>
  <c r="B250" i="13"/>
  <c r="A250" i="13"/>
  <c r="K249" i="13"/>
  <c r="I249" i="13"/>
  <c r="G249" i="13"/>
  <c r="J249" i="13" s="1"/>
  <c r="D249" i="13"/>
  <c r="C249" i="13"/>
  <c r="A249" i="13"/>
  <c r="B249" i="13"/>
  <c r="K248" i="13"/>
  <c r="I248" i="13"/>
  <c r="G248" i="13"/>
  <c r="J248" i="13" s="1"/>
  <c r="D248" i="13"/>
  <c r="C248" i="13"/>
  <c r="A248" i="13" s="1"/>
  <c r="B248" i="13"/>
  <c r="K247" i="13"/>
  <c r="I247" i="13"/>
  <c r="G247" i="13"/>
  <c r="J247" i="13" s="1"/>
  <c r="D247" i="13"/>
  <c r="C247" i="13"/>
  <c r="B247" i="13"/>
  <c r="A247" i="13"/>
  <c r="K246" i="13"/>
  <c r="I246" i="13"/>
  <c r="G246" i="13"/>
  <c r="J246" i="13" s="1"/>
  <c r="D246" i="13"/>
  <c r="C246" i="13"/>
  <c r="B246" i="13"/>
  <c r="A246" i="13"/>
  <c r="K245" i="13"/>
  <c r="I245" i="13"/>
  <c r="G245" i="13"/>
  <c r="J245" i="13" s="1"/>
  <c r="D245" i="13"/>
  <c r="C245" i="13"/>
  <c r="A245" i="13" s="1"/>
  <c r="B245" i="13"/>
  <c r="K244" i="13"/>
  <c r="I244" i="13"/>
  <c r="J244" i="13" s="1"/>
  <c r="G244" i="13"/>
  <c r="D244" i="13"/>
  <c r="C244" i="13"/>
  <c r="A244" i="13"/>
  <c r="B244" i="13"/>
  <c r="K243" i="13"/>
  <c r="I243" i="13"/>
  <c r="G243" i="13"/>
  <c r="J243" i="13" s="1"/>
  <c r="D243" i="13"/>
  <c r="C243" i="13"/>
  <c r="A243" i="13" s="1"/>
  <c r="B243" i="13"/>
  <c r="K242" i="13"/>
  <c r="I242" i="13"/>
  <c r="G242" i="13"/>
  <c r="J242" i="13"/>
  <c r="D242" i="13"/>
  <c r="C242" i="13"/>
  <c r="A242" i="13" s="1"/>
  <c r="B242" i="13"/>
  <c r="K241" i="13"/>
  <c r="I241" i="13"/>
  <c r="G241" i="13"/>
  <c r="D241" i="13"/>
  <c r="C241" i="13"/>
  <c r="A241" i="13" s="1"/>
  <c r="B241" i="13"/>
  <c r="K240" i="13"/>
  <c r="I240" i="13"/>
  <c r="J240" i="13" s="1"/>
  <c r="G240" i="13"/>
  <c r="D240" i="13"/>
  <c r="C240" i="13"/>
  <c r="A240" i="13"/>
  <c r="B240" i="13"/>
  <c r="K239" i="13"/>
  <c r="I239" i="13"/>
  <c r="G239" i="13"/>
  <c r="J239" i="13" s="1"/>
  <c r="D239" i="13"/>
  <c r="C239" i="13"/>
  <c r="A239" i="13" s="1"/>
  <c r="B239" i="13"/>
  <c r="K238" i="13"/>
  <c r="I238" i="13"/>
  <c r="G238" i="13"/>
  <c r="J238" i="13" s="1"/>
  <c r="D238" i="13"/>
  <c r="C238" i="13"/>
  <c r="A238" i="13" s="1"/>
  <c r="B238" i="13"/>
  <c r="K237" i="13"/>
  <c r="I237" i="13"/>
  <c r="G237" i="13"/>
  <c r="J237" i="13" s="1"/>
  <c r="D237" i="13"/>
  <c r="C237" i="13"/>
  <c r="A237" i="13"/>
  <c r="B237" i="13"/>
  <c r="K236" i="13"/>
  <c r="I236" i="13"/>
  <c r="G236" i="13"/>
  <c r="J236" i="13" s="1"/>
  <c r="D236" i="13"/>
  <c r="C236" i="13"/>
  <c r="A236" i="13"/>
  <c r="B236" i="13"/>
  <c r="K235" i="13"/>
  <c r="I235" i="13"/>
  <c r="G235" i="13"/>
  <c r="J235" i="13" s="1"/>
  <c r="D235" i="13"/>
  <c r="C235" i="13"/>
  <c r="A235" i="13" s="1"/>
  <c r="B235" i="13"/>
  <c r="K234" i="13"/>
  <c r="I234" i="13"/>
  <c r="G234" i="13"/>
  <c r="J234" i="13" s="1"/>
  <c r="D234" i="13"/>
  <c r="C234" i="13"/>
  <c r="A234" i="13" s="1"/>
  <c r="B234" i="13"/>
  <c r="K233" i="13"/>
  <c r="I233" i="13"/>
  <c r="G233" i="13"/>
  <c r="J233" i="13" s="1"/>
  <c r="D233" i="13"/>
  <c r="C233" i="13"/>
  <c r="A233" i="13"/>
  <c r="B233" i="13"/>
  <c r="K232" i="13"/>
  <c r="I232" i="13"/>
  <c r="G232" i="13"/>
  <c r="J232" i="13" s="1"/>
  <c r="D232" i="13"/>
  <c r="C232" i="13"/>
  <c r="A232" i="13"/>
  <c r="B232" i="13"/>
  <c r="K231" i="13"/>
  <c r="I231" i="13"/>
  <c r="G231" i="13"/>
  <c r="J231" i="13" s="1"/>
  <c r="D231" i="13"/>
  <c r="C231" i="13"/>
  <c r="A231" i="13" s="1"/>
  <c r="B231" i="13"/>
  <c r="K230" i="13"/>
  <c r="I230" i="13"/>
  <c r="G230" i="13"/>
  <c r="J230" i="13" s="1"/>
  <c r="D230" i="13"/>
  <c r="C230" i="13"/>
  <c r="A230" i="13" s="1"/>
  <c r="B230" i="13"/>
  <c r="K229" i="13"/>
  <c r="I229" i="13"/>
  <c r="G229" i="13"/>
  <c r="J229" i="13" s="1"/>
  <c r="D229" i="13"/>
  <c r="C229" i="13"/>
  <c r="A229" i="13"/>
  <c r="B229" i="13"/>
  <c r="K228" i="13"/>
  <c r="I228" i="13"/>
  <c r="G228" i="13"/>
  <c r="J228" i="13" s="1"/>
  <c r="D228" i="13"/>
  <c r="C228" i="13"/>
  <c r="A228" i="13"/>
  <c r="B228" i="13"/>
  <c r="K227" i="13"/>
  <c r="I227" i="13"/>
  <c r="G227" i="13"/>
  <c r="J227" i="13" s="1"/>
  <c r="D227" i="13"/>
  <c r="C227" i="13"/>
  <c r="A227" i="13" s="1"/>
  <c r="B227" i="13"/>
  <c r="K226" i="13"/>
  <c r="I226" i="13"/>
  <c r="G226" i="13"/>
  <c r="J226" i="13" s="1"/>
  <c r="D226" i="13"/>
  <c r="C226" i="13"/>
  <c r="A226" i="13" s="1"/>
  <c r="B226" i="13"/>
  <c r="K225" i="13"/>
  <c r="I225" i="13"/>
  <c r="G225" i="13"/>
  <c r="J225" i="13" s="1"/>
  <c r="D225" i="13"/>
  <c r="C225" i="13"/>
  <c r="A225" i="13"/>
  <c r="B225" i="13"/>
  <c r="K224" i="13"/>
  <c r="I224" i="13"/>
  <c r="G224" i="13"/>
  <c r="J224" i="13" s="1"/>
  <c r="D224" i="13"/>
  <c r="C224" i="13"/>
  <c r="A224" i="13"/>
  <c r="B224" i="13"/>
  <c r="K223" i="13"/>
  <c r="I223" i="13"/>
  <c r="G223" i="13"/>
  <c r="J223" i="13" s="1"/>
  <c r="D223" i="13"/>
  <c r="C223" i="13"/>
  <c r="A223" i="13" s="1"/>
  <c r="B223" i="13"/>
  <c r="K222" i="13"/>
  <c r="I222" i="13"/>
  <c r="G222" i="13"/>
  <c r="J222" i="13" s="1"/>
  <c r="D222" i="13"/>
  <c r="C222" i="13"/>
  <c r="A222" i="13" s="1"/>
  <c r="B222" i="13"/>
  <c r="K221" i="13"/>
  <c r="I221" i="13"/>
  <c r="G221" i="13"/>
  <c r="J221" i="13" s="1"/>
  <c r="D221" i="13"/>
  <c r="C221" i="13"/>
  <c r="A221" i="13"/>
  <c r="B221" i="13"/>
  <c r="K220" i="13"/>
  <c r="I220" i="13"/>
  <c r="G220" i="13"/>
  <c r="J220" i="13" s="1"/>
  <c r="D220" i="13"/>
  <c r="C220" i="13"/>
  <c r="A220" i="13"/>
  <c r="B220" i="13"/>
  <c r="K219" i="13"/>
  <c r="I219" i="13"/>
  <c r="G219" i="13"/>
  <c r="J219" i="13" s="1"/>
  <c r="D219" i="13"/>
  <c r="C219" i="13"/>
  <c r="A219" i="13" s="1"/>
  <c r="B219" i="13"/>
  <c r="K218" i="13"/>
  <c r="I218" i="13"/>
  <c r="G218" i="13"/>
  <c r="J218" i="13" s="1"/>
  <c r="D218" i="13"/>
  <c r="C218" i="13"/>
  <c r="A218" i="13" s="1"/>
  <c r="B218" i="13"/>
  <c r="K217" i="13"/>
  <c r="I217" i="13"/>
  <c r="G217" i="13"/>
  <c r="J217" i="13" s="1"/>
  <c r="D217" i="13"/>
  <c r="C217" i="13"/>
  <c r="A217" i="13"/>
  <c r="B217" i="13"/>
  <c r="K216" i="13"/>
  <c r="I216" i="13"/>
  <c r="G216" i="13"/>
  <c r="J216" i="13" s="1"/>
  <c r="D216" i="13"/>
  <c r="C216" i="13"/>
  <c r="A216" i="13"/>
  <c r="B216" i="13"/>
  <c r="K215" i="13"/>
  <c r="I215" i="13"/>
  <c r="G215" i="13"/>
  <c r="J215" i="13" s="1"/>
  <c r="D215" i="13"/>
  <c r="C215" i="13"/>
  <c r="A215" i="13" s="1"/>
  <c r="B215" i="13"/>
  <c r="K214" i="13"/>
  <c r="I214" i="13"/>
  <c r="G214" i="13"/>
  <c r="J214" i="13" s="1"/>
  <c r="D214" i="13"/>
  <c r="C214" i="13"/>
  <c r="A214" i="13" s="1"/>
  <c r="B214" i="13"/>
  <c r="K213" i="13"/>
  <c r="I213" i="13"/>
  <c r="G213" i="13"/>
  <c r="J213" i="13" s="1"/>
  <c r="D213" i="13"/>
  <c r="C213" i="13"/>
  <c r="A213" i="13"/>
  <c r="B213" i="13"/>
  <c r="K212" i="13"/>
  <c r="I212" i="13"/>
  <c r="G212" i="13"/>
  <c r="J212" i="13" s="1"/>
  <c r="D212" i="13"/>
  <c r="C212" i="13"/>
  <c r="A212" i="13"/>
  <c r="B212" i="13"/>
  <c r="K211" i="13"/>
  <c r="I211" i="13"/>
  <c r="G211" i="13"/>
  <c r="J211" i="13" s="1"/>
  <c r="D211" i="13"/>
  <c r="C211" i="13"/>
  <c r="A211" i="13" s="1"/>
  <c r="B211" i="13"/>
  <c r="K210" i="13"/>
  <c r="I210" i="13"/>
  <c r="G210" i="13"/>
  <c r="J210" i="13" s="1"/>
  <c r="D210" i="13"/>
  <c r="C210" i="13"/>
  <c r="A210" i="13" s="1"/>
  <c r="B210" i="13"/>
  <c r="K209" i="13"/>
  <c r="I209" i="13"/>
  <c r="G209" i="13"/>
  <c r="J209" i="13" s="1"/>
  <c r="D209" i="13"/>
  <c r="C209" i="13"/>
  <c r="A209" i="13"/>
  <c r="B209" i="13"/>
  <c r="K208" i="13"/>
  <c r="I208" i="13"/>
  <c r="G208" i="13"/>
  <c r="J208" i="13" s="1"/>
  <c r="D208" i="13"/>
  <c r="C208" i="13"/>
  <c r="A208" i="13"/>
  <c r="B208" i="13"/>
  <c r="K207" i="13"/>
  <c r="I207" i="13"/>
  <c r="G207" i="13"/>
  <c r="J207" i="13" s="1"/>
  <c r="D207" i="13"/>
  <c r="C207" i="13"/>
  <c r="A207" i="13" s="1"/>
  <c r="B207" i="13"/>
  <c r="K206" i="13"/>
  <c r="I206" i="13"/>
  <c r="G206" i="13"/>
  <c r="J206" i="13" s="1"/>
  <c r="D206" i="13"/>
  <c r="C206" i="13"/>
  <c r="A206" i="13" s="1"/>
  <c r="B206" i="13"/>
  <c r="K205" i="13"/>
  <c r="I205" i="13"/>
  <c r="G205" i="13"/>
  <c r="J205" i="13" s="1"/>
  <c r="D205" i="13"/>
  <c r="C205" i="13"/>
  <c r="A205" i="13"/>
  <c r="B205" i="13"/>
  <c r="K204" i="13"/>
  <c r="I204" i="13"/>
  <c r="G204" i="13"/>
  <c r="J204" i="13" s="1"/>
  <c r="D204" i="13"/>
  <c r="C204" i="13"/>
  <c r="A204" i="13"/>
  <c r="B204" i="13"/>
  <c r="K203" i="13"/>
  <c r="I203" i="13"/>
  <c r="G203" i="13"/>
  <c r="J203" i="13" s="1"/>
  <c r="D203" i="13"/>
  <c r="C203" i="13"/>
  <c r="A203" i="13" s="1"/>
  <c r="B203" i="13"/>
  <c r="K202" i="13"/>
  <c r="I202" i="13"/>
  <c r="G202" i="13"/>
  <c r="J202" i="13" s="1"/>
  <c r="D202" i="13"/>
  <c r="C202" i="13"/>
  <c r="A202" i="13" s="1"/>
  <c r="B202" i="13"/>
  <c r="K201" i="13"/>
  <c r="I201" i="13"/>
  <c r="G201" i="13"/>
  <c r="J201" i="13" s="1"/>
  <c r="D201" i="13"/>
  <c r="C201" i="13"/>
  <c r="A201" i="13"/>
  <c r="B201" i="13"/>
  <c r="K200" i="13"/>
  <c r="I200" i="13"/>
  <c r="G200" i="13"/>
  <c r="J200" i="13" s="1"/>
  <c r="D200" i="13"/>
  <c r="C200" i="13"/>
  <c r="A200" i="13"/>
  <c r="B200" i="13"/>
  <c r="K199" i="13"/>
  <c r="I199" i="13"/>
  <c r="G199" i="13"/>
  <c r="J199" i="13" s="1"/>
  <c r="D199" i="13"/>
  <c r="C199" i="13"/>
  <c r="A199" i="13" s="1"/>
  <c r="B199" i="13"/>
  <c r="K198" i="13"/>
  <c r="I198" i="13"/>
  <c r="G198" i="13"/>
  <c r="J198" i="13" s="1"/>
  <c r="D198" i="13"/>
  <c r="C198" i="13"/>
  <c r="A198" i="13" s="1"/>
  <c r="B198" i="13"/>
  <c r="K197" i="13"/>
  <c r="I197" i="13"/>
  <c r="G197" i="13"/>
  <c r="J197" i="13" s="1"/>
  <c r="D197" i="13"/>
  <c r="C197" i="13"/>
  <c r="A197" i="13"/>
  <c r="B197" i="13"/>
  <c r="K196" i="13"/>
  <c r="I196" i="13"/>
  <c r="G196" i="13"/>
  <c r="J196" i="13" s="1"/>
  <c r="D196" i="13"/>
  <c r="C196" i="13"/>
  <c r="A196" i="13"/>
  <c r="B196" i="13"/>
  <c r="K195" i="13"/>
  <c r="I195" i="13"/>
  <c r="G195" i="13"/>
  <c r="J195" i="13" s="1"/>
  <c r="D195" i="13"/>
  <c r="C195" i="13"/>
  <c r="A195" i="13" s="1"/>
  <c r="B195" i="13"/>
  <c r="K194" i="13"/>
  <c r="I194" i="13"/>
  <c r="G194" i="13"/>
  <c r="J194" i="13" s="1"/>
  <c r="D194" i="13"/>
  <c r="C194" i="13"/>
  <c r="A194" i="13" s="1"/>
  <c r="B194" i="13"/>
  <c r="K193" i="13"/>
  <c r="I193" i="13"/>
  <c r="G193" i="13"/>
  <c r="J193" i="13" s="1"/>
  <c r="D193" i="13"/>
  <c r="C193" i="13"/>
  <c r="A193" i="13"/>
  <c r="B193" i="13"/>
  <c r="K192" i="13"/>
  <c r="I192" i="13"/>
  <c r="G192" i="13"/>
  <c r="J192" i="13" s="1"/>
  <c r="D192" i="13"/>
  <c r="C192" i="13"/>
  <c r="A192" i="13"/>
  <c r="B192" i="13"/>
  <c r="K191" i="13"/>
  <c r="I191" i="13"/>
  <c r="G191" i="13"/>
  <c r="J191" i="13" s="1"/>
  <c r="D191" i="13"/>
  <c r="C191" i="13"/>
  <c r="A191" i="13" s="1"/>
  <c r="B191" i="13"/>
  <c r="K190" i="13"/>
  <c r="I190" i="13"/>
  <c r="G190" i="13"/>
  <c r="J190" i="13" s="1"/>
  <c r="D190" i="13"/>
  <c r="C190" i="13"/>
  <c r="A190" i="13" s="1"/>
  <c r="B190" i="13"/>
  <c r="K189" i="13"/>
  <c r="I189" i="13"/>
  <c r="G189" i="13"/>
  <c r="J189" i="13" s="1"/>
  <c r="D189" i="13"/>
  <c r="C189" i="13"/>
  <c r="A189" i="13"/>
  <c r="B189" i="13"/>
  <c r="K188" i="13"/>
  <c r="I188" i="13"/>
  <c r="G188" i="13"/>
  <c r="J188" i="13" s="1"/>
  <c r="D188" i="13"/>
  <c r="C188" i="13"/>
  <c r="A188" i="13"/>
  <c r="B188" i="13"/>
  <c r="K187" i="13"/>
  <c r="I187" i="13"/>
  <c r="G187" i="13"/>
  <c r="J187" i="13" s="1"/>
  <c r="D187" i="13"/>
  <c r="C187" i="13"/>
  <c r="A187" i="13" s="1"/>
  <c r="B187" i="13"/>
  <c r="K186" i="13"/>
  <c r="I186" i="13"/>
  <c r="G186" i="13"/>
  <c r="J186" i="13" s="1"/>
  <c r="D186" i="13"/>
  <c r="C186" i="13"/>
  <c r="A186" i="13" s="1"/>
  <c r="B186" i="13"/>
  <c r="K185" i="13"/>
  <c r="I185" i="13"/>
  <c r="G185" i="13"/>
  <c r="J185" i="13" s="1"/>
  <c r="D185" i="13"/>
  <c r="C185" i="13"/>
  <c r="A185" i="13"/>
  <c r="B185" i="13"/>
  <c r="K184" i="13"/>
  <c r="I184" i="13"/>
  <c r="G184" i="13"/>
  <c r="J184" i="13" s="1"/>
  <c r="D184" i="13"/>
  <c r="C184" i="13"/>
  <c r="A184" i="13"/>
  <c r="B184" i="13"/>
  <c r="K183" i="13"/>
  <c r="I183" i="13"/>
  <c r="G183" i="13"/>
  <c r="J183" i="13" s="1"/>
  <c r="D183" i="13"/>
  <c r="C183" i="13"/>
  <c r="A183" i="13" s="1"/>
  <c r="B183" i="13"/>
  <c r="K182" i="13"/>
  <c r="I182" i="13"/>
  <c r="G182" i="13"/>
  <c r="J182" i="13" s="1"/>
  <c r="D182" i="13"/>
  <c r="C182" i="13"/>
  <c r="A182" i="13" s="1"/>
  <c r="B182" i="13"/>
  <c r="K181" i="13"/>
  <c r="I181" i="13"/>
  <c r="G181" i="13"/>
  <c r="J181" i="13" s="1"/>
  <c r="D181" i="13"/>
  <c r="C181" i="13"/>
  <c r="A181" i="13"/>
  <c r="B181" i="13"/>
  <c r="K180" i="13"/>
  <c r="I180" i="13"/>
  <c r="G180" i="13"/>
  <c r="J180" i="13" s="1"/>
  <c r="D180" i="13"/>
  <c r="C180" i="13"/>
  <c r="A180" i="13"/>
  <c r="B180" i="13"/>
  <c r="K179" i="13"/>
  <c r="I179" i="13"/>
  <c r="G179" i="13"/>
  <c r="J179" i="13" s="1"/>
  <c r="D179" i="13"/>
  <c r="C179" i="13"/>
  <c r="A179" i="13" s="1"/>
  <c r="B179" i="13"/>
  <c r="K178" i="13"/>
  <c r="I178" i="13"/>
  <c r="G178" i="13"/>
  <c r="J178" i="13" s="1"/>
  <c r="D178" i="13"/>
  <c r="C178" i="13"/>
  <c r="A178" i="13" s="1"/>
  <c r="B178" i="13"/>
  <c r="K177" i="13"/>
  <c r="I177" i="13"/>
  <c r="G177" i="13"/>
  <c r="J177" i="13" s="1"/>
  <c r="D177" i="13"/>
  <c r="C177" i="13"/>
  <c r="A177" i="13"/>
  <c r="B177" i="13"/>
  <c r="K176" i="13"/>
  <c r="I176" i="13"/>
  <c r="G176" i="13"/>
  <c r="J176" i="13" s="1"/>
  <c r="D176" i="13"/>
  <c r="C176" i="13"/>
  <c r="A176" i="13"/>
  <c r="B176" i="13"/>
  <c r="K175" i="13"/>
  <c r="I175" i="13"/>
  <c r="G175" i="13"/>
  <c r="J175" i="13" s="1"/>
  <c r="D175" i="13"/>
  <c r="C175" i="13"/>
  <c r="A175" i="13" s="1"/>
  <c r="B175" i="13"/>
  <c r="K174" i="13"/>
  <c r="I174" i="13"/>
  <c r="G174" i="13"/>
  <c r="J174" i="13" s="1"/>
  <c r="D174" i="13"/>
  <c r="C174" i="13"/>
  <c r="A174" i="13" s="1"/>
  <c r="B174" i="13"/>
  <c r="K173" i="13"/>
  <c r="I173" i="13"/>
  <c r="G173" i="13"/>
  <c r="J173" i="13" s="1"/>
  <c r="D173" i="13"/>
  <c r="C173" i="13"/>
  <c r="A173" i="13"/>
  <c r="B173" i="13"/>
  <c r="K172" i="13"/>
  <c r="I172" i="13"/>
  <c r="G172" i="13"/>
  <c r="J172" i="13" s="1"/>
  <c r="D172" i="13"/>
  <c r="C172" i="13"/>
  <c r="A172" i="13"/>
  <c r="B172" i="13"/>
  <c r="K171" i="13"/>
  <c r="I171" i="13"/>
  <c r="G171" i="13"/>
  <c r="J171" i="13" s="1"/>
  <c r="D171" i="13"/>
  <c r="C171" i="13"/>
  <c r="A171" i="13" s="1"/>
  <c r="B171" i="13"/>
  <c r="K170" i="13"/>
  <c r="I170" i="13"/>
  <c r="G170" i="13"/>
  <c r="J170" i="13" s="1"/>
  <c r="D170" i="13"/>
  <c r="C170" i="13"/>
  <c r="A170" i="13" s="1"/>
  <c r="B170" i="13"/>
  <c r="K169" i="13"/>
  <c r="I169" i="13"/>
  <c r="G169" i="13"/>
  <c r="J169" i="13" s="1"/>
  <c r="D169" i="13"/>
  <c r="C169" i="13"/>
  <c r="A169" i="13"/>
  <c r="B169" i="13"/>
  <c r="K168" i="13"/>
  <c r="I168" i="13"/>
  <c r="G168" i="13"/>
  <c r="J168" i="13" s="1"/>
  <c r="D168" i="13"/>
  <c r="C168" i="13"/>
  <c r="A168" i="13"/>
  <c r="B168" i="13"/>
  <c r="K167" i="13"/>
  <c r="I167" i="13"/>
  <c r="G167" i="13"/>
  <c r="J167" i="13" s="1"/>
  <c r="D167" i="13"/>
  <c r="C167" i="13"/>
  <c r="A167" i="13" s="1"/>
  <c r="B167" i="13"/>
  <c r="K166" i="13"/>
  <c r="I166" i="13"/>
  <c r="G166" i="13"/>
  <c r="J166" i="13" s="1"/>
  <c r="D166" i="13"/>
  <c r="C166" i="13"/>
  <c r="A166" i="13" s="1"/>
  <c r="B166" i="13"/>
  <c r="K165" i="13"/>
  <c r="I165" i="13"/>
  <c r="G165" i="13"/>
  <c r="J165" i="13" s="1"/>
  <c r="D165" i="13"/>
  <c r="C165" i="13"/>
  <c r="A165" i="13"/>
  <c r="B165" i="13"/>
  <c r="K164" i="13"/>
  <c r="I164" i="13"/>
  <c r="G164" i="13"/>
  <c r="J164" i="13" s="1"/>
  <c r="D164" i="13"/>
  <c r="C164" i="13"/>
  <c r="A164" i="13"/>
  <c r="B164" i="13"/>
  <c r="K163" i="13"/>
  <c r="I163" i="13"/>
  <c r="G163" i="13"/>
  <c r="J163" i="13" s="1"/>
  <c r="D163" i="13"/>
  <c r="C163" i="13"/>
  <c r="A163" i="13" s="1"/>
  <c r="B163" i="13"/>
  <c r="K162" i="13"/>
  <c r="I162" i="13"/>
  <c r="G162" i="13"/>
  <c r="J162" i="13" s="1"/>
  <c r="D162" i="13"/>
  <c r="C162" i="13"/>
  <c r="A162" i="13" s="1"/>
  <c r="B162" i="13"/>
  <c r="K161" i="13"/>
  <c r="I161" i="13"/>
  <c r="G161" i="13"/>
  <c r="J161" i="13" s="1"/>
  <c r="D161" i="13"/>
  <c r="C161" i="13"/>
  <c r="A161" i="13"/>
  <c r="B161" i="13"/>
  <c r="K160" i="13"/>
  <c r="I160" i="13"/>
  <c r="G160" i="13"/>
  <c r="J160" i="13" s="1"/>
  <c r="D160" i="13"/>
  <c r="C160" i="13"/>
  <c r="A160" i="13"/>
  <c r="B160" i="13"/>
  <c r="K159" i="13"/>
  <c r="I159" i="13"/>
  <c r="G159" i="13"/>
  <c r="J159" i="13" s="1"/>
  <c r="D159" i="13"/>
  <c r="C159" i="13"/>
  <c r="A159" i="13" s="1"/>
  <c r="B159" i="13"/>
  <c r="K158" i="13"/>
  <c r="I158" i="13"/>
  <c r="G158" i="13"/>
  <c r="J158" i="13" s="1"/>
  <c r="D158" i="13"/>
  <c r="C158" i="13"/>
  <c r="A158" i="13" s="1"/>
  <c r="B158" i="13"/>
  <c r="K157" i="13"/>
  <c r="I157" i="13"/>
  <c r="G157" i="13"/>
  <c r="J157" i="13" s="1"/>
  <c r="D157" i="13"/>
  <c r="C157" i="13"/>
  <c r="A157" i="13"/>
  <c r="B157" i="13"/>
  <c r="K156" i="13"/>
  <c r="I156" i="13"/>
  <c r="G156" i="13"/>
  <c r="J156" i="13" s="1"/>
  <c r="D156" i="13"/>
  <c r="C156" i="13"/>
  <c r="A156" i="13"/>
  <c r="B156" i="13"/>
  <c r="K155" i="13"/>
  <c r="I155" i="13"/>
  <c r="G155" i="13"/>
  <c r="J155" i="13" s="1"/>
  <c r="D155" i="13"/>
  <c r="C155" i="13"/>
  <c r="A155" i="13" s="1"/>
  <c r="B155" i="13"/>
  <c r="K154" i="13"/>
  <c r="I154" i="13"/>
  <c r="G154" i="13"/>
  <c r="J154" i="13" s="1"/>
  <c r="D154" i="13"/>
  <c r="C154" i="13"/>
  <c r="A154" i="13" s="1"/>
  <c r="B154" i="13"/>
  <c r="K153" i="13"/>
  <c r="I153" i="13"/>
  <c r="G153" i="13"/>
  <c r="J153" i="13" s="1"/>
  <c r="D153" i="13"/>
  <c r="C153" i="13"/>
  <c r="A153" i="13"/>
  <c r="B153" i="13"/>
  <c r="K152" i="13"/>
  <c r="I152" i="13"/>
  <c r="G152" i="13"/>
  <c r="J152" i="13" s="1"/>
  <c r="D152" i="13"/>
  <c r="C152" i="13"/>
  <c r="A152" i="13"/>
  <c r="B152" i="13"/>
  <c r="K151" i="13"/>
  <c r="I151" i="13"/>
  <c r="G151" i="13"/>
  <c r="J151" i="13" s="1"/>
  <c r="D151" i="13"/>
  <c r="C151" i="13"/>
  <c r="A151" i="13" s="1"/>
  <c r="B151" i="13"/>
  <c r="K150" i="13"/>
  <c r="I150" i="13"/>
  <c r="G150" i="13"/>
  <c r="J150" i="13" s="1"/>
  <c r="D150" i="13"/>
  <c r="C150" i="13"/>
  <c r="A150" i="13" s="1"/>
  <c r="B150" i="13"/>
  <c r="K149" i="13"/>
  <c r="I149" i="13"/>
  <c r="G149" i="13"/>
  <c r="J149" i="13" s="1"/>
  <c r="D149" i="13"/>
  <c r="C149" i="13"/>
  <c r="A149" i="13"/>
  <c r="B149" i="13"/>
  <c r="K148" i="13"/>
  <c r="I148" i="13"/>
  <c r="G148" i="13"/>
  <c r="J148" i="13" s="1"/>
  <c r="D148" i="13"/>
  <c r="C148" i="13"/>
  <c r="A148" i="13"/>
  <c r="B148" i="13"/>
  <c r="K147" i="13"/>
  <c r="I147" i="13"/>
  <c r="G147" i="13"/>
  <c r="J147" i="13" s="1"/>
  <c r="D147" i="13"/>
  <c r="C147" i="13"/>
  <c r="A147" i="13" s="1"/>
  <c r="B147" i="13"/>
  <c r="K146" i="13"/>
  <c r="I146" i="13"/>
  <c r="G146" i="13"/>
  <c r="J146" i="13" s="1"/>
  <c r="D146" i="13"/>
  <c r="C146" i="13"/>
  <c r="A146" i="13"/>
  <c r="B146" i="13"/>
  <c r="K145" i="13"/>
  <c r="I145" i="13"/>
  <c r="G145" i="13"/>
  <c r="D145" i="13"/>
  <c r="C145" i="13"/>
  <c r="A145" i="13"/>
  <c r="B145" i="13"/>
  <c r="K144" i="13"/>
  <c r="I144" i="13"/>
  <c r="G144" i="13"/>
  <c r="J144" i="13" s="1"/>
  <c r="D144" i="13"/>
  <c r="C144" i="13"/>
  <c r="A144" i="13" s="1"/>
  <c r="B144" i="13"/>
  <c r="K143" i="13"/>
  <c r="I143" i="13"/>
  <c r="G143" i="13"/>
  <c r="D143" i="13"/>
  <c r="C143" i="13"/>
  <c r="A143" i="13"/>
  <c r="B143" i="13"/>
  <c r="K142" i="13"/>
  <c r="I142" i="13"/>
  <c r="G142" i="13"/>
  <c r="J142" i="13" s="1"/>
  <c r="D142" i="13"/>
  <c r="C142" i="13"/>
  <c r="A142" i="13" s="1"/>
  <c r="B142" i="13"/>
  <c r="K141" i="13"/>
  <c r="I141" i="13"/>
  <c r="G141" i="13"/>
  <c r="J141" i="13" s="1"/>
  <c r="D141" i="13"/>
  <c r="C141" i="13"/>
  <c r="A141" i="13"/>
  <c r="B141" i="13"/>
  <c r="K140" i="13"/>
  <c r="I140" i="13"/>
  <c r="G140" i="13"/>
  <c r="J140" i="13" s="1"/>
  <c r="D140" i="13"/>
  <c r="C140" i="13"/>
  <c r="A140" i="13" s="1"/>
  <c r="B140" i="13"/>
  <c r="K139" i="13"/>
  <c r="I139" i="13"/>
  <c r="G139" i="13"/>
  <c r="D139" i="13"/>
  <c r="C139" i="13"/>
  <c r="A139" i="13"/>
  <c r="B139" i="13"/>
  <c r="K138" i="13"/>
  <c r="I138" i="13"/>
  <c r="G138" i="13"/>
  <c r="J138" i="13" s="1"/>
  <c r="D138" i="13"/>
  <c r="C138" i="13"/>
  <c r="A138" i="13"/>
  <c r="B138" i="13"/>
  <c r="K137" i="13"/>
  <c r="I137" i="13"/>
  <c r="G137" i="13"/>
  <c r="D137" i="13"/>
  <c r="C137" i="13"/>
  <c r="A137" i="13"/>
  <c r="B137" i="13"/>
  <c r="K136" i="13"/>
  <c r="I136" i="13"/>
  <c r="G136" i="13"/>
  <c r="J136" i="13" s="1"/>
  <c r="D136" i="13"/>
  <c r="C136" i="13"/>
  <c r="A136" i="13" s="1"/>
  <c r="B136" i="13"/>
  <c r="K135" i="13"/>
  <c r="I135" i="13"/>
  <c r="G135" i="13"/>
  <c r="D135" i="13"/>
  <c r="C135" i="13"/>
  <c r="A135" i="13"/>
  <c r="B135" i="13"/>
  <c r="K134" i="13"/>
  <c r="I134" i="13"/>
  <c r="G134" i="13"/>
  <c r="J134" i="13" s="1"/>
  <c r="D134" i="13"/>
  <c r="C134" i="13"/>
  <c r="A134" i="13" s="1"/>
  <c r="B134" i="13"/>
  <c r="K133" i="13"/>
  <c r="I133" i="13"/>
  <c r="G133" i="13"/>
  <c r="J133" i="13" s="1"/>
  <c r="D133" i="13"/>
  <c r="C133" i="13"/>
  <c r="A133" i="13"/>
  <c r="B133" i="13"/>
  <c r="K132" i="13"/>
  <c r="I132" i="13"/>
  <c r="G132" i="13"/>
  <c r="J132" i="13" s="1"/>
  <c r="D132" i="13"/>
  <c r="C132" i="13"/>
  <c r="A132" i="13" s="1"/>
  <c r="B132" i="13"/>
  <c r="K131" i="13"/>
  <c r="I131" i="13"/>
  <c r="G131" i="13"/>
  <c r="D131" i="13"/>
  <c r="C131" i="13"/>
  <c r="A131" i="13"/>
  <c r="B131" i="13"/>
  <c r="K130" i="13"/>
  <c r="I130" i="13"/>
  <c r="G130" i="13"/>
  <c r="J130" i="13" s="1"/>
  <c r="D130" i="13"/>
  <c r="C130" i="13"/>
  <c r="A130" i="13"/>
  <c r="B130" i="13"/>
  <c r="K129" i="13"/>
  <c r="I129" i="13"/>
  <c r="G129" i="13"/>
  <c r="D129" i="13"/>
  <c r="C129" i="13"/>
  <c r="A129" i="13"/>
  <c r="B129" i="13"/>
  <c r="K128" i="13"/>
  <c r="I128" i="13"/>
  <c r="G128" i="13"/>
  <c r="J128" i="13" s="1"/>
  <c r="D128" i="13"/>
  <c r="C128" i="13"/>
  <c r="A128" i="13" s="1"/>
  <c r="B128" i="13"/>
  <c r="K127" i="13"/>
  <c r="I127" i="13"/>
  <c r="G127" i="13"/>
  <c r="D127" i="13"/>
  <c r="C127" i="13"/>
  <c r="A127" i="13"/>
  <c r="B127" i="13"/>
  <c r="K126" i="13"/>
  <c r="I126" i="13"/>
  <c r="G126" i="13"/>
  <c r="J126" i="13" s="1"/>
  <c r="D126" i="13"/>
  <c r="C126" i="13"/>
  <c r="A126" i="13" s="1"/>
  <c r="B126" i="13"/>
  <c r="K125" i="13"/>
  <c r="I125" i="13"/>
  <c r="G125" i="13"/>
  <c r="J125" i="13" s="1"/>
  <c r="D125" i="13"/>
  <c r="C125" i="13"/>
  <c r="A125" i="13"/>
  <c r="B125" i="13"/>
  <c r="K124" i="13"/>
  <c r="I124" i="13"/>
  <c r="G124" i="13"/>
  <c r="J124" i="13" s="1"/>
  <c r="D124" i="13"/>
  <c r="C124" i="13"/>
  <c r="A124" i="13" s="1"/>
  <c r="B124" i="13"/>
  <c r="K123" i="13"/>
  <c r="I123" i="13"/>
  <c r="G123" i="13"/>
  <c r="D123" i="13"/>
  <c r="C123" i="13"/>
  <c r="A123" i="13"/>
  <c r="B123" i="13"/>
  <c r="K122" i="13"/>
  <c r="I122" i="13"/>
  <c r="G122" i="13"/>
  <c r="J122" i="13" s="1"/>
  <c r="D122" i="13"/>
  <c r="C122" i="13"/>
  <c r="A122" i="13"/>
  <c r="B122" i="13"/>
  <c r="K121" i="13"/>
  <c r="I121" i="13"/>
  <c r="G121" i="13"/>
  <c r="D121" i="13"/>
  <c r="C121" i="13"/>
  <c r="A121" i="13"/>
  <c r="B121" i="13"/>
  <c r="K120" i="13"/>
  <c r="I120" i="13"/>
  <c r="G120" i="13"/>
  <c r="J120" i="13" s="1"/>
  <c r="D120" i="13"/>
  <c r="C120" i="13"/>
  <c r="A120" i="13" s="1"/>
  <c r="B120" i="13"/>
  <c r="K119" i="13"/>
  <c r="I119" i="13"/>
  <c r="G119" i="13"/>
  <c r="D119" i="13"/>
  <c r="C119" i="13"/>
  <c r="A119" i="13"/>
  <c r="B119" i="13"/>
  <c r="K118" i="13"/>
  <c r="I118" i="13"/>
  <c r="G118" i="13"/>
  <c r="J118" i="13" s="1"/>
  <c r="D118" i="13"/>
  <c r="C118" i="13"/>
  <c r="A118" i="13" s="1"/>
  <c r="B118" i="13"/>
  <c r="K117" i="13"/>
  <c r="I117" i="13"/>
  <c r="G117" i="13"/>
  <c r="J117" i="13" s="1"/>
  <c r="D117" i="13"/>
  <c r="C117" i="13"/>
  <c r="A117" i="13"/>
  <c r="B117" i="13"/>
  <c r="K116" i="13"/>
  <c r="I116" i="13"/>
  <c r="G116" i="13"/>
  <c r="J116" i="13" s="1"/>
  <c r="D116" i="13"/>
  <c r="C116" i="13"/>
  <c r="A116" i="13" s="1"/>
  <c r="B116" i="13"/>
  <c r="K115" i="13"/>
  <c r="I115" i="13"/>
  <c r="G115" i="13"/>
  <c r="D115" i="13"/>
  <c r="C115" i="13"/>
  <c r="A115" i="13"/>
  <c r="B115" i="13"/>
  <c r="K114" i="13"/>
  <c r="I114" i="13"/>
  <c r="G114" i="13"/>
  <c r="J114" i="13" s="1"/>
  <c r="D114" i="13"/>
  <c r="C114" i="13"/>
  <c r="A114" i="13"/>
  <c r="B114" i="13"/>
  <c r="K113" i="13"/>
  <c r="I113" i="13"/>
  <c r="G113" i="13"/>
  <c r="D113" i="13"/>
  <c r="C113" i="13"/>
  <c r="A113" i="13"/>
  <c r="B113" i="13"/>
  <c r="K112" i="13"/>
  <c r="I112" i="13"/>
  <c r="G112" i="13"/>
  <c r="J112" i="13" s="1"/>
  <c r="D112" i="13"/>
  <c r="C112" i="13"/>
  <c r="A112" i="13" s="1"/>
  <c r="B112" i="13"/>
  <c r="K111" i="13"/>
  <c r="I111" i="13"/>
  <c r="G111" i="13"/>
  <c r="D111" i="13"/>
  <c r="C111" i="13"/>
  <c r="A111" i="13"/>
  <c r="B111" i="13"/>
  <c r="K110" i="13"/>
  <c r="I110" i="13"/>
  <c r="G110" i="13"/>
  <c r="J110" i="13" s="1"/>
  <c r="D110" i="13"/>
  <c r="C110" i="13"/>
  <c r="A110" i="13" s="1"/>
  <c r="B110" i="13"/>
  <c r="K109" i="13"/>
  <c r="I109" i="13"/>
  <c r="G109" i="13"/>
  <c r="J109" i="13" s="1"/>
  <c r="D109" i="13"/>
  <c r="C109" i="13"/>
  <c r="A109" i="13"/>
  <c r="B109" i="13"/>
  <c r="K108" i="13"/>
  <c r="I108" i="13"/>
  <c r="G108" i="13"/>
  <c r="J108" i="13" s="1"/>
  <c r="D108" i="13"/>
  <c r="C108" i="13"/>
  <c r="A108" i="13" s="1"/>
  <c r="B108" i="13"/>
  <c r="K107" i="13"/>
  <c r="I107" i="13"/>
  <c r="G107" i="13"/>
  <c r="D107" i="13"/>
  <c r="C107" i="13"/>
  <c r="A107" i="13"/>
  <c r="B107" i="13"/>
  <c r="K106" i="13"/>
  <c r="I106" i="13"/>
  <c r="G106" i="13"/>
  <c r="J106" i="13" s="1"/>
  <c r="D106" i="13"/>
  <c r="C106" i="13"/>
  <c r="A106" i="13"/>
  <c r="B106" i="13"/>
  <c r="K105" i="13"/>
  <c r="I105" i="13"/>
  <c r="G105" i="13"/>
  <c r="D105" i="13"/>
  <c r="C105" i="13"/>
  <c r="A105" i="13"/>
  <c r="B105" i="13"/>
  <c r="K104" i="13"/>
  <c r="I104" i="13"/>
  <c r="G104" i="13"/>
  <c r="J104" i="13" s="1"/>
  <c r="D104" i="13"/>
  <c r="C104" i="13"/>
  <c r="A104" i="13" s="1"/>
  <c r="B104" i="13"/>
  <c r="K103" i="13"/>
  <c r="I103" i="13"/>
  <c r="G103" i="13"/>
  <c r="D103" i="13"/>
  <c r="C103" i="13"/>
  <c r="A103" i="13"/>
  <c r="B103" i="13"/>
  <c r="K102" i="13"/>
  <c r="I102" i="13"/>
  <c r="G102" i="13"/>
  <c r="J102" i="13" s="1"/>
  <c r="D102" i="13"/>
  <c r="C102" i="13"/>
  <c r="A102" i="13" s="1"/>
  <c r="B102" i="13"/>
  <c r="K101" i="13"/>
  <c r="I101" i="13"/>
  <c r="G101" i="13"/>
  <c r="J101" i="13" s="1"/>
  <c r="D101" i="13"/>
  <c r="C101" i="13"/>
  <c r="A101" i="13"/>
  <c r="B101" i="13"/>
  <c r="K100" i="13"/>
  <c r="I100" i="13"/>
  <c r="G100" i="13"/>
  <c r="J100" i="13" s="1"/>
  <c r="D100" i="13"/>
  <c r="C100" i="13"/>
  <c r="A100" i="13" s="1"/>
  <c r="B100" i="13"/>
  <c r="K99" i="13"/>
  <c r="I99" i="13"/>
  <c r="G99" i="13"/>
  <c r="D99" i="13"/>
  <c r="C99" i="13"/>
  <c r="A99" i="13"/>
  <c r="B99" i="13"/>
  <c r="K98" i="13"/>
  <c r="I98" i="13"/>
  <c r="G98" i="13"/>
  <c r="J98" i="13" s="1"/>
  <c r="D98" i="13"/>
  <c r="C98" i="13"/>
  <c r="A98" i="13"/>
  <c r="B98" i="13"/>
  <c r="K97" i="13"/>
  <c r="I97" i="13"/>
  <c r="G97" i="13"/>
  <c r="D97" i="13"/>
  <c r="C97" i="13"/>
  <c r="A97" i="13"/>
  <c r="B97" i="13"/>
  <c r="K96" i="13"/>
  <c r="I96" i="13"/>
  <c r="G96" i="13"/>
  <c r="J96" i="13" s="1"/>
  <c r="D96" i="13"/>
  <c r="C96" i="13"/>
  <c r="A96" i="13" s="1"/>
  <c r="B96" i="13"/>
  <c r="K95" i="13"/>
  <c r="I95" i="13"/>
  <c r="G95" i="13"/>
  <c r="D95" i="13"/>
  <c r="C95" i="13"/>
  <c r="A95" i="13"/>
  <c r="B95" i="13"/>
  <c r="K94" i="13"/>
  <c r="I94" i="13"/>
  <c r="G94" i="13"/>
  <c r="J94" i="13" s="1"/>
  <c r="D94" i="13"/>
  <c r="C94" i="13"/>
  <c r="A94" i="13" s="1"/>
  <c r="B94" i="13"/>
  <c r="K93" i="13"/>
  <c r="I93" i="13"/>
  <c r="G93" i="13"/>
  <c r="J93" i="13" s="1"/>
  <c r="D93" i="13"/>
  <c r="C93" i="13"/>
  <c r="A93" i="13"/>
  <c r="B93" i="13"/>
  <c r="K92" i="13"/>
  <c r="I92" i="13"/>
  <c r="G92" i="13"/>
  <c r="J92" i="13" s="1"/>
  <c r="D92" i="13"/>
  <c r="C92" i="13"/>
  <c r="A92" i="13" s="1"/>
  <c r="B92" i="13"/>
  <c r="K91" i="13"/>
  <c r="I91" i="13"/>
  <c r="G91" i="13"/>
  <c r="D91" i="13"/>
  <c r="C91" i="13"/>
  <c r="A91" i="13"/>
  <c r="B91" i="13"/>
  <c r="K90" i="13"/>
  <c r="I90" i="13"/>
  <c r="G90" i="13"/>
  <c r="J90" i="13" s="1"/>
  <c r="D90" i="13"/>
  <c r="C90" i="13"/>
  <c r="A90" i="13"/>
  <c r="B90" i="13"/>
  <c r="K89" i="13"/>
  <c r="I89" i="13"/>
  <c r="G89" i="13"/>
  <c r="D89" i="13"/>
  <c r="C89" i="13"/>
  <c r="A89" i="13"/>
  <c r="B89" i="13"/>
  <c r="K88" i="13"/>
  <c r="I88" i="13"/>
  <c r="G88" i="13"/>
  <c r="J88" i="13" s="1"/>
  <c r="D88" i="13"/>
  <c r="C88" i="13"/>
  <c r="A88" i="13" s="1"/>
  <c r="B88" i="13"/>
  <c r="K87" i="13"/>
  <c r="I87" i="13"/>
  <c r="G87" i="13"/>
  <c r="D87" i="13"/>
  <c r="C87" i="13"/>
  <c r="A87" i="13"/>
  <c r="B87" i="13"/>
  <c r="K86" i="13"/>
  <c r="I86" i="13"/>
  <c r="G86" i="13"/>
  <c r="J86" i="13" s="1"/>
  <c r="D86" i="13"/>
  <c r="C86" i="13"/>
  <c r="A86" i="13" s="1"/>
  <c r="B86" i="13"/>
  <c r="K85" i="13"/>
  <c r="I85" i="13"/>
  <c r="G85" i="13"/>
  <c r="J85" i="13" s="1"/>
  <c r="D85" i="13"/>
  <c r="C85" i="13"/>
  <c r="A85" i="13"/>
  <c r="B85" i="13"/>
  <c r="K84" i="13"/>
  <c r="I84" i="13"/>
  <c r="G84" i="13"/>
  <c r="J84" i="13" s="1"/>
  <c r="D84" i="13"/>
  <c r="C84" i="13"/>
  <c r="A84" i="13" s="1"/>
  <c r="B84" i="13"/>
  <c r="K83" i="13"/>
  <c r="I83" i="13"/>
  <c r="G83" i="13"/>
  <c r="D83" i="13"/>
  <c r="C83" i="13"/>
  <c r="A83" i="13"/>
  <c r="B83" i="13"/>
  <c r="K82" i="13"/>
  <c r="I82" i="13"/>
  <c r="G82" i="13"/>
  <c r="J82" i="13" s="1"/>
  <c r="D82" i="13"/>
  <c r="C82" i="13"/>
  <c r="A82" i="13"/>
  <c r="B82" i="13"/>
  <c r="K81" i="13"/>
  <c r="I81" i="13"/>
  <c r="G81" i="13"/>
  <c r="D81" i="13"/>
  <c r="C81" i="13"/>
  <c r="A81" i="13"/>
  <c r="B81" i="13"/>
  <c r="K80" i="13"/>
  <c r="I80" i="13"/>
  <c r="G80" i="13"/>
  <c r="J80" i="13" s="1"/>
  <c r="D80" i="13"/>
  <c r="C80" i="13"/>
  <c r="A80" i="13" s="1"/>
  <c r="B80" i="13"/>
  <c r="K79" i="13"/>
  <c r="I79" i="13"/>
  <c r="G79" i="13"/>
  <c r="D79" i="13"/>
  <c r="C79" i="13"/>
  <c r="A79" i="13"/>
  <c r="B79" i="13"/>
  <c r="K78" i="13"/>
  <c r="I78" i="13"/>
  <c r="G78" i="13"/>
  <c r="J78" i="13" s="1"/>
  <c r="D78" i="13"/>
  <c r="C78" i="13"/>
  <c r="A78" i="13" s="1"/>
  <c r="B78" i="13"/>
  <c r="K77" i="13"/>
  <c r="I77" i="13"/>
  <c r="G77" i="13"/>
  <c r="J77" i="13" s="1"/>
  <c r="D77" i="13"/>
  <c r="C77" i="13"/>
  <c r="A77" i="13"/>
  <c r="B77" i="13"/>
  <c r="K76" i="13"/>
  <c r="I76" i="13"/>
  <c r="G76" i="13"/>
  <c r="J76" i="13" s="1"/>
  <c r="D76" i="13"/>
  <c r="C76" i="13"/>
  <c r="A76" i="13" s="1"/>
  <c r="B76" i="13"/>
  <c r="K75" i="13"/>
  <c r="I75" i="13"/>
  <c r="G75" i="13"/>
  <c r="D75" i="13"/>
  <c r="C75" i="13"/>
  <c r="A75" i="13"/>
  <c r="B75" i="13"/>
  <c r="K74" i="13"/>
  <c r="I74" i="13"/>
  <c r="G74" i="13"/>
  <c r="J74" i="13" s="1"/>
  <c r="D74" i="13"/>
  <c r="C74" i="13"/>
  <c r="A74" i="13"/>
  <c r="B74" i="13"/>
  <c r="K73" i="13"/>
  <c r="I73" i="13"/>
  <c r="G73" i="13"/>
  <c r="D73" i="13"/>
  <c r="C73" i="13"/>
  <c r="A73" i="13"/>
  <c r="B73" i="13"/>
  <c r="K72" i="13"/>
  <c r="I72" i="13"/>
  <c r="G72" i="13"/>
  <c r="J72" i="13" s="1"/>
  <c r="D72" i="13"/>
  <c r="C72" i="13"/>
  <c r="A72" i="13" s="1"/>
  <c r="B72" i="13"/>
  <c r="K71" i="13"/>
  <c r="I71" i="13"/>
  <c r="G71" i="13"/>
  <c r="D71" i="13"/>
  <c r="C71" i="13"/>
  <c r="A71" i="13"/>
  <c r="B71" i="13"/>
  <c r="K70" i="13"/>
  <c r="I70" i="13"/>
  <c r="G70" i="13"/>
  <c r="J70" i="13" s="1"/>
  <c r="D70" i="13"/>
  <c r="C70" i="13"/>
  <c r="A70" i="13" s="1"/>
  <c r="B70" i="13"/>
  <c r="K69" i="13"/>
  <c r="I69" i="13"/>
  <c r="G69" i="13"/>
  <c r="J69" i="13" s="1"/>
  <c r="D69" i="13"/>
  <c r="C69" i="13"/>
  <c r="A69" i="13"/>
  <c r="B69" i="13"/>
  <c r="K68" i="13"/>
  <c r="I68" i="13"/>
  <c r="G68" i="13"/>
  <c r="J68" i="13" s="1"/>
  <c r="D68" i="13"/>
  <c r="C68" i="13"/>
  <c r="A68" i="13" s="1"/>
  <c r="B68" i="13"/>
  <c r="K67" i="13"/>
  <c r="I67" i="13"/>
  <c r="G67" i="13"/>
  <c r="D67" i="13"/>
  <c r="C67" i="13"/>
  <c r="A67" i="13"/>
  <c r="B67" i="13"/>
  <c r="K66" i="13"/>
  <c r="I66" i="13"/>
  <c r="G66" i="13"/>
  <c r="J66" i="13" s="1"/>
  <c r="D66" i="13"/>
  <c r="C66" i="13"/>
  <c r="A66" i="13"/>
  <c r="B66" i="13"/>
  <c r="K65" i="13"/>
  <c r="I65" i="13"/>
  <c r="G65" i="13"/>
  <c r="D65" i="13"/>
  <c r="C65" i="13"/>
  <c r="A65" i="13"/>
  <c r="B65" i="13"/>
  <c r="K64" i="13"/>
  <c r="I64" i="13"/>
  <c r="G64" i="13"/>
  <c r="J64" i="13" s="1"/>
  <c r="D64" i="13"/>
  <c r="C64" i="13"/>
  <c r="A64" i="13" s="1"/>
  <c r="B64" i="13"/>
  <c r="K63" i="13"/>
  <c r="I63" i="13"/>
  <c r="G63" i="13"/>
  <c r="D63" i="13"/>
  <c r="C63" i="13"/>
  <c r="A63" i="13"/>
  <c r="B63" i="13"/>
  <c r="K62" i="13"/>
  <c r="I62" i="13"/>
  <c r="G62" i="13"/>
  <c r="J62" i="13" s="1"/>
  <c r="D62" i="13"/>
  <c r="C62" i="13"/>
  <c r="A62" i="13" s="1"/>
  <c r="B62" i="13"/>
  <c r="K61" i="13"/>
  <c r="I61" i="13"/>
  <c r="G61" i="13"/>
  <c r="J61" i="13" s="1"/>
  <c r="D61" i="13"/>
  <c r="C61" i="13"/>
  <c r="A61" i="13"/>
  <c r="B61" i="13"/>
  <c r="K60" i="13"/>
  <c r="I60" i="13"/>
  <c r="G60" i="13"/>
  <c r="J60" i="13" s="1"/>
  <c r="D60" i="13"/>
  <c r="C60" i="13"/>
  <c r="A60" i="13" s="1"/>
  <c r="B60" i="13"/>
  <c r="K59" i="13"/>
  <c r="I59" i="13"/>
  <c r="G59" i="13"/>
  <c r="D59" i="13"/>
  <c r="C59" i="13"/>
  <c r="A59" i="13"/>
  <c r="B59" i="13"/>
  <c r="K58" i="13"/>
  <c r="I58" i="13"/>
  <c r="G58" i="13"/>
  <c r="J58" i="13" s="1"/>
  <c r="D58" i="13"/>
  <c r="C58" i="13"/>
  <c r="A58" i="13"/>
  <c r="B58" i="13"/>
  <c r="K57" i="13"/>
  <c r="I57" i="13"/>
  <c r="G57" i="13"/>
  <c r="D57" i="13"/>
  <c r="C57" i="13"/>
  <c r="A57" i="13"/>
  <c r="B57" i="13"/>
  <c r="K56" i="13"/>
  <c r="I56" i="13"/>
  <c r="G56" i="13"/>
  <c r="J56" i="13" s="1"/>
  <c r="D56" i="13"/>
  <c r="C56" i="13"/>
  <c r="A56" i="13" s="1"/>
  <c r="B56" i="13"/>
  <c r="K55" i="13"/>
  <c r="I55" i="13"/>
  <c r="G55" i="13"/>
  <c r="D55" i="13"/>
  <c r="C55" i="13"/>
  <c r="A55" i="13"/>
  <c r="B55" i="13"/>
  <c r="K54" i="13"/>
  <c r="I54" i="13"/>
  <c r="G54" i="13"/>
  <c r="J54" i="13" s="1"/>
  <c r="D54" i="13"/>
  <c r="C54" i="13"/>
  <c r="A54" i="13" s="1"/>
  <c r="B54" i="13"/>
  <c r="K53" i="13"/>
  <c r="I53" i="13"/>
  <c r="G53" i="13"/>
  <c r="J53" i="13" s="1"/>
  <c r="D53" i="13"/>
  <c r="C53" i="13"/>
  <c r="A53" i="13"/>
  <c r="B53" i="13"/>
  <c r="K52" i="13"/>
  <c r="I52" i="13"/>
  <c r="G52" i="13"/>
  <c r="J52" i="13" s="1"/>
  <c r="D52" i="13"/>
  <c r="C52" i="13"/>
  <c r="A52" i="13" s="1"/>
  <c r="B52" i="13"/>
  <c r="K51" i="13"/>
  <c r="I51" i="13"/>
  <c r="G51" i="13"/>
  <c r="D51" i="13"/>
  <c r="C51" i="13"/>
  <c r="A51" i="13"/>
  <c r="B51" i="13"/>
  <c r="K50" i="13"/>
  <c r="I50" i="13"/>
  <c r="G50" i="13"/>
  <c r="J50" i="13" s="1"/>
  <c r="D50" i="13"/>
  <c r="C50" i="13"/>
  <c r="A50" i="13"/>
  <c r="B50" i="13"/>
  <c r="K49" i="13"/>
  <c r="I49" i="13"/>
  <c r="G49" i="13"/>
  <c r="D49" i="13"/>
  <c r="C49" i="13"/>
  <c r="A49" i="13"/>
  <c r="B49" i="13"/>
  <c r="K48" i="13"/>
  <c r="I48" i="13"/>
  <c r="G48" i="13"/>
  <c r="J48" i="13" s="1"/>
  <c r="D48" i="13"/>
  <c r="C48" i="13"/>
  <c r="A48" i="13" s="1"/>
  <c r="B48" i="13"/>
  <c r="K47" i="13"/>
  <c r="I47" i="13"/>
  <c r="G47" i="13"/>
  <c r="D47" i="13"/>
  <c r="C47" i="13"/>
  <c r="A47" i="13"/>
  <c r="B47" i="13"/>
  <c r="K46" i="13"/>
  <c r="I46" i="13"/>
  <c r="G46" i="13"/>
  <c r="J46" i="13" s="1"/>
  <c r="D46" i="13"/>
  <c r="C46" i="13"/>
  <c r="A46" i="13" s="1"/>
  <c r="B46" i="13"/>
  <c r="K45" i="13"/>
  <c r="I45" i="13"/>
  <c r="G45" i="13"/>
  <c r="J45" i="13" s="1"/>
  <c r="D45" i="13"/>
  <c r="C45" i="13"/>
  <c r="A45" i="13"/>
  <c r="B45" i="13"/>
  <c r="K44" i="13"/>
  <c r="I44" i="13"/>
  <c r="G44" i="13"/>
  <c r="J44" i="13" s="1"/>
  <c r="D44" i="13"/>
  <c r="C44" i="13"/>
  <c r="A44" i="13" s="1"/>
  <c r="B44" i="13"/>
  <c r="K43" i="13"/>
  <c r="I43" i="13"/>
  <c r="G43" i="13"/>
  <c r="D43" i="13"/>
  <c r="C43" i="13"/>
  <c r="A43" i="13"/>
  <c r="B43" i="13"/>
  <c r="K42" i="13"/>
  <c r="I42" i="13"/>
  <c r="G42" i="13"/>
  <c r="J42" i="13" s="1"/>
  <c r="D42" i="13"/>
  <c r="C42" i="13"/>
  <c r="A42" i="13"/>
  <c r="B42" i="13"/>
  <c r="K41" i="13"/>
  <c r="I41" i="13"/>
  <c r="G41" i="13"/>
  <c r="D41" i="13"/>
  <c r="C41" i="13"/>
  <c r="A41" i="13"/>
  <c r="B41" i="13"/>
  <c r="K40" i="13"/>
  <c r="I40" i="13"/>
  <c r="G40" i="13"/>
  <c r="J40" i="13" s="1"/>
  <c r="D40" i="13"/>
  <c r="C40" i="13"/>
  <c r="A40" i="13" s="1"/>
  <c r="B40" i="13"/>
  <c r="K39" i="13"/>
  <c r="I39" i="13"/>
  <c r="G39" i="13"/>
  <c r="D39" i="13"/>
  <c r="C39" i="13"/>
  <c r="A39" i="13"/>
  <c r="B39" i="13"/>
  <c r="K38" i="13"/>
  <c r="I38" i="13"/>
  <c r="G38" i="13"/>
  <c r="J38" i="13" s="1"/>
  <c r="D38" i="13"/>
  <c r="C38" i="13"/>
  <c r="A38" i="13" s="1"/>
  <c r="B38" i="13"/>
  <c r="K37" i="13"/>
  <c r="I37" i="13"/>
  <c r="G37" i="13"/>
  <c r="J37" i="13" s="1"/>
  <c r="D37" i="13"/>
  <c r="C37" i="13"/>
  <c r="A37" i="13"/>
  <c r="B37" i="13"/>
  <c r="K36" i="13"/>
  <c r="I36" i="13"/>
  <c r="G36" i="13"/>
  <c r="J36" i="13" s="1"/>
  <c r="D36" i="13"/>
  <c r="C36" i="13"/>
  <c r="A36" i="13" s="1"/>
  <c r="B36" i="13"/>
  <c r="K35" i="13"/>
  <c r="I35" i="13"/>
  <c r="G35" i="13"/>
  <c r="D35" i="13"/>
  <c r="C35" i="13"/>
  <c r="A35" i="13"/>
  <c r="B35" i="13"/>
  <c r="K34" i="13"/>
  <c r="I34" i="13"/>
  <c r="G34" i="13"/>
  <c r="J34" i="13" s="1"/>
  <c r="D34" i="13"/>
  <c r="C34" i="13"/>
  <c r="A34" i="13"/>
  <c r="B34" i="13"/>
  <c r="K33" i="13"/>
  <c r="I33" i="13"/>
  <c r="G33" i="13"/>
  <c r="D33" i="13"/>
  <c r="C33" i="13"/>
  <c r="A33" i="13"/>
  <c r="B33" i="13"/>
  <c r="K32" i="13"/>
  <c r="I32" i="13"/>
  <c r="G32" i="13"/>
  <c r="J32" i="13" s="1"/>
  <c r="D32" i="13"/>
  <c r="C32" i="13"/>
  <c r="A32" i="13" s="1"/>
  <c r="B32" i="13"/>
  <c r="K31" i="13"/>
  <c r="I31" i="13"/>
  <c r="G31" i="13"/>
  <c r="D31" i="13"/>
  <c r="C31" i="13"/>
  <c r="A31" i="13"/>
  <c r="B31" i="13"/>
  <c r="K30" i="13"/>
  <c r="I30" i="13"/>
  <c r="G30" i="13"/>
  <c r="J30" i="13" s="1"/>
  <c r="D30" i="13"/>
  <c r="C30" i="13"/>
  <c r="A30" i="13" s="1"/>
  <c r="B30" i="13"/>
  <c r="K29" i="13"/>
  <c r="I29" i="13"/>
  <c r="G29" i="13"/>
  <c r="J29" i="13" s="1"/>
  <c r="D29" i="13"/>
  <c r="C29" i="13"/>
  <c r="A29" i="13"/>
  <c r="B29" i="13"/>
  <c r="K28" i="13"/>
  <c r="I28" i="13"/>
  <c r="G28" i="13"/>
  <c r="J28" i="13" s="1"/>
  <c r="D28" i="13"/>
  <c r="C28" i="13"/>
  <c r="A28" i="13" s="1"/>
  <c r="B28" i="13"/>
  <c r="K27" i="13"/>
  <c r="I27" i="13"/>
  <c r="G27" i="13"/>
  <c r="D27" i="13"/>
  <c r="C27" i="13"/>
  <c r="A27" i="13"/>
  <c r="B27" i="13"/>
  <c r="K26" i="13"/>
  <c r="I26" i="13"/>
  <c r="G26" i="13"/>
  <c r="J26" i="13" s="1"/>
  <c r="D26" i="13"/>
  <c r="C26" i="13"/>
  <c r="A26" i="13"/>
  <c r="B26" i="13"/>
  <c r="K25" i="13"/>
  <c r="I25" i="13"/>
  <c r="G25" i="13"/>
  <c r="D25" i="13"/>
  <c r="C25" i="13"/>
  <c r="A25" i="13"/>
  <c r="B25" i="13"/>
  <c r="K24" i="13"/>
  <c r="I24" i="13"/>
  <c r="G24" i="13"/>
  <c r="J24" i="13" s="1"/>
  <c r="D24" i="13"/>
  <c r="C24" i="13"/>
  <c r="A24" i="13" s="1"/>
  <c r="B24" i="13"/>
  <c r="K23" i="13"/>
  <c r="I23" i="13"/>
  <c r="G23" i="13"/>
  <c r="D23" i="13"/>
  <c r="C23" i="13"/>
  <c r="A23" i="13"/>
  <c r="B23" i="13"/>
  <c r="K22" i="13"/>
  <c r="I22" i="13"/>
  <c r="J22" i="13" s="1"/>
  <c r="G22" i="13"/>
  <c r="D22" i="13"/>
  <c r="C22" i="13"/>
  <c r="A22" i="13"/>
  <c r="B22" i="13"/>
  <c r="K21" i="13"/>
  <c r="I21" i="13"/>
  <c r="J21" i="13" s="1"/>
  <c r="G21" i="13"/>
  <c r="D21" i="13"/>
  <c r="C21" i="13"/>
  <c r="A21" i="13"/>
  <c r="B21" i="13"/>
  <c r="K20" i="13"/>
  <c r="I20" i="13"/>
  <c r="J20" i="13" s="1"/>
  <c r="G20" i="13"/>
  <c r="D20" i="13"/>
  <c r="C20" i="13"/>
  <c r="A20" i="13"/>
  <c r="B20" i="13"/>
  <c r="K19" i="13"/>
  <c r="I19" i="13"/>
  <c r="J19" i="13" s="1"/>
  <c r="G19" i="13"/>
  <c r="D19" i="13"/>
  <c r="C19" i="13"/>
  <c r="A19" i="13"/>
  <c r="B19" i="13"/>
  <c r="K18" i="13"/>
  <c r="I18" i="13"/>
  <c r="J18" i="13" s="1"/>
  <c r="G18" i="13"/>
  <c r="D18" i="13"/>
  <c r="C18" i="13"/>
  <c r="A18" i="13"/>
  <c r="B18" i="13"/>
  <c r="K17" i="13"/>
  <c r="I17" i="13"/>
  <c r="J17" i="13" s="1"/>
  <c r="G17" i="13"/>
  <c r="D17" i="13"/>
  <c r="C17" i="13"/>
  <c r="A17" i="13"/>
  <c r="B17" i="13"/>
  <c r="K16" i="13"/>
  <c r="I16" i="13"/>
  <c r="J16" i="13" s="1"/>
  <c r="G16" i="13"/>
  <c r="D16" i="13"/>
  <c r="C16" i="13"/>
  <c r="A16" i="13"/>
  <c r="B16" i="13"/>
  <c r="K15" i="13"/>
  <c r="I15" i="13"/>
  <c r="J15" i="13" s="1"/>
  <c r="G15" i="13"/>
  <c r="D15" i="13"/>
  <c r="C15" i="13"/>
  <c r="A15" i="13"/>
  <c r="B15" i="13"/>
  <c r="K14" i="13"/>
  <c r="I14" i="13"/>
  <c r="J14" i="13" s="1"/>
  <c r="G14" i="13"/>
  <c r="D14" i="13"/>
  <c r="C14" i="13"/>
  <c r="A14" i="13"/>
  <c r="B14" i="13"/>
  <c r="K13" i="13"/>
  <c r="I13" i="13"/>
  <c r="J13" i="13" s="1"/>
  <c r="G13" i="13"/>
  <c r="D13" i="13"/>
  <c r="C13" i="13"/>
  <c r="A13" i="13"/>
  <c r="B13" i="13"/>
  <c r="K12" i="13"/>
  <c r="I12" i="13"/>
  <c r="J12" i="13" s="1"/>
  <c r="G12" i="13"/>
  <c r="D12" i="13"/>
  <c r="C12" i="13"/>
  <c r="A12" i="13"/>
  <c r="B12" i="13"/>
  <c r="K11" i="13"/>
  <c r="I11" i="13"/>
  <c r="J11" i="13" s="1"/>
  <c r="G11" i="13"/>
  <c r="D11" i="13"/>
  <c r="C11" i="13"/>
  <c r="A11" i="13"/>
  <c r="B11" i="13"/>
  <c r="K10" i="13"/>
  <c r="I10" i="13"/>
  <c r="J10" i="13" s="1"/>
  <c r="G10" i="13"/>
  <c r="D10" i="13"/>
  <c r="C10" i="13"/>
  <c r="A10" i="13"/>
  <c r="B10" i="13"/>
  <c r="K9" i="13"/>
  <c r="I9" i="13"/>
  <c r="J9" i="13" s="1"/>
  <c r="G9" i="13"/>
  <c r="D9" i="13"/>
  <c r="C9" i="13"/>
  <c r="A9" i="13"/>
  <c r="B9" i="13"/>
  <c r="K8" i="13"/>
  <c r="I8" i="13"/>
  <c r="J8" i="13" s="1"/>
  <c r="G8" i="13"/>
  <c r="D8" i="13"/>
  <c r="C8" i="13"/>
  <c r="A8" i="13"/>
  <c r="B8" i="13"/>
  <c r="K7" i="13"/>
  <c r="I7" i="13"/>
  <c r="J7" i="13" s="1"/>
  <c r="G7" i="13"/>
  <c r="D7" i="13"/>
  <c r="C7" i="13"/>
  <c r="A7" i="13"/>
  <c r="B7" i="13"/>
  <c r="K6" i="13"/>
  <c r="I6" i="13"/>
  <c r="J6" i="13" s="1"/>
  <c r="G6" i="13"/>
  <c r="D6" i="13"/>
  <c r="C6" i="13"/>
  <c r="A6" i="13"/>
  <c r="B6" i="13"/>
  <c r="U23" i="18"/>
  <c r="U24" i="18"/>
  <c r="J241" i="13"/>
  <c r="J252" i="13"/>
  <c r="J260" i="13"/>
  <c r="J264" i="13"/>
  <c r="J304" i="13"/>
  <c r="J320" i="13"/>
  <c r="J324" i="13"/>
  <c r="J332" i="13"/>
  <c r="J336" i="13"/>
  <c r="J344" i="13"/>
  <c r="J352" i="13"/>
  <c r="J360" i="13"/>
  <c r="J364" i="13"/>
  <c r="J368" i="13"/>
  <c r="J372" i="13"/>
  <c r="J376" i="13"/>
  <c r="Q66" i="3"/>
  <c r="E18" i="36" s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6" i="8"/>
  <c r="S43" i="34"/>
  <c r="S42" i="34"/>
  <c r="S44" i="34"/>
  <c r="S46" i="34"/>
  <c r="S41" i="34"/>
  <c r="I147" i="8"/>
  <c r="I143" i="8"/>
  <c r="I144" i="8"/>
  <c r="I142" i="8"/>
  <c r="J109" i="8"/>
  <c r="J441" i="8"/>
  <c r="K439" i="8" s="1"/>
  <c r="J436" i="8"/>
  <c r="K434" i="8" s="1"/>
  <c r="J423" i="8"/>
  <c r="K423" i="8" s="1"/>
  <c r="J417" i="8"/>
  <c r="J413" i="8"/>
  <c r="K411" i="8" s="1"/>
  <c r="J409" i="8"/>
  <c r="J404" i="8"/>
  <c r="K404" i="8" s="1"/>
  <c r="J402" i="8"/>
  <c r="J401" i="8"/>
  <c r="K401" i="8" s="1"/>
  <c r="J398" i="8"/>
  <c r="K398" i="8" s="1"/>
  <c r="J394" i="8"/>
  <c r="K394" i="8" s="1"/>
  <c r="J389" i="8"/>
  <c r="J377" i="8"/>
  <c r="K377" i="8" s="1"/>
  <c r="J371" i="8"/>
  <c r="J355" i="8"/>
  <c r="J350" i="8"/>
  <c r="J344" i="8"/>
  <c r="K343" i="8" s="1"/>
  <c r="J338" i="8"/>
  <c r="K337" i="8" s="1"/>
  <c r="J333" i="8"/>
  <c r="J332" i="8"/>
  <c r="J325" i="8"/>
  <c r="K324" i="8" s="1"/>
  <c r="J320" i="8"/>
  <c r="J312" i="8"/>
  <c r="J310" i="8"/>
  <c r="J306" i="8"/>
  <c r="K305" i="8" s="1"/>
  <c r="J300" i="8"/>
  <c r="K299" i="8" s="1"/>
  <c r="J296" i="8"/>
  <c r="K294" i="8" s="1"/>
  <c r="J287" i="8"/>
  <c r="J279" i="8"/>
  <c r="K279" i="8" s="1"/>
  <c r="J277" i="8"/>
  <c r="J275" i="8"/>
  <c r="J274" i="8"/>
  <c r="J262" i="8"/>
  <c r="K262" i="8" s="1"/>
  <c r="J250" i="8"/>
  <c r="J249" i="8"/>
  <c r="K248" i="8" s="1"/>
  <c r="J238" i="8"/>
  <c r="J235" i="8"/>
  <c r="K235" i="8" s="1"/>
  <c r="J227" i="8"/>
  <c r="J222" i="8"/>
  <c r="K222" i="8" s="1"/>
  <c r="J213" i="8"/>
  <c r="J206" i="8"/>
  <c r="J204" i="8"/>
  <c r="K204" i="8" s="1"/>
  <c r="J195" i="8"/>
  <c r="K193" i="8" s="1"/>
  <c r="J181" i="8"/>
  <c r="J179" i="8"/>
  <c r="J178" i="8"/>
  <c r="J175" i="8"/>
  <c r="K175" i="8" s="1"/>
  <c r="J173" i="8"/>
  <c r="J168" i="8"/>
  <c r="K167" i="8" s="1"/>
  <c r="J157" i="8"/>
  <c r="K155" i="8" s="1"/>
  <c r="J154" i="8"/>
  <c r="K154" i="8" s="1"/>
  <c r="J147" i="8"/>
  <c r="K147" i="8"/>
  <c r="J145" i="8"/>
  <c r="J144" i="8"/>
  <c r="K142" i="8" s="1"/>
  <c r="J140" i="8"/>
  <c r="J131" i="8"/>
  <c r="K130" i="8" s="1"/>
  <c r="J122" i="8"/>
  <c r="K120" i="8" s="1"/>
  <c r="J107" i="8"/>
  <c r="J101" i="8"/>
  <c r="K101" i="8" s="1"/>
  <c r="J97" i="8"/>
  <c r="J83" i="8"/>
  <c r="K81" i="8" s="1"/>
  <c r="J66" i="8"/>
  <c r="J63" i="8"/>
  <c r="K62" i="8" s="1"/>
  <c r="J43" i="8"/>
  <c r="K42" i="8" s="1"/>
  <c r="J25" i="8"/>
  <c r="K24" i="8" s="1"/>
  <c r="K144" i="8"/>
  <c r="J11" i="8"/>
  <c r="I119" i="8"/>
  <c r="I293" i="8"/>
  <c r="G1238" i="1"/>
  <c r="I439" i="8"/>
  <c r="I440" i="8"/>
  <c r="I441" i="8"/>
  <c r="I438" i="8"/>
  <c r="I426" i="8"/>
  <c r="I427" i="8"/>
  <c r="I428" i="8"/>
  <c r="I429" i="8"/>
  <c r="I430" i="8"/>
  <c r="I431" i="8"/>
  <c r="I432" i="8"/>
  <c r="I433" i="8"/>
  <c r="I434" i="8"/>
  <c r="I435" i="8"/>
  <c r="I436" i="8"/>
  <c r="I425" i="8"/>
  <c r="I420" i="8"/>
  <c r="I421" i="8"/>
  <c r="I422" i="8"/>
  <c r="I423" i="8"/>
  <c r="I419" i="8"/>
  <c r="I416" i="8"/>
  <c r="K415" i="8" s="1"/>
  <c r="I417" i="8"/>
  <c r="I415" i="8"/>
  <c r="K416" i="8" s="1"/>
  <c r="I412" i="8"/>
  <c r="I413" i="8"/>
  <c r="I411" i="8"/>
  <c r="I407" i="8"/>
  <c r="K407" i="8" s="1"/>
  <c r="I408" i="8"/>
  <c r="K409" i="8" s="1"/>
  <c r="I409" i="8"/>
  <c r="I406" i="8"/>
  <c r="K408" i="8" s="1"/>
  <c r="I404" i="8"/>
  <c r="I401" i="8"/>
  <c r="I400" i="8"/>
  <c r="I397" i="8"/>
  <c r="I398" i="8"/>
  <c r="I396" i="8"/>
  <c r="I392" i="8"/>
  <c r="I393" i="8"/>
  <c r="I394" i="8"/>
  <c r="I391" i="8"/>
  <c r="I380" i="8"/>
  <c r="I381" i="8"/>
  <c r="I382" i="8"/>
  <c r="I383" i="8"/>
  <c r="I384" i="8"/>
  <c r="I385" i="8"/>
  <c r="I386" i="8"/>
  <c r="I387" i="8"/>
  <c r="I388" i="8"/>
  <c r="I389" i="8"/>
  <c r="I379" i="8"/>
  <c r="K388" i="8" s="1"/>
  <c r="I374" i="8"/>
  <c r="K376" i="8" s="1"/>
  <c r="I375" i="8"/>
  <c r="I376" i="8"/>
  <c r="I377" i="8"/>
  <c r="I373" i="8"/>
  <c r="I358" i="8"/>
  <c r="K369" i="8" s="1"/>
  <c r="I359" i="8"/>
  <c r="K371" i="8" s="1"/>
  <c r="I360" i="8"/>
  <c r="K370" i="8" s="1"/>
  <c r="I361" i="8"/>
  <c r="I362" i="8"/>
  <c r="I363" i="8"/>
  <c r="I364" i="8"/>
  <c r="I365" i="8"/>
  <c r="I366" i="8"/>
  <c r="I367" i="8"/>
  <c r="I368" i="8"/>
  <c r="I369" i="8"/>
  <c r="I370" i="8"/>
  <c r="I371" i="8"/>
  <c r="I357" i="8"/>
  <c r="I353" i="8"/>
  <c r="I354" i="8"/>
  <c r="I355" i="8"/>
  <c r="I352" i="8"/>
  <c r="K355" i="8" s="1"/>
  <c r="I347" i="8"/>
  <c r="K348" i="8" s="1"/>
  <c r="I348" i="8"/>
  <c r="I349" i="8"/>
  <c r="I350" i="8"/>
  <c r="I346" i="8"/>
  <c r="K350" i="8" s="1"/>
  <c r="I341" i="8"/>
  <c r="I342" i="8"/>
  <c r="I343" i="8"/>
  <c r="K344" i="8" s="1"/>
  <c r="I344" i="8"/>
  <c r="K342" i="8" s="1"/>
  <c r="I340" i="8"/>
  <c r="I336" i="8"/>
  <c r="I337" i="8"/>
  <c r="I338" i="8"/>
  <c r="I335" i="8"/>
  <c r="I328" i="8"/>
  <c r="K330" i="8" s="1"/>
  <c r="I329" i="8"/>
  <c r="I330" i="8"/>
  <c r="I331" i="8"/>
  <c r="I332" i="8"/>
  <c r="I327" i="8"/>
  <c r="I323" i="8"/>
  <c r="I324" i="8"/>
  <c r="I325" i="8"/>
  <c r="I322" i="8"/>
  <c r="K325" i="8" s="1"/>
  <c r="I315" i="8"/>
  <c r="K319" i="8" s="1"/>
  <c r="I316" i="8"/>
  <c r="I317" i="8"/>
  <c r="I318" i="8"/>
  <c r="I319" i="8"/>
  <c r="I320" i="8"/>
  <c r="I314" i="8"/>
  <c r="K318" i="8" s="1"/>
  <c r="I312" i="8"/>
  <c r="K312" i="8"/>
  <c r="I309" i="8"/>
  <c r="I310" i="8"/>
  <c r="K308" i="8" s="1"/>
  <c r="I308" i="8"/>
  <c r="I303" i="8"/>
  <c r="I304" i="8"/>
  <c r="I305" i="8"/>
  <c r="I306" i="8"/>
  <c r="I302" i="8"/>
  <c r="K304" i="8" s="1"/>
  <c r="I299" i="8"/>
  <c r="I300" i="8"/>
  <c r="I298" i="8"/>
  <c r="I290" i="8"/>
  <c r="I291" i="8"/>
  <c r="I292" i="8"/>
  <c r="I294" i="8"/>
  <c r="I295" i="8"/>
  <c r="I296" i="8"/>
  <c r="I289" i="8"/>
  <c r="I282" i="8"/>
  <c r="I283" i="8"/>
  <c r="K285" i="8" s="1"/>
  <c r="I284" i="8"/>
  <c r="I285" i="8"/>
  <c r="I286" i="8"/>
  <c r="I287" i="8"/>
  <c r="K287" i="8" s="1"/>
  <c r="I281" i="8"/>
  <c r="I279" i="8"/>
  <c r="I277" i="8"/>
  <c r="K277" i="8" s="1"/>
  <c r="I265" i="8"/>
  <c r="I266" i="8"/>
  <c r="I267" i="8"/>
  <c r="I268" i="8"/>
  <c r="I269" i="8"/>
  <c r="I270" i="8"/>
  <c r="I271" i="8"/>
  <c r="I272" i="8"/>
  <c r="I273" i="8"/>
  <c r="I274" i="8"/>
  <c r="I264" i="8"/>
  <c r="I253" i="8"/>
  <c r="I254" i="8"/>
  <c r="K272" i="8" s="1"/>
  <c r="I255" i="8"/>
  <c r="I256" i="8"/>
  <c r="I257" i="8"/>
  <c r="I258" i="8"/>
  <c r="I259" i="8"/>
  <c r="K273" i="8" s="1"/>
  <c r="I260" i="8"/>
  <c r="I261" i="8"/>
  <c r="I262" i="8"/>
  <c r="I252" i="8"/>
  <c r="I241" i="8"/>
  <c r="I242" i="8"/>
  <c r="I243" i="8"/>
  <c r="I244" i="8"/>
  <c r="K261" i="8" s="1"/>
  <c r="I245" i="8"/>
  <c r="I246" i="8"/>
  <c r="I247" i="8"/>
  <c r="I248" i="8"/>
  <c r="I249" i="8"/>
  <c r="I240" i="8"/>
  <c r="I238" i="8"/>
  <c r="I237" i="8"/>
  <c r="K237" i="8" s="1"/>
  <c r="I230" i="8"/>
  <c r="K234" i="8" s="1"/>
  <c r="I231" i="8"/>
  <c r="I232" i="8"/>
  <c r="I233" i="8"/>
  <c r="I234" i="8"/>
  <c r="I235" i="8"/>
  <c r="I229" i="8"/>
  <c r="I225" i="8"/>
  <c r="I226" i="8"/>
  <c r="K227" i="8" s="1"/>
  <c r="I227" i="8"/>
  <c r="I224" i="8"/>
  <c r="K225" i="8" s="1"/>
  <c r="I216" i="8"/>
  <c r="I217" i="8"/>
  <c r="I218" i="8"/>
  <c r="I219" i="8"/>
  <c r="I220" i="8"/>
  <c r="I221" i="8"/>
  <c r="I222" i="8"/>
  <c r="I215" i="8"/>
  <c r="K221" i="8" s="1"/>
  <c r="I209" i="8"/>
  <c r="I210" i="8"/>
  <c r="I211" i="8"/>
  <c r="I212" i="8"/>
  <c r="I213" i="8"/>
  <c r="I208" i="8"/>
  <c r="K212" i="8" s="1"/>
  <c r="I206" i="8"/>
  <c r="K206" i="8"/>
  <c r="I198" i="8"/>
  <c r="I199" i="8"/>
  <c r="I200" i="8"/>
  <c r="I201" i="8"/>
  <c r="I202" i="8"/>
  <c r="I203" i="8"/>
  <c r="I204" i="8"/>
  <c r="I197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83" i="8"/>
  <c r="I181" i="8"/>
  <c r="K181" i="8" s="1"/>
  <c r="I178" i="8"/>
  <c r="K177" i="8" s="1"/>
  <c r="I177" i="8"/>
  <c r="I175" i="8"/>
  <c r="I173" i="8"/>
  <c r="I172" i="8"/>
  <c r="I171" i="8"/>
  <c r="K173" i="8" s="1"/>
  <c r="I170" i="8"/>
  <c r="I157" i="8"/>
  <c r="I156" i="8"/>
  <c r="I160" i="8"/>
  <c r="I161" i="8"/>
  <c r="I162" i="8"/>
  <c r="I163" i="8"/>
  <c r="I164" i="8"/>
  <c r="I165" i="8"/>
  <c r="I166" i="8"/>
  <c r="I167" i="8"/>
  <c r="I168" i="8"/>
  <c r="I159" i="8"/>
  <c r="I150" i="8"/>
  <c r="I151" i="8"/>
  <c r="I152" i="8"/>
  <c r="I153" i="8"/>
  <c r="I154" i="8"/>
  <c r="I149" i="8"/>
  <c r="K412" i="8"/>
  <c r="K413" i="8"/>
  <c r="K274" i="8"/>
  <c r="K172" i="8"/>
  <c r="K226" i="8"/>
  <c r="K323" i="8"/>
  <c r="K353" i="8"/>
  <c r="K354" i="8"/>
  <c r="K417" i="8"/>
  <c r="K441" i="8"/>
  <c r="K440" i="8"/>
  <c r="K176" i="8"/>
  <c r="K178" i="8"/>
  <c r="K249" i="8"/>
  <c r="K320" i="8"/>
  <c r="K156" i="8"/>
  <c r="K336" i="8"/>
  <c r="K338" i="8"/>
  <c r="K399" i="8"/>
  <c r="K286" i="8"/>
  <c r="K393" i="8"/>
  <c r="K421" i="8"/>
  <c r="I134" i="8"/>
  <c r="I135" i="8"/>
  <c r="I136" i="8"/>
  <c r="I137" i="8"/>
  <c r="I138" i="8"/>
  <c r="I139" i="8"/>
  <c r="I140" i="8"/>
  <c r="I133" i="8"/>
  <c r="K140" i="8" s="1"/>
  <c r="I125" i="8"/>
  <c r="I126" i="8"/>
  <c r="I127" i="8"/>
  <c r="I128" i="8"/>
  <c r="I129" i="8"/>
  <c r="I130" i="8"/>
  <c r="I131" i="8"/>
  <c r="I124" i="8"/>
  <c r="I112" i="8"/>
  <c r="I113" i="8"/>
  <c r="I114" i="8"/>
  <c r="I115" i="8"/>
  <c r="I116" i="8"/>
  <c r="I117" i="8"/>
  <c r="I118" i="8"/>
  <c r="I120" i="8"/>
  <c r="I121" i="8"/>
  <c r="I122" i="8"/>
  <c r="I111" i="8"/>
  <c r="I109" i="8"/>
  <c r="K109" i="8" s="1"/>
  <c r="I107" i="8"/>
  <c r="K107" i="8"/>
  <c r="I104" i="8"/>
  <c r="I105" i="8"/>
  <c r="I103" i="8"/>
  <c r="I100" i="8"/>
  <c r="I101" i="8"/>
  <c r="I99" i="8"/>
  <c r="I86" i="8"/>
  <c r="I87" i="8"/>
  <c r="K96" i="8" s="1"/>
  <c r="I88" i="8"/>
  <c r="I89" i="8"/>
  <c r="I90" i="8"/>
  <c r="I91" i="8"/>
  <c r="I92" i="8"/>
  <c r="I93" i="8"/>
  <c r="I94" i="8"/>
  <c r="I95" i="8"/>
  <c r="I96" i="8"/>
  <c r="I97" i="8"/>
  <c r="I85" i="8"/>
  <c r="K95" i="8" s="1"/>
  <c r="I70" i="8"/>
  <c r="I71" i="8"/>
  <c r="I72" i="8"/>
  <c r="I73" i="8"/>
  <c r="I74" i="8"/>
  <c r="K82" i="8" s="1"/>
  <c r="I75" i="8"/>
  <c r="I76" i="8"/>
  <c r="I77" i="8"/>
  <c r="I78" i="8"/>
  <c r="I79" i="8"/>
  <c r="I80" i="8"/>
  <c r="I81" i="8"/>
  <c r="I82" i="8"/>
  <c r="I83" i="8"/>
  <c r="I69" i="8"/>
  <c r="I66" i="8"/>
  <c r="K64" i="8" s="1"/>
  <c r="I65" i="8"/>
  <c r="I46" i="8"/>
  <c r="I47" i="8"/>
  <c r="I48" i="8"/>
  <c r="I49" i="8"/>
  <c r="K63" i="8" s="1"/>
  <c r="I50" i="8"/>
  <c r="K61" i="8" s="1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45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7" i="8"/>
  <c r="I14" i="8"/>
  <c r="I15" i="8"/>
  <c r="I16" i="8"/>
  <c r="I17" i="8"/>
  <c r="I18" i="8"/>
  <c r="I19" i="8"/>
  <c r="I20" i="8"/>
  <c r="I21" i="8"/>
  <c r="I22" i="8"/>
  <c r="I23" i="8"/>
  <c r="I24" i="8"/>
  <c r="I13" i="8"/>
  <c r="I8" i="8"/>
  <c r="I9" i="8"/>
  <c r="I10" i="8"/>
  <c r="I11" i="8"/>
  <c r="I7" i="8"/>
  <c r="K11" i="8" s="1"/>
  <c r="K83" i="8"/>
  <c r="K121" i="8"/>
  <c r="K25" i="8"/>
  <c r="K97" i="8"/>
  <c r="K138" i="8"/>
  <c r="T25" i="8"/>
  <c r="S18" i="8"/>
  <c r="S19" i="8"/>
  <c r="S20" i="8"/>
  <c r="S21" i="8"/>
  <c r="S22" i="8"/>
  <c r="S23" i="8"/>
  <c r="S25" i="8" s="1"/>
  <c r="S24" i="8"/>
  <c r="S17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7" i="8"/>
  <c r="E8" i="8"/>
  <c r="E9" i="8"/>
  <c r="E10" i="8"/>
  <c r="E11" i="8"/>
  <c r="E6" i="8"/>
  <c r="N29" i="8"/>
  <c r="N24" i="8"/>
  <c r="N38" i="8"/>
  <c r="N49" i="8"/>
  <c r="N9" i="8"/>
  <c r="N12" i="8"/>
  <c r="N15" i="8"/>
  <c r="N14" i="8"/>
  <c r="N20" i="8"/>
  <c r="N13" i="8"/>
  <c r="N6" i="8"/>
  <c r="N50" i="8"/>
  <c r="N30" i="8"/>
  <c r="N39" i="8"/>
  <c r="N26" i="8"/>
  <c r="N27" i="8"/>
  <c r="N18" i="8"/>
  <c r="N31" i="8"/>
  <c r="N51" i="8"/>
  <c r="N52" i="8"/>
  <c r="N25" i="8"/>
  <c r="N53" i="8"/>
  <c r="N17" i="8"/>
  <c r="N16" i="8"/>
  <c r="N21" i="8"/>
  <c r="N54" i="8"/>
  <c r="N28" i="8"/>
  <c r="N8" i="8"/>
  <c r="N10" i="8"/>
  <c r="N23" i="8"/>
  <c r="N32" i="8"/>
  <c r="N55" i="8"/>
  <c r="N56" i="8"/>
  <c r="N57" i="8"/>
  <c r="N11" i="8"/>
  <c r="N19" i="8"/>
  <c r="N40" i="8"/>
  <c r="N58" i="8"/>
  <c r="N59" i="8"/>
  <c r="N22" i="8"/>
  <c r="N60" i="8"/>
  <c r="N41" i="8"/>
  <c r="N61" i="8"/>
  <c r="N42" i="8"/>
  <c r="N62" i="8"/>
  <c r="N43" i="8"/>
  <c r="N33" i="8"/>
  <c r="N63" i="8"/>
  <c r="N64" i="8"/>
  <c r="N34" i="8"/>
  <c r="N44" i="8"/>
  <c r="N65" i="8"/>
  <c r="N45" i="8"/>
  <c r="N46" i="8"/>
  <c r="N47" i="8"/>
  <c r="N35" i="8"/>
  <c r="N66" i="8"/>
  <c r="N67" i="8"/>
  <c r="N36" i="8"/>
  <c r="N37" i="8"/>
  <c r="N68" i="8"/>
  <c r="N69" i="8"/>
  <c r="N70" i="8"/>
  <c r="N71" i="8"/>
  <c r="N72" i="8"/>
  <c r="N73" i="8"/>
  <c r="N48" i="8"/>
  <c r="N74" i="8"/>
  <c r="N75" i="8"/>
  <c r="N76" i="8"/>
  <c r="N77" i="8"/>
  <c r="N78" i="8"/>
  <c r="N79" i="8"/>
  <c r="N80" i="8"/>
  <c r="N81" i="8"/>
  <c r="N82" i="8"/>
  <c r="N83" i="8"/>
  <c r="N84" i="8"/>
  <c r="N90" i="8"/>
  <c r="N85" i="8"/>
  <c r="N86" i="8"/>
  <c r="N87" i="8"/>
  <c r="N88" i="8"/>
  <c r="N89" i="8"/>
  <c r="N7" i="8"/>
  <c r="H28" i="1"/>
  <c r="H22" i="1"/>
  <c r="G1451" i="1"/>
  <c r="G1965" i="1"/>
  <c r="G1855" i="1"/>
  <c r="G1787" i="1"/>
  <c r="G1596" i="1"/>
  <c r="G1014" i="1"/>
  <c r="G980" i="1"/>
  <c r="G1440" i="1"/>
  <c r="G1441" i="1"/>
  <c r="G1442" i="1"/>
  <c r="G1443" i="1"/>
  <c r="G1444" i="1"/>
  <c r="G1445" i="1"/>
  <c r="G1446" i="1"/>
  <c r="G1447" i="1"/>
  <c r="G1448" i="1"/>
  <c r="G1449" i="1"/>
  <c r="G1450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3" i="1"/>
  <c r="G1474" i="1"/>
  <c r="G1475" i="1"/>
  <c r="G1476" i="1"/>
  <c r="G1477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10" i="1"/>
  <c r="G12" i="1"/>
  <c r="G14" i="1"/>
  <c r="H18" i="1" s="1"/>
  <c r="G15" i="1"/>
  <c r="G16" i="1"/>
  <c r="G17" i="1"/>
  <c r="G18" i="1"/>
  <c r="G20" i="1"/>
  <c r="G21" i="1"/>
  <c r="G22" i="1"/>
  <c r="G24" i="1"/>
  <c r="H24" i="1" s="1"/>
  <c r="G28" i="1"/>
  <c r="G30" i="1"/>
  <c r="H30" i="1" s="1"/>
  <c r="G41" i="1"/>
  <c r="G42" i="1"/>
  <c r="G44" i="1"/>
  <c r="H44" i="1" s="1"/>
  <c r="G46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9" i="1"/>
  <c r="G1140" i="1"/>
  <c r="G1141" i="1"/>
  <c r="G1142" i="1"/>
  <c r="G1143" i="1"/>
  <c r="G1144" i="1"/>
  <c r="G1145" i="1"/>
  <c r="G1147" i="1"/>
  <c r="G1148" i="1"/>
  <c r="G1149" i="1"/>
  <c r="G1150" i="1"/>
  <c r="G1151" i="1"/>
  <c r="G1152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80" i="1"/>
  <c r="G1281" i="1"/>
  <c r="G1282" i="1"/>
  <c r="G1283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3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4" i="1"/>
  <c r="H7" i="1" s="1"/>
  <c r="G5" i="1"/>
  <c r="G6" i="1"/>
  <c r="G7" i="1"/>
  <c r="G3" i="1"/>
  <c r="J327" i="13" l="1"/>
  <c r="L27" i="15"/>
  <c r="L92" i="15"/>
  <c r="G50" i="15"/>
  <c r="H50" i="15" s="1"/>
  <c r="L22" i="15"/>
  <c r="L97" i="15"/>
  <c r="G115" i="15"/>
  <c r="H116" i="15" s="1"/>
  <c r="G11" i="15"/>
  <c r="H11" i="15" s="1"/>
  <c r="L75" i="15"/>
  <c r="G139" i="15"/>
  <c r="H140" i="15" s="1"/>
  <c r="L61" i="15"/>
  <c r="G199" i="15"/>
  <c r="H203" i="15" s="1"/>
  <c r="G51" i="15"/>
  <c r="H51" i="15" s="1"/>
  <c r="G14" i="3"/>
  <c r="G47" i="3"/>
  <c r="G46" i="3"/>
  <c r="G48" i="3"/>
  <c r="G12" i="3"/>
  <c r="G112" i="15"/>
  <c r="H112" i="15" s="1"/>
  <c r="F6" i="15"/>
  <c r="H6" i="15" s="1"/>
  <c r="L99" i="15"/>
  <c r="L71" i="15"/>
  <c r="L26" i="15"/>
  <c r="L86" i="15"/>
  <c r="L57" i="15"/>
  <c r="L40" i="15"/>
  <c r="L107" i="15"/>
  <c r="L78" i="15"/>
  <c r="L50" i="15"/>
  <c r="L8" i="15"/>
  <c r="L100" i="15"/>
  <c r="L68" i="15"/>
  <c r="L17" i="15"/>
  <c r="L95" i="15"/>
  <c r="L67" i="15"/>
  <c r="L24" i="15"/>
  <c r="L9" i="15"/>
  <c r="L82" i="15"/>
  <c r="L54" i="15"/>
  <c r="L37" i="15"/>
  <c r="L103" i="15"/>
  <c r="L74" i="15"/>
  <c r="L11" i="15"/>
  <c r="L96" i="15"/>
  <c r="L29" i="15"/>
  <c r="L13" i="15"/>
  <c r="L105" i="15"/>
  <c r="L76" i="15"/>
  <c r="L52" i="15"/>
  <c r="L7" i="15"/>
  <c r="L94" i="15"/>
  <c r="L64" i="15"/>
  <c r="L44" i="15"/>
  <c r="L85" i="15"/>
  <c r="L28" i="15"/>
  <c r="L39" i="15"/>
  <c r="L106" i="15"/>
  <c r="L77" i="15"/>
  <c r="L49" i="15"/>
  <c r="L34" i="15"/>
  <c r="L102" i="15"/>
  <c r="L72" i="15"/>
  <c r="L48" i="15"/>
  <c r="L12" i="15"/>
  <c r="L90" i="15"/>
  <c r="L60" i="15"/>
  <c r="L6" i="15"/>
  <c r="L33" i="15"/>
  <c r="L81" i="15"/>
  <c r="L53" i="15"/>
  <c r="A47" i="15"/>
  <c r="G47" i="15"/>
  <c r="H47" i="15" s="1"/>
  <c r="G142" i="15"/>
  <c r="H143" i="15" s="1"/>
  <c r="K122" i="8"/>
  <c r="G40" i="3"/>
  <c r="G60" i="3"/>
  <c r="G70" i="3"/>
  <c r="G67" i="3"/>
  <c r="G37" i="3"/>
  <c r="G57" i="3"/>
  <c r="G74" i="3"/>
  <c r="G6" i="3"/>
  <c r="G102" i="15"/>
  <c r="H102" i="15" s="1"/>
  <c r="G7" i="15"/>
  <c r="G54" i="15"/>
  <c r="H54" i="15" s="1"/>
  <c r="G113" i="15"/>
  <c r="G24" i="3"/>
  <c r="G44" i="3"/>
  <c r="G38" i="3"/>
  <c r="G39" i="3"/>
  <c r="G21" i="3"/>
  <c r="G41" i="3"/>
  <c r="G42" i="3"/>
  <c r="G43" i="3"/>
  <c r="G26" i="3"/>
  <c r="G186" i="15"/>
  <c r="H190" i="15" s="1"/>
  <c r="G124" i="15"/>
  <c r="H125" i="15" s="1"/>
  <c r="G24" i="15"/>
  <c r="H24" i="15" s="1"/>
  <c r="G57" i="15"/>
  <c r="H57" i="15" s="1"/>
  <c r="G185" i="15"/>
  <c r="H189" i="15" s="1"/>
  <c r="G20" i="3"/>
  <c r="G56" i="3"/>
  <c r="G5" i="3"/>
  <c r="G31" i="3"/>
  <c r="G17" i="3"/>
  <c r="G53" i="3"/>
  <c r="G73" i="3"/>
  <c r="G35" i="3"/>
  <c r="G22" i="3"/>
  <c r="G36" i="15"/>
  <c r="H36" i="15" s="1"/>
  <c r="G180" i="15"/>
  <c r="H184" i="15" s="1"/>
  <c r="G189" i="15"/>
  <c r="H193" i="15" s="1"/>
  <c r="G39" i="15"/>
  <c r="H39" i="15" s="1"/>
  <c r="G99" i="15"/>
  <c r="H99" i="15" s="1"/>
  <c r="K139" i="8"/>
  <c r="K65" i="8"/>
  <c r="K422" i="8"/>
  <c r="K375" i="8"/>
  <c r="K236" i="8"/>
  <c r="K153" i="8"/>
  <c r="K298" i="8"/>
  <c r="K389" i="8"/>
  <c r="K306" i="8"/>
  <c r="K220" i="8"/>
  <c r="K171" i="8"/>
  <c r="K309" i="8"/>
  <c r="T31" i="8"/>
  <c r="U31" i="8" s="1"/>
  <c r="T33" i="8"/>
  <c r="U33" i="8" s="1"/>
  <c r="U27" i="18"/>
  <c r="G22" i="14"/>
  <c r="K21" i="14"/>
  <c r="K19" i="14"/>
  <c r="K38" i="14"/>
  <c r="K8" i="14"/>
  <c r="K47" i="14"/>
  <c r="K64" i="14"/>
  <c r="K11" i="14"/>
  <c r="K33" i="14"/>
  <c r="K71" i="14"/>
  <c r="K48" i="14"/>
  <c r="K20" i="14"/>
  <c r="K59" i="14"/>
  <c r="K58" i="14"/>
  <c r="K23" i="14"/>
  <c r="K22" i="14"/>
  <c r="K28" i="14"/>
  <c r="K60" i="14"/>
  <c r="K56" i="14"/>
  <c r="K25" i="14"/>
  <c r="K9" i="14"/>
  <c r="K37" i="14"/>
  <c r="K31" i="14"/>
  <c r="K63" i="14"/>
  <c r="K69" i="14"/>
  <c r="L59" i="15"/>
  <c r="L110" i="15"/>
  <c r="L18" i="15"/>
  <c r="G190" i="15"/>
  <c r="H194" i="15" s="1"/>
  <c r="G84" i="15"/>
  <c r="H84" i="15" s="1"/>
  <c r="L23" i="15"/>
  <c r="L98" i="15"/>
  <c r="L20" i="15"/>
  <c r="L30" i="15"/>
  <c r="G147" i="15"/>
  <c r="H148" i="15" s="1"/>
  <c r="G58" i="3"/>
  <c r="G49" i="3"/>
  <c r="G13" i="3"/>
  <c r="G23" i="3"/>
  <c r="G175" i="15"/>
  <c r="K23" i="8"/>
  <c r="K131" i="8"/>
  <c r="K66" i="8"/>
  <c r="K99" i="8"/>
  <c r="K396" i="8"/>
  <c r="K238" i="8"/>
  <c r="K213" i="8"/>
  <c r="K152" i="8"/>
  <c r="K300" i="8"/>
  <c r="K203" i="8"/>
  <c r="K387" i="8"/>
  <c r="K331" i="8"/>
  <c r="K166" i="8"/>
  <c r="K310" i="8"/>
  <c r="K143" i="8"/>
  <c r="U20" i="18"/>
  <c r="J27" i="13"/>
  <c r="J35" i="13"/>
  <c r="J43" i="13"/>
  <c r="J51" i="13"/>
  <c r="J59" i="13"/>
  <c r="J67" i="13"/>
  <c r="J75" i="13"/>
  <c r="J83" i="13"/>
  <c r="J91" i="13"/>
  <c r="J99" i="13"/>
  <c r="J107" i="13"/>
  <c r="J115" i="13"/>
  <c r="J123" i="13"/>
  <c r="J131" i="13"/>
  <c r="J139" i="13"/>
  <c r="G36" i="14"/>
  <c r="K18" i="14"/>
  <c r="K26" i="14"/>
  <c r="K42" i="14"/>
  <c r="K12" i="14"/>
  <c r="K52" i="14"/>
  <c r="K70" i="14"/>
  <c r="K27" i="14"/>
  <c r="G31" i="14"/>
  <c r="G30" i="14"/>
  <c r="A6" i="14"/>
  <c r="E7" i="14"/>
  <c r="L14" i="15"/>
  <c r="L62" i="15"/>
  <c r="G111" i="15"/>
  <c r="H111" i="15" s="1"/>
  <c r="G32" i="15"/>
  <c r="H32" i="15" s="1"/>
  <c r="L63" i="15"/>
  <c r="L25" i="15"/>
  <c r="L101" i="15"/>
  <c r="G92" i="15"/>
  <c r="H92" i="15" s="1"/>
  <c r="L21" i="15"/>
  <c r="L83" i="15"/>
  <c r="G137" i="15"/>
  <c r="H138" i="15" s="1"/>
  <c r="G34" i="3"/>
  <c r="G63" i="3"/>
  <c r="G15" i="3"/>
  <c r="G68" i="3"/>
  <c r="G32" i="3"/>
  <c r="G172" i="15"/>
  <c r="H173" i="15" s="1"/>
  <c r="K129" i="8"/>
  <c r="K43" i="8"/>
  <c r="K100" i="8"/>
  <c r="K397" i="8"/>
  <c r="K349" i="8"/>
  <c r="K211" i="8"/>
  <c r="K202" i="8"/>
  <c r="K435" i="8"/>
  <c r="K332" i="8"/>
  <c r="K233" i="8"/>
  <c r="K168" i="8"/>
  <c r="K295" i="8"/>
  <c r="T35" i="8"/>
  <c r="U35" i="8" s="1"/>
  <c r="T34" i="8"/>
  <c r="U34" i="8" s="1"/>
  <c r="U26" i="18"/>
  <c r="G15" i="14"/>
  <c r="O25" i="14" s="1"/>
  <c r="P25" i="14" s="1"/>
  <c r="K10" i="14"/>
  <c r="K35" i="14"/>
  <c r="K46" i="14"/>
  <c r="K16" i="14"/>
  <c r="K62" i="14"/>
  <c r="K67" i="14"/>
  <c r="L38" i="15"/>
  <c r="L73" i="15"/>
  <c r="G197" i="15"/>
  <c r="H201" i="15" s="1"/>
  <c r="G101" i="15"/>
  <c r="H101" i="15" s="1"/>
  <c r="L19" i="15"/>
  <c r="G184" i="15"/>
  <c r="H188" i="15" s="1"/>
  <c r="G56" i="15"/>
  <c r="H56" i="15" s="1"/>
  <c r="L47" i="15"/>
  <c r="L104" i="15"/>
  <c r="L15" i="15"/>
  <c r="L87" i="15"/>
  <c r="G51" i="3"/>
  <c r="G50" i="3"/>
  <c r="G45" i="3"/>
  <c r="G9" i="3"/>
  <c r="G36" i="3"/>
  <c r="G46" i="15"/>
  <c r="H46" i="15" s="1"/>
  <c r="K247" i="8"/>
  <c r="K41" i="8"/>
  <c r="K9" i="8"/>
  <c r="K400" i="8"/>
  <c r="K260" i="8"/>
  <c r="K436" i="8"/>
  <c r="K195" i="8"/>
  <c r="K296" i="8"/>
  <c r="U22" i="18"/>
  <c r="J25" i="13"/>
  <c r="J33" i="13"/>
  <c r="J41" i="13"/>
  <c r="J49" i="13"/>
  <c r="J57" i="13"/>
  <c r="J65" i="13"/>
  <c r="J73" i="13"/>
  <c r="J81" i="13"/>
  <c r="J89" i="13"/>
  <c r="J97" i="13"/>
  <c r="J105" i="13"/>
  <c r="J113" i="13"/>
  <c r="J121" i="13"/>
  <c r="J129" i="13"/>
  <c r="J137" i="13"/>
  <c r="J145" i="13"/>
  <c r="J358" i="13"/>
  <c r="G35" i="14"/>
  <c r="K14" i="14"/>
  <c r="K41" i="14"/>
  <c r="K55" i="14"/>
  <c r="K24" i="14"/>
  <c r="K50" i="14"/>
  <c r="K43" i="14"/>
  <c r="G20" i="14"/>
  <c r="L41" i="15"/>
  <c r="L80" i="15"/>
  <c r="L36" i="15"/>
  <c r="L69" i="15"/>
  <c r="L51" i="15"/>
  <c r="L108" i="15"/>
  <c r="G64" i="15"/>
  <c r="H64" i="15" s="1"/>
  <c r="L45" i="15"/>
  <c r="L91" i="15"/>
  <c r="G122" i="15"/>
  <c r="H123" i="15" s="1"/>
  <c r="G30" i="3"/>
  <c r="G75" i="3"/>
  <c r="G7" i="3"/>
  <c r="G64" i="3"/>
  <c r="G28" i="3"/>
  <c r="G110" i="15"/>
  <c r="H110" i="15" s="1"/>
  <c r="H178" i="15"/>
  <c r="H181" i="15"/>
  <c r="T32" i="8"/>
  <c r="U32" i="8" s="1"/>
  <c r="K10" i="8"/>
  <c r="K392" i="8"/>
  <c r="K157" i="8"/>
  <c r="K194" i="8"/>
  <c r="T36" i="8"/>
  <c r="U36" i="8" s="1"/>
  <c r="U21" i="18"/>
  <c r="K36" i="14"/>
  <c r="K45" i="14"/>
  <c r="K57" i="14"/>
  <c r="K30" i="14"/>
  <c r="K54" i="14"/>
  <c r="L16" i="15"/>
  <c r="L84" i="15"/>
  <c r="G176" i="15"/>
  <c r="G87" i="15"/>
  <c r="H87" i="15" s="1"/>
  <c r="L42" i="15"/>
  <c r="L89" i="15"/>
  <c r="G125" i="15"/>
  <c r="H126" i="15" s="1"/>
  <c r="G31" i="15"/>
  <c r="H31" i="15" s="1"/>
  <c r="L66" i="15"/>
  <c r="G181" i="15"/>
  <c r="H185" i="15" s="1"/>
  <c r="L55" i="15"/>
  <c r="L109" i="15"/>
  <c r="G58" i="15"/>
  <c r="H58" i="15" s="1"/>
  <c r="G18" i="3"/>
  <c r="G27" i="3"/>
  <c r="G54" i="3"/>
  <c r="G52" i="3"/>
  <c r="G16" i="3"/>
  <c r="S45" i="34"/>
  <c r="J23" i="13"/>
  <c r="J31" i="13"/>
  <c r="J39" i="13"/>
  <c r="J47" i="13"/>
  <c r="J55" i="13"/>
  <c r="J63" i="13"/>
  <c r="J71" i="13"/>
  <c r="J79" i="13"/>
  <c r="J87" i="13"/>
  <c r="J95" i="13"/>
  <c r="J103" i="13"/>
  <c r="J111" i="13"/>
  <c r="J119" i="13"/>
  <c r="J127" i="13"/>
  <c r="J135" i="13"/>
  <c r="J143" i="13"/>
  <c r="J259" i="13"/>
  <c r="G26" i="14"/>
  <c r="K15" i="14"/>
  <c r="K49" i="14"/>
  <c r="K68" i="14"/>
  <c r="K34" i="14"/>
  <c r="K61" i="14"/>
  <c r="K32" i="14"/>
  <c r="A20" i="14"/>
  <c r="L46" i="15"/>
  <c r="L88" i="15"/>
  <c r="G144" i="15"/>
  <c r="H145" i="15" s="1"/>
  <c r="L43" i="15"/>
  <c r="L93" i="15"/>
  <c r="L70" i="15"/>
  <c r="G37" i="15"/>
  <c r="H37" i="15" s="1"/>
  <c r="L58" i="15"/>
  <c r="G19" i="3"/>
  <c r="G65" i="3"/>
  <c r="G29" i="3"/>
  <c r="G55" i="3"/>
  <c r="A142" i="15"/>
  <c r="K75" i="17"/>
  <c r="K81" i="17"/>
  <c r="K54" i="17"/>
  <c r="K69" i="17"/>
  <c r="K80" i="17"/>
  <c r="K48" i="17"/>
  <c r="G130" i="18"/>
  <c r="H130" i="18" s="1"/>
  <c r="L11" i="18"/>
  <c r="L64" i="18"/>
  <c r="G124" i="18"/>
  <c r="H124" i="18" s="1"/>
  <c r="L29" i="18"/>
  <c r="G153" i="18"/>
  <c r="H153" i="18" s="1"/>
  <c r="H68" i="3"/>
  <c r="H71" i="3"/>
  <c r="G106" i="15"/>
  <c r="H106" i="15" s="1"/>
  <c r="G89" i="15"/>
  <c r="H89" i="15" s="1"/>
  <c r="G26" i="15"/>
  <c r="H26" i="15" s="1"/>
  <c r="G71" i="3"/>
  <c r="G66" i="3"/>
  <c r="G69" i="3"/>
  <c r="G33" i="3"/>
  <c r="G59" i="3"/>
  <c r="G62" i="3"/>
  <c r="G72" i="3"/>
  <c r="K63" i="17"/>
  <c r="K78" i="17"/>
  <c r="K51" i="17"/>
  <c r="K65" i="17"/>
  <c r="K42" i="17"/>
  <c r="K46" i="17"/>
  <c r="L30" i="18"/>
  <c r="L35" i="18"/>
  <c r="L72" i="18"/>
  <c r="G110" i="18"/>
  <c r="H110" i="18" s="1"/>
  <c r="L53" i="18"/>
  <c r="G141" i="18"/>
  <c r="H141" i="18" s="1"/>
  <c r="H42" i="3"/>
  <c r="H56" i="3"/>
  <c r="H59" i="3"/>
  <c r="F8" i="18"/>
  <c r="H8" i="18" s="1"/>
  <c r="L32" i="18"/>
  <c r="L68" i="18"/>
  <c r="L25" i="18"/>
  <c r="L55" i="18"/>
  <c r="L14" i="18"/>
  <c r="L82" i="18"/>
  <c r="L33" i="18"/>
  <c r="L69" i="18"/>
  <c r="L38" i="18"/>
  <c r="L56" i="18"/>
  <c r="L8" i="18"/>
  <c r="L83" i="18"/>
  <c r="L34" i="18"/>
  <c r="L70" i="18"/>
  <c r="L19" i="18"/>
  <c r="L65" i="18"/>
  <c r="L21" i="18"/>
  <c r="L44" i="18"/>
  <c r="L79" i="18"/>
  <c r="L43" i="18"/>
  <c r="L61" i="18"/>
  <c r="L36" i="18"/>
  <c r="L6" i="18"/>
  <c r="L31" i="18"/>
  <c r="L75" i="18"/>
  <c r="L41" i="18"/>
  <c r="K8" i="17"/>
  <c r="L57" i="18"/>
  <c r="H30" i="3"/>
  <c r="H32" i="3"/>
  <c r="H47" i="3"/>
  <c r="K27" i="17"/>
  <c r="K30" i="17"/>
  <c r="K36" i="17"/>
  <c r="K7" i="17"/>
  <c r="L50" i="18"/>
  <c r="G81" i="18"/>
  <c r="H81" i="18" s="1"/>
  <c r="L47" i="18"/>
  <c r="G148" i="18"/>
  <c r="H148" i="18" s="1"/>
  <c r="L12" i="18"/>
  <c r="L73" i="18"/>
  <c r="H46" i="3"/>
  <c r="H28" i="3"/>
  <c r="A191" i="18"/>
  <c r="G191" i="18"/>
  <c r="H191" i="18" s="1"/>
  <c r="H11" i="3"/>
  <c r="H51" i="3"/>
  <c r="H49" i="3"/>
  <c r="H20" i="3"/>
  <c r="H60" i="3"/>
  <c r="H69" i="3"/>
  <c r="H62" i="3"/>
  <c r="G62" i="18"/>
  <c r="H62" i="18" s="1"/>
  <c r="H15" i="3"/>
  <c r="H55" i="3"/>
  <c r="H73" i="3"/>
  <c r="H24" i="3"/>
  <c r="H64" i="3"/>
  <c r="H26" i="3"/>
  <c r="H6" i="3"/>
  <c r="G65" i="18"/>
  <c r="H65" i="18" s="1"/>
  <c r="G136" i="18"/>
  <c r="H136" i="18" s="1"/>
  <c r="G194" i="18"/>
  <c r="H194" i="18" s="1"/>
  <c r="H27" i="3"/>
  <c r="H75" i="3"/>
  <c r="H34" i="3"/>
  <c r="H36" i="3"/>
  <c r="H37" i="3"/>
  <c r="H70" i="3"/>
  <c r="H58" i="3"/>
  <c r="G26" i="18"/>
  <c r="H26" i="18" s="1"/>
  <c r="G109" i="18"/>
  <c r="H109" i="18" s="1"/>
  <c r="G165" i="18"/>
  <c r="H165" i="18" s="1"/>
  <c r="G63" i="18"/>
  <c r="H63" i="18" s="1"/>
  <c r="G142" i="18"/>
  <c r="H142" i="18" s="1"/>
  <c r="G202" i="18"/>
  <c r="H202" i="18" s="1"/>
  <c r="G16" i="18"/>
  <c r="H16" i="18" s="1"/>
  <c r="G117" i="18"/>
  <c r="H117" i="18" s="1"/>
  <c r="G172" i="18"/>
  <c r="H172" i="18" s="1"/>
  <c r="H39" i="3"/>
  <c r="H21" i="3"/>
  <c r="H50" i="3"/>
  <c r="H48" i="3"/>
  <c r="H45" i="3"/>
  <c r="H9" i="3"/>
  <c r="G11" i="18"/>
  <c r="G101" i="18"/>
  <c r="H101" i="18" s="1"/>
  <c r="G170" i="18"/>
  <c r="H170" i="18" s="1"/>
  <c r="H43" i="3"/>
  <c r="H33" i="3"/>
  <c r="H66" i="3"/>
  <c r="H52" i="3"/>
  <c r="H53" i="3"/>
  <c r="H13" i="3"/>
  <c r="G39" i="18"/>
  <c r="H39" i="18" s="1"/>
  <c r="G123" i="18"/>
  <c r="H123" i="18" s="1"/>
  <c r="G89" i="18"/>
  <c r="H89" i="18" s="1"/>
  <c r="G158" i="18"/>
  <c r="H158" i="18" s="1"/>
  <c r="G52" i="18"/>
  <c r="H52" i="18" s="1"/>
  <c r="G118" i="15"/>
  <c r="H119" i="15" s="1"/>
  <c r="G48" i="15"/>
  <c r="H48" i="15" s="1"/>
  <c r="K86" i="17"/>
  <c r="K71" i="17"/>
  <c r="K57" i="17"/>
  <c r="K37" i="17"/>
  <c r="K21" i="17"/>
  <c r="K18" i="17"/>
  <c r="L13" i="18"/>
  <c r="L74" i="18"/>
  <c r="G140" i="18"/>
  <c r="H140" i="18" s="1"/>
  <c r="L71" i="18"/>
  <c r="G125" i="18"/>
  <c r="H125" i="18" s="1"/>
  <c r="L42" i="18"/>
  <c r="L9" i="18"/>
  <c r="H61" i="3"/>
  <c r="H14" i="3"/>
  <c r="K58" i="17"/>
  <c r="K55" i="17"/>
  <c r="K34" i="17"/>
  <c r="K87" i="17"/>
  <c r="K13" i="17"/>
  <c r="G75" i="18"/>
  <c r="H75" i="18" s="1"/>
  <c r="L60" i="18"/>
  <c r="L39" i="18"/>
  <c r="H25" i="3"/>
  <c r="H41" i="3"/>
  <c r="E9" i="17"/>
  <c r="K12" i="17"/>
  <c r="K59" i="17"/>
  <c r="K83" i="17"/>
  <c r="K61" i="17"/>
  <c r="K17" i="17"/>
  <c r="K32" i="17"/>
  <c r="K23" i="17"/>
  <c r="K16" i="17"/>
  <c r="K44" i="17"/>
  <c r="K68" i="17"/>
  <c r="K11" i="17"/>
  <c r="K33" i="17"/>
  <c r="K88" i="17"/>
  <c r="K35" i="17"/>
  <c r="K41" i="17"/>
  <c r="K82" i="17"/>
  <c r="K67" i="17"/>
  <c r="G39" i="17"/>
  <c r="A9" i="17"/>
  <c r="G27" i="17"/>
  <c r="O22" i="17" s="1"/>
  <c r="P22" i="17" s="1"/>
  <c r="A27" i="17"/>
  <c r="I53" i="3"/>
  <c r="A133" i="18"/>
  <c r="G133" i="18"/>
  <c r="H133" i="18" s="1"/>
  <c r="G170" i="19"/>
  <c r="H170" i="19" s="1"/>
  <c r="L40" i="19"/>
  <c r="I67" i="3"/>
  <c r="L81" i="18"/>
  <c r="L49" i="18"/>
  <c r="L17" i="18"/>
  <c r="L84" i="18"/>
  <c r="L52" i="18"/>
  <c r="L23" i="18"/>
  <c r="L63" i="18"/>
  <c r="L27" i="18"/>
  <c r="L66" i="18"/>
  <c r="L40" i="18"/>
  <c r="L77" i="18"/>
  <c r="L45" i="18"/>
  <c r="L16" i="18"/>
  <c r="L80" i="18"/>
  <c r="L48" i="18"/>
  <c r="L15" i="18"/>
  <c r="L59" i="18"/>
  <c r="L37" i="18"/>
  <c r="L62" i="18"/>
  <c r="L26" i="18"/>
  <c r="I9" i="3"/>
  <c r="G68" i="18"/>
  <c r="H68" i="18" s="1"/>
  <c r="A204" i="18"/>
  <c r="G204" i="18"/>
  <c r="H204" i="18" s="1"/>
  <c r="G211" i="19"/>
  <c r="H211" i="19" s="1"/>
  <c r="G176" i="19"/>
  <c r="H176" i="19" s="1"/>
  <c r="L44" i="19"/>
  <c r="L26" i="19"/>
  <c r="L47" i="19"/>
  <c r="L19" i="19"/>
  <c r="L54" i="19"/>
  <c r="L59" i="19"/>
  <c r="L52" i="19"/>
  <c r="L53" i="19"/>
  <c r="L62" i="19"/>
  <c r="L30" i="19"/>
  <c r="L60" i="19"/>
  <c r="L57" i="19"/>
  <c r="L8" i="19"/>
  <c r="L14" i="19"/>
  <c r="L20" i="19"/>
  <c r="L33" i="19"/>
  <c r="L36" i="19"/>
  <c r="F53" i="19"/>
  <c r="H53" i="19" s="1"/>
  <c r="A49" i="19"/>
  <c r="G49" i="19"/>
  <c r="H49" i="19" s="1"/>
  <c r="G47" i="19"/>
  <c r="H47" i="19" s="1"/>
  <c r="G159" i="19"/>
  <c r="H159" i="19" s="1"/>
  <c r="I70" i="3"/>
  <c r="I7" i="3"/>
  <c r="I52" i="3"/>
  <c r="I12" i="3"/>
  <c r="I27" i="3"/>
  <c r="I60" i="3"/>
  <c r="G156" i="19"/>
  <c r="H156" i="19" s="1"/>
  <c r="G184" i="19"/>
  <c r="H184" i="19" s="1"/>
  <c r="G133" i="19"/>
  <c r="H133" i="19" s="1"/>
  <c r="G162" i="19"/>
  <c r="H162" i="19" s="1"/>
  <c r="G66" i="19"/>
  <c r="H66" i="19" s="1"/>
  <c r="I6" i="3"/>
  <c r="I16" i="3"/>
  <c r="I35" i="3"/>
  <c r="I29" i="3"/>
  <c r="G209" i="19"/>
  <c r="H209" i="19" s="1"/>
  <c r="G135" i="19"/>
  <c r="H135" i="19" s="1"/>
  <c r="I39" i="3"/>
  <c r="I45" i="3"/>
  <c r="G120" i="19"/>
  <c r="H120" i="19" s="1"/>
  <c r="G24" i="19"/>
  <c r="H24" i="19" s="1"/>
  <c r="G10" i="19"/>
  <c r="I18" i="3"/>
  <c r="I72" i="3"/>
  <c r="I59" i="3"/>
  <c r="G131" i="19"/>
  <c r="H131" i="19" s="1"/>
  <c r="L12" i="19"/>
  <c r="K49" i="17"/>
  <c r="K72" i="17"/>
  <c r="K6" i="17"/>
  <c r="K31" i="17"/>
  <c r="K77" i="17"/>
  <c r="K10" i="17"/>
  <c r="K66" i="17"/>
  <c r="K85" i="17"/>
  <c r="K9" i="17"/>
  <c r="K39" i="17"/>
  <c r="K53" i="17"/>
  <c r="K19" i="17"/>
  <c r="K20" i="17"/>
  <c r="K60" i="17"/>
  <c r="K26" i="17"/>
  <c r="K22" i="17"/>
  <c r="K70" i="17"/>
  <c r="K28" i="17"/>
  <c r="K74" i="17"/>
  <c r="K56" i="17"/>
  <c r="E7" i="17"/>
  <c r="H31" i="3"/>
  <c r="G50" i="18"/>
  <c r="H50" i="18" s="1"/>
  <c r="A211" i="19"/>
  <c r="G21" i="19"/>
  <c r="H21" i="19" s="1"/>
  <c r="A68" i="18"/>
  <c r="I56" i="3"/>
  <c r="G64" i="31"/>
  <c r="A189" i="19"/>
  <c r="G189" i="19"/>
  <c r="H189" i="19" s="1"/>
  <c r="G9" i="19"/>
  <c r="A17" i="20"/>
  <c r="G8" i="20"/>
  <c r="A8" i="18"/>
  <c r="G39" i="19"/>
  <c r="H39" i="19" s="1"/>
  <c r="G19" i="19"/>
  <c r="H19" i="19" s="1"/>
  <c r="G165" i="19"/>
  <c r="H165" i="19" s="1"/>
  <c r="G158" i="19"/>
  <c r="H158" i="19" s="1"/>
  <c r="G14" i="20"/>
  <c r="E14" i="20"/>
  <c r="K27" i="20"/>
  <c r="K67" i="20"/>
  <c r="K48" i="20"/>
  <c r="K34" i="20"/>
  <c r="K8" i="20"/>
  <c r="K49" i="20"/>
  <c r="G47" i="31"/>
  <c r="G196" i="18"/>
  <c r="H196" i="18" s="1"/>
  <c r="G152" i="18"/>
  <c r="H152" i="18" s="1"/>
  <c r="G107" i="18"/>
  <c r="H107" i="18" s="1"/>
  <c r="G35" i="18"/>
  <c r="H35" i="18" s="1"/>
  <c r="G177" i="18"/>
  <c r="H177" i="18" s="1"/>
  <c r="G72" i="18"/>
  <c r="H72" i="18" s="1"/>
  <c r="G176" i="18"/>
  <c r="H176" i="18" s="1"/>
  <c r="G132" i="18"/>
  <c r="H132" i="18" s="1"/>
  <c r="H29" i="3"/>
  <c r="H18" i="3"/>
  <c r="H5" i="3"/>
  <c r="H44" i="3"/>
  <c r="H12" i="3"/>
  <c r="H65" i="3"/>
  <c r="H67" i="3"/>
  <c r="H35" i="3"/>
  <c r="A206" i="18"/>
  <c r="L49" i="19"/>
  <c r="L45" i="19"/>
  <c r="L39" i="19"/>
  <c r="G42" i="19"/>
  <c r="H42" i="19" s="1"/>
  <c r="G185" i="19"/>
  <c r="H185" i="19" s="1"/>
  <c r="G117" i="19"/>
  <c r="H117" i="19" s="1"/>
  <c r="G192" i="19"/>
  <c r="H192" i="19" s="1"/>
  <c r="I36" i="3"/>
  <c r="I69" i="3"/>
  <c r="I50" i="3"/>
  <c r="G153" i="19"/>
  <c r="H153" i="19" s="1"/>
  <c r="I10" i="3"/>
  <c r="I42" i="3"/>
  <c r="I74" i="3"/>
  <c r="I64" i="3"/>
  <c r="I57" i="3"/>
  <c r="I31" i="3"/>
  <c r="I63" i="3"/>
  <c r="I44" i="3"/>
  <c r="I37" i="3"/>
  <c r="G80" i="19"/>
  <c r="H80" i="19" s="1"/>
  <c r="G77" i="19"/>
  <c r="H77" i="19" s="1"/>
  <c r="G154" i="19"/>
  <c r="H154" i="19" s="1"/>
  <c r="G30" i="19"/>
  <c r="H30" i="19" s="1"/>
  <c r="I22" i="3"/>
  <c r="I54" i="3"/>
  <c r="I24" i="3"/>
  <c r="I17" i="3"/>
  <c r="I11" i="3"/>
  <c r="I43" i="3"/>
  <c r="I75" i="3"/>
  <c r="I68" i="3"/>
  <c r="I61" i="3"/>
  <c r="G60" i="19"/>
  <c r="H60" i="19" s="1"/>
  <c r="G141" i="19"/>
  <c r="H141" i="19" s="1"/>
  <c r="G73" i="19"/>
  <c r="H73" i="19" s="1"/>
  <c r="G134" i="19"/>
  <c r="H134" i="19" s="1"/>
  <c r="G190" i="19"/>
  <c r="H190" i="19" s="1"/>
  <c r="I26" i="3"/>
  <c r="I58" i="3"/>
  <c r="I32" i="3"/>
  <c r="I25" i="3"/>
  <c r="I15" i="3"/>
  <c r="I47" i="3"/>
  <c r="I8" i="3"/>
  <c r="I5" i="3"/>
  <c r="I73" i="3"/>
  <c r="G199" i="19"/>
  <c r="H199" i="19" s="1"/>
  <c r="G12" i="19"/>
  <c r="H12" i="19" s="1"/>
  <c r="G129" i="19"/>
  <c r="H129" i="19" s="1"/>
  <c r="G62" i="19"/>
  <c r="H62" i="19" s="1"/>
  <c r="I30" i="3"/>
  <c r="I62" i="3"/>
  <c r="I40" i="3"/>
  <c r="I33" i="3"/>
  <c r="I19" i="3"/>
  <c r="I51" i="3"/>
  <c r="I20" i="3"/>
  <c r="I13" i="3"/>
  <c r="I65" i="3"/>
  <c r="G116" i="19"/>
  <c r="H116" i="19" s="1"/>
  <c r="G85" i="19"/>
  <c r="H85" i="19" s="1"/>
  <c r="G34" i="19"/>
  <c r="H34" i="19" s="1"/>
  <c r="A8" i="19"/>
  <c r="I34" i="3"/>
  <c r="I66" i="3"/>
  <c r="I48" i="3"/>
  <c r="I41" i="3"/>
  <c r="I23" i="3"/>
  <c r="I55" i="3"/>
  <c r="I28" i="3"/>
  <c r="I21" i="3"/>
  <c r="G36" i="19"/>
  <c r="H36" i="19" s="1"/>
  <c r="G137" i="19"/>
  <c r="H137" i="19" s="1"/>
  <c r="G126" i="19"/>
  <c r="H126" i="19" s="1"/>
  <c r="F10" i="19"/>
  <c r="L11" i="19"/>
  <c r="L29" i="19"/>
  <c r="L10" i="19"/>
  <c r="L58" i="19"/>
  <c r="L18" i="19"/>
  <c r="L7" i="19"/>
  <c r="L41" i="19"/>
  <c r="L15" i="19"/>
  <c r="L61" i="19"/>
  <c r="L43" i="19"/>
  <c r="L31" i="19"/>
  <c r="L46" i="19"/>
  <c r="L9" i="19"/>
  <c r="L28" i="19"/>
  <c r="L24" i="19"/>
  <c r="L42" i="19"/>
  <c r="L32" i="19"/>
  <c r="L48" i="19"/>
  <c r="L35" i="19"/>
  <c r="L51" i="19"/>
  <c r="L17" i="19"/>
  <c r="L56" i="19"/>
  <c r="L6" i="19"/>
  <c r="L27" i="19"/>
  <c r="L34" i="19"/>
  <c r="L50" i="19"/>
  <c r="L38" i="19"/>
  <c r="L55" i="19"/>
  <c r="G159" i="18"/>
  <c r="H159" i="18" s="1"/>
  <c r="G111" i="18"/>
  <c r="H111" i="18" s="1"/>
  <c r="H74" i="3"/>
  <c r="H17" i="3"/>
  <c r="H10" i="3"/>
  <c r="H72" i="3"/>
  <c r="H40" i="3"/>
  <c r="H8" i="3"/>
  <c r="H57" i="3"/>
  <c r="H63" i="3"/>
  <c r="L25" i="19"/>
  <c r="L37" i="19"/>
  <c r="G203" i="19"/>
  <c r="H203" i="19" s="1"/>
  <c r="I71" i="3"/>
  <c r="I49" i="3"/>
  <c r="I46" i="3"/>
  <c r="G206" i="19"/>
  <c r="H206" i="19" s="1"/>
  <c r="K70" i="20"/>
  <c r="G58" i="31"/>
  <c r="K29" i="20"/>
  <c r="K54" i="20"/>
  <c r="K13" i="20"/>
  <c r="K28" i="20"/>
  <c r="K47" i="20"/>
  <c r="K10" i="20"/>
  <c r="K39" i="20"/>
  <c r="K71" i="20"/>
  <c r="K40" i="20"/>
  <c r="K14" i="20"/>
  <c r="K46" i="20"/>
  <c r="K12" i="20"/>
  <c r="K41" i="20"/>
  <c r="K15" i="20"/>
  <c r="K51" i="20"/>
  <c r="K20" i="20"/>
  <c r="K52" i="20"/>
  <c r="K26" i="20"/>
  <c r="K58" i="20"/>
  <c r="K23" i="20"/>
  <c r="K53" i="20"/>
  <c r="K65" i="20"/>
  <c r="K25" i="20"/>
  <c r="K50" i="20"/>
  <c r="K9" i="20"/>
  <c r="K24" i="20"/>
  <c r="K43" i="20"/>
  <c r="K64" i="20"/>
  <c r="E6" i="20"/>
  <c r="K57" i="31"/>
  <c r="K83" i="31"/>
  <c r="K112" i="31"/>
  <c r="G7" i="31"/>
  <c r="K61" i="20"/>
  <c r="K19" i="20"/>
  <c r="K42" i="20"/>
  <c r="K68" i="20"/>
  <c r="K16" i="20"/>
  <c r="K35" i="20"/>
  <c r="K60" i="20"/>
  <c r="K25" i="31"/>
  <c r="K76" i="31"/>
  <c r="K94" i="31"/>
  <c r="K73" i="31"/>
  <c r="K23" i="31"/>
  <c r="K36" i="31"/>
  <c r="K90" i="31"/>
  <c r="K50" i="31"/>
  <c r="K101" i="31"/>
  <c r="K67" i="31"/>
  <c r="K111" i="31"/>
  <c r="K38" i="31"/>
  <c r="K105" i="31"/>
  <c r="K60" i="31"/>
  <c r="K98" i="31"/>
  <c r="K9" i="31"/>
  <c r="K51" i="31"/>
  <c r="K64" i="31"/>
  <c r="K102" i="31"/>
  <c r="K40" i="31"/>
  <c r="K37" i="31"/>
  <c r="K78" i="31"/>
  <c r="K43" i="31"/>
  <c r="K97" i="31"/>
  <c r="K55" i="31"/>
  <c r="K95" i="31"/>
  <c r="K11" i="31"/>
  <c r="K24" i="31"/>
  <c r="K12" i="31"/>
  <c r="K39" i="31"/>
  <c r="K65" i="31"/>
  <c r="K104" i="31"/>
  <c r="K62" i="31"/>
  <c r="K47" i="31"/>
  <c r="K92" i="31"/>
  <c r="K45" i="31"/>
  <c r="K93" i="31"/>
  <c r="K54" i="31"/>
  <c r="K84" i="31"/>
  <c r="K29" i="31"/>
  <c r="K74" i="31"/>
  <c r="K18" i="31"/>
  <c r="K44" i="31"/>
  <c r="K69" i="31"/>
  <c r="K106" i="31"/>
  <c r="K66" i="31"/>
  <c r="K52" i="31"/>
  <c r="K96" i="31"/>
  <c r="K85" i="31"/>
  <c r="K42" i="31"/>
  <c r="K79" i="31"/>
  <c r="K34" i="31"/>
  <c r="K16" i="31"/>
  <c r="K108" i="31"/>
  <c r="K26" i="31"/>
  <c r="K53" i="31"/>
  <c r="K80" i="31"/>
  <c r="K21" i="31"/>
  <c r="K88" i="31"/>
  <c r="K58" i="31"/>
  <c r="K103" i="31"/>
  <c r="K75" i="31"/>
  <c r="K81" i="31"/>
  <c r="K8" i="31"/>
  <c r="K14" i="31"/>
  <c r="K113" i="31"/>
  <c r="K77" i="31"/>
  <c r="K35" i="31"/>
  <c r="K70" i="31"/>
  <c r="K46" i="31"/>
  <c r="K6" i="31"/>
  <c r="K31" i="31"/>
  <c r="K59" i="31"/>
  <c r="K87" i="31"/>
  <c r="K27" i="31"/>
  <c r="K17" i="31"/>
  <c r="K20" i="31"/>
  <c r="K109" i="31"/>
  <c r="K72" i="31"/>
  <c r="K100" i="31"/>
  <c r="K68" i="31"/>
  <c r="E6" i="31"/>
  <c r="K49" i="31"/>
  <c r="K7" i="31"/>
  <c r="K57" i="20"/>
  <c r="K17" i="20"/>
  <c r="K38" i="20"/>
  <c r="K56" i="20"/>
  <c r="K11" i="20"/>
  <c r="K31" i="20"/>
  <c r="K6" i="20"/>
  <c r="K10" i="31"/>
  <c r="K63" i="31"/>
  <c r="G46" i="31"/>
  <c r="K82" i="31"/>
  <c r="K45" i="20"/>
  <c r="K7" i="20"/>
  <c r="K30" i="20"/>
  <c r="K44" i="20"/>
  <c r="K63" i="20"/>
  <c r="K21" i="20"/>
  <c r="G53" i="31"/>
  <c r="G21" i="31"/>
  <c r="G74" i="31"/>
  <c r="A15" i="31"/>
  <c r="G22" i="31"/>
  <c r="G37" i="31"/>
  <c r="K37" i="20"/>
  <c r="K66" i="20"/>
  <c r="K22" i="20"/>
  <c r="K36" i="20"/>
  <c r="K59" i="20"/>
  <c r="K99" i="31"/>
  <c r="K22" i="31"/>
  <c r="K28" i="31"/>
  <c r="K15" i="31"/>
  <c r="K89" i="31"/>
  <c r="K87" i="32"/>
  <c r="D15" i="3"/>
  <c r="D12" i="3"/>
  <c r="D52" i="3"/>
  <c r="D33" i="3"/>
  <c r="D73" i="3"/>
  <c r="D42" i="3"/>
  <c r="G66" i="32"/>
  <c r="H66" i="32" s="1"/>
  <c r="G67" i="32"/>
  <c r="H67" i="32" s="1"/>
  <c r="G102" i="32"/>
  <c r="H102" i="32" s="1"/>
  <c r="G303" i="32"/>
  <c r="H303" i="32" s="1"/>
  <c r="G439" i="32"/>
  <c r="H439" i="32" s="1"/>
  <c r="G404" i="32"/>
  <c r="H404" i="32" s="1"/>
  <c r="D51" i="3"/>
  <c r="D16" i="3"/>
  <c r="D56" i="3"/>
  <c r="D37" i="3"/>
  <c r="J37" i="3" s="1"/>
  <c r="D6" i="3"/>
  <c r="D46" i="3"/>
  <c r="J46" i="3" s="1"/>
  <c r="G238" i="32"/>
  <c r="H238" i="32" s="1"/>
  <c r="G108" i="32"/>
  <c r="H108" i="32" s="1"/>
  <c r="G98" i="32"/>
  <c r="H98" i="32" s="1"/>
  <c r="G309" i="32"/>
  <c r="H309" i="32" s="1"/>
  <c r="G176" i="32"/>
  <c r="H176" i="32" s="1"/>
  <c r="A10" i="32"/>
  <c r="D19" i="3"/>
  <c r="D59" i="3"/>
  <c r="D24" i="3"/>
  <c r="D72" i="3"/>
  <c r="D45" i="3"/>
  <c r="D14" i="3"/>
  <c r="D62" i="3"/>
  <c r="G426" i="32"/>
  <c r="H426" i="32" s="1"/>
  <c r="G143" i="32"/>
  <c r="H143" i="32" s="1"/>
  <c r="G253" i="32"/>
  <c r="H253" i="32" s="1"/>
  <c r="D23" i="3"/>
  <c r="D63" i="3"/>
  <c r="D36" i="3"/>
  <c r="D9" i="3"/>
  <c r="D49" i="3"/>
  <c r="D26" i="3"/>
  <c r="D66" i="3"/>
  <c r="J66" i="3" s="1"/>
  <c r="G313" i="32"/>
  <c r="H313" i="32" s="1"/>
  <c r="G280" i="32"/>
  <c r="H280" i="32" s="1"/>
  <c r="G11" i="32"/>
  <c r="G171" i="32"/>
  <c r="H171" i="32" s="1"/>
  <c r="G225" i="32"/>
  <c r="H225" i="32" s="1"/>
  <c r="G347" i="32"/>
  <c r="H347" i="32" s="1"/>
  <c r="D27" i="3"/>
  <c r="J27" i="3" s="1"/>
  <c r="D67" i="3"/>
  <c r="D40" i="3"/>
  <c r="D13" i="3"/>
  <c r="D53" i="3"/>
  <c r="D30" i="3"/>
  <c r="D70" i="3"/>
  <c r="G123" i="32"/>
  <c r="H123" i="32" s="1"/>
  <c r="G147" i="32"/>
  <c r="H147" i="32" s="1"/>
  <c r="G216" i="32"/>
  <c r="H216" i="32" s="1"/>
  <c r="G444" i="32"/>
  <c r="H444" i="32" s="1"/>
  <c r="G230" i="32"/>
  <c r="H230" i="32" s="1"/>
  <c r="D31" i="3"/>
  <c r="D68" i="3"/>
  <c r="D38" i="3"/>
  <c r="G277" i="32"/>
  <c r="H277" i="32" s="1"/>
  <c r="G353" i="32"/>
  <c r="H353" i="32" s="1"/>
  <c r="D35" i="3"/>
  <c r="D17" i="3"/>
  <c r="D58" i="3"/>
  <c r="G83" i="32"/>
  <c r="H83" i="32" s="1"/>
  <c r="G178" i="32"/>
  <c r="H178" i="32" s="1"/>
  <c r="G397" i="32"/>
  <c r="H397" i="32" s="1"/>
  <c r="G323" i="32"/>
  <c r="H323" i="32" s="1"/>
  <c r="G407" i="32"/>
  <c r="H407" i="32" s="1"/>
  <c r="D55" i="3"/>
  <c r="D21" i="3"/>
  <c r="D74" i="3"/>
  <c r="G335" i="32"/>
  <c r="H335" i="32" s="1"/>
  <c r="G358" i="32"/>
  <c r="H358" i="32" s="1"/>
  <c r="G405" i="32"/>
  <c r="H405" i="32" s="1"/>
  <c r="G315" i="32"/>
  <c r="H315" i="32" s="1"/>
  <c r="D5" i="3"/>
  <c r="D41" i="3"/>
  <c r="G265" i="32"/>
  <c r="H265" i="32" s="1"/>
  <c r="G282" i="32"/>
  <c r="H282" i="32" s="1"/>
  <c r="D8" i="3"/>
  <c r="D65" i="3"/>
  <c r="G209" i="32"/>
  <c r="H209" i="32" s="1"/>
  <c r="G252" i="32"/>
  <c r="H252" i="32" s="1"/>
  <c r="G198" i="32"/>
  <c r="H198" i="32" s="1"/>
  <c r="G420" i="32"/>
  <c r="H420" i="32" s="1"/>
  <c r="G299" i="32"/>
  <c r="H299" i="32" s="1"/>
  <c r="D44" i="3"/>
  <c r="D10" i="3"/>
  <c r="G134" i="32"/>
  <c r="H134" i="32" s="1"/>
  <c r="G150" i="32"/>
  <c r="H150" i="32" s="1"/>
  <c r="G328" i="32"/>
  <c r="H328" i="32" s="1"/>
  <c r="G392" i="32"/>
  <c r="H392" i="32" s="1"/>
  <c r="G71" i="31"/>
  <c r="G52" i="31"/>
  <c r="G11" i="31"/>
  <c r="G29" i="31"/>
  <c r="G148" i="32"/>
  <c r="H148" i="32" s="1"/>
  <c r="K62" i="32"/>
  <c r="G16" i="31"/>
  <c r="G19" i="31"/>
  <c r="G55" i="31"/>
  <c r="G84" i="32"/>
  <c r="H84" i="32" s="1"/>
  <c r="A181" i="32"/>
  <c r="G181" i="32"/>
  <c r="H181" i="32" s="1"/>
  <c r="G38" i="31"/>
  <c r="G65" i="31"/>
  <c r="G43" i="32"/>
  <c r="H43" i="32" s="1"/>
  <c r="F28" i="32"/>
  <c r="H28" i="32" s="1"/>
  <c r="K39" i="32"/>
  <c r="K27" i="32"/>
  <c r="K65" i="32"/>
  <c r="K45" i="32"/>
  <c r="K25" i="32"/>
  <c r="K77" i="32"/>
  <c r="G278" i="32"/>
  <c r="H278" i="32" s="1"/>
  <c r="D69" i="3"/>
  <c r="K46" i="32"/>
  <c r="G62" i="31"/>
  <c r="G14" i="31"/>
  <c r="G42" i="31"/>
  <c r="G290" i="32"/>
  <c r="H290" i="32" s="1"/>
  <c r="D48" i="3"/>
  <c r="G23" i="31"/>
  <c r="A7" i="31"/>
  <c r="G35" i="31"/>
  <c r="K51" i="32"/>
  <c r="D20" i="3"/>
  <c r="K55" i="32"/>
  <c r="L55" i="32" s="1"/>
  <c r="G63" i="32"/>
  <c r="H63" i="32" s="1"/>
  <c r="D11" i="3"/>
  <c r="K70" i="32"/>
  <c r="K12" i="32"/>
  <c r="K6" i="32"/>
  <c r="K28" i="32"/>
  <c r="K63" i="32"/>
  <c r="K34" i="32"/>
  <c r="L34" i="32" s="1"/>
  <c r="K83" i="32"/>
  <c r="K50" i="32"/>
  <c r="K71" i="32"/>
  <c r="K14" i="32"/>
  <c r="K17" i="32"/>
  <c r="K24" i="32"/>
  <c r="K47" i="32"/>
  <c r="K80" i="32"/>
  <c r="L80" i="32" s="1"/>
  <c r="K44" i="32"/>
  <c r="K23" i="32"/>
  <c r="K41" i="32"/>
  <c r="K29" i="32"/>
  <c r="K18" i="32"/>
  <c r="K58" i="32"/>
  <c r="K66" i="32"/>
  <c r="K13" i="32"/>
  <c r="L13" i="32" s="1"/>
  <c r="K60" i="32"/>
  <c r="F6" i="32"/>
  <c r="H6" i="32" s="1"/>
  <c r="K53" i="32"/>
  <c r="L53" i="32" s="1"/>
  <c r="K61" i="32"/>
  <c r="K72" i="32"/>
  <c r="K89" i="32"/>
  <c r="K33" i="32"/>
  <c r="K52" i="32"/>
  <c r="L52" i="32" s="1"/>
  <c r="K57" i="32"/>
  <c r="K67" i="32"/>
  <c r="K84" i="32"/>
  <c r="L84" i="32" s="1"/>
  <c r="K81" i="32"/>
  <c r="K59" i="32"/>
  <c r="K10" i="32"/>
  <c r="L10" i="32" s="1"/>
  <c r="K21" i="32"/>
  <c r="K64" i="32"/>
  <c r="L64" i="32" s="1"/>
  <c r="K11" i="32"/>
  <c r="K75" i="32"/>
  <c r="K36" i="32"/>
  <c r="L36" i="32" s="1"/>
  <c r="K16" i="32"/>
  <c r="K42" i="32"/>
  <c r="K76" i="32"/>
  <c r="L76" i="32" s="1"/>
  <c r="K48" i="32"/>
  <c r="L48" i="32" s="1"/>
  <c r="K82" i="32"/>
  <c r="L82" i="32" s="1"/>
  <c r="K26" i="32"/>
  <c r="K19" i="32"/>
  <c r="K35" i="32"/>
  <c r="L35" i="32" s="1"/>
  <c r="K88" i="32"/>
  <c r="K91" i="32"/>
  <c r="L91" i="32" s="1"/>
  <c r="K69" i="32"/>
  <c r="L69" i="32" s="1"/>
  <c r="K20" i="32"/>
  <c r="L20" i="32" s="1"/>
  <c r="K9" i="32"/>
  <c r="L9" i="32" s="1"/>
  <c r="K68" i="32"/>
  <c r="K31" i="32"/>
  <c r="L31" i="32" s="1"/>
  <c r="K86" i="32"/>
  <c r="L86" i="32" s="1"/>
  <c r="K15" i="32"/>
  <c r="K32" i="32"/>
  <c r="L32" i="32" s="1"/>
  <c r="K43" i="32"/>
  <c r="L43" i="32" s="1"/>
  <c r="K79" i="32"/>
  <c r="L79" i="32" s="1"/>
  <c r="K22" i="32"/>
  <c r="L22" i="32" s="1"/>
  <c r="K7" i="32"/>
  <c r="L7" i="32" s="1"/>
  <c r="K54" i="32"/>
  <c r="L54" i="32" s="1"/>
  <c r="K40" i="32"/>
  <c r="L40" i="32" s="1"/>
  <c r="K73" i="32"/>
  <c r="K90" i="32"/>
  <c r="L90" i="32" s="1"/>
  <c r="K37" i="32"/>
  <c r="L37" i="32" s="1"/>
  <c r="K78" i="32"/>
  <c r="L78" i="32" s="1"/>
  <c r="K30" i="32"/>
  <c r="L30" i="32" s="1"/>
  <c r="K38" i="32"/>
  <c r="L38" i="32" s="1"/>
  <c r="K74" i="32"/>
  <c r="L74" i="32" s="1"/>
  <c r="K56" i="32"/>
  <c r="L56" i="32" s="1"/>
  <c r="B445" i="32"/>
  <c r="J5" i="32" s="1"/>
  <c r="K85" i="32"/>
  <c r="L85" i="32" s="1"/>
  <c r="K8" i="32"/>
  <c r="L8" i="32" s="1"/>
  <c r="D7" i="3"/>
  <c r="D39" i="3"/>
  <c r="J39" i="3" s="1"/>
  <c r="D71" i="3"/>
  <c r="D28" i="3"/>
  <c r="J28" i="3" s="1"/>
  <c r="D60" i="3"/>
  <c r="J60" i="3" s="1"/>
  <c r="D25" i="3"/>
  <c r="D57" i="3"/>
  <c r="J57" i="3" s="1"/>
  <c r="D18" i="3"/>
  <c r="D50" i="3"/>
  <c r="G184" i="32"/>
  <c r="H184" i="32" s="1"/>
  <c r="G341" i="32"/>
  <c r="H341" i="32" s="1"/>
  <c r="G401" i="32"/>
  <c r="H401" i="32" s="1"/>
  <c r="G241" i="32"/>
  <c r="H241" i="32" s="1"/>
  <c r="G416" i="32"/>
  <c r="H416" i="32" s="1"/>
  <c r="G380" i="32"/>
  <c r="H380" i="32" s="1"/>
  <c r="G110" i="32"/>
  <c r="H110" i="32" s="1"/>
  <c r="A20" i="32"/>
  <c r="G25" i="32"/>
  <c r="H25" i="32" s="1"/>
  <c r="A106" i="32"/>
  <c r="G106" i="32"/>
  <c r="H106" i="32" s="1"/>
  <c r="A182" i="32"/>
  <c r="G182" i="32"/>
  <c r="H182" i="32" s="1"/>
  <c r="D47" i="3"/>
  <c r="J47" i="3" s="1"/>
  <c r="A125" i="32"/>
  <c r="G125" i="32"/>
  <c r="H125" i="32" s="1"/>
  <c r="T25" i="32"/>
  <c r="G336" i="32"/>
  <c r="H336" i="32" s="1"/>
  <c r="G160" i="32"/>
  <c r="H160" i="32" s="1"/>
  <c r="G412" i="32"/>
  <c r="H412" i="32" s="1"/>
  <c r="G207" i="32"/>
  <c r="H207" i="32" s="1"/>
  <c r="G374" i="32"/>
  <c r="H374" i="32" s="1"/>
  <c r="D54" i="3"/>
  <c r="J54" i="3" s="1"/>
  <c r="D22" i="3"/>
  <c r="D61" i="3"/>
  <c r="D29" i="3"/>
  <c r="D64" i="3"/>
  <c r="D32" i="3"/>
  <c r="D75" i="3"/>
  <c r="J75" i="3" s="1"/>
  <c r="D43" i="3"/>
  <c r="G157" i="32"/>
  <c r="H157" i="32" s="1"/>
  <c r="E5" i="3"/>
  <c r="E14" i="3"/>
  <c r="L317" i="33"/>
  <c r="M317" i="33" s="1"/>
  <c r="L173" i="33"/>
  <c r="M173" i="33" s="1"/>
  <c r="L226" i="33"/>
  <c r="M226" i="33" s="1"/>
  <c r="L93" i="33"/>
  <c r="M93" i="33" s="1"/>
  <c r="L82" i="33"/>
  <c r="M82" i="33" s="1"/>
  <c r="E60" i="3"/>
  <c r="L144" i="33"/>
  <c r="M144" i="33" s="1"/>
  <c r="L327" i="33"/>
  <c r="M327" i="33" s="1"/>
  <c r="L92" i="33"/>
  <c r="M92" i="33" s="1"/>
  <c r="L46" i="33"/>
  <c r="M46" i="33" s="1"/>
  <c r="E28" i="3"/>
  <c r="L322" i="33"/>
  <c r="M322" i="33" s="1"/>
  <c r="L8" i="33"/>
  <c r="AD74" i="33" s="1"/>
  <c r="AE74" i="33" s="1"/>
  <c r="L264" i="33"/>
  <c r="M264" i="33" s="1"/>
  <c r="L159" i="33"/>
  <c r="M159" i="33" s="1"/>
  <c r="L139" i="33"/>
  <c r="M139" i="33" s="1"/>
  <c r="L181" i="33"/>
  <c r="M181" i="33" s="1"/>
  <c r="L84" i="33"/>
  <c r="M84" i="33" s="1"/>
  <c r="E8" i="3"/>
  <c r="A10" i="33"/>
  <c r="E54" i="3"/>
  <c r="E35" i="3"/>
  <c r="E12" i="3"/>
  <c r="E64" i="3"/>
  <c r="E45" i="3"/>
  <c r="E22" i="3"/>
  <c r="E74" i="3"/>
  <c r="E51" i="3"/>
  <c r="E32" i="3"/>
  <c r="E13" i="3"/>
  <c r="E65" i="3"/>
  <c r="E42" i="3"/>
  <c r="E19" i="3"/>
  <c r="E71" i="3"/>
  <c r="E52" i="3"/>
  <c r="E33" i="3"/>
  <c r="L27" i="33"/>
  <c r="M27" i="33" s="1"/>
  <c r="L107" i="33"/>
  <c r="M107" i="33" s="1"/>
  <c r="L306" i="33"/>
  <c r="M306" i="33" s="1"/>
  <c r="L123" i="33"/>
  <c r="M123" i="33" s="1"/>
  <c r="L30" i="33"/>
  <c r="M30" i="33" s="1"/>
  <c r="E25" i="3"/>
  <c r="E44" i="3"/>
  <c r="E67" i="3"/>
  <c r="E15" i="3"/>
  <c r="E34" i="3"/>
  <c r="J34" i="3" s="1"/>
  <c r="L223" i="33"/>
  <c r="M223" i="33" s="1"/>
  <c r="L118" i="33"/>
  <c r="M118" i="33" s="1"/>
  <c r="L23" i="33"/>
  <c r="M23" i="33" s="1"/>
  <c r="L110" i="33"/>
  <c r="M110" i="33" s="1"/>
  <c r="L83" i="33"/>
  <c r="M83" i="33" s="1"/>
  <c r="L113" i="33"/>
  <c r="M113" i="33" s="1"/>
  <c r="E69" i="3"/>
  <c r="E21" i="3"/>
  <c r="E40" i="3"/>
  <c r="E59" i="3"/>
  <c r="E7" i="3"/>
  <c r="E26" i="3"/>
  <c r="E30" i="3"/>
  <c r="E62" i="3"/>
  <c r="E23" i="3"/>
  <c r="E55" i="3"/>
  <c r="E16" i="3"/>
  <c r="E48" i="3"/>
  <c r="E9" i="3"/>
  <c r="E41" i="3"/>
  <c r="E73" i="3"/>
  <c r="L55" i="33"/>
  <c r="M55" i="33" s="1"/>
  <c r="L54" i="33"/>
  <c r="M54" i="33" s="1"/>
  <c r="E6" i="3"/>
  <c r="E38" i="3"/>
  <c r="E70" i="3"/>
  <c r="E31" i="3"/>
  <c r="E63" i="3"/>
  <c r="E24" i="3"/>
  <c r="E56" i="3"/>
  <c r="E17" i="3"/>
  <c r="E49" i="3"/>
  <c r="E18" i="3"/>
  <c r="E50" i="3"/>
  <c r="E11" i="3"/>
  <c r="E43" i="3"/>
  <c r="E75" i="3"/>
  <c r="E36" i="3"/>
  <c r="E68" i="3"/>
  <c r="E29" i="3"/>
  <c r="E61" i="3"/>
  <c r="L85" i="33"/>
  <c r="M85" i="33" s="1"/>
  <c r="L57" i="33"/>
  <c r="M57" i="33" s="1"/>
  <c r="L179" i="33"/>
  <c r="M179" i="33" s="1"/>
  <c r="L222" i="33"/>
  <c r="M222" i="33" s="1"/>
  <c r="L59" i="33"/>
  <c r="M59" i="33" s="1"/>
  <c r="L174" i="33"/>
  <c r="M174" i="33" s="1"/>
  <c r="L183" i="33"/>
  <c r="M183" i="33" s="1"/>
  <c r="L303" i="33"/>
  <c r="M303" i="33" s="1"/>
  <c r="L154" i="33"/>
  <c r="M154" i="33" s="1"/>
  <c r="L318" i="33"/>
  <c r="M318" i="33" s="1"/>
  <c r="L12" i="33"/>
  <c r="M12" i="33" s="1"/>
  <c r="L56" i="33"/>
  <c r="M56" i="33" s="1"/>
  <c r="L200" i="33"/>
  <c r="M200" i="33" s="1"/>
  <c r="E53" i="3"/>
  <c r="E72" i="3"/>
  <c r="E20" i="3"/>
  <c r="E39" i="3"/>
  <c r="E58" i="3"/>
  <c r="E10" i="3"/>
  <c r="K31" i="33"/>
  <c r="M31" i="33" s="1"/>
  <c r="K103" i="33"/>
  <c r="M103" i="33" s="1"/>
  <c r="K207" i="33"/>
  <c r="M207" i="33" s="1"/>
  <c r="K17" i="33"/>
  <c r="M17" i="33" s="1"/>
  <c r="K97" i="33"/>
  <c r="M97" i="33" s="1"/>
  <c r="K159" i="33"/>
  <c r="K229" i="33"/>
  <c r="M229" i="33" s="1"/>
  <c r="K291" i="33"/>
  <c r="M291" i="33" s="1"/>
  <c r="H25" i="34"/>
  <c r="R50" i="34" s="1"/>
  <c r="K305" i="33"/>
  <c r="M305" i="33" s="1"/>
  <c r="AF59" i="33"/>
  <c r="AF56" i="33"/>
  <c r="AF31" i="33"/>
  <c r="D9" i="36" s="1"/>
  <c r="AF26" i="33"/>
  <c r="AF30" i="33"/>
  <c r="D8" i="36" s="1"/>
  <c r="AF28" i="33"/>
  <c r="D6" i="36" s="1"/>
  <c r="AF27" i="33"/>
  <c r="D5" i="36" s="1"/>
  <c r="AF29" i="33"/>
  <c r="D7" i="36" s="1"/>
  <c r="AF58" i="33"/>
  <c r="AF33" i="33"/>
  <c r="D11" i="36" s="1"/>
  <c r="AF47" i="33"/>
  <c r="AF41" i="33"/>
  <c r="AF46" i="33"/>
  <c r="AF43" i="33"/>
  <c r="AF44" i="33"/>
  <c r="AF48" i="33"/>
  <c r="U21" i="34"/>
  <c r="U23" i="34"/>
  <c r="U19" i="34"/>
  <c r="U17" i="34"/>
  <c r="U22" i="34"/>
  <c r="U24" i="34"/>
  <c r="U35" i="15"/>
  <c r="U34" i="15"/>
  <c r="U30" i="15"/>
  <c r="U38" i="15" s="1"/>
  <c r="T18" i="34"/>
  <c r="E4" i="36" s="1"/>
  <c r="AF42" i="33"/>
  <c r="AE64" i="33"/>
  <c r="U25" i="34"/>
  <c r="U18" i="34"/>
  <c r="U32" i="15"/>
  <c r="T20" i="34"/>
  <c r="E6" i="36" s="1"/>
  <c r="J29" i="3" l="1"/>
  <c r="L41" i="32"/>
  <c r="L71" i="32"/>
  <c r="L70" i="32"/>
  <c r="J49" i="3"/>
  <c r="J62" i="3"/>
  <c r="J56" i="3"/>
  <c r="O22" i="20"/>
  <c r="P22" i="20" s="1"/>
  <c r="O21" i="20"/>
  <c r="P21" i="20" s="1"/>
  <c r="O23" i="20"/>
  <c r="P23" i="20" s="1"/>
  <c r="O20" i="20"/>
  <c r="P20" i="20" s="1"/>
  <c r="O19" i="20"/>
  <c r="P19" i="20" s="1"/>
  <c r="O18" i="20"/>
  <c r="P18" i="20" s="1"/>
  <c r="H11" i="18"/>
  <c r="R57" i="18" s="1"/>
  <c r="R47" i="18"/>
  <c r="S47" i="18" s="1"/>
  <c r="R48" i="18"/>
  <c r="S48" i="18" s="1"/>
  <c r="R45" i="18"/>
  <c r="S45" i="18" s="1"/>
  <c r="R50" i="18"/>
  <c r="S50" i="18" s="1"/>
  <c r="R46" i="18"/>
  <c r="S46" i="18" s="1"/>
  <c r="R49" i="18"/>
  <c r="S49" i="18" s="1"/>
  <c r="U26" i="34"/>
  <c r="AD71" i="33"/>
  <c r="AE71" i="33" s="1"/>
  <c r="J61" i="3"/>
  <c r="L19" i="32"/>
  <c r="L75" i="32"/>
  <c r="L67" i="32"/>
  <c r="S49" i="32"/>
  <c r="L23" i="32"/>
  <c r="L50" i="32"/>
  <c r="J11" i="3"/>
  <c r="J48" i="3"/>
  <c r="L77" i="32"/>
  <c r="L62" i="32"/>
  <c r="J38" i="3"/>
  <c r="J70" i="3"/>
  <c r="J9" i="3"/>
  <c r="J14" i="3"/>
  <c r="J16" i="3"/>
  <c r="J42" i="3"/>
  <c r="U28" i="18"/>
  <c r="R53" i="15"/>
  <c r="S53" i="15" s="1"/>
  <c r="R51" i="15"/>
  <c r="S51" i="15" s="1"/>
  <c r="H7" i="15"/>
  <c r="R50" i="15"/>
  <c r="S50" i="15" s="1"/>
  <c r="R48" i="15"/>
  <c r="S48" i="15" s="1"/>
  <c r="R52" i="15"/>
  <c r="S52" i="15" s="1"/>
  <c r="R49" i="15"/>
  <c r="S49" i="15" s="1"/>
  <c r="AD76" i="33"/>
  <c r="AE76" i="33" s="1"/>
  <c r="AF62" i="33"/>
  <c r="AF61" i="33"/>
  <c r="AF60" i="33"/>
  <c r="AF63" i="33"/>
  <c r="AF57" i="33"/>
  <c r="AF49" i="33"/>
  <c r="D4" i="36"/>
  <c r="AF34" i="33"/>
  <c r="J22" i="3"/>
  <c r="J71" i="3"/>
  <c r="L68" i="32"/>
  <c r="L26" i="32"/>
  <c r="L11" i="32"/>
  <c r="L57" i="32"/>
  <c r="L60" i="32"/>
  <c r="L44" i="32"/>
  <c r="L83" i="32"/>
  <c r="L25" i="32"/>
  <c r="J65" i="3"/>
  <c r="J68" i="3"/>
  <c r="J30" i="3"/>
  <c r="J36" i="3"/>
  <c r="J45" i="3"/>
  <c r="J51" i="3"/>
  <c r="J73" i="3"/>
  <c r="H9" i="19"/>
  <c r="R36" i="19"/>
  <c r="S36" i="19" s="1"/>
  <c r="R33" i="19"/>
  <c r="S33" i="19" s="1"/>
  <c r="R31" i="19"/>
  <c r="S31" i="19" s="1"/>
  <c r="R32" i="19"/>
  <c r="S32" i="19" s="1"/>
  <c r="R34" i="19"/>
  <c r="S34" i="19" s="1"/>
  <c r="R35" i="19"/>
  <c r="S35" i="19" s="1"/>
  <c r="O24" i="14"/>
  <c r="P24" i="14" s="1"/>
  <c r="H176" i="15"/>
  <c r="H179" i="15"/>
  <c r="V22" i="32"/>
  <c r="V20" i="32"/>
  <c r="V21" i="32"/>
  <c r="V17" i="32"/>
  <c r="V24" i="32"/>
  <c r="V18" i="32"/>
  <c r="V23" i="32"/>
  <c r="V19" i="32"/>
  <c r="V16" i="32"/>
  <c r="L45" i="32"/>
  <c r="J10" i="3"/>
  <c r="J8" i="3"/>
  <c r="J31" i="3"/>
  <c r="J53" i="3"/>
  <c r="S42" i="32"/>
  <c r="T42" i="32" s="1"/>
  <c r="S37" i="32"/>
  <c r="T37" i="32" s="1"/>
  <c r="S40" i="32"/>
  <c r="T40" i="32" s="1"/>
  <c r="S39" i="32"/>
  <c r="T39" i="32" s="1"/>
  <c r="H11" i="32"/>
  <c r="S50" i="32" s="1"/>
  <c r="S41" i="32"/>
  <c r="T41" i="32" s="1"/>
  <c r="S38" i="32"/>
  <c r="T38" i="32" s="1"/>
  <c r="J63" i="3"/>
  <c r="J72" i="3"/>
  <c r="J33" i="3"/>
  <c r="O21" i="17"/>
  <c r="P21" i="17" s="1"/>
  <c r="AF64" i="33"/>
  <c r="J43" i="3"/>
  <c r="J50" i="3"/>
  <c r="J7" i="3"/>
  <c r="L21" i="32"/>
  <c r="L33" i="32"/>
  <c r="L66" i="32"/>
  <c r="L47" i="32"/>
  <c r="L63" i="32"/>
  <c r="J20" i="3"/>
  <c r="L65" i="32"/>
  <c r="J44" i="3"/>
  <c r="J74" i="3"/>
  <c r="J58" i="3"/>
  <c r="J13" i="3"/>
  <c r="J23" i="3"/>
  <c r="J24" i="3"/>
  <c r="J52" i="3"/>
  <c r="H180" i="15"/>
  <c r="H177" i="15"/>
  <c r="O27" i="14"/>
  <c r="P27" i="14" s="1"/>
  <c r="O26" i="14"/>
  <c r="P26" i="14" s="1"/>
  <c r="O23" i="17"/>
  <c r="P23" i="17" s="1"/>
  <c r="J18" i="3"/>
  <c r="L89" i="32"/>
  <c r="L58" i="32"/>
  <c r="L24" i="32"/>
  <c r="L28" i="32"/>
  <c r="L51" i="32"/>
  <c r="L27" i="32"/>
  <c r="J21" i="3"/>
  <c r="J17" i="3"/>
  <c r="J40" i="3"/>
  <c r="J59" i="3"/>
  <c r="J12" i="3"/>
  <c r="O27" i="31"/>
  <c r="P27" i="31" s="1"/>
  <c r="O29" i="31"/>
  <c r="P29" i="31" s="1"/>
  <c r="O31" i="31"/>
  <c r="P31" i="31" s="1"/>
  <c r="O28" i="31"/>
  <c r="P28" i="31" s="1"/>
  <c r="O30" i="31"/>
  <c r="P30" i="31" s="1"/>
  <c r="O32" i="31"/>
  <c r="P32" i="31" s="1"/>
  <c r="O24" i="17"/>
  <c r="P24" i="17" s="1"/>
  <c r="M8" i="33"/>
  <c r="AD75" i="33"/>
  <c r="AE75" i="33" s="1"/>
  <c r="AD72" i="33"/>
  <c r="AE72" i="33" s="1"/>
  <c r="J32" i="3"/>
  <c r="L42" i="32"/>
  <c r="L59" i="32"/>
  <c r="L72" i="32"/>
  <c r="L18" i="32"/>
  <c r="L17" i="32"/>
  <c r="L6" i="32"/>
  <c r="L46" i="32"/>
  <c r="L39" i="32"/>
  <c r="J41" i="3"/>
  <c r="J55" i="3"/>
  <c r="J35" i="3"/>
  <c r="J67" i="3"/>
  <c r="J19" i="3"/>
  <c r="J6" i="3"/>
  <c r="J15" i="3"/>
  <c r="L49" i="32"/>
  <c r="H10" i="19"/>
  <c r="S54" i="18"/>
  <c r="G16" i="36" s="1"/>
  <c r="O28" i="14"/>
  <c r="P28" i="14" s="1"/>
  <c r="R53" i="34"/>
  <c r="R56" i="34"/>
  <c r="R54" i="34"/>
  <c r="R55" i="34"/>
  <c r="S50" i="34"/>
  <c r="E16" i="36" s="1"/>
  <c r="AD73" i="33"/>
  <c r="AE73" i="33" s="1"/>
  <c r="J64" i="3"/>
  <c r="J25" i="3"/>
  <c r="L73" i="32"/>
  <c r="L15" i="32"/>
  <c r="L88" i="32"/>
  <c r="L16" i="32"/>
  <c r="L81" i="32"/>
  <c r="L61" i="32"/>
  <c r="L29" i="32"/>
  <c r="L14" i="32"/>
  <c r="L12" i="32"/>
  <c r="J69" i="3"/>
  <c r="J5" i="3"/>
  <c r="J26" i="3"/>
  <c r="L87" i="32"/>
  <c r="O20" i="17"/>
  <c r="P20" i="17" s="1"/>
  <c r="O25" i="17"/>
  <c r="P25" i="17" s="1"/>
  <c r="H114" i="15"/>
  <c r="H113" i="15"/>
  <c r="S57" i="15" s="1"/>
  <c r="F16" i="36" s="1"/>
  <c r="O29" i="14"/>
  <c r="P29" i="14" s="1"/>
  <c r="R60" i="18" l="1"/>
  <c r="AD84" i="33"/>
  <c r="AD80" i="33"/>
  <c r="AD83" i="33"/>
  <c r="AE80" i="33"/>
  <c r="D16" i="36" s="1"/>
  <c r="AD85" i="33"/>
  <c r="AD86" i="33"/>
  <c r="T45" i="32"/>
  <c r="C16" i="36" s="1"/>
  <c r="R58" i="18"/>
  <c r="R59" i="18"/>
  <c r="R40" i="19"/>
  <c r="S40" i="19"/>
  <c r="H16" i="36" s="1"/>
  <c r="R44" i="19"/>
  <c r="R43" i="19"/>
  <c r="R45" i="19"/>
  <c r="R46" i="19"/>
  <c r="S45" i="32"/>
  <c r="R54" i="18"/>
  <c r="R57" i="15"/>
  <c r="S48" i="32"/>
  <c r="V25" i="32"/>
  <c r="S51" i="32"/>
  <c r="R62" i="15"/>
  <c r="R63" i="15"/>
</calcChain>
</file>

<file path=xl/sharedStrings.xml><?xml version="1.0" encoding="utf-8"?>
<sst xmlns="http://schemas.openxmlformats.org/spreadsheetml/2006/main" count="22645" uniqueCount="5692">
  <si>
    <t>All</t>
  </si>
  <si>
    <t>Times</t>
  </si>
  <si>
    <t>lesson1</t>
  </si>
  <si>
    <t>Timestamp</t>
  </si>
  <si>
    <t># of</t>
  </si>
  <si>
    <t>Student</t>
  </si>
  <si>
    <t>Responses Found In</t>
  </si>
  <si>
    <t>Response</t>
  </si>
  <si>
    <t>Syntactically</t>
  </si>
  <si>
    <t>AuthorID</t>
  </si>
  <si>
    <t>Responses</t>
  </si>
  <si>
    <t>of Response</t>
  </si>
  <si>
    <t>Response Is</t>
  </si>
  <si>
    <t>Gave Up</t>
  </si>
  <si>
    <t>Occurred</t>
  </si>
  <si>
    <t>Correct</t>
  </si>
  <si>
    <t>Errors Classified</t>
  </si>
  <si>
    <t>ConfirmS=K;</t>
  </si>
  <si>
    <t>EqC:InputValueTS</t>
  </si>
  <si>
    <t>EqC:StringificationTS</t>
  </si>
  <si>
    <t>3 Different Correct</t>
  </si>
  <si>
    <t>DbC 1:</t>
  </si>
  <si>
    <t>ConfirmS=&lt;K&gt;;</t>
  </si>
  <si>
    <t>Responses Given</t>
  </si>
  <si>
    <r>
      <t>Facility</t>
    </r>
    <r>
      <rPr>
        <sz val="11"/>
        <color rgb="FF000000"/>
        <rFont val="Courier New"/>
        <family val="1"/>
      </rPr>
      <t xml:space="preserve"> Reasoning_with_Objects_and_Contracts;</t>
    </r>
  </si>
  <si>
    <t>ConfirmS=&lt;#K&gt;o#S;</t>
  </si>
  <si>
    <t>for Lesson1</t>
  </si>
  <si>
    <r>
      <t>Facility</t>
    </r>
    <r>
      <rPr>
        <sz val="11"/>
        <color rgb="FF000000"/>
        <rFont val="Courier New"/>
        <family val="1"/>
      </rPr>
      <t xml:space="preserve"> Stack_Fac </t>
    </r>
    <r>
      <rPr>
        <b/>
        <sz val="11"/>
        <color rgb="FF000000"/>
        <rFont val="Courier New"/>
        <family val="1"/>
      </rPr>
      <t>is</t>
    </r>
    <r>
      <rPr>
        <sz val="11"/>
        <color rgb="FF000000"/>
        <rFont val="Courier New"/>
        <family val="1"/>
      </rPr>
      <t xml:space="preserve"> Stack_Template(Integer, 3)</t>
    </r>
  </si>
  <si>
    <t>ConfirmS=&lt;K&gt;o#S;</t>
  </si>
  <si>
    <t>ConfirmS=&lt;#K&gt;;</t>
  </si>
  <si>
    <r>
      <t xml:space="preserve">   realized</t>
    </r>
    <r>
      <rPr>
        <sz val="11"/>
        <color rgb="FF000000"/>
        <rFont val="Courier New"/>
        <family val="1"/>
      </rPr>
      <t xml:space="preserve"> </t>
    </r>
    <r>
      <rPr>
        <b/>
        <sz val="11"/>
        <color rgb="FF000000"/>
        <rFont val="Courier New"/>
        <family val="1"/>
      </rPr>
      <t>by</t>
    </r>
    <r>
      <rPr>
        <sz val="11"/>
        <color rgb="FF000000"/>
        <rFont val="Courier New"/>
        <family val="1"/>
      </rPr>
      <t xml:space="preserve"> Array_Realiz;</t>
    </r>
  </si>
  <si>
    <t xml:space="preserve"> </t>
  </si>
  <si>
    <t>ConfirmS=#K;</t>
  </si>
  <si>
    <t>ConfirmS=#So&lt;#K&gt;;</t>
  </si>
  <si>
    <r>
      <t>Operation</t>
    </r>
    <r>
      <rPr>
        <sz val="11"/>
        <color rgb="FF000000"/>
        <rFont val="Courier New"/>
        <family val="1"/>
      </rPr>
      <t xml:space="preserve"> Main ();</t>
    </r>
  </si>
  <si>
    <t>ConfirmS=Ko#s;</t>
  </si>
  <si>
    <t>EqC:VariablesTS</t>
  </si>
  <si>
    <t>Procedure</t>
  </si>
  <si>
    <t>ConfirmS=/*expression*/;</t>
  </si>
  <si>
    <t>EqC:SyntaxOtherTS</t>
  </si>
  <si>
    <t xml:space="preserve">   Var S: Stack;</t>
  </si>
  <si>
    <t>ConfirmS=#S;</t>
  </si>
  <si>
    <t>EqC:ContractsTS</t>
  </si>
  <si>
    <t xml:space="preserve">   Var K: Integer;</t>
  </si>
  <si>
    <t>ConfirmS=#SoK;</t>
  </si>
  <si>
    <t>Percentage of all</t>
  </si>
  <si>
    <t>ConfirmS=&lt;K&gt;oS;</t>
  </si>
  <si>
    <t>Trouble Spots</t>
  </si>
  <si>
    <t>Occurrence</t>
  </si>
  <si>
    <t>Percentage</t>
  </si>
  <si>
    <t>Error Equivalence Classes</t>
  </si>
  <si>
    <t>Error Description</t>
  </si>
  <si>
    <t xml:space="preserve">   Confirm S = /* expression */;</t>
  </si>
  <si>
    <t>ConfirmS=Empty_String;</t>
  </si>
  <si>
    <t>Does not know when to use #</t>
  </si>
  <si>
    <t xml:space="preserve">   Read(K);</t>
  </si>
  <si>
    <t>ConfirmS=#Ko#S;</t>
  </si>
  <si>
    <t>Does not know when to apply stringify</t>
  </si>
  <si>
    <t xml:space="preserve">   Remember;</t>
  </si>
  <si>
    <t>ConfirmS=#So&lt;K&gt;;</t>
  </si>
  <si>
    <t>EqC:StringConcatTS</t>
  </si>
  <si>
    <t>Does not know String concatenate operator</t>
  </si>
  <si>
    <t>ConfirmS=#So#K;</t>
  </si>
  <si>
    <t>EqC:StringLengthTS</t>
  </si>
  <si>
    <t>Does not know String length operator</t>
  </si>
  <si>
    <t xml:space="preserve">   Push(K, S);</t>
  </si>
  <si>
    <t>ConfirmS=KoS;</t>
  </si>
  <si>
    <t>Does not understand effect of Stack operations</t>
  </si>
  <si>
    <t>ConfirmS=SoK;</t>
  </si>
  <si>
    <t>EqC:UnderSpecTS</t>
  </si>
  <si>
    <t>Under specification error</t>
  </si>
  <si>
    <t>ConfirmS=&lt;K&gt;o&lt;#S&gt;;</t>
  </si>
  <si>
    <t>Incorrect variable usage</t>
  </si>
  <si>
    <r>
      <t>end</t>
    </r>
    <r>
      <rPr>
        <sz val="11"/>
        <color rgb="FF000000"/>
        <rFont val="Courier New"/>
        <family val="1"/>
      </rPr>
      <t xml:space="preserve"> Main;</t>
    </r>
  </si>
  <si>
    <t>ConfirmS=&lt;#E&gt;o#S;</t>
  </si>
  <si>
    <t xml:space="preserve">Other errors </t>
  </si>
  <si>
    <r>
      <t>end</t>
    </r>
    <r>
      <rPr>
        <sz val="11"/>
        <color rgb="FF000000"/>
        <rFont val="Courier New"/>
        <family val="1"/>
      </rPr>
      <t xml:space="preserve"> Reasoning_with_Objects_and_Contracts;</t>
    </r>
  </si>
  <si>
    <t>ConfirmS=S;</t>
  </si>
  <si>
    <t>ConfirmS=#K+#S;</t>
  </si>
  <si>
    <t>ConfirmS=K+S;</t>
  </si>
  <si>
    <t>ConfirmS=3;</t>
  </si>
  <si>
    <t>ConfirmS=&lt;#S&gt;o&lt;K&gt;;</t>
  </si>
  <si>
    <t>ConfirmS=#S+1;</t>
  </si>
  <si>
    <t>Syntax</t>
  </si>
  <si>
    <t>ConfirmS=&lt;K&gt;o&lt;S&gt;;</t>
  </si>
  <si>
    <t>Syntax correct</t>
  </si>
  <si>
    <t>ConfirmS=kok;</t>
  </si>
  <si>
    <t>Syntax incorrect</t>
  </si>
  <si>
    <t>ConfirmS=&lt;&gt;;</t>
  </si>
  <si>
    <t>ConfirmS=d;</t>
  </si>
  <si>
    <t># of Students Who</t>
  </si>
  <si>
    <t>ConfirmS=;</t>
  </si>
  <si>
    <t>Provided X</t>
  </si>
  <si>
    <t>ConfirmS=&lt;#K&gt;o&lt;#S&gt;;</t>
  </si>
  <si>
    <t>ConfirmS=1+|S|;</t>
  </si>
  <si>
    <t>X = 1</t>
  </si>
  <si>
    <t>ConfirmS=&lt;E&gt;o#S;</t>
  </si>
  <si>
    <t>X in [2 .. 5]</t>
  </si>
  <si>
    <t>Confirm;</t>
  </si>
  <si>
    <t>X in [6..10]</t>
  </si>
  <si>
    <t>ConfirmS=Empty_StringoK;</t>
  </si>
  <si>
    <t>X in [11..15]</t>
  </si>
  <si>
    <t>ConfirmS=S+1;</t>
  </si>
  <si>
    <t>X in [16..20]</t>
  </si>
  <si>
    <t>ConfirmS=S+K;</t>
  </si>
  <si>
    <t>X &gt; 20</t>
  </si>
  <si>
    <t>ConfirmS=0;</t>
  </si>
  <si>
    <t>ConfirmS=&lt;#S&gt;o#K;</t>
  </si>
  <si>
    <t>Analyzing Students Who Gave Up</t>
  </si>
  <si>
    <t>ConfirmS=&lt;3&gt;;</t>
  </si>
  <si>
    <t>Count:</t>
  </si>
  <si>
    <t>ConfirmS=K+#S;</t>
  </si>
  <si>
    <t>ConfirmS=&lt;S&gt;;</t>
  </si>
  <si>
    <t>Response Analysis</t>
  </si>
  <si>
    <t>ConfirmS=&lt;#K&gt;o#S</t>
  </si>
  <si>
    <t>Min # of responses:</t>
  </si>
  <si>
    <t>ConfirmS=~?;</t>
  </si>
  <si>
    <t>Max # of responses:</t>
  </si>
  <si>
    <t>ConfirmS=&lt;~?&gt;;</t>
  </si>
  <si>
    <t>Ave # of responses:</t>
  </si>
  <si>
    <t>ConfirmS=&lt;#S&gt;o&lt;#K&gt;;</t>
  </si>
  <si>
    <t>Std deviation:</t>
  </si>
  <si>
    <t>ConfirmS=|S|+1;</t>
  </si>
  <si>
    <t>ConfirmS=&lt;K&gt;+&lt;S&gt;;</t>
  </si>
  <si>
    <t>ConfirmS=K+Empty_String;</t>
  </si>
  <si>
    <t>ConfirmS=&lt;K&gt;+S;</t>
  </si>
  <si>
    <t>ConfirmS=So#K;</t>
  </si>
  <si>
    <t>ConfirmS=KoK</t>
  </si>
  <si>
    <t>ConfirmS=&lt;K,K&gt;;</t>
  </si>
  <si>
    <t>ConfirmS=K/*expression*/;</t>
  </si>
  <si>
    <t>Confirm1+|S|&lt;=Max_Depth;</t>
  </si>
  <si>
    <t>Confirm|S|&lt;Max_Depth;</t>
  </si>
  <si>
    <t>ConfirmS=&lt;E&gt;;</t>
  </si>
  <si>
    <t>ConfirmS=#So&lt;E&gt;;</t>
  </si>
  <si>
    <t>ConfirmS=|#S|+1;</t>
  </si>
  <si>
    <t>ConfirmS=#Ko#S/*expression*/;</t>
  </si>
  <si>
    <t>ConfirmS=&lt;#K&gt;/*expression*/;</t>
  </si>
  <si>
    <t>ConfirmS=();</t>
  </si>
  <si>
    <t>ConfirmS=&lt;#K&gt;#S;</t>
  </si>
  <si>
    <t>ConfirmS=1;</t>
  </si>
  <si>
    <t>ConfirmS=adihpaiehpqaw3;</t>
  </si>
  <si>
    <t>Confirmtrue;</t>
  </si>
  <si>
    <t>Confirm|S|=1;</t>
  </si>
  <si>
    <t>ConfirmS=&lt;K&gt;o&lt;&gt;;</t>
  </si>
  <si>
    <t>ConfirmS=&lt;#K&gt;oS;</t>
  </si>
  <si>
    <t>ConfirmS=[K];</t>
  </si>
  <si>
    <t>ConfirmS=Empry_String;</t>
  </si>
  <si>
    <t>ConfirmS=&lt;K&gt;oEmpty_String;</t>
  </si>
  <si>
    <t>ConfirmS=&lt;#K&gt;o#</t>
  </si>
  <si>
    <t>ConfirmS=&lt;#K&gt;oS</t>
  </si>
  <si>
    <t>ConfirmS=&lt;K&gt;o#S</t>
  </si>
  <si>
    <t>ConfirmS=#E+#S;</t>
  </si>
  <si>
    <t>ConfirmS=&lt;#K&gt;+#S;</t>
  </si>
  <si>
    <t>ConfirmS=Empty_Stringo#K;</t>
  </si>
  <si>
    <t>ConfirmS=|1|;</t>
  </si>
  <si>
    <t>ConfirmS=mpty_String;</t>
  </si>
  <si>
    <t>ConfirmS=EoS;</t>
  </si>
  <si>
    <t>ConfirmS=&lt;#K&gt;o&lt;S&gt;;</t>
  </si>
  <si>
    <t>ConfirmS=&lt;S&gt;o&lt;K&gt;;</t>
  </si>
  <si>
    <t>ConfirmS=So&lt;K&gt;;</t>
  </si>
  <si>
    <t>ConfirmS=Ko&lt;#S&gt;;</t>
  </si>
  <si>
    <t>Total:</t>
  </si>
  <si>
    <t>In Values Only Format</t>
  </si>
  <si>
    <t>Lesson2</t>
  </si>
  <si>
    <t>All Lesson2</t>
  </si>
  <si>
    <t>1st Confirm</t>
  </si>
  <si>
    <t>2nd Confirm</t>
  </si>
  <si>
    <t>1st Confirm ^</t>
  </si>
  <si>
    <t>Unique Lesson2</t>
  </si>
  <si>
    <t>2nd Confirm Are</t>
  </si>
  <si>
    <t>1st Confirm Responses</t>
  </si>
  <si>
    <t>2nd Confirm Responses</t>
  </si>
  <si>
    <t>ConfirmS=&lt;#I&gt;;
ConfirmK=#J;</t>
  </si>
  <si>
    <t>ConfirmS=&lt;#I&gt;;</t>
  </si>
  <si>
    <t>ConfirmK=#J;</t>
  </si>
  <si>
    <t>ConfirmS=&lt;#I&gt;o#S;</t>
  </si>
  <si>
    <t>DbC 2:</t>
  </si>
  <si>
    <t>ConfirmS=#Jo#I;
ConfirmK=#J;</t>
  </si>
  <si>
    <t>ConfirmS=#Jo#I;</t>
  </si>
  <si>
    <t>ConfirmK=?;</t>
  </si>
  <si>
    <t>Facility Reasoning_with_Objects_and_Contracts;</t>
  </si>
  <si>
    <t>ConfirmS=#So&lt;#I&gt;;
ConfirmK=#J;</t>
  </si>
  <si>
    <t>ConfirmS=#So&lt;#I&gt;;</t>
  </si>
  <si>
    <t>ConfirmS=&lt;#J&gt;o&lt;#I&gt;o#S;</t>
  </si>
  <si>
    <t>ConfirmK=J;</t>
  </si>
  <si>
    <t>for Lesson2's 1st Confirm</t>
  </si>
  <si>
    <t xml:space="preserve">   Facility Stack_Fac is Stack_Template(Integer, 3)</t>
  </si>
  <si>
    <t>ConfirmS=&lt;I&gt;oS;
ConfirmK=J;</t>
  </si>
  <si>
    <t>ConfirmS=&lt;I&gt;oS;</t>
  </si>
  <si>
    <t>ConfirmS=&lt;#I&gt;o&lt;#J&gt;o#S;</t>
  </si>
  <si>
    <t>ConfirmK=&lt;#J&gt;;</t>
  </si>
  <si>
    <t xml:space="preserve">      realized by Array_Realiz;</t>
  </si>
  <si>
    <t>ConfirmS=&lt;J,I&gt;oS;
ConfirmK=J;</t>
  </si>
  <si>
    <t>ConfirmS=&lt;J,I&gt;oS;</t>
  </si>
  <si>
    <t>ConfirmS=&lt;#I,#J&gt;;</t>
  </si>
  <si>
    <t>ConfirmK=&lt;J&gt;;</t>
  </si>
  <si>
    <t>ConfirmS=&lt;#I&gt;o#S;
ConfirmK=J;</t>
  </si>
  <si>
    <t>ConfirmS=&lt;#J&gt;o#S;</t>
  </si>
  <si>
    <t>ConfirmK=/**/;</t>
  </si>
  <si>
    <t>Operation Main ();</t>
  </si>
  <si>
    <t>ConfirmS=&lt;#I&gt;o#S;
ConfirmK=#J;</t>
  </si>
  <si>
    <t>ConfirmS=&lt;#J&gt;o&lt;#I&gt;;</t>
  </si>
  <si>
    <t>ConfirmK=#K;</t>
  </si>
  <si>
    <t>ConfirmS=&lt;I&gt;o#S;
ConfirmK=J;</t>
  </si>
  <si>
    <t>ConfirmS=&lt;I&gt;o#S;</t>
  </si>
  <si>
    <t>ConfirmK=&lt;#I&gt;;</t>
  </si>
  <si>
    <t>ConfirmS=&lt;I&gt;o#S;
ConfirmK=&lt;J&gt;;</t>
  </si>
  <si>
    <t>ConfirmS=&lt;#J&gt;;</t>
  </si>
  <si>
    <t>ConfirmK=&lt;#K&gt;;</t>
  </si>
  <si>
    <t>1 Correct Response</t>
  </si>
  <si>
    <t xml:space="preserve">   Var I, J, K: Integer;</t>
  </si>
  <si>
    <t>ConfirmS=&lt;#J,#I&gt;;</t>
  </si>
  <si>
    <t>ConfirmK=/*expression*/;</t>
  </si>
  <si>
    <t>ConfirmS=IoS;
ConfirmK=J;</t>
  </si>
  <si>
    <t>ConfirmS=IoS;</t>
  </si>
  <si>
    <t>ConfirmS=&lt;#I&gt;o&lt;#J&gt;;</t>
  </si>
  <si>
    <t>ConfirmKoS=#S;</t>
  </si>
  <si>
    <t>for Lesson2's 2nd Confirm</t>
  </si>
  <si>
    <t xml:space="preserve">   Read(I);</t>
  </si>
  <si>
    <t>ConfirmK=#I;</t>
  </si>
  <si>
    <t xml:space="preserve">   Read(J);</t>
  </si>
  <si>
    <t>ConfirmS=&lt;I&gt;;
ConfirmK=J;</t>
  </si>
  <si>
    <t>ConfirmS=&lt;I&gt;;</t>
  </si>
  <si>
    <t>ConfirmS=&lt;J&gt;o&lt;I&gt;o#S;</t>
  </si>
  <si>
    <t>ConfirmK=&lt;K&gt;oS;</t>
  </si>
  <si>
    <t>ConfirmS=I;
ConfirmK=J;</t>
  </si>
  <si>
    <t>ConfirmS=I;</t>
  </si>
  <si>
    <t>ConfirmK=#S;</t>
  </si>
  <si>
    <t>Confirm|S|&gt;0;</t>
  </si>
  <si>
    <t>ConfirmK=#S-S;</t>
  </si>
  <si>
    <t xml:space="preserve">   Push(I, S);</t>
  </si>
  <si>
    <t>ConfirmS=&lt;J&gt;o&lt;I&gt;o#S;
ConfirmK=J;</t>
  </si>
  <si>
    <t>ConfirmS=&lt;I&gt;o&lt;J&gt;oS;</t>
  </si>
  <si>
    <t>ConfirmK=S;</t>
  </si>
  <si>
    <t xml:space="preserve">   Push(J, S);</t>
  </si>
  <si>
    <t>ConfirmK=&lt;I&gt;;</t>
  </si>
  <si>
    <t>1st Confirm's</t>
  </si>
  <si>
    <t xml:space="preserve">   Pop(K, S);</t>
  </si>
  <si>
    <t>ConfirmK=;</t>
  </si>
  <si>
    <t>Equivalence Class</t>
  </si>
  <si>
    <t>ConfirmS=&lt;I&gt;o#S;
ConfirmK=#J;</t>
  </si>
  <si>
    <t>ConfirmK=3;</t>
  </si>
  <si>
    <t>ConfirmS=&lt;J&gt;o&lt;I&gt;o#S;
ConfirmK=#J;</t>
  </si>
  <si>
    <t>ConfirmS=#So&lt;I&gt;;</t>
  </si>
  <si>
    <t>ConfirmK=&lt;#I,#J&gt;;</t>
  </si>
  <si>
    <t>Count</t>
  </si>
  <si>
    <t xml:space="preserve">   Confirm K = /* expression */;</t>
  </si>
  <si>
    <t>ConfirmS=&lt;J&gt;o#S;
ConfirmK=#J;</t>
  </si>
  <si>
    <t>ConfirmS=&lt;J&gt;o#S;</t>
  </si>
  <si>
    <t>ConfirmS=/**/;</t>
  </si>
  <si>
    <t>ConfirmK=&lt;&gt;;</t>
  </si>
  <si>
    <t>end Main;</t>
  </si>
  <si>
    <t>ConfirmS=&lt;#K,#J&gt;;</t>
  </si>
  <si>
    <t>ConfirmK=0;</t>
  </si>
  <si>
    <t>end Reasoning_with_Objects_and_Contracts;</t>
  </si>
  <si>
    <t>ConfirmS=&lt;#I&gt;o#S;
ConfirmK=&lt;#J&gt;;</t>
  </si>
  <si>
    <t>ConfirmS=&lt;I&gt;o&lt;J&gt;o#S;</t>
  </si>
  <si>
    <t>ConfirmK=&lt;#S&gt;;</t>
  </si>
  <si>
    <t>ConfirmS=&lt;#I&gt;o#S;
ConfirmK=&lt;J&gt;;</t>
  </si>
  <si>
    <t>ConfirmS=&lt;#I&gt;o#J;</t>
  </si>
  <si>
    <t>ConfirmSoK=&lt;#J&gt;o&lt;#I&gt;o#S;</t>
  </si>
  <si>
    <t>Confirm#K=&lt;K&gt;oS;</t>
  </si>
  <si>
    <t>ConfirmS=&lt;#I&gt;;
ConfirmK=&lt;#J&gt;;</t>
  </si>
  <si>
    <t>ConfirmSo&lt;K&gt;=&lt;#J&gt;o&lt;#I&gt;;</t>
  </si>
  <si>
    <t>ConfirmK=&lt;K&gt;;</t>
  </si>
  <si>
    <t>Under Specification:</t>
  </si>
  <si>
    <t>ConfirmS=&lt;#I&gt;;
ConfirmK=&lt;J&gt;;</t>
  </si>
  <si>
    <t>ConfirmK=#I/*expression*/;</t>
  </si>
  <si>
    <t>ConfirmS=&lt;#I&gt;;
ConfirmK=&lt;I&gt;;</t>
  </si>
  <si>
    <t>ConfirmK=K;</t>
  </si>
  <si>
    <t>ConfirmK=#J</t>
  </si>
  <si>
    <t>ConfirmK=I;</t>
  </si>
  <si>
    <t>ConfirmK=&lt;#I&gt;o&lt;#J&gt;;</t>
  </si>
  <si>
    <t>ConfirmS=&lt;#I&gt;;
ConfirmK=&lt;#I&gt;;</t>
  </si>
  <si>
    <t>ConfirmS=&lt;J&gt;o&lt;I&gt;oS;</t>
  </si>
  <si>
    <t>Confirm&lt;K&gt;oS=#S;</t>
  </si>
  <si>
    <t>2nd Confirm's</t>
  </si>
  <si>
    <t>ConfirmS=&lt;#I&gt;;
ConfirmK=&lt;S&gt;;</t>
  </si>
  <si>
    <t>ConfirmK=&lt;S&gt;;</t>
  </si>
  <si>
    <t>ConfirmK=&lt;J&gt;o#K;</t>
  </si>
  <si>
    <t>ConfirmS=&lt;#I&gt;;
ConfirmK=&lt;#S&gt;;</t>
  </si>
  <si>
    <t>ConfirmS=&lt;#K&gt;o&lt;#I&gt;o&lt;#J&gt;o#S;</t>
  </si>
  <si>
    <t>ConfirmK=&lt;J&gt;oK;</t>
  </si>
  <si>
    <t>ConfirmS=&lt;#I&gt;;
ConfirmK=JoS;</t>
  </si>
  <si>
    <t>ConfirmK=JoS;</t>
  </si>
  <si>
    <t>ConfirmS=#Jo#Io#S;</t>
  </si>
  <si>
    <t>ConfirmS=&lt;#I&gt;;
ConfirmS=&lt;#I&gt;;</t>
  </si>
  <si>
    <t>ConfirmS=#Io#S;</t>
  </si>
  <si>
    <t>ConfirmS=&lt;J&gt;o&lt;I&gt;;</t>
  </si>
  <si>
    <t>ConfirmK=#SoS;</t>
  </si>
  <si>
    <t>ConfirmS=&lt;J&gt;o&lt;I&gt;o&lt;#S&gt;;</t>
  </si>
  <si>
    <t>ConfirmK=KoS;</t>
  </si>
  <si>
    <t>ConfirmS=&lt;#Jo#I&gt;o#S;</t>
  </si>
  <si>
    <t>ConfirmK=S-#S;</t>
  </si>
  <si>
    <t>ConfirmS=&lt;#I&gt;;
ConfirmK=J;</t>
  </si>
  <si>
    <t>ConfirmS=(&lt;#J&gt;o&lt;#I&gt;)o#S;</t>
  </si>
  <si>
    <t>ConfirmK=|S|-|#S|;</t>
  </si>
  <si>
    <t>ConfirmS=&lt;#J&gt;o(&lt;#I&gt;o#S);</t>
  </si>
  <si>
    <t>ConfirmK=&lt;S&gt;-&lt;#S&gt;;</t>
  </si>
  <si>
    <t>ConfirmS=&lt;#I&gt;o&lt;#J&gt;o#S;
ConfirmK=J;</t>
  </si>
  <si>
    <t>ConfirmS=&lt;#J#I&gt;;</t>
  </si>
  <si>
    <t>Confirm|K|&gt;0;</t>
  </si>
  <si>
    <t>ConfirmS=&lt;#I&gt;o&lt;#J&gt;;
ConfirmK=J;</t>
  </si>
  <si>
    <t>ConfirmS=&lt;#I&gt;:</t>
  </si>
  <si>
    <t>Confirm|K|=0;</t>
  </si>
  <si>
    <t>ConfirmS=&lt;#I&gt;o&lt;#S&gt;;</t>
  </si>
  <si>
    <t>ConfirmK&gt;0;</t>
  </si>
  <si>
    <t>ConfirmS=&lt;#J&gt;o&lt;#I&gt;o&lt;#S&gt;;</t>
  </si>
  <si>
    <t>ConfirmK=&lt;K&gt;o#S;</t>
  </si>
  <si>
    <t>ConfirmS=&lt;#J,#I&gt;o#S;</t>
  </si>
  <si>
    <t>ConfirmK=&lt;#J&gt;o#S;</t>
  </si>
  <si>
    <t>ConfirmS=&lt;I&gt;o&lt;#J&gt;o#S;</t>
  </si>
  <si>
    <t>ConfirmK=&lt;J&gt;o#S;</t>
  </si>
  <si>
    <t>Both Confirms</t>
  </si>
  <si>
    <t>ConfirmS=&lt;#J&gt;oS;</t>
  </si>
  <si>
    <t>ConfirmK=&lt;J&gt;oS;</t>
  </si>
  <si>
    <t>ConfirmS=&lt;J&gt;oS;</t>
  </si>
  <si>
    <t>ConfirmK=Empty_String;</t>
  </si>
  <si>
    <t>ConfirmS=&lt;#I&gt;o&lt;#J&gt;oS;</t>
  </si>
  <si>
    <t>ConfirmK=/**/</t>
  </si>
  <si>
    <t>ConfirmS=&lt;#I,#J&gt;o#S;</t>
  </si>
  <si>
    <t>ConfirmK=&lt;S&gt;o&lt;#K&gt;;</t>
  </si>
  <si>
    <t>Confirm#S=&lt;#I&gt;o&lt;#J&gt;oSo&lt;K&gt;;</t>
  </si>
  <si>
    <t>ConfirmK=So&lt;#K&gt;;</t>
  </si>
  <si>
    <t>ConfirmSoK=&lt;#I&gt;o&lt;#J&gt;o#S;</t>
  </si>
  <si>
    <t>ConfirmK=&lt;#&gt;;</t>
  </si>
  <si>
    <t>ConfirmSo&lt;K&gt;=&lt;#J&gt;o&lt;#I&gt;o#S;</t>
  </si>
  <si>
    <t>ConfirmK=&lt;J&gt;</t>
  </si>
  <si>
    <t>ConfirmS=&lt;J&gt;o&lt;I&gt;oS;
ConfirmK=/*expression*/;</t>
  </si>
  <si>
    <t>ConfirmS=#J;</t>
  </si>
  <si>
    <t>ConfirmK=&lt;#K&gt;</t>
  </si>
  <si>
    <t>ConfirmS=&lt;#J&gt;o&lt;#I&gt;o#S;
ConfirmK=/*expression*/;</t>
  </si>
  <si>
    <t>ConfirmS=#I;</t>
  </si>
  <si>
    <t>ConfirmK=&lt;#I&gt;</t>
  </si>
  <si>
    <t>ConfirmS=&lt;#I&gt;o&lt;#J&gt;o#S;
ConfirmK=/*expression*/;</t>
  </si>
  <si>
    <t>ConfirmK=&lt;#I&gt;o#J;</t>
  </si>
  <si>
    <t>ConfirmS=;
ConfirmK=;</t>
  </si>
  <si>
    <t>ConfirmK=&lt;#J&gt;o#K;</t>
  </si>
  <si>
    <t>ConfirmS=;
ConfirmK=&lt;K&gt;oS;</t>
  </si>
  <si>
    <t>ConfirmK=#Jo#K;</t>
  </si>
  <si>
    <t>ConfirmS=&lt;#E&gt;o#S;
ConfirmK=&lt;K&gt;oS;</t>
  </si>
  <si>
    <t>ConfirmS=&lt;#I&gt;o&lt;#J&gt;o#S;
ConfirmK=&lt;K&gt;oS;</t>
  </si>
  <si>
    <t>ConfirmS=&lt;#I&gt;o&lt;#J&gt;o#S;
Confirm#K=&lt;K&gt;oS;</t>
  </si>
  <si>
    <t>ConfirmS=&lt;#I&gt;o&lt;#J&gt;o#S;
ConfirmK=&lt;K&gt;;</t>
  </si>
  <si>
    <t>ConfirmS=&lt;#K&gt;o&lt;#I&gt;o&lt;#J&gt;o#S;
ConfirmK=&lt;#K&gt;;</t>
  </si>
  <si>
    <t>ConfirmS=&lt;#I&gt;o&lt;#J&gt;o#S;
ConfirmK=&lt;#K&gt;;</t>
  </si>
  <si>
    <t>ConfirmS=&lt;#I&gt;o&lt;#J&gt;o#S;
ConfirmK=#SoS;</t>
  </si>
  <si>
    <t>ConfirmS=&lt;#I&gt;o&lt;#J&gt;o#S;
ConfirmK=KoS;</t>
  </si>
  <si>
    <t>ConfirmS=&lt;#I&gt;o&lt;#J&gt;o#S;
ConfirmK=#S;</t>
  </si>
  <si>
    <t>ConfirmS=&lt;#J&gt;o&lt;#I&gt;o#S;
ConfirmK=#S;</t>
  </si>
  <si>
    <t>ConfirmS=&lt;#J&gt;o&lt;#I&gt;o#S;
ConfirmK=#S-S;</t>
  </si>
  <si>
    <t>ConfirmS=&lt;#J&gt;o&lt;#I&gt;o#S;
ConfirmK=S-#S;</t>
  </si>
  <si>
    <t>ConfirmS=&lt;#J&gt;o&lt;#I&gt;o#S;
ConfirmK=|S|-|#S|;</t>
  </si>
  <si>
    <t>ConfirmS=&lt;#J&gt;o&lt;#I&gt;o#S;
ConfirmK=&lt;S&gt;-&lt;#S&gt;;</t>
  </si>
  <si>
    <t>ConfirmS=&lt;#J&gt;o&lt;#I&gt;o#S;
ConfirmK=#J;</t>
  </si>
  <si>
    <t>ConfirmS=#Jo#Io#S;
ConfirmK=#J;</t>
  </si>
  <si>
    <t>ConfirmS=#Io#S;
ConfirmK=#J;</t>
  </si>
  <si>
    <t>ConfirmS=&lt;#J&gt;o&lt;#I&gt;;
ConfirmK=;</t>
  </si>
  <si>
    <t>ConfirmS=&lt;#J&gt;o&lt;#I&gt;;
ConfirmK=&lt;#K&gt;;</t>
  </si>
  <si>
    <t>ConfirmS=&lt;J&gt;o&lt;I&gt;;
ConfirmK=&lt;#K&gt;;</t>
  </si>
  <si>
    <t>ConfirmS=&lt;J&gt;o&lt;I&gt;o&lt;#S&gt;;
ConfirmK=&lt;#K&gt;;</t>
  </si>
  <si>
    <t>ConfirmS=#S;
ConfirmK=;</t>
  </si>
  <si>
    <t>ConfirmS=#S;
ConfirmK=#K;</t>
  </si>
  <si>
    <t>ConfirmS=&lt;#Jo#I&gt;o#S;
ConfirmK=#J;</t>
  </si>
  <si>
    <t>ConfirmS=(&lt;#J&gt;o&lt;#I&gt;)o#S;
ConfirmK=#J;</t>
  </si>
  <si>
    <t>ConfirmS=&lt;#J&gt;o(&lt;#I&gt;o#S);
ConfirmK=#J;</t>
  </si>
  <si>
    <t>ConfirmS=&lt;#J&gt;;
ConfirmK=#I/*expression*/;</t>
  </si>
  <si>
    <t>ConfirmS=&lt;#J&gt;;
ConfirmK=#I;</t>
  </si>
  <si>
    <t>ConfirmS=&lt;#I&gt;o&lt;#J&gt;;
ConfirmK=#I;</t>
  </si>
  <si>
    <t>ConfirmS=&lt;#J&gt;o&lt;#I&gt;;
ConfirmK=#J;</t>
  </si>
  <si>
    <t>Confirm|S|&gt;0;
Confirm|K|&gt;0;</t>
  </si>
  <si>
    <t>Confirm|S|&gt;0;
Confirm|K|=0;</t>
  </si>
  <si>
    <t>Confirm|S|&gt;0;
ConfirmK&gt;0;</t>
  </si>
  <si>
    <t>Confirm|S|&gt;0;
ConfirmK=#J;</t>
  </si>
  <si>
    <t>ConfirmS=&lt;#I&gt;;
ConfirmK=&lt;K&gt;o#S;</t>
  </si>
  <si>
    <t>ConfirmS=&lt;#I&gt;;
ConfirmK=&lt;#J&gt;o#S;</t>
  </si>
  <si>
    <t>ConfirmS=&lt;#I&gt;;
ConfirmK=&lt;J&gt;o#S;</t>
  </si>
  <si>
    <t>ConfirmS=&lt;#I&gt;;
ConfirmK=&lt;J&gt;oS;</t>
  </si>
  <si>
    <t>ConfirmS=&lt;#I&gt;o&lt;#J&gt;;
ConfirmK=&lt;#J&gt;;</t>
  </si>
  <si>
    <t>ConfirmS=&lt;#I&gt;;
ConfirmK=&lt;#K&gt;;</t>
  </si>
  <si>
    <t>ConfirmS=&lt;#I&gt;;
ConfirmK=Empty_String;</t>
  </si>
  <si>
    <t>ConfirmS=&lt;#I&gt;;
ConfirmK=&lt;&gt;;</t>
  </si>
  <si>
    <t>ConfirmS=&lt;#I&gt;;
ConfirmK=#S;</t>
  </si>
  <si>
    <t>ConfirmS=&lt;I&gt;o#s;
ConfirmK=#J;</t>
  </si>
  <si>
    <t>ConfirmS=&lt;I&gt;o#s;</t>
  </si>
  <si>
    <t>ConfirmS=#So&lt;I&gt;;
ConfirmK=#J;</t>
  </si>
  <si>
    <t>ConfirmS=&lt;#J&gt;;
ConfirmK=&lt;#I&gt;;</t>
  </si>
  <si>
    <t>ConfirmS=&lt;#J&gt;o&lt;#I&gt;o#S;
ConfirmK=&lt;K&gt;;</t>
  </si>
  <si>
    <t>ConfirmS=&lt;#J&gt;o&lt;#I&gt;o#S;
ConfirmK=&lt;#K&gt;;</t>
  </si>
  <si>
    <t>ConfirmS=&lt;#J&gt;o#S;
ConfirmK=&lt;#K&gt;;</t>
  </si>
  <si>
    <t>ConfirmS=&lt;#J&gt;o#S;
ConfirmK=K;</t>
  </si>
  <si>
    <t>ConfirmS=&lt;#J&gt;o#S;
ConfirmK=#K;</t>
  </si>
  <si>
    <t>ConfirmS=&lt;#J&gt;o#S;
ConfirmK=&lt;#I&gt;;</t>
  </si>
  <si>
    <t>ConfirmS=&lt;#I&gt;o#S;
ConfirmK=#J</t>
  </si>
  <si>
    <t>ConfirmS=&lt;#J,#I&gt;;
ConfirmK=#K;</t>
  </si>
  <si>
    <t>ConfirmS=&lt;#J,#I&gt;;
ConfirmK=/**/</t>
  </si>
  <si>
    <t>ConfirmS=&lt;#J,#I&gt;;
ConfirmK=/**/;</t>
  </si>
  <si>
    <t>ConfirmS=;
ConfirmK=/**/;</t>
  </si>
  <si>
    <t>ConfirmS=/**/;
ConfirmK=/**/;</t>
  </si>
  <si>
    <t>ConfirmS=&lt;#J&gt;;
ConfirmK=/**/;</t>
  </si>
  <si>
    <t>ConfirmS=&lt;#J&gt;;
ConfirmK=3;</t>
  </si>
  <si>
    <t>ConfirmS=&lt;#J,#I&gt;;
ConfirmK=3;</t>
  </si>
  <si>
    <t>ConfirmS=&lt;#J#I&gt;;
ConfirmK=3;</t>
  </si>
  <si>
    <t>ConfirmS=&lt;#J&gt;o&lt;#I&gt;;
ConfirmK=3;</t>
  </si>
  <si>
    <t>ConfirmS=&lt;#J&gt;o&lt;#I&gt;;
ConfirmK=#K;</t>
  </si>
  <si>
    <t>ConfirmS=&lt;#I&gt;o&lt;#J&gt;o#S;
ConfirmK=#J;</t>
  </si>
  <si>
    <t>ConfirmS=&lt;#I&gt;:
ConfirmK=#J;</t>
  </si>
  <si>
    <t>ConfirmS=#So&lt;I&gt;;
ConfirmK=J;</t>
  </si>
  <si>
    <t>ConfirmS=&lt;#I,#J&gt;;
ConfirmK=&lt;#I&gt;;</t>
  </si>
  <si>
    <t>ConfirmS=&lt;#I,#J&gt;;
ConfirmK=#I;</t>
  </si>
  <si>
    <t>ConfirmS=&lt;#I,#J&gt;;
ConfirmK=I;</t>
  </si>
  <si>
    <t>ConfirmS=&lt;#I,#J&gt;;
ConfirmK=0;</t>
  </si>
  <si>
    <t>ConfirmS=&lt;#K,#J&gt;;
ConfirmK=0;</t>
  </si>
  <si>
    <t>ConfirmS=&lt;#I&gt;o&lt;#S&gt;;
ConfirmK=/*expression*/;</t>
  </si>
  <si>
    <t>ConfirmS=&lt;#I&gt;o#S;
ConfirmK=/*expression*/;</t>
  </si>
  <si>
    <t>ConfirmS=&lt;#I&gt;o#S;
ConfirmK=&lt;#I&gt;;</t>
  </si>
  <si>
    <t>ConfirmS=&lt;#J&gt;o&lt;#I&gt;o&lt;#S&gt;;
ConfirmK=&lt;S&gt;o&lt;#K&gt;;</t>
  </si>
  <si>
    <t>ConfirmS=&lt;#J&gt;o&lt;#I&gt;o#S;
ConfirmK=So&lt;#K&gt;;</t>
  </si>
  <si>
    <t>ConfirmS=&lt;#I&gt;o&lt;#J&gt;o#S;
ConfirmK=#K;</t>
  </si>
  <si>
    <t>ConfirmS=&lt;I&gt;o&lt;J&gt;o#S;
ConfirmK=&lt;I&gt;;</t>
  </si>
  <si>
    <t>ConfirmS=&lt;J&gt;o&lt;I&gt;o#S;
ConfirmK=&lt;J&gt;;</t>
  </si>
  <si>
    <t>ConfirmS=&lt;#J,#I&gt;o#S;
ConfirmK=#J;</t>
  </si>
  <si>
    <t>ConfirmS=&lt;I&gt;o&lt;J&gt;o#S;
ConfirmK=#J;</t>
  </si>
  <si>
    <t>ConfirmS=&lt;I&gt;o&lt;J&gt;oS;
ConfirmK=#J;</t>
  </si>
  <si>
    <t>ConfirmS=&lt;I&gt;o&lt;#J&gt;o#S;
ConfirmK=#J;</t>
  </si>
  <si>
    <t>ConfirmS=&lt;#J&gt;oS;
ConfirmK=#J;</t>
  </si>
  <si>
    <t>ConfirmS=&lt;J&gt;oS;
ConfirmK=#J;</t>
  </si>
  <si>
    <t>ConfirmS=&lt;#I&gt;o&lt;#J&gt;oS;
ConfirmK=#J;</t>
  </si>
  <si>
    <t>ConfirmS=&lt;#I,#J&gt;o#S;
ConfirmK=#J;</t>
  </si>
  <si>
    <t>ConfirmS=&lt;#I&gt;o#S;
ConfirmK=&lt;&gt;;</t>
  </si>
  <si>
    <t>ConfirmS=&lt;#I&gt;o#S;
ConfirmK=&lt;#K&gt;;</t>
  </si>
  <si>
    <t>ConfirmS=&lt;#I&gt;o#S;
ConfirmK=&lt;#&gt;;</t>
  </si>
  <si>
    <t>ConfirmS=&lt;#I&gt;o#S;
ConfirmK=&lt;J&gt;</t>
  </si>
  <si>
    <t>ConfirmS=&lt;#I&gt;o#S;
ConfirmK=&lt;#K&gt;</t>
  </si>
  <si>
    <t>ConfirmS=&lt;#I&gt;o#S;
ConfirmK=&lt;#I&gt;</t>
  </si>
  <si>
    <t>ConfirmS=&lt;#I&gt;o#S;
ConfirmK=&lt;I&gt;;</t>
  </si>
  <si>
    <t>ConfirmS=&lt;#I,#J&gt;;
ConfirmK=S;</t>
  </si>
  <si>
    <t>ConfirmS=&lt;#I&gt;o&lt;#J&gt;;
ConfirmK=S;</t>
  </si>
  <si>
    <t>ConfirmS=&lt;#I,#J&gt;;
ConfirmK=#S;</t>
  </si>
  <si>
    <t>ConfirmS=&lt;#I,#J&gt;;
ConfirmK=&lt;#I,#J&gt;;</t>
  </si>
  <si>
    <t>ConfirmS=&lt;#I&gt;o#J;
ConfirmK=&lt;#I,#J&gt;;</t>
  </si>
  <si>
    <t>ConfirmS=&lt;#I&gt;o#J;
ConfirmK=&lt;#I&gt;o#J;</t>
  </si>
  <si>
    <t>ConfirmS=&lt;#I&gt;o&lt;#J&gt;;
ConfirmK=&lt;#I&gt;o&lt;#J&gt;;</t>
  </si>
  <si>
    <t>ConfirmS=&lt;#J&gt;o&lt;#I&gt;;
ConfirmK=&lt;#I&gt;o&lt;#J&gt;;</t>
  </si>
  <si>
    <t>ConfirmS=&lt;#I&gt;o&lt;#J&gt;o#S;
ConfirmKoS=#S;</t>
  </si>
  <si>
    <t>Confirm#S=&lt;#I&gt;o&lt;#J&gt;oSo&lt;K&gt;;
ConfirmKoS=#S;</t>
  </si>
  <si>
    <t>ConfirmSoK=&lt;#I&gt;o&lt;#J&gt;o#S;
ConfirmKoS=#S;</t>
  </si>
  <si>
    <t>ConfirmSoK=&lt;#J&gt;o&lt;#I&gt;o#S;
ConfirmKoS=#S;</t>
  </si>
  <si>
    <t>ConfirmS=&lt;#J&gt;o&lt;#I&gt;o#S;
ConfirmKoS=#S;</t>
  </si>
  <si>
    <t>ConfirmS=&lt;#J&gt;o&lt;#I&gt;o#S;
Confirm&lt;K&gt;oS=#S;</t>
  </si>
  <si>
    <t>ConfirmSoK=&lt;#J&gt;o&lt;#I&gt;o#S;
ConfirmK=#S-S;</t>
  </si>
  <si>
    <t>ConfirmSo&lt;K&gt;=&lt;#J&gt;o&lt;#I&gt;o#S;
ConfirmK=#S-S;</t>
  </si>
  <si>
    <t>ConfirmSo&lt;K&gt;=&lt;#J&gt;o&lt;#I&gt;;
ConfirmK=#S-S;</t>
  </si>
  <si>
    <t>ConfirmSo&lt;K&gt;=&lt;#J&gt;o&lt;#I&gt;;
ConfirmKoS=#S;</t>
  </si>
  <si>
    <t>ConfirmS=&lt;#J&gt;o&lt;#I&gt;o#S;
ConfirmK=#I;</t>
  </si>
  <si>
    <t>ConfirmS=&lt;#J&gt;o&lt;#I&gt;o#S;
ConfirmK=#K;</t>
  </si>
  <si>
    <t>ConfirmS=&lt;#J&gt;o&lt;#I&gt;o#S;
ConfirmK=&lt;K&gt;oS;</t>
  </si>
  <si>
    <t>ConfirmS=&lt;#I&gt;o#S;
ConfirmK=&lt;K&gt;oS;</t>
  </si>
  <si>
    <t>ConfirmS=&lt;#I&gt;o#S;
Confirm#K=&lt;K&gt;oS;</t>
  </si>
  <si>
    <t>ConfirmS=&lt;#I&gt;o#S;
ConfirmK=&lt;J&gt;o#K;</t>
  </si>
  <si>
    <t>ConfirmS=&lt;#I&gt;o#S;
ConfirmK=&lt;#J&gt;o#K;</t>
  </si>
  <si>
    <t>ConfirmS=&lt;#I&gt;o#S;
ConfirmK=#Jo#K;</t>
  </si>
  <si>
    <t>ConfirmS=&lt;#I&gt;o#S;
ConfirmK=&lt;J&gt;oK;</t>
  </si>
  <si>
    <t>ConfirmS=&lt;#J&gt;o#S;
ConfirmK=#J;</t>
  </si>
  <si>
    <t>ConfirmS=&lt;#J&gt;o#S;
ConfirmK=#I;</t>
  </si>
  <si>
    <t>ConfirmS=#J;
ConfirmK=#I;</t>
  </si>
  <si>
    <t>ConfirmS=#I;
ConfirmK=#J;</t>
  </si>
  <si>
    <t>ConfirmS=/*expression*/;
ConfirmK=?;</t>
  </si>
  <si>
    <t>ConfirmS=&lt;#I&gt;o#S;
ConfirmK=I;</t>
  </si>
  <si>
    <t>ConfirmS=&lt;I&gt;oS;
ConfirmK=#J;</t>
  </si>
  <si>
    <t>Lesson3</t>
  </si>
  <si>
    <t>Unique Lesson3</t>
  </si>
  <si>
    <t>requires|S|=1;</t>
  </si>
  <si>
    <t>DbC 3:</t>
  </si>
  <si>
    <t>requires1&lt;=|S|;</t>
  </si>
  <si>
    <t>Facility BeginToReason;</t>
  </si>
  <si>
    <t>requires|S|&gt;=1;</t>
  </si>
  <si>
    <t>for Lesson3</t>
  </si>
  <si>
    <t xml:space="preserve">   uses Integer_Template, Stack_Template;</t>
  </si>
  <si>
    <t>requires|S|&gt;0;</t>
  </si>
  <si>
    <t>requires1=|S|;</t>
  </si>
  <si>
    <t>requires|#S|&gt;=1;</t>
  </si>
  <si>
    <t>requires|S|&lt;=1and1&lt;=|S|;</t>
  </si>
  <si>
    <t>requires1&lt;=|#S|;</t>
  </si>
  <si>
    <t>requires|#S|&gt;0;</t>
  </si>
  <si>
    <t>Operation Mystery(updates S: Stack);</t>
  </si>
  <si>
    <t>requires|#S|=1;</t>
  </si>
  <si>
    <t>requires /* assertion */;</t>
  </si>
  <si>
    <t>requires0&lt;|S|;</t>
  </si>
  <si>
    <t>ensures S = Empty_String;</t>
  </si>
  <si>
    <t>requires|S|&gt;1;</t>
  </si>
  <si>
    <t>requires|S|=&gt;1;</t>
  </si>
  <si>
    <t>Error</t>
  </si>
  <si>
    <t xml:space="preserve">   Var I: Integer;</t>
  </si>
  <si>
    <t>requires</t>
  </si>
  <si>
    <t xml:space="preserve">   Pop(I, S);</t>
  </si>
  <si>
    <t>requires1&lt;=S;</t>
  </si>
  <si>
    <t>end Mystery;</t>
  </si>
  <si>
    <t>requires0&lt;=|S|;</t>
  </si>
  <si>
    <t>requires1=|#S|;</t>
  </si>
  <si>
    <t>requires|S|&lt;=Max_Depth;</t>
  </si>
  <si>
    <t>requires1&lt;=|S|&lt;=3;</t>
  </si>
  <si>
    <t xml:space="preserve">   Var Stk: Stack;</t>
  </si>
  <si>
    <t>requiresS!=Empty_String;</t>
  </si>
  <si>
    <t>requires|S|&gt;0and|S|&lt;=3;</t>
  </si>
  <si>
    <t>requiresS&gt;0;</t>
  </si>
  <si>
    <t xml:space="preserve">   Push(K, Stk);</t>
  </si>
  <si>
    <t>requires|S|!=0;</t>
  </si>
  <si>
    <t xml:space="preserve">   Mystery(Stk);</t>
  </si>
  <si>
    <t>requires|S|&lt;Max_Depth&amp;1&lt;=|S|;</t>
  </si>
  <si>
    <t>requires1&gt;=|S|;</t>
  </si>
  <si>
    <t>end BeginToReason;</t>
  </si>
  <si>
    <t>requires|S|&lt;3;</t>
  </si>
  <si>
    <t>requires|S|&lt;=3;</t>
  </si>
  <si>
    <t>requiresnot(S=Empty_String);</t>
  </si>
  <si>
    <t>requires|S|=1;/*assertion*/;</t>
  </si>
  <si>
    <t>requires#S=#SoS;</t>
  </si>
  <si>
    <t>requires0=|#S|;</t>
  </si>
  <si>
    <t>requires2&lt;=|S|;</t>
  </si>
  <si>
    <t>requirestrue;</t>
  </si>
  <si>
    <t>requires|S|&lt;=Max_Depthand1&lt;=|S|;</t>
  </si>
  <si>
    <t>requires|S|&gt;=0;</t>
  </si>
  <si>
    <t>requires1&lt;=#S;</t>
  </si>
  <si>
    <t>requires|S|&lt;Max_Depth;</t>
  </si>
  <si>
    <t>requires|S|&lt;Max_Depthand1&lt;=|S|;</t>
  </si>
  <si>
    <t>requires|S|&lt;=1;</t>
  </si>
  <si>
    <t>requires|S&gt;0|;</t>
  </si>
  <si>
    <t>requires|S|&gt;0and|S|&lt;3;</t>
  </si>
  <si>
    <t>requires|S|&gt;0and|#S|&lt;=3;</t>
  </si>
  <si>
    <t>requires#K;</t>
  </si>
  <si>
    <t>requires#K&gt;);</t>
  </si>
  <si>
    <t>requires#K&gt;0;</t>
  </si>
  <si>
    <t>EqC:type mismatch</t>
  </si>
  <si>
    <t>requires&lt;#K&gt;&gt;0;</t>
  </si>
  <si>
    <t>requires&lt;#K&gt;=0;</t>
  </si>
  <si>
    <t>requires|S|&gt;0</t>
  </si>
  <si>
    <t>requires|#S|-1=0;</t>
  </si>
  <si>
    <t>requires|S|&gt;=2;</t>
  </si>
  <si>
    <t>requires1=&gt;|S|;</t>
  </si>
  <si>
    <t>requires#S&gt;0;</t>
  </si>
  <si>
    <t>requires#S&gt;=1;</t>
  </si>
  <si>
    <t>requiresS&lt;=3;</t>
  </si>
  <si>
    <t>requires|S|=0;</t>
  </si>
  <si>
    <t>requires0&lt;=|S|&lt;=3;</t>
  </si>
  <si>
    <t>requires|S|=1;/*assertion*/</t>
  </si>
  <si>
    <t>requires0&lt;|S|&lt;=3;</t>
  </si>
  <si>
    <t>requires0&lt;=|S|-1;</t>
  </si>
  <si>
    <t>requires|S|-1&gt;=0;</t>
  </si>
  <si>
    <t>requires|Stk|&gt;=1;</t>
  </si>
  <si>
    <t>requires1&lt;=|Stk|;</t>
  </si>
  <si>
    <t>requires1&lt;|S|;</t>
  </si>
  <si>
    <t>requires0&lt;|#S|;</t>
  </si>
  <si>
    <t>requires1&lt;|#S|;</t>
  </si>
  <si>
    <t>requiresLength(S)&gt;=1;</t>
  </si>
  <si>
    <t>lesson4</t>
  </si>
  <si>
    <t>Unique lesson4</t>
  </si>
  <si>
    <t>16 Different Correct</t>
  </si>
  <si>
    <t>Facility DBC4;</t>
  </si>
  <si>
    <t>requires|S|&gt;0and|T|&lt;3;</t>
  </si>
  <si>
    <t xml:space="preserve">    uses Integer_Template, Stack_Template, String_Theory;</t>
  </si>
  <si>
    <t>for Lesson4</t>
  </si>
  <si>
    <t>Facility Stack_Fac is Stack_Template(Integer, 3)</t>
  </si>
  <si>
    <t>requires|S|&gt;0and|T|&lt;Max_Depth;</t>
  </si>
  <si>
    <t>requires|S|&gt;=1and|T|&lt;Max_Depth;</t>
  </si>
  <si>
    <t xml:space="preserve">    realized by Array_Realiz;</t>
  </si>
  <si>
    <t>requires|S|&gt;=1and|T|+1&lt;=Max_Depth;</t>
  </si>
  <si>
    <t>requires1&lt;=|S|and1+|T|&lt;=Max_Depth;</t>
  </si>
  <si>
    <t>Operation Mystery(alters S, T: Stack);</t>
  </si>
  <si>
    <t>requires|S|&gt;=1and1+|T|&lt;=Max_Depth;</t>
  </si>
  <si>
    <t>requires1&lt;=|S|and|T|+1&lt;=Max_Depth;</t>
  </si>
  <si>
    <t>requires|S|&gt;=1and|T|=0;</t>
  </si>
  <si>
    <t>requires1&lt;=|S|andMax_Depth&gt;|T|;</t>
  </si>
  <si>
    <t xml:space="preserve">   Var Temp: Integer;</t>
  </si>
  <si>
    <t>requires|S|&gt;=1and|T|&lt;3;</t>
  </si>
  <si>
    <t>requires1+|T|&lt;=Max_Depthand1&lt;=|S|;</t>
  </si>
  <si>
    <t>requires1=|S|and1+|T|&lt;=Max_Depth;</t>
  </si>
  <si>
    <t>requires|S|&gt;=1and|T|&lt;=2;</t>
  </si>
  <si>
    <t xml:space="preserve">   Pop(Temp, S);</t>
  </si>
  <si>
    <t>requires|S|=1and|T|=0;</t>
  </si>
  <si>
    <t>requires|T|&lt;3and|S|&gt;0;</t>
  </si>
  <si>
    <t xml:space="preserve">   Push(Temp, T);</t>
  </si>
  <si>
    <t>requires1=|S|and1=|T|;</t>
  </si>
  <si>
    <t>requires1&lt;=|S|and1=|T|;</t>
  </si>
  <si>
    <t>requires1&lt;=|S|and|T|&lt;Max_Depth;</t>
  </si>
  <si>
    <t>requires1&lt;=|S|and3&gt;|T|;</t>
  </si>
  <si>
    <t>requires|S|&gt;0and|T|&lt;=3;</t>
  </si>
  <si>
    <t>requires|T|&lt;Max_Depthand|S|&gt;=1;</t>
  </si>
  <si>
    <t>requires|S|&gt;=1;|T|&lt;3;</t>
  </si>
  <si>
    <t>requires1&lt;=|S|and1+|T|&lt;=3;</t>
  </si>
  <si>
    <t xml:space="preserve">   Var S1, S2: Stack;</t>
  </si>
  <si>
    <t>requires|S|&gt;1,|T|&lt;3;</t>
  </si>
  <si>
    <t>requires|S|&gt;1and|T|&lt;3;</t>
  </si>
  <si>
    <t>requires1=|S|and1+|S|&lt;=Max_Depth;</t>
  </si>
  <si>
    <t xml:space="preserve">   Push(K, S1);</t>
  </si>
  <si>
    <t>requires1=|S|andT&lt;=Max_Depth;</t>
  </si>
  <si>
    <t xml:space="preserve">   Mystery(S1, S2);</t>
  </si>
  <si>
    <t>requires|S|&gt;=1and|T|&gt;=0;</t>
  </si>
  <si>
    <t>Trouble Spot</t>
  </si>
  <si>
    <t>requires|S|&gt;=1,|T|&lt;Max_Depth;</t>
  </si>
  <si>
    <t>requires1&lt;=|S|o|T|+1&lt;=Max_Depth;</t>
  </si>
  <si>
    <t>end DBC4;</t>
  </si>
  <si>
    <t>requires|S|&gt;0;and|T|&lt;3;</t>
  </si>
  <si>
    <t>requires|S|&gt;=1andT=Empty_String;</t>
  </si>
  <si>
    <t>requires|S|&gt;0andT&lt;3;</t>
  </si>
  <si>
    <t>requires1&lt;=|S|and1&lt;=|T|;</t>
  </si>
  <si>
    <t>requires1=|S|and1&lt;=|T|;</t>
  </si>
  <si>
    <t>requires1=|S|and1=|T|and|#S|+|#T|=|S|+|T|;</t>
  </si>
  <si>
    <t>requires1=|S|and1=|T|and|S|+|T|=|SoT|;</t>
  </si>
  <si>
    <t>requires1&lt;=|S|and0&lt;=|T|;</t>
  </si>
  <si>
    <t>requires1&lt;=|S|and0=|T|;</t>
  </si>
  <si>
    <t>requires|#S|&gt;=1and1+|#T|&lt;=Max_Depth;</t>
  </si>
  <si>
    <t>requires1&lt;=|S|&lt;=Max_Depth;</t>
  </si>
  <si>
    <t>requires|S|&lt;Max_Depth;;</t>
  </si>
  <si>
    <t>requires1&lt;=|S|and1+|S|&lt;=Max_Depth;</t>
  </si>
  <si>
    <t>requires1&lt;=|S|and|S|&lt;=Max_Depth;</t>
  </si>
  <si>
    <t>requires1=|S|and|S|&lt;=Max_Depth;</t>
  </si>
  <si>
    <t>requires1=|S|and1+|S|=Max_Depth;</t>
  </si>
  <si>
    <t>requires1=|S|and|S|=Max_Depth;</t>
  </si>
  <si>
    <t>requires1=|S|and1&lt;=Max_Depth;</t>
  </si>
  <si>
    <t>requires1=|S|and1=Max_Depth;</t>
  </si>
  <si>
    <t>requires1=|S|and1+T&lt;=Max_Depth;</t>
  </si>
  <si>
    <t>requires1=|S|andS=Empty_String;</t>
  </si>
  <si>
    <t>requires1=|S|and|T|&lt;=Max_Depth;</t>
  </si>
  <si>
    <t>requires|S|&gt;0&amp;|T|&gt;0;</t>
  </si>
  <si>
    <t>requires|S|&gt;0&amp;|T|&lt;Max_Depth;</t>
  </si>
  <si>
    <t>requires1&lt;=|S|and|T|&lt;=Max_Depth;</t>
  </si>
  <si>
    <t>requires|S|&gt;=1and|T|=&lt;=0;</t>
  </si>
  <si>
    <t>requires|S|=1and|T|+1&lt;=Max_Depth;</t>
  </si>
  <si>
    <t>requires|S|&gt;1&amp;&amp;|T|&lt;3;</t>
  </si>
  <si>
    <t>requires|S|&gt;0andT&lt;Max_Depth;</t>
  </si>
  <si>
    <t>requires1&lt;=|S|and1+|S|&lt;=3;</t>
  </si>
  <si>
    <t>requires|S|&gt;=1&amp;&amp;|T|&lt;Max_Depth;</t>
  </si>
  <si>
    <t>requires|S|&gt;=1and|T|&lt;MaxDepth;</t>
  </si>
  <si>
    <t>requires|S|&gt;=1,|S|&lt;=2;</t>
  </si>
  <si>
    <t>requires|S|&gt;=1;|T|&lt;3</t>
  </si>
  <si>
    <t>requires|S|&gt;=1,|T|&lt;3;</t>
  </si>
  <si>
    <t>requires|S|&gt;=1|T|&lt;3;</t>
  </si>
  <si>
    <t>requires|S|&gt;=1;|T|&lt;Max_Depth;</t>
  </si>
  <si>
    <t>requires|S|&gt;=1,1+|T|&lt;=Max_Depth;</t>
  </si>
  <si>
    <t>requires|S|&gt;=1</t>
  </si>
  <si>
    <t>requires3&gt;=|S|&gt;0;</t>
  </si>
  <si>
    <t>requires3&gt;=|S|&gt;=0;</t>
  </si>
  <si>
    <t>requires|S|&gt;0o|T|&lt;3</t>
  </si>
  <si>
    <t>requires|S|&gt;0o|T|&lt;3;</t>
  </si>
  <si>
    <t>requires|S|=1o|T|=0;</t>
  </si>
  <si>
    <t>requires|S|=1o|T|&lt;3;</t>
  </si>
  <si>
    <t>requires|S|&gt;=0o|T|&lt;3;</t>
  </si>
  <si>
    <t>requires3&gt;=|S|&gt;=0o0&lt;=|T|&lt;3;</t>
  </si>
  <si>
    <t>requiresT=&lt;#S&gt;o&lt;#T&gt;;</t>
  </si>
  <si>
    <t>requiresT=&lt;#S&gt;o#T;</t>
  </si>
  <si>
    <t>requires|T|+1&lt;=Max_Depth;</t>
  </si>
  <si>
    <t>requires|T|+1&lt;=3;</t>
  </si>
  <si>
    <t>requiresT=&lt;#K&gt;o#T;</t>
  </si>
  <si>
    <t>requiresS=&lt;#K&gt;o#S;</t>
  </si>
  <si>
    <t>requires|S|&gt;=1o|T|+1&lt;=3;</t>
  </si>
  <si>
    <t>requires|S|&gt;=1o|T|+1&lt;=Max+Depth;</t>
  </si>
  <si>
    <t>requires1&lt;=|S|o|T|+1&lt;=Max+Depth;</t>
  </si>
  <si>
    <t>requires1&lt;=|S|o1+|S|&lt;=Max_Depth;</t>
  </si>
  <si>
    <t>requires#S=Reverse(#T);</t>
  </si>
  <si>
    <t>requires|T|&gt;0;</t>
  </si>
  <si>
    <t>requires|S|&gt;0;and|T|&lt;Max_length;</t>
  </si>
  <si>
    <t>requires1+|S|&lt;=Max_Depth;</t>
  </si>
  <si>
    <t>requiresS&gt;0andT&lt;=3;</t>
  </si>
  <si>
    <t>requires1=|S|andT=Empty_String;</t>
  </si>
  <si>
    <t>requires|S|&gt;=1and|T|&gt;=1;</t>
  </si>
  <si>
    <t>lesson5</t>
  </si>
  <si>
    <t>Unique lesson5</t>
  </si>
  <si>
    <t>Corrrect</t>
  </si>
  <si>
    <t>DbC 5:</t>
  </si>
  <si>
    <t>ensuresT=#So#T;</t>
  </si>
  <si>
    <t>5 Different Correct</t>
  </si>
  <si>
    <t>ensuresT=#To#S;</t>
  </si>
  <si>
    <t xml:space="preserve">   uses Integer_Template, Stack_Template, String_Theory; </t>
  </si>
  <si>
    <t>ensuresT=#S;</t>
  </si>
  <si>
    <t>Lesson5</t>
  </si>
  <si>
    <t>ensuresT=&lt;#S&gt;o#T;</t>
  </si>
  <si>
    <t>ensuresT=So#T;</t>
  </si>
  <si>
    <t>ensuresT=Prt_Btwn(0,1,#S)o#T;</t>
  </si>
  <si>
    <t xml:space="preserve">   realized by Array_Realiz;</t>
  </si>
  <si>
    <t>ensuresT=&lt;Temp&gt;o#T;</t>
  </si>
  <si>
    <t>ensuresT=Reverse(#S)o#T;</t>
  </si>
  <si>
    <t>ensuresT=&lt;#S&gt;o&lt;#T&gt;;</t>
  </si>
  <si>
    <t>ensuresT=#So#Tand|S|=0;</t>
  </si>
  <si>
    <t>Operation Mystery(clears S: Stack; updates T: Stack);</t>
  </si>
  <si>
    <t>ensuresT=SoT;</t>
  </si>
  <si>
    <t>ensuresT=#So#TandS=Empty_String;</t>
  </si>
  <si>
    <t>requires |S| &lt;= 1 and |T| &lt;= 2;</t>
  </si>
  <si>
    <t>ensuresT=#ToS;</t>
  </si>
  <si>
    <t>ensures T = /* expression */;</t>
  </si>
  <si>
    <t>ensuresT=Reverse(#S);</t>
  </si>
  <si>
    <t>ensuresT=&lt;#T&gt;o&lt;#S&gt;;</t>
  </si>
  <si>
    <t>ensuresS=Empty_String;</t>
  </si>
  <si>
    <t>ensuresT=Tempo#T;</t>
  </si>
  <si>
    <t xml:space="preserve">   If (Depth(S) &gt;= 1) then</t>
  </si>
  <si>
    <t>ensuresT=#To&lt;Temp&gt;;</t>
  </si>
  <si>
    <t xml:space="preserve">      Pop(Temp, S);</t>
  </si>
  <si>
    <t>ensuresT=&lt;S&gt;o#T;</t>
  </si>
  <si>
    <t xml:space="preserve">      Push(Temp, T);</t>
  </si>
  <si>
    <t>ensuresT=#ToReverse(#S);</t>
  </si>
  <si>
    <t xml:space="preserve">   end;</t>
  </si>
  <si>
    <t>ensuresT=ToS;</t>
  </si>
  <si>
    <t>ensuresT=Reverse(S)o#T;</t>
  </si>
  <si>
    <t>ensuresT=#To#Sand|S|=0;</t>
  </si>
  <si>
    <t>ensuresT=&lt;S&gt;o&lt;#T&gt;;</t>
  </si>
  <si>
    <t>ensuresT=&lt;#Temp&gt;o#T;</t>
  </si>
  <si>
    <t>ensuresT=&lt;#S&gt;o#TandS=Empty_String;</t>
  </si>
  <si>
    <t>ensuresT=#T;</t>
  </si>
  <si>
    <t>ensuresT=#To&lt;Temp&gt;andS=empty_string;</t>
  </si>
  <si>
    <t>ensuresT=So#Tand|S|=0;</t>
  </si>
  <si>
    <t>ensuresT=Reverse(S);</t>
  </si>
  <si>
    <t>ensuresT=&lt;#E&gt;o#S;</t>
  </si>
  <si>
    <t>ensuresT=#SoT;</t>
  </si>
  <si>
    <t>ensuresT=#To#SandS=&lt;&gt;;</t>
  </si>
  <si>
    <t>ensuresT=S;</t>
  </si>
  <si>
    <t>ensuresT=#T+#S;</t>
  </si>
  <si>
    <t>ensuresT=&lt;#E&gt;oS;</t>
  </si>
  <si>
    <t>ensuresT=&lt;E&gt;oS;</t>
  </si>
  <si>
    <t>ensuresT=&lt;#E&gt;o#T;</t>
  </si>
  <si>
    <t>ensuresT=|#S|+1;</t>
  </si>
  <si>
    <t>ensuresT=&lt;Temp&gt;oS;</t>
  </si>
  <si>
    <t>ensuresT=&lt;Temp&gt;oT;</t>
  </si>
  <si>
    <t>ensuresT=#Sand|S|=0;</t>
  </si>
  <si>
    <t>ensures|S|=0;</t>
  </si>
  <si>
    <t>ensuresT=#To&lt;#Temp&gt;;</t>
  </si>
  <si>
    <t>ensuresT=Reverse(&lt;#S&gt;)o&lt;#T&gt;;</t>
  </si>
  <si>
    <t>ensuresT=Prt_Btw(0,1,#S)o&lt;#T&gt;;</t>
  </si>
  <si>
    <t>ensuresT=Prt_Btw(0,1,&lt;#S&gt;)o&lt;#T&gt;;</t>
  </si>
  <si>
    <t>ensuresT=Prt_Btw(0,1,S)o&lt;#T&gt;;</t>
  </si>
  <si>
    <t>ensuresT=&lt;#S&gt;o&lt;#T&gt;andS=Empty_String;</t>
  </si>
  <si>
    <t>ensuresT=Reverse(S)o#TandS=Empty_String;</t>
  </si>
  <si>
    <t>ensuresT=Destring(S)o#TandS=Empty_String;</t>
  </si>
  <si>
    <t>ensuresT=&lt;S&gt;andS=&lt;&gt;;</t>
  </si>
  <si>
    <t>ensuresT=&lt;S&gt;;</t>
  </si>
  <si>
    <t>ensuresT=&lt;#S&gt;andS=Empty_String;</t>
  </si>
  <si>
    <t>ensuresT=&lt;#S&gt;oTandS=Empty_String;</t>
  </si>
  <si>
    <t>ensuresT=prt_between(0,1,#S)o#T;</t>
  </si>
  <si>
    <t>ensuresT=prnt_between(0,1,#S)o#T;</t>
  </si>
  <si>
    <t>ensuresT=|#S|o#T;</t>
  </si>
  <si>
    <t>ensuresT=&lt;#S&gt;o#TandS=&lt;&gt;;</t>
  </si>
  <si>
    <t>ensuresT=&lt;#S&gt;o#TandS=0;</t>
  </si>
  <si>
    <t>ensuresT=&lt;#S&gt;o#Tand&lt;S&gt;=&lt;&gt;;</t>
  </si>
  <si>
    <t>ensuresT=&lt;#S&gt;o#Tand&lt;S&gt;=0;</t>
  </si>
  <si>
    <t>ensuresT=&lt;#S&gt;o#Tand;</t>
  </si>
  <si>
    <t>ensuresT=&lt;#S&gt;o#Tand1&gt;=|S|;</t>
  </si>
  <si>
    <t>ensuresT=&lt;#S&gt;o#Tand0=|S|;</t>
  </si>
  <si>
    <t>ensuresT=&lt;#S&gt;o#Tand|S|=|#S|-1;</t>
  </si>
  <si>
    <t>//ensuresT=&lt;#S&gt;o#T;</t>
  </si>
  <si>
    <t>ensuresT=&lt;#T&gt;o#S;</t>
  </si>
  <si>
    <t>ensuresT=Prt_Btwn(0,1,#S)oT;</t>
  </si>
  <si>
    <t>ensuresT=&lt;E&gt;o#T;</t>
  </si>
  <si>
    <t>ensuresT=|#T|+1;</t>
  </si>
  <si>
    <t>ensures|S|=1;</t>
  </si>
  <si>
    <t>ensuresT=#To#SandS=Empty_String;</t>
  </si>
  <si>
    <t>ensuresT=To#SandS=Empty_String;</t>
  </si>
  <si>
    <t>ensuresT=&lt;Temp&gt;+#T;</t>
  </si>
  <si>
    <t>ensures|T|=|#T|+1;</t>
  </si>
  <si>
    <t>ensures|T|=|#T|+1and|S|=|#S|-1;</t>
  </si>
  <si>
    <t>ensuresT=Reverse(#S)o#T;;</t>
  </si>
  <si>
    <t>ensuresT=#To#R;</t>
  </si>
  <si>
    <t>ensuresT=&lt;S&gt;oT;</t>
  </si>
  <si>
    <t>ensuresT=#ToPrt_Btwn(0,1,S);</t>
  </si>
  <si>
    <t>ensuresT=#ToPrt_Btwn(0,1,#S);</t>
  </si>
  <si>
    <t>lesson6</t>
  </si>
  <si>
    <t>Unique lesson6</t>
  </si>
  <si>
    <t>ensuresReverse(S)oT=Reverse(#S)o#T;</t>
  </si>
  <si>
    <t>2 Different Correct</t>
  </si>
  <si>
    <t>DbC 6:</t>
  </si>
  <si>
    <t>ensuresReverse(S)oT=#So#T;</t>
  </si>
  <si>
    <t>ensuresReverse(S)oT=#To#S;</t>
  </si>
  <si>
    <t>Lesson6</t>
  </si>
  <si>
    <t xml:space="preserve">   uses Integer_Template, Stack_Template, String_Theory;</t>
  </si>
  <si>
    <t>ensuresReverse(S)oT=#S;</t>
  </si>
  <si>
    <t>ensuresReverse(S)oT=T;</t>
  </si>
  <si>
    <t>ensuresReverse(#S)o#T=Reverse(S)oT;</t>
  </si>
  <si>
    <t>ensuresReverse(S)oT=#T;</t>
  </si>
  <si>
    <t>ensuresReverse(S)oT=SoT;</t>
  </si>
  <si>
    <t>ensuresReverse(S)o#T=T;</t>
  </si>
  <si>
    <t>Operation Mystery(updates S, T: Stack);</t>
  </si>
  <si>
    <t>ensuresReverse(S)oT=Reverse(T)oS;</t>
  </si>
  <si>
    <t>requires |S| &gt;= 1 and |T| &lt;= 2;</t>
  </si>
  <si>
    <t>ensuresReverse(S)oT=Reverse(#T)o#S;</t>
  </si>
  <si>
    <t>ensures Reverse(S) o T = /* expression */;</t>
  </si>
  <si>
    <t>ensuresReverse(S)oT=Reverse(#S);</t>
  </si>
  <si>
    <t>ensuresReverse(S)oT=ToS;</t>
  </si>
  <si>
    <t>Input Values:</t>
  </si>
  <si>
    <t>ensuresReverse(S)oT=S;</t>
  </si>
  <si>
    <t>Stringification:</t>
  </si>
  <si>
    <t>ensuresReverse(S)oT=Reverse(#S)oT;</t>
  </si>
  <si>
    <t>String Concatenation:</t>
  </si>
  <si>
    <t>ensuresReverse(S)oT=Reverse(S);</t>
  </si>
  <si>
    <t>String Length:</t>
  </si>
  <si>
    <t>ensuresReverse(S)oT=Reverse(T);</t>
  </si>
  <si>
    <t>Operation Contracts:</t>
  </si>
  <si>
    <t>ensuresReverse(S)oT;</t>
  </si>
  <si>
    <t>ensuresReverse(S)oT=#SoReverse(#T);</t>
  </si>
  <si>
    <t>Variables:</t>
  </si>
  <si>
    <t>ensuresReverse(S)oT=Reverse(ToS);</t>
  </si>
  <si>
    <t>Syntax and Other:</t>
  </si>
  <si>
    <t>ensuresReverse(S)oT=Reverse(#T);</t>
  </si>
  <si>
    <t>ensuresReverse(S)oT=Reverse(#To#S);</t>
  </si>
  <si>
    <t>ensuresReverse(S)oT=Reverse(#ToS);</t>
  </si>
  <si>
    <t>ensuresReverse(S)oT=S</t>
  </si>
  <si>
    <t>ensuresReverse(S)oT=#S</t>
  </si>
  <si>
    <t>ensuresReverse(S)oT=Reverse(#S)o&lt;#T&gt;;</t>
  </si>
  <si>
    <t>ensuresReverse(S)oT=Reverse(S)oT;</t>
  </si>
  <si>
    <t>ensuresReverse(S)oT=Reverse(#S)oReverse(#T);</t>
  </si>
  <si>
    <t>ensuresReverse(S)oT=Reverse(#T)oReverse(#S);</t>
  </si>
  <si>
    <t>ensuresReverse(S)oT=Reverse(#S)o&lt;#Temp&gt;o#T;</t>
  </si>
  <si>
    <t>ensuresReverse(S)oT=/*expression*/;</t>
  </si>
  <si>
    <t>ensuresReverse(S)oT=|S|+|T|;</t>
  </si>
  <si>
    <t>ensuresReverse(S)oT=Reverse(S)o#T;</t>
  </si>
  <si>
    <t>ensuresReverse(S)oT=Reverse(S)oReverse(S)o#T;</t>
  </si>
  <si>
    <t>ensuresReverse(S)oT=SoReverse(T);</t>
  </si>
  <si>
    <t>ensuresReverse(S)oT=Reverse(#SoT);</t>
  </si>
  <si>
    <t>ensuresReverse(S)oT=Reverse(#So#T);</t>
  </si>
  <si>
    <t>ensuresReverse(S)oT=Reverse(SoT);</t>
  </si>
  <si>
    <t>ensuresReverse(S)oT=Reverse(So#T);</t>
  </si>
  <si>
    <t>ensuresReverse(S)oT=Reverse(To#S);</t>
  </si>
  <si>
    <t>ensuresReverse(S)oT=Reverse(T)o#S;</t>
  </si>
  <si>
    <t>ensuresReverse(S)oT=|#S|+|#T|;</t>
  </si>
  <si>
    <t>ensuresReverse(S)oT&lt;=3;</t>
  </si>
  <si>
    <t>ensuresReverse(S)oT=Reverse(prt_btwn(1,|#S|,S))oprt_btwn(0,1,#S)oT;</t>
  </si>
  <si>
    <t>ensuresReverse(S)oT=ToS</t>
  </si>
  <si>
    <t>ensures|T|&lt;=3;</t>
  </si>
  <si>
    <t>ensuresReverse(S)oT=Reverse(#T);;</t>
  </si>
  <si>
    <t>ensuresReverse(S)oT=&lt;#S&gt;o#T;</t>
  </si>
  <si>
    <t>ensuresReverse(S)oT=#So&lt;#S&gt;o#T;</t>
  </si>
  <si>
    <t>ensuresReverse(S)oT=#So#So#T;</t>
  </si>
  <si>
    <t>ensuresReverse(S)oT=So#T;</t>
  </si>
  <si>
    <t>ensuresReverse(S)oT=Revers(#S)o#T;</t>
  </si>
  <si>
    <t>ensuresReverse(S)oT=#SoT;</t>
  </si>
  <si>
    <t>ensuresReverse(S)oT=#ToReverse(#S);</t>
  </si>
  <si>
    <t>ensuresReverse(S)oT=Reverse(Prt_Btwn(0,2,#S))oTempo#T;</t>
  </si>
  <si>
    <t>ensuresReverse(S)oT=Max_Depth;</t>
  </si>
  <si>
    <t>ensuresReverse(S)oT=|Max_Depth|;</t>
  </si>
  <si>
    <t>Lesson1</t>
  </si>
  <si>
    <t>Lesson4</t>
  </si>
  <si>
    <t>Average</t>
  </si>
  <si>
    <t>Unique IDS</t>
  </si>
  <si>
    <t>Mapping</t>
  </si>
  <si>
    <t>Attempts</t>
  </si>
  <si>
    <t># of Attempts</t>
  </si>
  <si>
    <t>Gave Up on Lesson 1</t>
  </si>
  <si>
    <t>Total Unique IDs:</t>
  </si>
  <si>
    <t>Activity</t>
  </si>
  <si>
    <t>Ranking</t>
  </si>
  <si>
    <t>Successful completion</t>
  </si>
  <si>
    <t># of students who attempted</t>
  </si>
  <si>
    <t>2018-04-29T23:06:41.938Z</t>
  </si>
  <si>
    <t>Incorrect</t>
  </si>
  <si>
    <t>2018-04-29T23:06:52.419Z</t>
  </si>
  <si>
    <t>2018-04-29T23:07:58.309Z</t>
  </si>
  <si>
    <t>2018-04-29T23:08:16.715Z</t>
  </si>
  <si>
    <t>2018-04-29T23:08:24.816Z</t>
  </si>
  <si>
    <t>2018-04-29T23:08:42.212Z</t>
  </si>
  <si>
    <t>2018-04-29T23:09:36.928Z</t>
  </si>
  <si>
    <t>2018-04-29T23:09:47.178Z</t>
  </si>
  <si>
    <t>2018-04-29T23:10:02.756Z</t>
  </si>
  <si>
    <t>2018-04-29T23:10:55.208Z</t>
  </si>
  <si>
    <t>2018-04-29T23:11:09.938Z</t>
  </si>
  <si>
    <t>ConfirmS=KoK;</t>
  </si>
  <si>
    <t>2018-04-29T23:11:14.585Z</t>
  </si>
  <si>
    <t>2018-04-29T23:11:27.390Z</t>
  </si>
  <si>
    <t>2018-04-29T23:11:38.106Z</t>
  </si>
  <si>
    <t>2018-04-29T23:11:57.390Z</t>
  </si>
  <si>
    <t>2018-04-29T23:12:38.182Z</t>
  </si>
  <si>
    <t>type</t>
  </si>
  <si>
    <t>module</t>
  </si>
  <si>
    <t>name</t>
  </si>
  <si>
    <t>author</t>
  </si>
  <si>
    <t>code</t>
  </si>
  <si>
    <t>timestamp</t>
  </si>
  <si>
    <t>section2</t>
  </si>
  <si>
    <t>2018-04-25T18:56:20.837Z</t>
  </si>
  <si>
    <t>2018-04-25T18:56:37.432Z</t>
  </si>
  <si>
    <t>2018-04-25T18:56:55.087Z</t>
  </si>
  <si>
    <t>2018-04-25T18:57:12.317Z</t>
  </si>
  <si>
    <t>2018-04-25T18:57:33.001Z</t>
  </si>
  <si>
    <t>2018-04-25T18:57:42.699Z</t>
  </si>
  <si>
    <t>lesson2</t>
  </si>
  <si>
    <t>2018-04-25T18:58:21.986Z</t>
  </si>
  <si>
    <t>lesson3</t>
  </si>
  <si>
    <t>2018-04-25T19:00:01.466Z</t>
  </si>
  <si>
    <t>2018-04-25T19:00:31.400Z</t>
  </si>
  <si>
    <t>2018-04-25T19:01:09.877Z</t>
  </si>
  <si>
    <t>2018-04-25T19:01:41.900Z</t>
  </si>
  <si>
    <t>2018-04-25T19:03:29.118Z</t>
  </si>
  <si>
    <t>2018-04-25T19:03:45.279Z</t>
  </si>
  <si>
    <t>2018-04-25T19:05:56.650Z</t>
  </si>
  <si>
    <t>2018-04-25T19:06:15.294Z</t>
  </si>
  <si>
    <t>2018-04-25T19:06:27.850Z</t>
  </si>
  <si>
    <t>2018-04-25T19:06:37.039Z</t>
  </si>
  <si>
    <t>2018-04-25T19:08:03.071Z</t>
  </si>
  <si>
    <t>2018-04-25T19:08:15.583Z</t>
  </si>
  <si>
    <t>2018-04-25T19:10:25.078Z</t>
  </si>
  <si>
    <t>2018-04-25T19:16:21.045Z</t>
  </si>
  <si>
    <t>2018-05-01T03:09:28.380Z</t>
  </si>
  <si>
    <t>2018-05-01T03:09:47.955Z</t>
  </si>
  <si>
    <t>2018-05-01T03:10:40.196Z</t>
  </si>
  <si>
    <t>2018-05-01T03:11:32.589Z</t>
  </si>
  <si>
    <t>2018-05-01T03:12:39.834Z</t>
  </si>
  <si>
    <t>2018-05-01T03:13:58.655Z</t>
  </si>
  <si>
    <t>ensuresS=&lt;&gt;andT=#So#T;</t>
  </si>
  <si>
    <t>2018-05-01T03:23:52.356Z</t>
  </si>
  <si>
    <t>2018-05-01T03:24:00.682Z</t>
  </si>
  <si>
    <t>2018-05-01T03:26:00.474Z</t>
  </si>
  <si>
    <t>complete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</si>
  <si>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#T;
  Procedure
    Var Temp: Integer;
    Pop(Temp, S);
    Push(Temp, T);
  end Mystery;
end BeginToReason;</t>
  </si>
  <si>
    <t>2018-05-01T03:26:39.835Z</t>
  </si>
  <si>
    <t>2018-05-01T14:17:42.801Z</t>
  </si>
  <si>
    <t>2018-05-01T14:18:00.140Z</t>
  </si>
  <si>
    <t>2018-05-01T14:18:16.949Z</t>
  </si>
  <si>
    <t>2018-05-01T14:18:40.778Z</t>
  </si>
  <si>
    <t>2018-05-01T14:19:18.261Z</t>
  </si>
  <si>
    <t>2018-05-01T14:19:35.928Z</t>
  </si>
  <si>
    <t>2018-05-01T14:19:40.861Z</t>
  </si>
  <si>
    <t>2018-05-02T22:53:45.887Z</t>
  </si>
  <si>
    <t>2018-05-02T22:54:05.613Z</t>
  </si>
  <si>
    <t>2018-05-02T22:54:24.189Z</t>
  </si>
  <si>
    <t>requires|S|&gt;=1and|T|&lt;=Max_Depth;</t>
  </si>
  <si>
    <t>2018-05-02T22:54:49.642Z</t>
  </si>
  <si>
    <t>2018-05-02T22:54:53.669Z</t>
  </si>
  <si>
    <t>2018-05-02T22:55:21.015Z</t>
  </si>
  <si>
    <t>2018-05-02T22:55:35.935Z</t>
  </si>
  <si>
    <t>2018-05-03T03:26:44.929Z</t>
  </si>
  <si>
    <t>2018-04-30T02:55:07.455Z</t>
  </si>
  <si>
    <t>2018-04-30T02:57:50.044Z</t>
  </si>
  <si>
    <t>2018-04-30T02:58:31.986Z</t>
  </si>
  <si>
    <t>2018-04-30T02:58:44.977Z</t>
  </si>
  <si>
    <t>2018-04-30T02:59:43.248Z</t>
  </si>
  <si>
    <t>2018-04-30T02:59:55.773Z</t>
  </si>
  <si>
    <t>2018-04-30T03:00:15.694Z</t>
  </si>
  <si>
    <t>2018-04-30T03:01:08.560Z</t>
  </si>
  <si>
    <t>2018-04-30T03:01:15.017Z</t>
  </si>
  <si>
    <t>2018-04-30T03:02:08.272Z</t>
  </si>
  <si>
    <t>ConfirmS=#SO#K;</t>
  </si>
  <si>
    <t>2018-04-30T03:02:26.623Z</t>
  </si>
  <si>
    <t>2018-04-30T03:02:46.372Z</t>
  </si>
  <si>
    <t>2018-04-30T03:03:40.597Z</t>
  </si>
  <si>
    <t>2018-05-03T03:08:53.520Z</t>
  </si>
  <si>
    <t>2018-05-03T03:10:05.904Z</t>
  </si>
  <si>
    <t>2018-05-03T03:12:34.095Z</t>
  </si>
  <si>
    <t>2018-05-03T03:13:46.501Z</t>
  </si>
  <si>
    <t>ConfirmS=#So&lt;#I&gt;;
ConfirmK=&lt;#J&gt;;</t>
  </si>
  <si>
    <t>2018-05-03T03:14:30.611Z</t>
  </si>
  <si>
    <t>2018-05-03T03:14:44.872Z</t>
  </si>
  <si>
    <t>2018-05-03T03:18:29.334Z</t>
  </si>
  <si>
    <t>2018-05-03T03:18:42.658Z</t>
  </si>
  <si>
    <t>2018-05-03T03:18:53.251Z</t>
  </si>
  <si>
    <t>2018-05-03T03:19:14.679Z</t>
  </si>
  <si>
    <t>2018-05-03T03:19:23.598Z</t>
  </si>
  <si>
    <t>2018-05-03T03:19:48.407Z</t>
  </si>
  <si>
    <t>2018-05-03T03:20:08.725Z</t>
  </si>
  <si>
    <t>2018-05-03T03:20:34.611Z</t>
  </si>
  <si>
    <t>2018-05-03T03:21:06.783Z</t>
  </si>
  <si>
    <t>2018-05-03T03:34:35.878Z</t>
  </si>
  <si>
    <t>2018-05-03T21:19:31.974Z</t>
  </si>
  <si>
    <t>2018-05-03T21:20:04.070Z</t>
  </si>
  <si>
    <t>ConfirmS=#Io#S;
ConfirmK=&lt;#J&gt;;</t>
  </si>
  <si>
    <t>2018-05-03T21:20:16.317Z</t>
  </si>
  <si>
    <t>2018-05-03T21:20:26.148Z</t>
  </si>
  <si>
    <t>2018-05-03T21:21:05.011Z</t>
  </si>
  <si>
    <t>2018-05-03T21:21:35.104Z</t>
  </si>
  <si>
    <t>2018-05-03T21:21:51.294Z</t>
  </si>
  <si>
    <t>2018-05-03T21:22:38.430Z</t>
  </si>
  <si>
    <t>2018-05-03T21:22:51.265Z</t>
  </si>
  <si>
    <t>2018-05-03T21:23:37.159Z</t>
  </si>
  <si>
    <t>2018-05-03T21:24:13.287Z</t>
  </si>
  <si>
    <t>2018-05-03T21:24:21.107Z</t>
  </si>
  <si>
    <t>2018-05-03T21:25:11.928Z</t>
  </si>
  <si>
    <t>2018-05-03T21:25:49.556Z</t>
  </si>
  <si>
    <t>2018-05-03T21:25:57.791Z</t>
  </si>
  <si>
    <t>2018-05-03T21:26:58.882Z</t>
  </si>
  <si>
    <t>2018-04-26T02:44:00.249Z</t>
  </si>
  <si>
    <t>2018-04-26T02:44:14.987Z</t>
  </si>
  <si>
    <t>2018-04-26T02:46:27.161Z</t>
  </si>
  <si>
    <t>2018-04-26T02:46:32.607Z</t>
  </si>
  <si>
    <t>2018-04-26T02:46:50.164Z</t>
  </si>
  <si>
    <t>2018-04-26T02:48:32.327Z</t>
  </si>
  <si>
    <t>2018-04-26T02:48:43.605Z</t>
  </si>
  <si>
    <t>2018-04-26T02:49:02.791Z</t>
  </si>
  <si>
    <t>2018-04-26T02:49:13.720Z</t>
  </si>
  <si>
    <t>2018-04-26T02:51:12.794Z</t>
  </si>
  <si>
    <t>2018-04-26T02:51:21.318Z</t>
  </si>
  <si>
    <t>2018-04-26T02:51:55.926Z</t>
  </si>
  <si>
    <t>2018-04-26T02:53:43.542Z</t>
  </si>
  <si>
    <t>2018-04-26T02:56:57.125Z</t>
  </si>
  <si>
    <t>2018-04-26T02:57:08.399Z</t>
  </si>
  <si>
    <t>2018-04-26T02:57:14.178Z</t>
  </si>
  <si>
    <t>2018-04-26T02:59:57.986Z</t>
  </si>
  <si>
    <t>2018-04-26T17:22:44.073Z</t>
  </si>
  <si>
    <t>2018-04-29T05:13:16.096Z</t>
  </si>
  <si>
    <t>2018-04-29T05:13:44.129Z</t>
  </si>
  <si>
    <t>2018-04-29T05:16:00.850Z</t>
  </si>
  <si>
    <t>ConfirmS=k;</t>
  </si>
  <si>
    <t>2018-04-29T05:16:30.234Z</t>
  </si>
  <si>
    <t>2018-04-29T05:16:50.637Z</t>
  </si>
  <si>
    <t>2018-04-29T05:17:08.765Z</t>
  </si>
  <si>
    <t>2018-04-29T05:17:17.381Z</t>
  </si>
  <si>
    <t>2018-04-29T05:17:26.442Z</t>
  </si>
  <si>
    <t>2018-04-29T05:18:24.327Z</t>
  </si>
  <si>
    <t>2018-04-29T05:18:31.098Z</t>
  </si>
  <si>
    <t>2018-04-29T05:18:57.797Z</t>
  </si>
  <si>
    <t>2018-04-29T05:19:16.733Z</t>
  </si>
  <si>
    <t>2018-04-29T05:20:09.167Z</t>
  </si>
  <si>
    <t>2018-04-29T05:20:35.440Z</t>
  </si>
  <si>
    <t>2018-04-29T05:21:21.620Z</t>
  </si>
  <si>
    <t>2018-04-29T05:21:39.967Z</t>
  </si>
  <si>
    <t>2018-04-29T05:22:09.198Z</t>
  </si>
  <si>
    <t>2018-04-29T05:22:18.789Z</t>
  </si>
  <si>
    <t>2018-04-29T05:22:35.460Z</t>
  </si>
  <si>
    <t>2018-04-29T05:23:02.801Z</t>
  </si>
  <si>
    <t>2018-04-29T05:25:36.318Z</t>
  </si>
  <si>
    <t>2018-04-29T05:25:52.724Z</t>
  </si>
  <si>
    <t>2018-04-29T05:26:20.865Z</t>
  </si>
  <si>
    <t>2018-04-29T05:26:34.125Z</t>
  </si>
  <si>
    <t>2018-04-29T05:27:30.887Z</t>
  </si>
  <si>
    <t>2018-04-29T05:27:57.807Z</t>
  </si>
  <si>
    <t>2018-04-29T05:28:35.728Z</t>
  </si>
  <si>
    <t>2018-04-29T05:29:02.999Z</t>
  </si>
  <si>
    <t>2018-04-29T05:30:21.419Z</t>
  </si>
  <si>
    <t>2018-04-29T05:31:06.315Z</t>
  </si>
  <si>
    <t>2018-04-29T05:31:20.913Z</t>
  </si>
  <si>
    <t>2018-04-29T05:31:50.982Z</t>
  </si>
  <si>
    <t>2018-04-29T05:32:29.985Z</t>
  </si>
  <si>
    <t>2018-04-29T05:34:47.665Z</t>
  </si>
  <si>
    <t>2018-04-29T05:34:59.524Z</t>
  </si>
  <si>
    <t>2018-04-29T05:35:22.029Z</t>
  </si>
  <si>
    <t>2018-04-29T05:35:31.971Z</t>
  </si>
  <si>
    <t>2018-04-29T05:35:46.785Z</t>
  </si>
  <si>
    <t>2018-04-29T05:36:04.701Z</t>
  </si>
  <si>
    <t>2018-04-29T05:36:14.567Z</t>
  </si>
  <si>
    <t>2018-04-29T05:36:41.552Z</t>
  </si>
  <si>
    <t>2018-04-29T05:37:29.097Z</t>
  </si>
  <si>
    <t>2018-04-29T05:37:38.711Z</t>
  </si>
  <si>
    <t>2018-04-29T05:39:10.929Z</t>
  </si>
  <si>
    <t>2018-04-29T05:39:39.692Z</t>
  </si>
  <si>
    <t>2018-04-29T05:39:51.376Z</t>
  </si>
  <si>
    <t>2018-04-29T05:41:19.664Z</t>
  </si>
  <si>
    <t>2018-04-29T05:41:58.190Z</t>
  </si>
  <si>
    <t>2018-04-29T05:42:19.493Z</t>
  </si>
  <si>
    <t>2018-04-29T05:43:39.906Z</t>
  </si>
  <si>
    <t>2018-04-29T05:44:02.861Z</t>
  </si>
  <si>
    <t>2018-04-29T05:44:14.573Z</t>
  </si>
  <si>
    <t>2018-04-29T05:44:31.520Z</t>
  </si>
  <si>
    <t>2018-04-29T05:44:39.739Z</t>
  </si>
  <si>
    <t>2018-04-29T05:45:28.173Z</t>
  </si>
  <si>
    <t>2018-04-29T05:45:44.446Z</t>
  </si>
  <si>
    <t>2018-04-29T05:45:51.010Z</t>
  </si>
  <si>
    <t>2018-04-29T05:46:14.961Z</t>
  </si>
  <si>
    <t>2018-04-29T05:46:24.870Z</t>
  </si>
  <si>
    <t>2018-04-29T05:46:51.964Z</t>
  </si>
  <si>
    <t>2018-04-29T05:47:35.322Z</t>
  </si>
  <si>
    <t>2018-04-29T05:47:44.256Z</t>
  </si>
  <si>
    <t>2018-04-29T05:47:50.108Z</t>
  </si>
  <si>
    <t>2018-04-29T05:48:03.538Z</t>
  </si>
  <si>
    <t>2018-04-30T02:01:22.160Z</t>
  </si>
  <si>
    <t>2018-04-30T02:01:42.102Z</t>
  </si>
  <si>
    <t>2018-04-30T02:02:58.995Z</t>
  </si>
  <si>
    <t>2018-04-30T02:13:15.190Z</t>
  </si>
  <si>
    <t>2018-04-30T02:13:54.360Z</t>
  </si>
  <si>
    <t>2018-04-30T02:15:42.799Z</t>
  </si>
  <si>
    <t>2018-04-30T02:15:51.612Z</t>
  </si>
  <si>
    <t>2018-04-30T02:16:10.251Z</t>
  </si>
  <si>
    <t>2018-04-30T02:17:22.462Z</t>
  </si>
  <si>
    <t>2018-04-30T02:17:36.464Z</t>
  </si>
  <si>
    <t>2018-04-30T02:17:48.672Z</t>
  </si>
  <si>
    <t>2018-04-30T02:18:37.421Z</t>
  </si>
  <si>
    <t>2018-04-30T02:22:01.207Z</t>
  </si>
  <si>
    <t>2018-04-30T02:22:09.365Z</t>
  </si>
  <si>
    <t>2018-04-30T02:24:07.276Z</t>
  </si>
  <si>
    <t>2018-04-30T02:24:27.545Z</t>
  </si>
  <si>
    <t>2018-04-30T02:24:58.872Z</t>
  </si>
  <si>
    <t>2018-04-30T02:26:06.822Z</t>
  </si>
  <si>
    <t>2018-04-30T02:27:28.017Z</t>
  </si>
  <si>
    <t>2018-04-30T02:28:06.461Z</t>
  </si>
  <si>
    <t>2018-04-30T02:28:52.801Z</t>
  </si>
  <si>
    <t>2018-04-30T02:29:07.950Z</t>
  </si>
  <si>
    <t>2018-04-30T02:29:14.507Z</t>
  </si>
  <si>
    <t>2018-04-30T02:32:50.822Z</t>
  </si>
  <si>
    <t>2018-04-30T02:32:57.523Z</t>
  </si>
  <si>
    <t>2018-04-30T02:35:32.864Z</t>
  </si>
  <si>
    <t>2018-04-30T02:40:50.663Z</t>
  </si>
  <si>
    <t>2018-04-24T16:26:20.848Z</t>
  </si>
  <si>
    <t>2018-04-24T16:26:56.049Z</t>
  </si>
  <si>
    <t>2018-04-24T16:27:31.918Z</t>
  </si>
  <si>
    <t>2018-04-24T16:27:44.084Z</t>
  </si>
  <si>
    <t>2018-04-24T16:27:52.211Z</t>
  </si>
  <si>
    <t>2018-04-24T16:28:21.403Z</t>
  </si>
  <si>
    <t>2018-04-24T16:28:36.711Z</t>
  </si>
  <si>
    <t>2018-04-24T16:29:01.884Z</t>
  </si>
  <si>
    <t>2018-04-24T16:29:28.630Z</t>
  </si>
  <si>
    <t>2018-04-24T16:31:38.022Z</t>
  </si>
  <si>
    <t>2018-04-24T16:31:54.933Z</t>
  </si>
  <si>
    <t>2018-04-24T16:32:03.804Z</t>
  </si>
  <si>
    <t>2018-04-24T16:33:25.453Z</t>
  </si>
  <si>
    <t>2018-04-24T16:33:48.733Z</t>
  </si>
  <si>
    <t>2018-04-24T16:34:41.089Z</t>
  </si>
  <si>
    <t>2018-04-24T16:34:58.571Z</t>
  </si>
  <si>
    <t>2018-04-24T16:36:04.105Z</t>
  </si>
  <si>
    <t>2018-04-24T16:36:46.106Z</t>
  </si>
  <si>
    <t>2018-04-24T16:37:09.230Z</t>
  </si>
  <si>
    <t>2018-04-24T16:42:15.207Z</t>
  </si>
  <si>
    <t>2018-04-24T16:42:46.848Z</t>
  </si>
  <si>
    <t>2018-04-24T16:44:03.387Z</t>
  </si>
  <si>
    <t>2018-04-24T16:44:28.153Z</t>
  </si>
  <si>
    <t>2018-04-24T16:48:31.452Z</t>
  </si>
  <si>
    <t>2018-04-26T15:53:02.441Z</t>
  </si>
  <si>
    <t>2018-04-26T05:00:35.283Z</t>
  </si>
  <si>
    <t>2018-04-26T05:01:21.256Z</t>
  </si>
  <si>
    <t>2018-04-26T05:01:48.998Z</t>
  </si>
  <si>
    <t>2018-04-26T05:02:05.329Z</t>
  </si>
  <si>
    <t>2018-04-26T05:02:26.503Z</t>
  </si>
  <si>
    <t>2018-04-26T05:02:56.952Z</t>
  </si>
  <si>
    <t>2018-04-26T05:04:45.718Z</t>
  </si>
  <si>
    <t>2018-04-26T05:05:31.256Z</t>
  </si>
  <si>
    <t>2018-04-26T05:05:44.275Z</t>
  </si>
  <si>
    <t>2018-04-26T05:06:06.048Z</t>
  </si>
  <si>
    <t>2018-04-26T05:07:57.517Z</t>
  </si>
  <si>
    <t>2018-04-26T05:09:41.582Z</t>
  </si>
  <si>
    <t>2018-05-03T20:42:01.811Z</t>
  </si>
  <si>
    <t>2018-05-03T20:42:40.167Z</t>
  </si>
  <si>
    <t>2018-05-03T20:42:54.535Z</t>
  </si>
  <si>
    <t>2018-05-03T20:43:14.502Z</t>
  </si>
  <si>
    <t>2018-05-03T20:44:04.268Z</t>
  </si>
  <si>
    <t>2018-05-03T20:44:53.467Z</t>
  </si>
  <si>
    <t>ConfirmS=Ko#S;</t>
  </si>
  <si>
    <t>2018-05-03T20:44:59.381Z</t>
  </si>
  <si>
    <t>2018-05-03T20:46:13.033Z</t>
  </si>
  <si>
    <t>2018-05-03T20:46:18.898Z</t>
  </si>
  <si>
    <t>2018-05-03T20:46:29.886Z</t>
  </si>
  <si>
    <t>2018-05-03T20:46:39.694Z</t>
  </si>
  <si>
    <t>2018-05-03T20:46:51.397Z</t>
  </si>
  <si>
    <t>2018-05-03T20:46:58.306Z</t>
  </si>
  <si>
    <t>2018-05-03T20:48:18.473Z</t>
  </si>
  <si>
    <t>2018-04-23T23:04:06.276Z</t>
  </si>
  <si>
    <t>2018-04-23T23:04:15.739Z</t>
  </si>
  <si>
    <t>2018-04-23T23:04:24.806Z</t>
  </si>
  <si>
    <t>2018-04-23T23:04:38.715Z</t>
  </si>
  <si>
    <t>2018-04-23T23:05:23.736Z</t>
  </si>
  <si>
    <t>2018-04-23T23:05:33.984Z</t>
  </si>
  <si>
    <t>2018-04-23T23:05:43.915Z</t>
  </si>
  <si>
    <t>2018-04-23T23:06:01.711Z</t>
  </si>
  <si>
    <t>2018-04-23T23:06:11.389Z</t>
  </si>
  <si>
    <t>2018-04-23T23:06:39.220Z</t>
  </si>
  <si>
    <t>2018-04-23T23:06:48.198Z</t>
  </si>
  <si>
    <t>2018-04-23T23:06:56.408Z</t>
  </si>
  <si>
    <t>2018-04-23T23:07:04.602Z</t>
  </si>
  <si>
    <t>2018-04-23T23:07:14.977Z</t>
  </si>
  <si>
    <t>2018-04-23T23:07:28.410Z</t>
  </si>
  <si>
    <t>2018-04-23T23:08:12.488Z</t>
  </si>
  <si>
    <t>2018-04-23T23:08:34.580Z</t>
  </si>
  <si>
    <t>2018-04-23T23:10:34.137Z</t>
  </si>
  <si>
    <t>2018-04-23T23:11:12.005Z</t>
  </si>
  <si>
    <t>2018-04-23T23:11:39.787Z</t>
  </si>
  <si>
    <t>2018-04-23T23:11:53.919Z</t>
  </si>
  <si>
    <t>2018-04-23T23:12:14.324Z</t>
  </si>
  <si>
    <t>2018-04-23T23:12:25.029Z</t>
  </si>
  <si>
    <t>2018-04-23T23:12:35.633Z</t>
  </si>
  <si>
    <t>2018-04-23T23:14:42.217Z</t>
  </si>
  <si>
    <t>2018-04-23T23:15:26.325Z</t>
  </si>
  <si>
    <t>2018-04-23T23:16:18.523Z</t>
  </si>
  <si>
    <t>2018-04-23T23:17:30.902Z</t>
  </si>
  <si>
    <t>2018-04-23T23:18:13.224Z</t>
  </si>
  <si>
    <t>2018-04-23T23:18:29.771Z</t>
  </si>
  <si>
    <t>2018-04-23T23:19:00.663Z</t>
  </si>
  <si>
    <t>2018-04-23T23:19:08.587Z</t>
  </si>
  <si>
    <t>2018-04-23T23:22:00.493Z</t>
  </si>
  <si>
    <t>2018-04-23T23:22:34.970Z</t>
  </si>
  <si>
    <t>2018-04-23T23:24:32.537Z</t>
  </si>
  <si>
    <t>2018-04-23T23:24:42.367Z</t>
  </si>
  <si>
    <t>2018-04-23T23:25:12.378Z</t>
  </si>
  <si>
    <t>2018-04-23T23:25:52.493Z</t>
  </si>
  <si>
    <t>2018-04-23T23:26:02.681Z</t>
  </si>
  <si>
    <t>2018-04-23T23:26:11.479Z</t>
  </si>
  <si>
    <t>2018-04-23T23:26:17.265Z</t>
  </si>
  <si>
    <t>2018-04-23T23:26:54.589Z</t>
  </si>
  <si>
    <t>2018-04-23T23:27:09.553Z</t>
  </si>
  <si>
    <t>requires1&lt;=|S|and1-|S|=Empty_String;</t>
  </si>
  <si>
    <t>2018-04-23T23:27:43.759Z</t>
  </si>
  <si>
    <t>2018-04-23T23:27:52.416Z</t>
  </si>
  <si>
    <t>requires|S|&gt;=1andT&lt;=Max_Depth;</t>
  </si>
  <si>
    <t>2018-04-23T23:28:32.060Z</t>
  </si>
  <si>
    <t>requires1&lt;=|S|andT&lt;=Max_Depth;</t>
  </si>
  <si>
    <t>2018-04-23T23:28:42.888Z</t>
  </si>
  <si>
    <t>2018-04-23T23:28:57.286Z</t>
  </si>
  <si>
    <t>2018-04-23T23:29:11.285Z</t>
  </si>
  <si>
    <t>ensuresT=#SoT</t>
  </si>
  <si>
    <t>2018-04-23T23:29:31.540Z</t>
  </si>
  <si>
    <t>2018-04-23T23:29:36.594Z</t>
  </si>
  <si>
    <t>2018-04-23T23:29:39.765Z</t>
  </si>
  <si>
    <t>2018-04-23T23:29:47.034Z</t>
  </si>
  <si>
    <t>2018-04-23T23:30:00.404Z</t>
  </si>
  <si>
    <t>2018-04-30T01:49:04.079Z</t>
  </si>
  <si>
    <t>2018-04-30T01:49:29.265Z</t>
  </si>
  <si>
    <t>2018-04-30T01:49:47.951Z</t>
  </si>
  <si>
    <t>2018-04-30T01:50:10.634Z</t>
  </si>
  <si>
    <t>2018-04-30T01:52:04.704Z</t>
  </si>
  <si>
    <t>2018-04-30T01:52:48.272Z</t>
  </si>
  <si>
    <t>2018-04-30T01:53:11.753Z</t>
  </si>
  <si>
    <t>2018-04-30T01:53:28.874Z</t>
  </si>
  <si>
    <t>2018-04-30T01:53:45.994Z</t>
  </si>
  <si>
    <t>2018-04-30T01:54:16.902Z</t>
  </si>
  <si>
    <t>2018-04-30T01:54:28.114Z</t>
  </si>
  <si>
    <t>2018-04-30T01:54:41.061Z</t>
  </si>
  <si>
    <t>2018-04-30T01:55:06.348Z</t>
  </si>
  <si>
    <t>2018-04-30T01:55:34.840Z</t>
  </si>
  <si>
    <t>2018-04-30T01:55:47.698Z</t>
  </si>
  <si>
    <t>2018-04-30T01:56:08.200Z</t>
  </si>
  <si>
    <t>2018-04-30T01:56:26.990Z</t>
  </si>
  <si>
    <t>2018-04-30T01:57:17.399Z</t>
  </si>
  <si>
    <t>2018-04-30T01:57:44.575Z</t>
  </si>
  <si>
    <t>2018-04-30T01:57:56.499Z</t>
  </si>
  <si>
    <t>2018-04-30T01:58:17.130Z</t>
  </si>
  <si>
    <t>2018-04-30T01:59:03.065Z</t>
  </si>
  <si>
    <t>2018-04-30T01:59:36.330Z</t>
  </si>
  <si>
    <t>2018-04-30T01:59:44.298Z</t>
  </si>
  <si>
    <t>2018-04-30T02:00:30.921Z</t>
  </si>
  <si>
    <t>2018-04-30T02:00:39.292Z</t>
  </si>
  <si>
    <t>2018-04-30T02:00:41.994Z</t>
  </si>
  <si>
    <t>2018-04-30T02:01:06.383Z</t>
  </si>
  <si>
    <t>2018-04-30T02:01:23.185Z</t>
  </si>
  <si>
    <t>2018-04-30T02:01:29.898Z</t>
  </si>
  <si>
    <t>2018-04-30T02:02:14.710Z</t>
  </si>
  <si>
    <t>2018-04-30T02:02:26.885Z</t>
  </si>
  <si>
    <t>2018-04-30T02:02:40.921Z</t>
  </si>
  <si>
    <t>2018-04-30T02:03:10.803Z</t>
  </si>
  <si>
    <t>2018-04-30T02:04:55.910Z</t>
  </si>
  <si>
    <t>2018-04-30T02:05:40.574Z</t>
  </si>
  <si>
    <t>2018-04-25T18:23:47.379Z</t>
  </si>
  <si>
    <t>2018-04-25T18:23:56.105Z</t>
  </si>
  <si>
    <t>2018-04-25T18:25:03.619Z</t>
  </si>
  <si>
    <t>2018-04-25T18:26:16.091Z</t>
  </si>
  <si>
    <t>2018-04-25T18:27:34.923Z</t>
  </si>
  <si>
    <t>2018-04-25T18:28:48.691Z</t>
  </si>
  <si>
    <t>2018-04-25T18:30:30.528Z</t>
  </si>
  <si>
    <t>2018-04-25T18:31:35.682Z</t>
  </si>
  <si>
    <t>2018-04-25T18:34:22.446Z</t>
  </si>
  <si>
    <t>2018-04-25T18:35:19.243Z</t>
  </si>
  <si>
    <t>2018-04-25T18:36:12.938Z</t>
  </si>
  <si>
    <t>2018-04-25T18:38:00.897Z</t>
  </si>
  <si>
    <t>2018-04-25T18:44:58.321Z</t>
  </si>
  <si>
    <t>2018-04-25T18:45:08.903Z</t>
  </si>
  <si>
    <t>2018-04-25T18:45:43.145Z</t>
  </si>
  <si>
    <t>2018-05-04T02:10:06.129Z</t>
  </si>
  <si>
    <t>2018-05-04T02:10:18.113Z</t>
  </si>
  <si>
    <t>2018-05-04T02:11:39.489Z</t>
  </si>
  <si>
    <t>2018-05-04T02:12:05.011Z</t>
  </si>
  <si>
    <t>2018-05-04T02:12:27.978Z</t>
  </si>
  <si>
    <t>2018-05-04T02:13:09.739Z</t>
  </si>
  <si>
    <t>2018-05-04T02:13:41.898Z</t>
  </si>
  <si>
    <t>2018-05-04T02:15:20.271Z</t>
  </si>
  <si>
    <t>2018-05-04T02:15:29.095Z</t>
  </si>
  <si>
    <t>2018-05-04T02:18:22.513Z</t>
  </si>
  <si>
    <t>2018-05-04T02:22:50.239Z</t>
  </si>
  <si>
    <t>2018-05-03T17:58:35.179Z</t>
  </si>
  <si>
    <t>2018-05-03T17:59:43.610Z</t>
  </si>
  <si>
    <t>2018-05-03T18:00:33.308Z</t>
  </si>
  <si>
    <t>2018-05-03T18:01:55.583Z</t>
  </si>
  <si>
    <t>2018-05-03T18:02:44.224Z</t>
  </si>
  <si>
    <t>2018-05-03T18:03:47.077Z</t>
  </si>
  <si>
    <t>2018-05-03T18:05:11.746Z</t>
  </si>
  <si>
    <t>2018-05-03T18:05:17.405Z</t>
  </si>
  <si>
    <t>2018-05-03T18:06:45.627Z</t>
  </si>
  <si>
    <t>2018-05-04T00:15:49.702Z</t>
  </si>
  <si>
    <t>2018-05-04T00:18:16.793Z</t>
  </si>
  <si>
    <t>2018-05-04T00:18:37.386Z</t>
  </si>
  <si>
    <t>2018-05-04T00:18:59.354Z</t>
  </si>
  <si>
    <t>2018-04-26T16:51:17.119Z</t>
  </si>
  <si>
    <t>2018-04-26T16:52:36.268Z</t>
  </si>
  <si>
    <t>2018-04-26T16:53:13.286Z</t>
  </si>
  <si>
    <t>2018-04-26T16:53:39.246Z</t>
  </si>
  <si>
    <t>2018-04-26T16:53:56.701Z</t>
  </si>
  <si>
    <t>2018-04-26T16:54:44.799Z</t>
  </si>
  <si>
    <t>2018-04-26T16:55:36.131Z</t>
  </si>
  <si>
    <t>2018-04-26T16:56:23.412Z</t>
  </si>
  <si>
    <t>2018-04-26T16:57:06.220Z</t>
  </si>
  <si>
    <t>2018-04-26T16:57:19.247Z</t>
  </si>
  <si>
    <t>2018-04-26T16:59:41.769Z</t>
  </si>
  <si>
    <t>2018-04-26T17:00:00.484Z</t>
  </si>
  <si>
    <t>2018-04-26T17:00:27.720Z</t>
  </si>
  <si>
    <t>2018-04-26T17:01:03.886Z</t>
  </si>
  <si>
    <t>2018-04-26T17:01:09.243Z</t>
  </si>
  <si>
    <t>2018-04-26T17:04:43.972Z</t>
  </si>
  <si>
    <t>2018-04-26T17:05:13.381Z</t>
  </si>
  <si>
    <t>2018-04-26T17:05:47.051Z</t>
  </si>
  <si>
    <t>2018-04-26T17:06:28.424Z</t>
  </si>
  <si>
    <t>2018-04-26T17:06:36.125Z</t>
  </si>
  <si>
    <t>2018-04-26T17:06:42.708Z</t>
  </si>
  <si>
    <t>2018-04-26T17:07:16.631Z</t>
  </si>
  <si>
    <t>2018-04-26T17:10:16.238Z</t>
  </si>
  <si>
    <t>2018-04-26T17:10:29.089Z</t>
  </si>
  <si>
    <t>2018-04-26T17:11:13.419Z</t>
  </si>
  <si>
    <t>2018-04-26T17:12:10.259Z</t>
  </si>
  <si>
    <t>2018-04-26T17:13:55.590Z</t>
  </si>
  <si>
    <t>2018-04-26T17:17:08.814Z</t>
  </si>
  <si>
    <t>2018-04-26T23:02:17.391Z</t>
  </si>
  <si>
    <t>2018-04-26T23:02:36.712Z</t>
  </si>
  <si>
    <t>2018-04-26T23:02:45.827Z</t>
  </si>
  <si>
    <t>2018-04-26T23:03:11.477Z</t>
  </si>
  <si>
    <t>2018-04-26T23:03:30.158Z</t>
  </si>
  <si>
    <t>2018-04-26T23:03:55.233Z</t>
  </si>
  <si>
    <t>2018-04-26T23:04:12.183Z</t>
  </si>
  <si>
    <t>2018-04-26T23:04:24.068Z</t>
  </si>
  <si>
    <t>2018-04-26T23:04:32.269Z</t>
  </si>
  <si>
    <t>2018-04-26T23:05:54.850Z</t>
  </si>
  <si>
    <t>2018-04-26T23:06:32.233Z</t>
  </si>
  <si>
    <t>2018-04-26T23:07:00.473Z</t>
  </si>
  <si>
    <t>2018-04-26T23:07:37.805Z</t>
  </si>
  <si>
    <t>2018-04-26T23:08:40.256Z</t>
  </si>
  <si>
    <t>2018-04-26T23:09:35.203Z</t>
  </si>
  <si>
    <t>2018-04-26T23:09:42.967Z</t>
  </si>
  <si>
    <t>2018-04-26T23:10:39.977Z</t>
  </si>
  <si>
    <t>2018-04-26T23:11:37.603Z</t>
  </si>
  <si>
    <t>2018-04-26T23:14:05.542Z</t>
  </si>
  <si>
    <t>2018-04-26T23:15:07.181Z</t>
  </si>
  <si>
    <t>2018-04-29T21:51:51.626Z</t>
  </si>
  <si>
    <t>2018-04-29T21:52:07.813Z</t>
  </si>
  <si>
    <t>2018-04-29T21:52:49.913Z</t>
  </si>
  <si>
    <t>2018-04-29T21:52:57.117Z</t>
  </si>
  <si>
    <t>2018-04-29T21:53:01.384Z</t>
  </si>
  <si>
    <t>2018-04-29T21:53:08.591Z</t>
  </si>
  <si>
    <t>2018-04-29T21:53:14.942Z</t>
  </si>
  <si>
    <t>2018-04-29T21:53:26.331Z</t>
  </si>
  <si>
    <t>2018-04-29T21:53:46.154Z</t>
  </si>
  <si>
    <t>2018-04-29T21:55:35.000Z</t>
  </si>
  <si>
    <t>2018-04-29T21:56:13.033Z</t>
  </si>
  <si>
    <t>2018-04-29T21:56:24.297Z</t>
  </si>
  <si>
    <t>2018-04-29T21:57:23.838Z</t>
  </si>
  <si>
    <t>2018-04-29T21:57:45.633Z</t>
  </si>
  <si>
    <t>2018-04-29T21:58:20.693Z</t>
  </si>
  <si>
    <t>2018-04-29T21:59:02.783Z</t>
  </si>
  <si>
    <t>2018-04-29T22:00:00.843Z</t>
  </si>
  <si>
    <t>2018-04-29T22:00:23.633Z</t>
  </si>
  <si>
    <t>2018-04-29T22:01:37.354Z</t>
  </si>
  <si>
    <t>2018-04-29T22:01:52.614Z</t>
  </si>
  <si>
    <t>2018-04-29T22:03:20.935Z</t>
  </si>
  <si>
    <t>2018-04-29T22:03:58.370Z</t>
  </si>
  <si>
    <t>2018-04-29T22:04:57.560Z</t>
  </si>
  <si>
    <t>2018-04-29T22:06:47.736Z</t>
  </si>
  <si>
    <t>2018-04-29T22:08:25.952Z</t>
  </si>
  <si>
    <t>2018-04-29T22:08:34.188Z</t>
  </si>
  <si>
    <t>2018-04-29T22:08:46.475Z</t>
  </si>
  <si>
    <t>2018-04-29T22:08:58.931Z</t>
  </si>
  <si>
    <t>2018-04-29T22:10:00.084Z</t>
  </si>
  <si>
    <t>2018-04-29T22:10:22.389Z</t>
  </si>
  <si>
    <t>2018-04-29T22:10:35.835Z</t>
  </si>
  <si>
    <t>2018-04-29T22:10:43.470Z</t>
  </si>
  <si>
    <t>2018-04-29T22:12:06.876Z</t>
  </si>
  <si>
    <t>2018-04-29T22:12:21.036Z</t>
  </si>
  <si>
    <t>2018-04-29T22:14:18.170Z</t>
  </si>
  <si>
    <t>2018-04-29T22:14:29.872Z</t>
  </si>
  <si>
    <t>2018-04-29T22:14:47.657Z</t>
  </si>
  <si>
    <t>2018-04-24T02:54:20.056Z</t>
  </si>
  <si>
    <t>2018-04-24T02:55:12.249Z</t>
  </si>
  <si>
    <t>2018-04-24T02:55:39.698Z</t>
  </si>
  <si>
    <t>2018-04-24T02:55:53.867Z</t>
  </si>
  <si>
    <t>2018-04-24T02:56:54.434Z</t>
  </si>
  <si>
    <t>2018-04-24T02:57:57.600Z</t>
  </si>
  <si>
    <t>2018-04-24T02:58:35.410Z</t>
  </si>
  <si>
    <t>2018-04-24T02:59:16.555Z</t>
  </si>
  <si>
    <t>2018-04-24T03:01:05.677Z</t>
  </si>
  <si>
    <t>2018-04-24T03:01:12.284Z</t>
  </si>
  <si>
    <t>2018-04-24T03:02:54.299Z</t>
  </si>
  <si>
    <t>2018-04-24T03:04:09.727Z</t>
  </si>
  <si>
    <t>2018-04-24T03:04:15.407Z</t>
  </si>
  <si>
    <t>2018-04-24T03:04:55.284Z</t>
  </si>
  <si>
    <t>2018-04-26T04:18:41.784Z</t>
  </si>
  <si>
    <t>2018-04-26T04:19:56.367Z</t>
  </si>
  <si>
    <t>2018-04-26T04:20:34.295Z</t>
  </si>
  <si>
    <t>2018-04-26T04:20:55.727Z</t>
  </si>
  <si>
    <t>2018-04-26T04:21:51.525Z</t>
  </si>
  <si>
    <t>2018-04-26T04:25:17.806Z</t>
  </si>
  <si>
    <t>2018-04-26T04:27:16.770Z</t>
  </si>
  <si>
    <t>2018-05-03T11:24:29.739Z</t>
  </si>
  <si>
    <t>2018-05-03T11:27:35.642Z</t>
  </si>
  <si>
    <t>2018-05-03T11:28:09.929Z</t>
  </si>
  <si>
    <t>2018-05-03T11:28:20.527Z</t>
  </si>
  <si>
    <t>2018-05-03T11:30:26.773Z</t>
  </si>
  <si>
    <t>2018-05-03T11:32:55.466Z</t>
  </si>
  <si>
    <t>2018-05-03T11:34:04.420Z</t>
  </si>
  <si>
    <t>2018-05-03T11:35:18.525Z</t>
  </si>
  <si>
    <t>2018-05-03T11:37:24.544Z</t>
  </si>
  <si>
    <t>2018-04-28T16:16:08.898Z</t>
  </si>
  <si>
    <t>2018-04-28T16:17:12.932Z</t>
  </si>
  <si>
    <t>2018-04-28T16:17:49.924Z</t>
  </si>
  <si>
    <t>2018-04-28T16:18:52.721Z</t>
  </si>
  <si>
    <t>2018-04-28T16:20:21.335Z</t>
  </si>
  <si>
    <t>2018-04-28T16:20:46.055Z</t>
  </si>
  <si>
    <t>2018-04-28T16:22:17.775Z</t>
  </si>
  <si>
    <t>2018-04-28T16:23:37.877Z</t>
  </si>
  <si>
    <t>2018-04-26T15:50:30.289Z</t>
  </si>
  <si>
    <t>2018-04-26T15:50:48.965Z</t>
  </si>
  <si>
    <t>2018-04-26T15:52:06.665Z</t>
  </si>
  <si>
    <t>2018-04-26T15:53:44.397Z</t>
  </si>
  <si>
    <t>2018-04-26T15:54:01.315Z</t>
  </si>
  <si>
    <t>2018-04-26T15:54:20.397Z</t>
  </si>
  <si>
    <t>2018-04-26T15:54:39.483Z</t>
  </si>
  <si>
    <t>2018-04-26T15:57:08.820Z</t>
  </si>
  <si>
    <t>2018-04-26T15:57:40.108Z</t>
  </si>
  <si>
    <t>2018-04-26T16:18:13.029Z</t>
  </si>
  <si>
    <t>2018-04-26T16:18:42.037Z</t>
  </si>
  <si>
    <t>2018-04-26T16:28:12.680Z</t>
  </si>
  <si>
    <t>2018-04-26T16:28:18.364Z</t>
  </si>
  <si>
    <t>2018-04-26T16:28:35.650Z</t>
  </si>
  <si>
    <t>2018-04-26T04:15:28.733Z</t>
  </si>
  <si>
    <t>2018-04-26T04:15:43.976Z</t>
  </si>
  <si>
    <t>2018-04-26T04:16:08.215Z</t>
  </si>
  <si>
    <t>2018-04-26T04:16:54.284Z</t>
  </si>
  <si>
    <t>2018-04-26T04:17:55.366Z</t>
  </si>
  <si>
    <t>2018-04-26T04:18:09.183Z</t>
  </si>
  <si>
    <t>2018-04-26T04:18:24.414Z</t>
  </si>
  <si>
    <t>2018-04-26T04:18:42.578Z</t>
  </si>
  <si>
    <t>2018-04-26T04:19:28.832Z</t>
  </si>
  <si>
    <t>2018-04-26T04:20:40.041Z</t>
  </si>
  <si>
    <t>2018-04-26T04:21:21.760Z</t>
  </si>
  <si>
    <t>2018-04-26T04:21:46.359Z</t>
  </si>
  <si>
    <t>2018-04-26T04:22:05.885Z</t>
  </si>
  <si>
    <t>2018-04-26T04:23:47.608Z</t>
  </si>
  <si>
    <t>2018-04-26T04:25:14.196Z</t>
  </si>
  <si>
    <t>2018-04-30T02:52:04.506Z</t>
  </si>
  <si>
    <t>2018-04-30T02:52:33.319Z</t>
  </si>
  <si>
    <t>2018-04-30T02:52:45.136Z</t>
  </si>
  <si>
    <t>2018-04-30T02:53:29.076Z</t>
  </si>
  <si>
    <t>2018-04-30T02:53:55.654Z</t>
  </si>
  <si>
    <t>2018-04-30T02:56:27.307Z</t>
  </si>
  <si>
    <t>2018-04-30T02:57:01.813Z</t>
  </si>
  <si>
    <t>2018-04-30T02:57:40.508Z</t>
  </si>
  <si>
    <t>2018-04-30T02:58:01.365Z</t>
  </si>
  <si>
    <t>2018-04-30T03:00:55.883Z</t>
  </si>
  <si>
    <t>2018-04-30T03:01:12.993Z</t>
  </si>
  <si>
    <t>2018-04-29T18:47:32.482Z</t>
  </si>
  <si>
    <t>2018-04-29T18:47:49.571Z</t>
  </si>
  <si>
    <t>2018-04-29T18:48:17.719Z</t>
  </si>
  <si>
    <t>2018-04-29T18:48:33.775Z</t>
  </si>
  <si>
    <t>2018-04-29T18:48:59.687Z</t>
  </si>
  <si>
    <t>2018-04-29T18:51:37.173Z</t>
  </si>
  <si>
    <t>2018-04-29T18:52:42.629Z</t>
  </si>
  <si>
    <t>2018-04-29T18:53:06.958Z</t>
  </si>
  <si>
    <t>2018-04-29T18:53:47.471Z</t>
  </si>
  <si>
    <t>2018-04-29T18:54:17.716Z</t>
  </si>
  <si>
    <t>2018-04-29T18:54:38.782Z</t>
  </si>
  <si>
    <t>2018-04-29T18:55:32.139Z</t>
  </si>
  <si>
    <t>2018-04-29T18:56:49.254Z</t>
  </si>
  <si>
    <t>2018-04-29T19:01:08.073Z</t>
  </si>
  <si>
    <t>2018-04-29T19:02:01.853Z</t>
  </si>
  <si>
    <t>2018-04-29T19:03:06.937Z</t>
  </si>
  <si>
    <t>2018-04-29T19:05:24.307Z</t>
  </si>
  <si>
    <t>2018-04-29T19:05:34.835Z</t>
  </si>
  <si>
    <t>2018-04-29T19:07:13.333Z</t>
  </si>
  <si>
    <t>ensuresReverse(S)oT=#s;</t>
  </si>
  <si>
    <t>2018-04-29T19:08:13.470Z</t>
  </si>
  <si>
    <t>2018-04-29T19:08:21.964Z</t>
  </si>
  <si>
    <t>2018-04-29T19:08:30.534Z</t>
  </si>
  <si>
    <t>2018-04-29T19:09:31.631Z</t>
  </si>
  <si>
    <t>2018-04-29T19:09:36.315Z</t>
  </si>
  <si>
    <t>2018-04-29T19:09:46.437Z</t>
  </si>
  <si>
    <t>2018-04-29T19:09:51.848Z</t>
  </si>
  <si>
    <t>2018-04-29T19:10:00.518Z</t>
  </si>
  <si>
    <t>2018-04-29T19:12:44.493Z</t>
  </si>
  <si>
    <t>2018-04-29T19:15:31.224Z</t>
  </si>
  <si>
    <t>2018-04-29T19:15:39.864Z</t>
  </si>
  <si>
    <t>2018-04-26T03:37:39.912Z</t>
  </si>
  <si>
    <t>2018-04-26T03:38:00.015Z</t>
  </si>
  <si>
    <t>2018-04-26T03:48:10.747Z</t>
  </si>
  <si>
    <t>2018-04-26T03:48:15.179Z</t>
  </si>
  <si>
    <t>2018-04-26T03:48:27.708Z</t>
  </si>
  <si>
    <t>2018-04-26T03:48:40.820Z</t>
  </si>
  <si>
    <t>2018-04-26T03:49:12.202Z</t>
  </si>
  <si>
    <t>2018-04-26T03:49:42.092Z</t>
  </si>
  <si>
    <t>2018-04-26T03:50:44.632Z</t>
  </si>
  <si>
    <t>2018-04-26T03:51:08.445Z</t>
  </si>
  <si>
    <t>2018-04-26T03:53:08.963Z</t>
  </si>
  <si>
    <t>2018-04-26T03:53:22.127Z</t>
  </si>
  <si>
    <t>2018-04-26T03:53:48.596Z</t>
  </si>
  <si>
    <t>2018-04-26T03:54:22.957Z</t>
  </si>
  <si>
    <t>2018-04-26T03:54:32.274Z</t>
  </si>
  <si>
    <t>2018-04-26T03:56:25.270Z</t>
  </si>
  <si>
    <t>2018-04-26T03:57:22.668Z</t>
  </si>
  <si>
    <t>2018-04-26T03:57:34.403Z</t>
  </si>
  <si>
    <t>2018-04-26T00:57:56.656Z</t>
  </si>
  <si>
    <t>2018-04-26T00:58:09.326Z</t>
  </si>
  <si>
    <t>2018-04-26T00:58:21.640Z</t>
  </si>
  <si>
    <t>2018-04-26T00:59:37.166Z</t>
  </si>
  <si>
    <t>2018-04-26T01:00:48.856Z</t>
  </si>
  <si>
    <t>2018-04-26T01:04:07.657Z</t>
  </si>
  <si>
    <t>2018-04-26T01:04:31.367Z</t>
  </si>
  <si>
    <t>2018-04-26T01:05:43.252Z</t>
  </si>
  <si>
    <t>2018-04-26T01:06:54.491Z</t>
  </si>
  <si>
    <t>2018-04-26T01:07:10.731Z</t>
  </si>
  <si>
    <t>2018-04-26T01:09:33.239Z</t>
  </si>
  <si>
    <t>2018-04-26T01:10:59.430Z</t>
  </si>
  <si>
    <t>2018-04-26T01:11:41.916Z</t>
  </si>
  <si>
    <t>2018-04-26T01:12:09.904Z</t>
  </si>
  <si>
    <t>2018-04-26T01:12:31.513Z</t>
  </si>
  <si>
    <t>2018-04-26T01:18:11.175Z</t>
  </si>
  <si>
    <t>2018-04-26T01:19:08.970Z</t>
  </si>
  <si>
    <t>2018-04-26T01:19:33.295Z</t>
  </si>
  <si>
    <t>2018-04-26T01:20:58.749Z</t>
  </si>
  <si>
    <t>2018-04-26T01:21:48.082Z</t>
  </si>
  <si>
    <t>2018-04-26T01:22:48.621Z</t>
  </si>
  <si>
    <t>2018-04-26T01:22:59.132Z</t>
  </si>
  <si>
    <t>2018-04-26T01:23:11.032Z</t>
  </si>
  <si>
    <t>2018-04-26T01:24:12.785Z</t>
  </si>
  <si>
    <t>2018-04-26T01:25:27.892Z</t>
  </si>
  <si>
    <t>2018-04-26T01:26:14.028Z</t>
  </si>
  <si>
    <t>2018-04-26T01:27:14.622Z</t>
  </si>
  <si>
    <t>2018-04-26T01:35:22.342Z</t>
  </si>
  <si>
    <t>2018-04-26T01:35:59.089Z</t>
  </si>
  <si>
    <t>2018-04-26T01:36:23.542Z</t>
  </si>
  <si>
    <t>2018-04-26T01:37:01.204Z</t>
  </si>
  <si>
    <t>2018-04-26T01:37:38.722Z</t>
  </si>
  <si>
    <t>2018-04-26T01:37:53.097Z</t>
  </si>
  <si>
    <t>2018-04-26T01:38:30.076Z</t>
  </si>
  <si>
    <t>2018-05-03T20:44:59.548Z</t>
  </si>
  <si>
    <t>2018-05-03T20:45:08.424Z</t>
  </si>
  <si>
    <t>2018-05-03T20:46:00.676Z</t>
  </si>
  <si>
    <t>requires|#S|==1;</t>
  </si>
  <si>
    <t>2018-05-03T20:46:36.719Z</t>
  </si>
  <si>
    <t>requires|#S|&lt;2;</t>
  </si>
  <si>
    <t>2018-05-03T20:47:04.432Z</t>
  </si>
  <si>
    <t>2018-05-03T20:47:38.612Z</t>
  </si>
  <si>
    <t>requires0&lt;|#S|&lt;=1;</t>
  </si>
  <si>
    <t>2018-05-03T20:49:16.247Z</t>
  </si>
  <si>
    <t>2018-05-03T20:50:14.890Z</t>
  </si>
  <si>
    <t>requires|#S|:=1;</t>
  </si>
  <si>
    <t>2018-05-03T20:50:43.837Z</t>
  </si>
  <si>
    <t>2018-05-03T20:50:59.374Z</t>
  </si>
  <si>
    <t>2018-05-03T20:53:38.419Z</t>
  </si>
  <si>
    <t>requires#S!=Empty_String;</t>
  </si>
  <si>
    <t>2018-05-03T20:54:30.049Z</t>
  </si>
  <si>
    <t>2018-05-03T20:55:04.306Z</t>
  </si>
  <si>
    <t>2018-05-03T20:55:32.066Z</t>
  </si>
  <si>
    <t>2018-05-03T20:56:00.152Z</t>
  </si>
  <si>
    <t>2018-05-03T20:56:37.023Z</t>
  </si>
  <si>
    <t>requiresS=#S;</t>
  </si>
  <si>
    <t>2018-05-03T20:56:54.076Z</t>
  </si>
  <si>
    <t>requiresS==#S;</t>
  </si>
  <si>
    <t>2018-05-03T20:57:03.740Z</t>
  </si>
  <si>
    <t>requires#S==S;</t>
  </si>
  <si>
    <t>2018-05-03T20:57:12.373Z</t>
  </si>
  <si>
    <t>requires#S=S;</t>
  </si>
  <si>
    <t>2018-05-03T20:57:17.210Z</t>
  </si>
  <si>
    <t>2018-05-03T20:57:54.131Z</t>
  </si>
  <si>
    <t>2018-05-03T20:58:18.643Z</t>
  </si>
  <si>
    <t>requires|S|&gt;0&amp;&amp;|T|&lt;Max_Depth;</t>
  </si>
  <si>
    <t>2018-05-03T20:58:50.162Z</t>
  </si>
  <si>
    <t>2018-05-03T20:59:01.004Z</t>
  </si>
  <si>
    <t>requires|T|&lt;Max_Depth;</t>
  </si>
  <si>
    <t>2018-05-03T21:00:26.745Z</t>
  </si>
  <si>
    <t>2018-05-03T21:00:40.402Z</t>
  </si>
  <si>
    <t>ensuresT=|#S|;</t>
  </si>
  <si>
    <t>2018-05-03T21:01:24.305Z</t>
  </si>
  <si>
    <t>2018-05-03T21:01:35.007Z</t>
  </si>
  <si>
    <t>ensuresT=Inverse(#S);</t>
  </si>
  <si>
    <t>2018-05-03T21:02:03.602Z</t>
  </si>
  <si>
    <t>2018-05-03T21:04:21.972Z</t>
  </si>
  <si>
    <t>2018-05-03T21:05:06.302Z</t>
  </si>
  <si>
    <t>2018-05-03T21:06:23.756Z</t>
  </si>
  <si>
    <t>2018-05-03T21:08:16.033Z</t>
  </si>
  <si>
    <t>2018-05-03T21:08:34.643Z</t>
  </si>
  <si>
    <t>ensuresReverse(S)oT=#Sand#T;</t>
  </si>
  <si>
    <t>2018-05-03T21:08:42.971Z</t>
  </si>
  <si>
    <t>2018-05-03T21:08:55.470Z</t>
  </si>
  <si>
    <t>2018-05-03T21:09:24.830Z</t>
  </si>
  <si>
    <t>2018-05-03T21:09:35.770Z</t>
  </si>
  <si>
    <t>2018-05-03T21:10:02.630Z</t>
  </si>
  <si>
    <t>2018-05-03T21:10:09.441Z</t>
  </si>
  <si>
    <t>2018-05-03T21:11:12.686Z</t>
  </si>
  <si>
    <t>2018-05-03T21:11:40.809Z</t>
  </si>
  <si>
    <t>2018-05-03T21:11:55.123Z</t>
  </si>
  <si>
    <t>2018-05-03T21:12:08.985Z</t>
  </si>
  <si>
    <t>ensuresReverse(S)oT=#S-#T;</t>
  </si>
  <si>
    <t>2018-05-03T21:14:02.509Z</t>
  </si>
  <si>
    <t>2018-05-03T21:14:12.699Z</t>
  </si>
  <si>
    <t>2018-05-03T21:15:11.798Z</t>
  </si>
  <si>
    <t>2018-05-03T21:15:21.008Z</t>
  </si>
  <si>
    <t>2018-05-03T21:15:46.448Z</t>
  </si>
  <si>
    <t>2018-05-03T21:15:50.816Z</t>
  </si>
  <si>
    <t>2018-05-03T21:16:05.234Z</t>
  </si>
  <si>
    <t>2018-05-03T21:16:20.734Z</t>
  </si>
  <si>
    <t>requiresT=#S;</t>
  </si>
  <si>
    <t>2018-05-03T21:16:32.742Z</t>
  </si>
  <si>
    <t>requiresT=#So#T;</t>
  </si>
  <si>
    <t>2018-05-03T21:17:35.647Z</t>
  </si>
  <si>
    <t>2018-05-03T21:18:00.998Z</t>
  </si>
  <si>
    <t>2018-05-03T21:18:22.694Z</t>
  </si>
  <si>
    <t>2018-05-03T21:18:54.732Z</t>
  </si>
  <si>
    <t>2018-05-03T21:19:05.305Z</t>
  </si>
  <si>
    <t>2018-04-26T16:00:59.877Z</t>
  </si>
  <si>
    <t>2018-04-26T16:02:14.878Z</t>
  </si>
  <si>
    <t>2018-04-26T16:02:43.332Z</t>
  </si>
  <si>
    <t>2018-04-26T16:23:33.597Z</t>
  </si>
  <si>
    <t>2018-04-26T16:26:16.084Z</t>
  </si>
  <si>
    <t>2018-04-26T16:28:46.848Z</t>
  </si>
  <si>
    <t>2018-04-26T16:30:29.831Z</t>
  </si>
  <si>
    <t>2018-04-26T16:31:00.709Z</t>
  </si>
  <si>
    <t>2018-04-26T16:31:21.267Z</t>
  </si>
  <si>
    <t>2018-04-26T16:33:07.731Z</t>
  </si>
  <si>
    <t>2018-04-26T16:33:40.790Z</t>
  </si>
  <si>
    <t>2018-04-26T16:33:59.312Z</t>
  </si>
  <si>
    <t>2018-04-30T01:47:34.585Z</t>
  </si>
  <si>
    <t>2018-04-30T01:55:57.054Z</t>
  </si>
  <si>
    <t>2018-04-30T01:58:04.203Z</t>
  </si>
  <si>
    <t>2018-04-30T01:58:13.566Z</t>
  </si>
  <si>
    <t>2018-04-30T01:59:26.785Z</t>
  </si>
  <si>
    <t>2018-04-30T02:00:33.183Z</t>
  </si>
  <si>
    <t>2018-04-30T02:01:27.287Z</t>
  </si>
  <si>
    <t>2018-04-30T02:01:50.735Z</t>
  </si>
  <si>
    <t>2018-04-30T02:01:57.260Z</t>
  </si>
  <si>
    <t>2018-04-30T02:02:05.067Z</t>
  </si>
  <si>
    <t>2018-04-30T02:03:22.284Z</t>
  </si>
  <si>
    <t>2018-04-30T02:03:55.822Z</t>
  </si>
  <si>
    <t>2018-04-30T02:04:09.316Z</t>
  </si>
  <si>
    <t>2018-04-30T02:04:33.793Z</t>
  </si>
  <si>
    <t>2018-04-30T02:04:49.120Z</t>
  </si>
  <si>
    <t>2018-04-30T02:05:43.381Z</t>
  </si>
  <si>
    <t>2018-04-30T02:06:13.844Z</t>
  </si>
  <si>
    <t>2018-04-30T02:07:52.754Z</t>
  </si>
  <si>
    <t>2018-04-30T02:08:56.541Z</t>
  </si>
  <si>
    <t>2018-04-30T02:09:31.211Z</t>
  </si>
  <si>
    <t>2018-04-30T02:10:33.931Z</t>
  </si>
  <si>
    <t>2018-04-30T02:11:03.914Z</t>
  </si>
  <si>
    <t>2018-04-30T02:11:11.117Z</t>
  </si>
  <si>
    <t>2018-04-30T02:11:16.913Z</t>
  </si>
  <si>
    <t>2018-04-30T02:11:58.758Z</t>
  </si>
  <si>
    <t>2018-04-30T02:12:07.896Z</t>
  </si>
  <si>
    <t>2018-04-30T02:13:08.221Z</t>
  </si>
  <si>
    <t>2018-04-30T02:13:43.440Z</t>
  </si>
  <si>
    <t>2018-04-30T02:13:52.143Z</t>
  </si>
  <si>
    <t>2018-04-24T14:04:16.920Z</t>
  </si>
  <si>
    <t>2018-04-24T14:04:31.065Z</t>
  </si>
  <si>
    <t>2018-04-24T14:04:57.896Z</t>
  </si>
  <si>
    <t>2018-04-24T14:05:30.386Z</t>
  </si>
  <si>
    <t>2018-04-24T14:06:23.928Z</t>
  </si>
  <si>
    <t>2018-04-24T14:07:01.191Z</t>
  </si>
  <si>
    <t>2018-04-24T14:07:51.845Z</t>
  </si>
  <si>
    <t>2018-04-24T14:07:58.799Z</t>
  </si>
  <si>
    <t>2018-04-24T14:08:15.821Z</t>
  </si>
  <si>
    <t>2018-04-24T14:08:24.916Z</t>
  </si>
  <si>
    <t>2018-04-24T14:08:55.709Z</t>
  </si>
  <si>
    <t>2018-04-24T14:10:47.546Z</t>
  </si>
  <si>
    <t>2018-04-24T14:11:13.265Z</t>
  </si>
  <si>
    <t>2018-04-24T14:11:20.920Z</t>
  </si>
  <si>
    <t>2018-04-24T14:13:39.964Z</t>
  </si>
  <si>
    <t>2018-04-24T14:13:54.100Z</t>
  </si>
  <si>
    <t>2018-04-24T14:16:05.878Z</t>
  </si>
  <si>
    <t>2018-04-24T14:16:19.799Z</t>
  </si>
  <si>
    <t>2018-04-24T14:17:55.793Z</t>
  </si>
  <si>
    <t>2018-04-24T14:19:29.890Z</t>
  </si>
  <si>
    <t>2018-04-24T14:20:35.682Z</t>
  </si>
  <si>
    <t>2018-04-24T14:22:35.058Z</t>
  </si>
  <si>
    <t>2018-04-24T14:22:51.669Z</t>
  </si>
  <si>
    <t>2018-04-24T14:27:29.490Z</t>
  </si>
  <si>
    <t>2018-04-24T14:27:39.830Z</t>
  </si>
  <si>
    <t>2018-04-24T14:28:11.656Z</t>
  </si>
  <si>
    <t>2018-04-24T14:28:25.094Z</t>
  </si>
  <si>
    <t>2018-04-24T14:30:01.663Z</t>
  </si>
  <si>
    <t>2018-04-24T14:30:12.301Z</t>
  </si>
  <si>
    <t>2018-04-24T14:30:51.367Z</t>
  </si>
  <si>
    <t>2018-04-24T16:28:33.375Z</t>
  </si>
  <si>
    <t>2018-04-24T16:38:43.293Z</t>
  </si>
  <si>
    <t>2018-05-02T15:53:14.725Z</t>
  </si>
  <si>
    <t>ConfirmS=#KoS;</t>
  </si>
  <si>
    <t>2018-05-02T15:53:21.187Z</t>
  </si>
  <si>
    <t>2018-05-02T15:53:36.007Z</t>
  </si>
  <si>
    <t>2018-05-02T15:53:40.305Z</t>
  </si>
  <si>
    <t>2018-05-02T15:54:02.385Z</t>
  </si>
  <si>
    <t>2018-05-02T15:55:42.883Z</t>
  </si>
  <si>
    <t>2018-05-02T15:55:50.828Z</t>
  </si>
  <si>
    <t>2018-05-02T16:00:46.883Z</t>
  </si>
  <si>
    <t>2018-05-02T16:01:07.089Z</t>
  </si>
  <si>
    <t>2018-05-02T16:03:28.274Z</t>
  </si>
  <si>
    <t>2018-05-02T16:06:53.809Z</t>
  </si>
  <si>
    <t>2018-05-02T16:07:45.617Z</t>
  </si>
  <si>
    <t>requires1&lt;=|#S|</t>
  </si>
  <si>
    <t>2018-05-02T16:09:14.867Z</t>
  </si>
  <si>
    <t>2018-05-02T16:09:53.790Z</t>
  </si>
  <si>
    <t>2018-05-02T16:18:00.300Z</t>
  </si>
  <si>
    <t>2018-05-02T16:18:25.543Z</t>
  </si>
  <si>
    <t>2018-05-02T16:20:53.905Z</t>
  </si>
  <si>
    <t>2018-05-02T16:21:02.939Z</t>
  </si>
  <si>
    <t>2018-05-02T16:21:46.431Z</t>
  </si>
  <si>
    <t>2018-05-02T16:22:31.310Z</t>
  </si>
  <si>
    <t>2018-05-02T16:23:09.202Z</t>
  </si>
  <si>
    <t>2018-05-02T16:23:22.638Z</t>
  </si>
  <si>
    <t>2018-05-02T16:25:26.726Z</t>
  </si>
  <si>
    <t>2018-05-02T16:26:32.255Z</t>
  </si>
  <si>
    <t>2018-05-02T16:26:44.037Z</t>
  </si>
  <si>
    <t>2018-05-02T16:28:26.120Z</t>
  </si>
  <si>
    <t>2018-05-02T16:28:39.969Z</t>
  </si>
  <si>
    <t>2018-05-02T16:29:23.233Z</t>
  </si>
  <si>
    <t>2018-05-02T16:29:47.963Z</t>
  </si>
  <si>
    <t>2018-05-02T16:29:59.876Z</t>
  </si>
  <si>
    <t>2018-05-02T16:30:14.082Z</t>
  </si>
  <si>
    <t>2018-05-02T16:31:00.499Z</t>
  </si>
  <si>
    <t>2018-05-02T16:31:45.285Z</t>
  </si>
  <si>
    <t>2018-05-02T16:31:54.065Z</t>
  </si>
  <si>
    <t>2018-05-02T16:32:44.826Z</t>
  </si>
  <si>
    <t>2018-05-02T16:33:44.102Z</t>
  </si>
  <si>
    <t>2018-05-02T16:34:31.125Z</t>
  </si>
  <si>
    <t>2018-05-02T16:35:00.341Z</t>
  </si>
  <si>
    <t>2018-05-02T16:35:46.681Z</t>
  </si>
  <si>
    <t>2018-05-02T16:36:36.312Z</t>
  </si>
  <si>
    <t>2018-05-02T16:36:44.453Z</t>
  </si>
  <si>
    <t>2018-05-02T16:36:58.923Z</t>
  </si>
  <si>
    <t>2018-05-03T10:35:40.047Z</t>
  </si>
  <si>
    <t>2018-05-03T10:36:21.316Z</t>
  </si>
  <si>
    <t>2018-05-03T10:36:40.864Z</t>
  </si>
  <si>
    <t>2018-05-03T10:37:19.558Z</t>
  </si>
  <si>
    <t>2018-05-03T10:37:46.845Z</t>
  </si>
  <si>
    <t>2018-05-03T10:38:09.579Z</t>
  </si>
  <si>
    <t>2018-04-26T16:58:25.202Z</t>
  </si>
  <si>
    <t>2018-04-26T16:58:39.400Z</t>
  </si>
  <si>
    <t>2018-04-26T17:00:07.573Z</t>
  </si>
  <si>
    <t>2018-04-26T17:00:53.061Z</t>
  </si>
  <si>
    <t>2018-04-26T17:00:57.167Z</t>
  </si>
  <si>
    <t>2018-04-26T17:01:17.048Z</t>
  </si>
  <si>
    <t>2018-04-26T17:03:17.746Z</t>
  </si>
  <si>
    <t>2018-04-26T17:05:15.780Z</t>
  </si>
  <si>
    <t>2018-04-26T17:05:56.488Z</t>
  </si>
  <si>
    <t>2018-04-26T17:06:40.277Z</t>
  </si>
  <si>
    <t>2018-04-26T17:07:26.878Z</t>
  </si>
  <si>
    <t>2018-04-26T17:08:28.481Z</t>
  </si>
  <si>
    <t>2018-04-26T17:09:09.293Z</t>
  </si>
  <si>
    <t>2018-04-26T17:09:17.902Z</t>
  </si>
  <si>
    <t>2018-04-26T17:10:45.599Z</t>
  </si>
  <si>
    <t>2018-04-26T17:13:19.028Z</t>
  </si>
  <si>
    <t>2018-05-03T19:53:29.817Z</t>
  </si>
  <si>
    <t>2018-05-03T19:53:44.304Z</t>
  </si>
  <si>
    <t>2018-04-29T21:55:08.429Z</t>
  </si>
  <si>
    <t>2018-04-29T21:55:34.530Z</t>
  </si>
  <si>
    <t>2018-04-29T21:56:08.142Z</t>
  </si>
  <si>
    <t>2018-04-29T21:56:25.175Z</t>
  </si>
  <si>
    <t>2018-04-29T21:56:45.589Z</t>
  </si>
  <si>
    <t>2018-04-29T21:57:11.358Z</t>
  </si>
  <si>
    <t>2018-04-29T21:57:19.110Z</t>
  </si>
  <si>
    <t>2018-04-29T21:57:59.223Z</t>
  </si>
  <si>
    <t>2018-04-29T21:58:25.966Z</t>
  </si>
  <si>
    <t>2018-04-29T21:59:01.956Z</t>
  </si>
  <si>
    <t>2018-04-29T22:00:13.913Z</t>
  </si>
  <si>
    <t>2018-04-29T22:00:24.931Z</t>
  </si>
  <si>
    <t>2018-04-29T22:01:05.702Z</t>
  </si>
  <si>
    <t>2018-04-29T22:01:39.747Z</t>
  </si>
  <si>
    <t>2018-04-29T22:02:39.120Z</t>
  </si>
  <si>
    <t>2018-04-29T22:03:28.655Z</t>
  </si>
  <si>
    <t>2018-04-29T15:02:32.977Z</t>
  </si>
  <si>
    <t>2018-04-29T15:02:40.224Z</t>
  </si>
  <si>
    <t>2018-04-29T15:02:47.784Z</t>
  </si>
  <si>
    <t>2018-04-29T15:02:53.368Z</t>
  </si>
  <si>
    <t>2018-04-29T15:02:59.403Z</t>
  </si>
  <si>
    <t>2018-04-29T15:03:06.729Z</t>
  </si>
  <si>
    <t>2018-04-29T15:03:23.796Z</t>
  </si>
  <si>
    <t>2018-04-29T15:05:39.832Z</t>
  </si>
  <si>
    <t>2018-04-29T15:05:51.140Z</t>
  </si>
  <si>
    <t>2018-04-29T15:06:24.324Z</t>
  </si>
  <si>
    <t>2018-04-29T15:06:34.603Z</t>
  </si>
  <si>
    <t>2018-04-29T15:06:52.353Z</t>
  </si>
  <si>
    <t>2018-04-29T15:07:49.928Z</t>
  </si>
  <si>
    <t>2018-04-29T15:08:14.646Z</t>
  </si>
  <si>
    <t>2018-04-29T15:08:58.490Z</t>
  </si>
  <si>
    <t>2018-04-29T15:09:37.227Z</t>
  </si>
  <si>
    <t>2018-04-29T15:09:53.707Z</t>
  </si>
  <si>
    <t>2018-04-29T15:10:18.160Z</t>
  </si>
  <si>
    <t>2018-04-29T15:10:43.338Z</t>
  </si>
  <si>
    <t>2018-04-29T15:11:01.331Z</t>
  </si>
  <si>
    <t>2018-04-29T15:11:46.058Z</t>
  </si>
  <si>
    <t>2018-04-29T15:12:34.764Z</t>
  </si>
  <si>
    <t>2018-04-29T15:12:47.292Z</t>
  </si>
  <si>
    <t>2018-04-29T15:44:36.734Z</t>
  </si>
  <si>
    <t>2018-04-29T15:44:53.095Z</t>
  </si>
  <si>
    <t>2018-04-29T15:45:24.366Z</t>
  </si>
  <si>
    <t>2018-04-24T13:07:47.681Z</t>
  </si>
  <si>
    <t>2018-04-24T13:08:31.190Z</t>
  </si>
  <si>
    <t>2018-04-24T13:09:43.846Z</t>
  </si>
  <si>
    <t>2018-04-24T13:09:58.481Z</t>
  </si>
  <si>
    <t>2018-04-24T13:11:27.046Z</t>
  </si>
  <si>
    <t>2018-04-24T13:13:37.580Z</t>
  </si>
  <si>
    <t>2018-04-24T13:13:57.366Z</t>
  </si>
  <si>
    <t>2018-04-24T13:14:12.996Z</t>
  </si>
  <si>
    <t>2018-04-24T13:14:21.086Z</t>
  </si>
  <si>
    <t>2018-04-24T13:14:39.533Z</t>
  </si>
  <si>
    <t>2018-04-24T13:19:39.084Z</t>
  </si>
  <si>
    <t>2018-04-24T13:20:20.250Z</t>
  </si>
  <si>
    <t>2018-04-24T13:23:05.815Z</t>
  </si>
  <si>
    <t>2018-04-24T13:23:26.791Z</t>
  </si>
  <si>
    <t>2018-04-24T14:34:46.944Z</t>
  </si>
  <si>
    <t>2018-04-24T14:35:29.679Z</t>
  </si>
  <si>
    <t>2018-04-24T14:36:14.359Z</t>
  </si>
  <si>
    <t>2018-04-24T14:37:02.852Z</t>
  </si>
  <si>
    <t>2018-04-24T14:37:48.576Z</t>
  </si>
  <si>
    <t>2018-04-24T14:37:56.215Z</t>
  </si>
  <si>
    <t>2018-04-24T14:38:03.356Z</t>
  </si>
  <si>
    <t>2018-04-24T14:38:22.418Z</t>
  </si>
  <si>
    <t>2018-04-24T14:38:27.750Z</t>
  </si>
  <si>
    <t>2018-04-24T14:38:49.506Z</t>
  </si>
  <si>
    <t>2018-04-24T14:39:08.095Z</t>
  </si>
  <si>
    <t>2018-04-24T14:39:13.441Z</t>
  </si>
  <si>
    <t>2018-04-24T14:39:41.832Z</t>
  </si>
  <si>
    <t>2018-04-24T14:44:18.415Z</t>
  </si>
  <si>
    <t>2018-04-24T14:44:28.120Z</t>
  </si>
  <si>
    <t>2018-04-24T14:44:37.299Z</t>
  </si>
  <si>
    <t>2018-04-24T14:44:50.021Z</t>
  </si>
  <si>
    <t>2018-04-24T14:45:08.915Z</t>
  </si>
  <si>
    <t>2018-04-24T14:50:15.772Z</t>
  </si>
  <si>
    <t>2018-04-24T14:50:36.751Z</t>
  </si>
  <si>
    <t>2018-04-24T14:50:52.081Z</t>
  </si>
  <si>
    <t>2018-04-24T14:51:23.822Z</t>
  </si>
  <si>
    <t>2018-04-24T14:51:34.033Z</t>
  </si>
  <si>
    <t>2018-04-24T14:51:58.871Z</t>
  </si>
  <si>
    <t>2018-04-24T14:52:04.631Z</t>
  </si>
  <si>
    <t>2018-04-24T14:52:10.277Z</t>
  </si>
  <si>
    <t>2018-04-24T14:52:17.624Z</t>
  </si>
  <si>
    <t>ensuresT=&lt;E&gt;o#S;</t>
  </si>
  <si>
    <t>2018-04-24T14:52:27.492Z</t>
  </si>
  <si>
    <t>2018-04-24T14:52:43.668Z</t>
  </si>
  <si>
    <t>2018-04-24T14:53:03.753Z</t>
  </si>
  <si>
    <t>2018-04-24T14:53:32.222Z</t>
  </si>
  <si>
    <t>2018-04-24T14:53:56.618Z</t>
  </si>
  <si>
    <t>2018-04-24T14:54:26.908Z</t>
  </si>
  <si>
    <t>2018-04-24T14:54:36.080Z</t>
  </si>
  <si>
    <t>ensuresT=To#S;</t>
  </si>
  <si>
    <t>2018-04-24T14:55:22.107Z</t>
  </si>
  <si>
    <t>2018-04-24T14:56:09.767Z</t>
  </si>
  <si>
    <t>2018-04-24T14:56:16.622Z</t>
  </si>
  <si>
    <t>2018-04-24T14:56:37.541Z</t>
  </si>
  <si>
    <t>2018-04-24T14:56:57.619Z</t>
  </si>
  <si>
    <t>2018-04-24T14:57:05.010Z</t>
  </si>
  <si>
    <t>2018-04-24T14:57:13.847Z</t>
  </si>
  <si>
    <t>2018-04-24T14:57:29.868Z</t>
  </si>
  <si>
    <t>2018-04-24T14:57:48.245Z</t>
  </si>
  <si>
    <t>2018-04-24T14:59:44.242Z</t>
  </si>
  <si>
    <t>2018-04-24T15:00:01.845Z</t>
  </si>
  <si>
    <t>2018-04-24T15:03:13.281Z</t>
  </si>
  <si>
    <t>2018-04-24T15:03:22.320Z</t>
  </si>
  <si>
    <t>2018-04-24T15:03:33.394Z</t>
  </si>
  <si>
    <t>2018-04-24T15:03:49.964Z</t>
  </si>
  <si>
    <t>2018-04-24T15:04:23.656Z</t>
  </si>
  <si>
    <t>2018-04-24T15:04:45.883Z</t>
  </si>
  <si>
    <t>2018-04-24T15:04:52.107Z</t>
  </si>
  <si>
    <t>2018-04-24T15:05:02.769Z</t>
  </si>
  <si>
    <t>2018-04-24T15:05:17.587Z</t>
  </si>
  <si>
    <t>2018-04-24T15:05:37.972Z</t>
  </si>
  <si>
    <t>2018-04-24T15:05:49.336Z</t>
  </si>
  <si>
    <t>2018-04-24T15:05:53.991Z</t>
  </si>
  <si>
    <t>2018-04-24T15:06:53.971Z</t>
  </si>
  <si>
    <t>2018-04-24T15:07:07.619Z</t>
  </si>
  <si>
    <t>2018-04-24T15:13:45.151Z</t>
  </si>
  <si>
    <t>2018-05-02T20:15:02.548Z</t>
  </si>
  <si>
    <t>2018-05-02T20:15:18.862Z</t>
  </si>
  <si>
    <t>2018-05-02T20:15:47.356Z</t>
  </si>
  <si>
    <t>2018-05-02T20:15:57.132Z</t>
  </si>
  <si>
    <t>2018-05-02T20:19:29.409Z</t>
  </si>
  <si>
    <t>2018-05-02T20:21:00.860Z</t>
  </si>
  <si>
    <t>ensuresT=T+#S;</t>
  </si>
  <si>
    <t>2018-05-02T20:21:22.819Z</t>
  </si>
  <si>
    <t>2018-05-02T20:21:39.874Z</t>
  </si>
  <si>
    <t>2018-05-02T20:21:51.759Z</t>
  </si>
  <si>
    <t>2018-05-02T20:22:29.056Z</t>
  </si>
  <si>
    <t>2018-05-02T20:22:41.816Z</t>
  </si>
  <si>
    <t>2018-05-02T20:23:24.071Z</t>
  </si>
  <si>
    <t>2018-05-02T20:23:40.834Z</t>
  </si>
  <si>
    <t>2018-05-02T20:23:55.036Z</t>
  </si>
  <si>
    <t>2018-05-02T20:24:05.574Z</t>
  </si>
  <si>
    <t>2018-05-03T23:56:28.151Z</t>
  </si>
  <si>
    <t>2018-05-03T23:56:50.525Z</t>
  </si>
  <si>
    <t>2018-05-03T23:57:08.946Z</t>
  </si>
  <si>
    <t>2018-05-03T23:57:33.687Z</t>
  </si>
  <si>
    <t>2018-05-03T23:57:44.294Z</t>
  </si>
  <si>
    <t>2018-05-03T23:58:23.328Z</t>
  </si>
  <si>
    <t>2018-05-03T23:58:57.537Z</t>
  </si>
  <si>
    <t>2018-05-03T23:59:04.164Z</t>
  </si>
  <si>
    <t>2018-05-03T23:59:48.328Z</t>
  </si>
  <si>
    <t>2018-05-04T00:00:17.980Z</t>
  </si>
  <si>
    <t>2018-05-04T00:00:31.502Z</t>
  </si>
  <si>
    <t>2018-05-04T00:00:47.287Z</t>
  </si>
  <si>
    <t>2018-05-04T00:00:59.339Z</t>
  </si>
  <si>
    <t>2018-05-04T00:01:25.492Z</t>
  </si>
  <si>
    <t>2018-05-04T00:01:40.067Z</t>
  </si>
  <si>
    <t>2018-05-04T00:02:24.233Z</t>
  </si>
  <si>
    <t>2018-05-04T00:02:46.334Z</t>
  </si>
  <si>
    <t>2018-05-04T00:02:57.504Z</t>
  </si>
  <si>
    <t>2018-05-04T00:03:14.455Z</t>
  </si>
  <si>
    <t>2018-05-04T00:03:22.410Z</t>
  </si>
  <si>
    <t>2018-05-04T00:03:45.085Z</t>
  </si>
  <si>
    <t>2018-05-04T00:04:01.955Z</t>
  </si>
  <si>
    <t>2018-05-04T00:05:01.342Z</t>
  </si>
  <si>
    <t>2018-05-04T01:44:47.916Z</t>
  </si>
  <si>
    <t>2018-05-04T01:45:02.315Z</t>
  </si>
  <si>
    <t>2018-05-04T01:45:41.268Z</t>
  </si>
  <si>
    <t>2018-05-04T01:45:53.374Z</t>
  </si>
  <si>
    <t>2018-05-04T01:46:11.412Z</t>
  </si>
  <si>
    <t>2018-05-04T01:46:54.182Z</t>
  </si>
  <si>
    <t>2018-05-04T01:47:19.777Z</t>
  </si>
  <si>
    <t>2018-05-04T01:48:33.041Z</t>
  </si>
  <si>
    <t>2018-05-04T01:48:43.081Z</t>
  </si>
  <si>
    <t>2018-05-04T01:48:50.446Z</t>
  </si>
  <si>
    <t>2018-05-04T01:49:02.699Z</t>
  </si>
  <si>
    <t>2018-05-04T01:49:10.898Z</t>
  </si>
  <si>
    <t>2018-04-24T23:57:03.431Z</t>
  </si>
  <si>
    <t>2018-04-24T23:57:12.761Z</t>
  </si>
  <si>
    <t>2018-04-24T23:57:44.247Z</t>
  </si>
  <si>
    <t>2018-04-24T23:58:49.665Z</t>
  </si>
  <si>
    <t>2018-04-24T23:59:04.840Z</t>
  </si>
  <si>
    <t>2018-04-24T23:59:22.213Z</t>
  </si>
  <si>
    <t>2018-04-24T23:59:30.131Z</t>
  </si>
  <si>
    <t>2018-04-24T23:59:56.789Z</t>
  </si>
  <si>
    <t>2018-04-25T00:00:08.303Z</t>
  </si>
  <si>
    <t>2018-04-25T00:00:25.600Z</t>
  </si>
  <si>
    <t>2018-04-25T00:00:50.752Z</t>
  </si>
  <si>
    <t>2018-04-25T00:01:17.500Z</t>
  </si>
  <si>
    <t>2018-04-25T00:01:32.426Z</t>
  </si>
  <si>
    <t>2018-04-25T00:03:14.407Z</t>
  </si>
  <si>
    <t>2018-04-25T00:04:08.701Z</t>
  </si>
  <si>
    <t>2018-04-25T00:04:39.506Z</t>
  </si>
  <si>
    <t>2018-04-25T00:05:59.355Z</t>
  </si>
  <si>
    <t>2018-04-25T00:07:16.452Z</t>
  </si>
  <si>
    <t>2018-04-25T00:07:40.897Z</t>
  </si>
  <si>
    <t>2018-04-25T00:07:46.277Z</t>
  </si>
  <si>
    <t>2018-04-25T00:08:38.735Z</t>
  </si>
  <si>
    <t>2018-04-25T00:09:13.104Z</t>
  </si>
  <si>
    <t>2018-04-25T00:11:55.281Z</t>
  </si>
  <si>
    <t>2018-04-25T00:12:47.938Z</t>
  </si>
  <si>
    <t>2018-04-25T00:13:01.126Z</t>
  </si>
  <si>
    <t>ensuresT=#To&lt;Temp&gt;andS=Empty_String;</t>
  </si>
  <si>
    <t>2018-04-25T00:13:13.244Z</t>
  </si>
  <si>
    <t>2018-04-25T00:13:45.682Z</t>
  </si>
  <si>
    <t>2018-04-25T00:13:50.838Z</t>
  </si>
  <si>
    <t>2018-04-25T00:13:54.777Z</t>
  </si>
  <si>
    <t>2018-04-25T00:14:03.108Z</t>
  </si>
  <si>
    <t>2018-04-25T00:15:13.071Z</t>
  </si>
  <si>
    <t>2018-04-24T00:17:17.101Z</t>
  </si>
  <si>
    <t>2018-04-24T00:17:45.021Z</t>
  </si>
  <si>
    <t>2018-04-24T00:18:03.825Z</t>
  </si>
  <si>
    <t>2018-04-24T00:18:32.847Z</t>
  </si>
  <si>
    <t>2018-04-24T00:18:57.740Z</t>
  </si>
  <si>
    <t>2018-04-24T00:19:10.956Z</t>
  </si>
  <si>
    <t>2018-04-24T00:20:01.715Z</t>
  </si>
  <si>
    <t>2018-04-24T00:20:39.322Z</t>
  </si>
  <si>
    <t>2018-04-24T00:21:06.364Z</t>
  </si>
  <si>
    <t>2018-04-24T00:21:36.798Z</t>
  </si>
  <si>
    <t>2018-04-24T00:21:44.721Z</t>
  </si>
  <si>
    <t>2018-04-24T00:23:01.198Z</t>
  </si>
  <si>
    <t>2018-04-24T00:23:22.036Z</t>
  </si>
  <si>
    <t>2018-04-24T00:23:45.441Z</t>
  </si>
  <si>
    <t>2018-04-24T00:24:17.097Z</t>
  </si>
  <si>
    <t>2018-04-24T00:24:47.075Z</t>
  </si>
  <si>
    <t>2018-04-24T00:25:28.746Z</t>
  </si>
  <si>
    <t>2018-04-24T00:26:54.468Z</t>
  </si>
  <si>
    <t>2018-04-24T00:28:07.611Z</t>
  </si>
  <si>
    <t>2018-04-24T00:29:16.814Z</t>
  </si>
  <si>
    <t>2018-04-24T00:29:32.311Z</t>
  </si>
  <si>
    <t>2018-04-24T00:33:50.088Z</t>
  </si>
  <si>
    <t>2018-05-03T01:52:58.497Z</t>
  </si>
  <si>
    <t>2018-05-03T01:53:43.223Z</t>
  </si>
  <si>
    <t>2018-05-03T01:54:20.261Z</t>
  </si>
  <si>
    <t>2018-05-03T01:55:18.356Z</t>
  </si>
  <si>
    <t>2018-05-03T01:56:27.346Z</t>
  </si>
  <si>
    <t>2018-05-03T01:56:54.332Z</t>
  </si>
  <si>
    <t>2018-05-03T01:58:11.151Z</t>
  </si>
  <si>
    <t>2018-04-26T12:08:20.668Z</t>
  </si>
  <si>
    <t>2018-04-26T12:10:01.782Z</t>
  </si>
  <si>
    <t>2018-04-26T12:10:36.080Z</t>
  </si>
  <si>
    <t>2018-04-26T12:11:48.499Z</t>
  </si>
  <si>
    <t>2018-04-26T12:13:02.911Z</t>
  </si>
  <si>
    <t>2018-04-26T12:16:29.154Z</t>
  </si>
  <si>
    <t>2018-04-26T12:17:29.905Z</t>
  </si>
  <si>
    <t>2018-05-03T21:57:16.717Z</t>
  </si>
  <si>
    <t>2018-05-03T21:57:50.577Z</t>
  </si>
  <si>
    <t>2018-05-03T21:58:14.685Z</t>
  </si>
  <si>
    <t>2018-05-03T21:58:26.195Z</t>
  </si>
  <si>
    <t>2018-05-03T21:59:15.083Z</t>
  </si>
  <si>
    <t>2018-05-03T21:59:32.142Z</t>
  </si>
  <si>
    <t>2018-05-03T21:59:40.858Z</t>
  </si>
  <si>
    <t>2018-05-03T22:00:20.808Z</t>
  </si>
  <si>
    <t>2018-05-03T22:00:33.439Z</t>
  </si>
  <si>
    <t>2018-05-03T22:01:35.946Z</t>
  </si>
  <si>
    <t>2018-05-03T22:02:29.041Z</t>
  </si>
  <si>
    <t>2018-05-03T22:02:35.992Z</t>
  </si>
  <si>
    <t>2018-05-03T22:05:07.355Z</t>
  </si>
  <si>
    <t>2018-05-03T22:05:20.111Z</t>
  </si>
  <si>
    <t>2018-05-03T22:05:59.049Z</t>
  </si>
  <si>
    <t>2018-05-03T22:07:03.951Z</t>
  </si>
  <si>
    <t>2018-05-03T22:07:20.429Z</t>
  </si>
  <si>
    <t>2018-05-03T22:07:26.132Z</t>
  </si>
  <si>
    <t>2018-05-03T22:07:57.563Z</t>
  </si>
  <si>
    <t>2018-05-03T22:08:12.681Z</t>
  </si>
  <si>
    <t>2018-05-03T22:08:24.891Z</t>
  </si>
  <si>
    <t>2018-05-03T22:09:00.135Z</t>
  </si>
  <si>
    <t>2018-05-03T22:09:17.996Z</t>
  </si>
  <si>
    <t>2018-05-03T22:10:00.071Z</t>
  </si>
  <si>
    <t>2018-05-03T22:10:55.342Z</t>
  </si>
  <si>
    <t>2018-05-03T22:11:11.406Z</t>
  </si>
  <si>
    <t>2018-05-03T22:11:53.157Z</t>
  </si>
  <si>
    <t>2018-05-03T22:12:46.416Z</t>
  </si>
  <si>
    <t>2018-05-03T22:12:54.143Z</t>
  </si>
  <si>
    <t>2018-05-03T22:13:15.253Z</t>
  </si>
  <si>
    <t>2018-05-03T22:14:18.756Z</t>
  </si>
  <si>
    <t>2018-05-03T22:15:38.061Z</t>
  </si>
  <si>
    <t>2018-05-03T22:16:34.332Z</t>
  </si>
  <si>
    <t>2018-05-03T22:17:22.645Z</t>
  </si>
  <si>
    <t>2018-05-03T22:17:41.279Z</t>
  </si>
  <si>
    <t>2018-05-03T22:18:56.771Z</t>
  </si>
  <si>
    <t>2018-05-03T22:21:02.998Z</t>
  </si>
  <si>
    <t>2018-05-03T22:22:20.498Z</t>
  </si>
  <si>
    <t>2018-05-03T22:27:34.472Z</t>
  </si>
  <si>
    <t>2018-05-03T22:30:17.611Z</t>
  </si>
  <si>
    <t>2018-04-25T21:49:49.502Z</t>
  </si>
  <si>
    <t>2018-04-25T21:50:27.307Z</t>
  </si>
  <si>
    <t>2018-04-25T21:50:40.606Z</t>
  </si>
  <si>
    <t>2018-04-25T21:50:51.540Z</t>
  </si>
  <si>
    <t>2018-04-25T21:51:04.041Z</t>
  </si>
  <si>
    <t>2018-04-25T21:51:55.497Z</t>
  </si>
  <si>
    <t>2018-04-25T21:51:57.195Z</t>
  </si>
  <si>
    <t>2018-04-25T21:52:08.935Z</t>
  </si>
  <si>
    <t>2018-04-25T21:52:55.962Z</t>
  </si>
  <si>
    <t>2018-04-25T21:54:14.747Z</t>
  </si>
  <si>
    <t>2018-04-25T21:55:27.671Z</t>
  </si>
  <si>
    <t>2018-04-25T21:55:39.241Z</t>
  </si>
  <si>
    <t>2018-04-25T21:56:46.259Z</t>
  </si>
  <si>
    <t>2018-04-25T21:56:52.816Z</t>
  </si>
  <si>
    <t>2018-04-25T21:57:31.093Z</t>
  </si>
  <si>
    <t>2018-04-25T21:57:59.433Z</t>
  </si>
  <si>
    <t>2018-04-25T21:58:06.998Z</t>
  </si>
  <si>
    <t>2018-04-25T21:58:56.784Z</t>
  </si>
  <si>
    <t>2018-04-25T21:59:19.397Z</t>
  </si>
  <si>
    <t>2018-04-25T22:02:17.151Z</t>
  </si>
  <si>
    <t>2018-04-25T22:03:05.770Z</t>
  </si>
  <si>
    <t>2018-04-25T22:03:44.125Z</t>
  </si>
  <si>
    <t>2018-04-25T22:07:25.778Z</t>
  </si>
  <si>
    <t>2018-04-25T22:07:34.770Z</t>
  </si>
  <si>
    <t>2018-04-25T22:08:27.008Z</t>
  </si>
  <si>
    <t>2018-05-03T11:37:00.665Z</t>
  </si>
  <si>
    <t>2018-05-03T11:37:34.405Z</t>
  </si>
  <si>
    <t>2018-05-03T11:38:04.640Z</t>
  </si>
  <si>
    <t>2018-05-03T11:38:26.307Z</t>
  </si>
  <si>
    <t>requires|S|&gt;0and|T|&lt;Max_depth;</t>
  </si>
  <si>
    <t>2018-05-03T11:39:54.628Z</t>
  </si>
  <si>
    <t>2018-05-03T11:40:03.099Z</t>
  </si>
  <si>
    <t>2018-05-03T11:40:54.162Z</t>
  </si>
  <si>
    <t>2018-05-03T11:41:23.254Z</t>
  </si>
  <si>
    <t>2018-04-26T01:23:32.787Z</t>
  </si>
  <si>
    <t>2018-04-26T01:24:35.226Z</t>
  </si>
  <si>
    <t>2018-04-26T01:25:07.419Z</t>
  </si>
  <si>
    <t>2018-04-26T01:26:01.083Z</t>
  </si>
  <si>
    <t>2018-04-26T01:27:54.845Z</t>
  </si>
  <si>
    <t>2018-04-26T01:29:30.938Z</t>
  </si>
  <si>
    <t>2018-04-26T01:32:13.951Z</t>
  </si>
  <si>
    <t>2018-04-24T00:15:14.655Z</t>
  </si>
  <si>
    <t>2018-04-24T00:16:24.047Z</t>
  </si>
  <si>
    <t>2018-04-24T00:17:32.236Z</t>
  </si>
  <si>
    <t>2018-04-24T00:17:48.579Z</t>
  </si>
  <si>
    <t>2018-04-24T00:18:56.177Z</t>
  </si>
  <si>
    <t>2018-04-24T00:19:36.678Z</t>
  </si>
  <si>
    <t>2018-04-24T00:20:54.411Z</t>
  </si>
  <si>
    <t>2018-04-24T00:22:32.041Z</t>
  </si>
  <si>
    <t>2018-04-24T00:22:57.212Z</t>
  </si>
  <si>
    <t>2018-04-24T00:23:10.422Z</t>
  </si>
  <si>
    <t>2018-04-24T00:25:58.785Z</t>
  </si>
  <si>
    <t>2018-04-24T00:27:09.067Z</t>
  </si>
  <si>
    <t>2018-04-30T01:26:30.994Z</t>
  </si>
  <si>
    <t>2018-04-30T01:27:25.837Z</t>
  </si>
  <si>
    <t>2018-04-30T01:28:15.927Z</t>
  </si>
  <si>
    <t>2018-04-30T01:29:22.602Z</t>
  </si>
  <si>
    <t>2018-04-30T01:30:50.400Z</t>
  </si>
  <si>
    <t>2018-04-30T01:31:02.620Z</t>
  </si>
  <si>
    <t>ensuresT=&lt;S&gt;o&lt;T&gt;;</t>
  </si>
  <si>
    <t>2018-04-30T01:31:24.053Z</t>
  </si>
  <si>
    <t>ensuresT=&lt;T&gt;o&lt;S&gt;;</t>
  </si>
  <si>
    <t>2018-04-30T01:31:56.908Z</t>
  </si>
  <si>
    <t>2018-04-30T01:32:35.858Z</t>
  </si>
  <si>
    <t>2018-04-30T01:33:19.384Z</t>
  </si>
  <si>
    <t>2018-04-30T01:44:20.941Z</t>
  </si>
  <si>
    <t>2018-04-30T01:44:42.349Z</t>
  </si>
  <si>
    <t>2018-04-30T01:49:20.685Z</t>
  </si>
  <si>
    <t>2018-04-30T01:50:10.184Z</t>
  </si>
  <si>
    <t>2018-05-02T16:11:37.635Z</t>
  </si>
  <si>
    <t>2018-05-02T16:12:14.773Z</t>
  </si>
  <si>
    <t>2018-05-02T16:12:48.786Z</t>
  </si>
  <si>
    <t>2018-05-02T16:13:48.242Z</t>
  </si>
  <si>
    <t>requires1&lt;=|#S|&lt;=3;</t>
  </si>
  <si>
    <t>2018-05-02T16:14:49.290Z</t>
  </si>
  <si>
    <t>2018-05-02T16:15:37.976Z</t>
  </si>
  <si>
    <t>2018-05-02T16:16:25.568Z</t>
  </si>
  <si>
    <t>2018-05-02T16:17:18.822Z</t>
  </si>
  <si>
    <t>2018-05-02T16:22:31.114Z</t>
  </si>
  <si>
    <t>requires|S|&lt;=1and|T|&lt;3;</t>
  </si>
  <si>
    <t>2018-05-02T16:23:22.940Z</t>
  </si>
  <si>
    <t>2018-05-02T16:23:57.770Z</t>
  </si>
  <si>
    <t>2018-05-02T16:31:44.274Z</t>
  </si>
  <si>
    <t>2018-05-02T16:32:06.535Z</t>
  </si>
  <si>
    <t>2018-05-03T02:09:43.711Z</t>
  </si>
  <si>
    <t>2018-05-03T02:09:51.190Z</t>
  </si>
  <si>
    <t>2018-05-03T02:11:12.478Z</t>
  </si>
  <si>
    <t>2018-05-03T02:11:19.177Z</t>
  </si>
  <si>
    <t>2018-05-03T02:11:32.592Z</t>
  </si>
  <si>
    <t>2018-05-03T02:11:54.836Z</t>
  </si>
  <si>
    <t>2018-05-03T02:12:02.638Z</t>
  </si>
  <si>
    <t>2018-05-03T02:12:22.792Z</t>
  </si>
  <si>
    <t>2018-05-03T02:12:30.058Z</t>
  </si>
  <si>
    <t>2018-05-03T02:13:17.582Z</t>
  </si>
  <si>
    <t>2018-05-03T02:13:38.096Z</t>
  </si>
  <si>
    <t>2018-05-03T02:13:44.604Z</t>
  </si>
  <si>
    <t>2018-05-03T02:13:50.985Z</t>
  </si>
  <si>
    <t>2018-05-03T02:14:26.869Z</t>
  </si>
  <si>
    <t>2018-05-03T02:14:40.700Z</t>
  </si>
  <si>
    <t>2018-05-03T02:15:30.849Z</t>
  </si>
  <si>
    <t>2018-05-03T02:16:40.949Z</t>
  </si>
  <si>
    <t>2018-05-03T02:16:59.894Z</t>
  </si>
  <si>
    <t>2018-05-03T02:17:07.423Z</t>
  </si>
  <si>
    <t>2018-05-03T02:18:01.297Z</t>
  </si>
  <si>
    <t>2018-05-03T02:19:19.857Z</t>
  </si>
  <si>
    <t>2018-05-03T02:20:00.884Z</t>
  </si>
  <si>
    <t>2018-05-03T02:20:10.526Z</t>
  </si>
  <si>
    <t>2018-05-03T02:21:51.789Z</t>
  </si>
  <si>
    <t>2018-05-03T02:22:20.970Z</t>
  </si>
  <si>
    <t>2018-05-03T02:24:57.855Z</t>
  </si>
  <si>
    <t>2018-04-30T00:44:31.958Z</t>
  </si>
  <si>
    <t>2018-04-30T00:46:05.767Z</t>
  </si>
  <si>
    <t>2018-04-30T00:46:10.901Z</t>
  </si>
  <si>
    <t>2018-04-30T00:46:23.687Z</t>
  </si>
  <si>
    <t>2018-04-30T00:46:43.057Z</t>
  </si>
  <si>
    <t>2018-04-30T00:46:54.434Z</t>
  </si>
  <si>
    <t>2018-04-30T00:47:03.586Z</t>
  </si>
  <si>
    <t>2018-04-30T00:47:34.344Z</t>
  </si>
  <si>
    <t>2018-04-30T00:48:10.061Z</t>
  </si>
  <si>
    <t>2018-04-30T00:48:33.824Z</t>
  </si>
  <si>
    <t>2018-04-30T00:48:45.246Z</t>
  </si>
  <si>
    <t>2018-04-30T00:49:01.963Z</t>
  </si>
  <si>
    <t>2018-04-30T00:49:22.613Z</t>
  </si>
  <si>
    <t>2018-04-30T00:50:09.056Z</t>
  </si>
  <si>
    <t>2018-04-30T00:51:29.366Z</t>
  </si>
  <si>
    <t>2018-04-29T23:53:45.183Z</t>
  </si>
  <si>
    <t>2018-04-29T23:58:18.040Z</t>
  </si>
  <si>
    <t>2018-04-29T23:58:31.368Z</t>
  </si>
  <si>
    <t>2018-04-29T23:58:53.389Z</t>
  </si>
  <si>
    <t>2018-04-29T23:59:02.982Z</t>
  </si>
  <si>
    <t>2018-04-30T00:02:30.685Z</t>
  </si>
  <si>
    <t>2018-04-30T00:03:35.975Z</t>
  </si>
  <si>
    <t>2018-04-30T00:03:42.559Z</t>
  </si>
  <si>
    <t>2018-04-30T00:03:59.293Z</t>
  </si>
  <si>
    <t>2018-04-30T00:05:52.613Z</t>
  </si>
  <si>
    <t>2018-04-30T00:06:04.392Z</t>
  </si>
  <si>
    <t>2018-04-30T00:06:43.816Z</t>
  </si>
  <si>
    <t>2018-04-30T00:07:32.629Z</t>
  </si>
  <si>
    <t>2018-04-30T00:08:46.634Z</t>
  </si>
  <si>
    <t>2018-04-30T00:09:16.305Z</t>
  </si>
  <si>
    <t>2018-04-30T00:09:27.509Z</t>
  </si>
  <si>
    <t>2018-04-30T00:10:39.139Z</t>
  </si>
  <si>
    <t>2018-04-30T00:15:39.704Z</t>
  </si>
  <si>
    <t>2018-04-30T00:16:15.492Z</t>
  </si>
  <si>
    <t>2018-04-30T00:16:31.498Z</t>
  </si>
  <si>
    <t>2018-04-30T00:16:49.950Z</t>
  </si>
  <si>
    <t>2018-04-30T00:17:09.229Z</t>
  </si>
  <si>
    <t>2018-04-30T00:17:42.184Z</t>
  </si>
  <si>
    <t>2018-04-30T00:18:07.760Z</t>
  </si>
  <si>
    <t>2018-04-30T00:21:16.854Z</t>
  </si>
  <si>
    <t>2018-05-03T21:13:34.455Z</t>
  </si>
  <si>
    <t>ConfirmS=#Jo#Io#S;
ConfirmK=/*expression*/;</t>
  </si>
  <si>
    <t>2018-05-03T21:13:52.960Z</t>
  </si>
  <si>
    <t>2018-05-03T21:14:09.996Z</t>
  </si>
  <si>
    <t>2018-05-03T21:14:34.517Z</t>
  </si>
  <si>
    <t>2018-05-03T21:14:42.166Z</t>
  </si>
  <si>
    <t>2018-05-03T21:15:21.102Z</t>
  </si>
  <si>
    <t>ConfirmS=#Io#S;
ConfirmK=#K;</t>
  </si>
  <si>
    <t>2018-05-03T21:15:31.326Z</t>
  </si>
  <si>
    <t>2018-05-03T21:16:13.047Z</t>
  </si>
  <si>
    <t>2018-05-03T21:16:27.365Z</t>
  </si>
  <si>
    <t>2018-05-03T21:16:49.393Z</t>
  </si>
  <si>
    <t>2018-05-03T21:17:06.654Z</t>
  </si>
  <si>
    <t>2018-05-03T21:17:32.623Z</t>
  </si>
  <si>
    <t>2018-05-03T21:18:01.822Z</t>
  </si>
  <si>
    <t>2018-05-03T21:19:04.195Z</t>
  </si>
  <si>
    <t>ensuresT=&lt;Prt_Btwn(0,1,#S)&gt;o#T;</t>
  </si>
  <si>
    <t>2018-05-03T21:19:38.635Z</t>
  </si>
  <si>
    <t>ensuresT=&lt;Prt_Btwn(0,|S|,#S)&gt;o#T;</t>
  </si>
  <si>
    <t>2018-05-03T21:20:57.551Z</t>
  </si>
  <si>
    <t>2018-05-03T21:24:32.270Z</t>
  </si>
  <si>
    <t>2018-05-03T21:25:23.929Z</t>
  </si>
  <si>
    <t>2018-05-03T21:26:59.555Z</t>
  </si>
  <si>
    <t>ensuresReverse(S)oT=Emtpy_StringoT;</t>
  </si>
  <si>
    <t>2018-05-03T21:27:17.013Z</t>
  </si>
  <si>
    <t>2018-04-29T18:12:07.849Z</t>
  </si>
  <si>
    <t>2018-04-29T18:15:20.185Z</t>
  </si>
  <si>
    <t>2018-04-29T18:15:32.016Z</t>
  </si>
  <si>
    <t>2018-04-29T20:34:49.385Z</t>
  </si>
  <si>
    <t>2018-04-29T20:38:13.830Z</t>
  </si>
  <si>
    <t>2018-04-29T20:38:51.418Z</t>
  </si>
  <si>
    <t>2018-04-26T15:55:28.721Z</t>
  </si>
  <si>
    <t>2018-04-26T15:55:40.143Z</t>
  </si>
  <si>
    <t>2018-04-26T15:55:49.083Z</t>
  </si>
  <si>
    <t>2018-04-26T15:56:02.178Z</t>
  </si>
  <si>
    <t>2018-04-26T15:56:07.498Z</t>
  </si>
  <si>
    <t>2018-04-26T15:56:13.071Z</t>
  </si>
  <si>
    <t>2018-04-26T15:56:42.965Z</t>
  </si>
  <si>
    <t>2018-04-26T15:56:49.301Z</t>
  </si>
  <si>
    <t>2018-04-26T15:57:10.763Z</t>
  </si>
  <si>
    <t>2018-04-26T15:58:00.066Z</t>
  </si>
  <si>
    <t>2018-04-26T15:59:00.773Z</t>
  </si>
  <si>
    <t>2018-04-26T15:59:27.148Z</t>
  </si>
  <si>
    <t>2018-04-26T15:59:42.190Z</t>
  </si>
  <si>
    <t>2018-04-26T16:00:45.731Z</t>
  </si>
  <si>
    <t>2018-04-26T16:01:31.939Z</t>
  </si>
  <si>
    <t>2018-04-26T16:02:43.741Z</t>
  </si>
  <si>
    <t>2018-04-26T16:04:22.966Z</t>
  </si>
  <si>
    <t>2018-04-26T16:04:37.601Z</t>
  </si>
  <si>
    <t>2018-04-26T16:05:03.126Z</t>
  </si>
  <si>
    <t>2018-04-26T16:05:58.137Z</t>
  </si>
  <si>
    <t>2018-04-26T16:06:03.205Z</t>
  </si>
  <si>
    <t>2018-05-03T04:50:29.907Z</t>
  </si>
  <si>
    <t>2018-05-03T04:51:29.793Z</t>
  </si>
  <si>
    <t>2018-05-03T04:52:04.729Z</t>
  </si>
  <si>
    <t>2018-05-03T04:52:25.373Z</t>
  </si>
  <si>
    <t>2018-05-03T04:52:54.960Z</t>
  </si>
  <si>
    <t>2018-05-03T04:53:34.020Z</t>
  </si>
  <si>
    <t>requires|S|&gt;=1and1+|S|&lt;=Max_Depth;</t>
  </si>
  <si>
    <t>2018-05-03T04:54:56.818Z</t>
  </si>
  <si>
    <t>2018-05-03T04:55:52.531Z</t>
  </si>
  <si>
    <t>2018-05-03T04:56:59.009Z</t>
  </si>
  <si>
    <t>2018-05-03T04:58:05.555Z</t>
  </si>
  <si>
    <t>2018-05-03T04:58:11.625Z</t>
  </si>
  <si>
    <t>2018-05-03T04:59:10.423Z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</si>
  <si>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Reverse(#S) o #T ;
  Procedure
    Var Temp: Integer;
    Pop(Temp, S);
    Push(Temp, T);
  end Mystery;
end BeginToReason;</t>
  </si>
  <si>
    <t>2018-05-03T04:59:17.575Z</t>
  </si>
  <si>
    <t>2018-04-29T23:17:55.333Z</t>
  </si>
  <si>
    <t>2018-04-29T23:18:09.021Z</t>
  </si>
  <si>
    <t>2018-04-29T23:18:36.878Z</t>
  </si>
  <si>
    <t>2018-04-29T23:18:46.277Z</t>
  </si>
  <si>
    <t>2018-04-29T23:20:11.907Z</t>
  </si>
  <si>
    <t>2018-04-29T23:20:23.305Z</t>
  </si>
  <si>
    <t>2018-04-29T23:20:56.156Z</t>
  </si>
  <si>
    <t>2018-04-29T23:21:24.420Z</t>
  </si>
  <si>
    <t>2018-04-29T23:21:54.987Z</t>
  </si>
  <si>
    <t>2018-04-29T23:22:14.495Z</t>
  </si>
  <si>
    <t>2018-04-29T23:23:20.559Z</t>
  </si>
  <si>
    <t>2018-04-29T23:23:34.659Z</t>
  </si>
  <si>
    <t>2018-04-29T23:23:57.736Z</t>
  </si>
  <si>
    <t>2018-04-29T23:24:07.497Z</t>
  </si>
  <si>
    <t>2018-04-29T23:26:02.906Z</t>
  </si>
  <si>
    <t>2018-04-29T23:40:51.836Z</t>
  </si>
  <si>
    <t>2018-04-29T23:41:05.814Z</t>
  </si>
  <si>
    <t>2018-04-29T23:42:29.900Z</t>
  </si>
  <si>
    <t>2018-04-29T23:42:39.382Z</t>
  </si>
  <si>
    <t>2018-04-29T23:42:45.209Z</t>
  </si>
  <si>
    <t>2018-04-29T23:42:54.463Z</t>
  </si>
  <si>
    <t>2018-04-29T23:46:21.934Z</t>
  </si>
  <si>
    <t>2018-04-29T23:46:27.918Z</t>
  </si>
  <si>
    <t>2018-04-29T23:46:37.509Z</t>
  </si>
  <si>
    <t>2018-04-29T23:48:03.502Z</t>
  </si>
  <si>
    <t>2018-04-29T23:54:58.224Z</t>
  </si>
  <si>
    <t>2018-04-24T13:48:03.347Z</t>
  </si>
  <si>
    <t>2018-04-24T13:48:11.838Z</t>
  </si>
  <si>
    <t>2018-04-24T13:49:07.936Z</t>
  </si>
  <si>
    <t>2018-04-24T13:49:19.737Z</t>
  </si>
  <si>
    <t>2018-04-24T13:49:25.735Z</t>
  </si>
  <si>
    <t>2018-04-24T13:50:11.060Z</t>
  </si>
  <si>
    <t>2018-04-24T13:50:58.277Z</t>
  </si>
  <si>
    <t>2018-04-24T13:51:53.046Z</t>
  </si>
  <si>
    <t>2018-04-24T13:53:45.231Z</t>
  </si>
  <si>
    <t>2018-04-24T13:53:53.769Z</t>
  </si>
  <si>
    <t>2018-04-24T13:55:08.046Z</t>
  </si>
  <si>
    <t>2018-04-24T13:55:15.079Z</t>
  </si>
  <si>
    <t>2018-04-24T13:55:39.695Z</t>
  </si>
  <si>
    <t>2018-04-24T13:56:31.870Z</t>
  </si>
  <si>
    <t>2018-04-24T13:57:40.325Z</t>
  </si>
  <si>
    <t>2018-04-24T13:58:12.342Z</t>
  </si>
  <si>
    <t>2018-05-03T21:52:39.686Z</t>
  </si>
  <si>
    <t>2018-05-03T21:53:14.441Z</t>
  </si>
  <si>
    <t>2018-05-03T21:53:30.127Z</t>
  </si>
  <si>
    <t>2018-05-03T21:53:44.488Z</t>
  </si>
  <si>
    <t>2018-05-03T21:54:59.711Z</t>
  </si>
  <si>
    <t>2018-05-03T21:55:07.839Z</t>
  </si>
  <si>
    <t>2018-05-03T21:55:17.378Z</t>
  </si>
  <si>
    <t>2018-05-03T21:55:57.237Z</t>
  </si>
  <si>
    <t>2018-05-03T21:56:34.701Z</t>
  </si>
  <si>
    <t>2018-05-03T21:56:42.141Z</t>
  </si>
  <si>
    <t>2018-05-03T21:56:54.072Z</t>
  </si>
  <si>
    <t>2018-05-03T21:57:24.739Z</t>
  </si>
  <si>
    <t>2018-05-03T21:57:33.954Z</t>
  </si>
  <si>
    <t>2018-05-03T21:57:43.993Z</t>
  </si>
  <si>
    <t>2018-05-03T21:57:59.017Z</t>
  </si>
  <si>
    <t>2018-05-03T21:58:02.799Z</t>
  </si>
  <si>
    <t>2018-05-03T21:58:51.861Z</t>
  </si>
  <si>
    <t>2018-05-03T21:59:04.935Z</t>
  </si>
  <si>
    <t>2018-05-03T21:59:56.918Z</t>
  </si>
  <si>
    <t>2018-05-03T22:00:23.009Z</t>
  </si>
  <si>
    <t>2018-05-03T22:00:48.656Z</t>
  </si>
  <si>
    <t>2018-05-03T22:01:21.243Z</t>
  </si>
  <si>
    <t>2018-05-03T22:01:43.169Z</t>
  </si>
  <si>
    <t>2018-05-03T22:01:48.603Z</t>
  </si>
  <si>
    <t>2018-05-03T22:01:52.788Z</t>
  </si>
  <si>
    <t>2018-05-03T22:01:57.307Z</t>
  </si>
  <si>
    <t>2018-05-03T22:02:20.794Z</t>
  </si>
  <si>
    <t>2018-05-03T22:02:24.613Z</t>
  </si>
  <si>
    <t>2018-05-03T22:03:01.817Z</t>
  </si>
  <si>
    <t>2018-05-03T22:03:11.524Z</t>
  </si>
  <si>
    <t>2018-05-03T22:03:53.246Z</t>
  </si>
  <si>
    <t>2018-05-03T22:04:02.416Z</t>
  </si>
  <si>
    <t>2018-05-03T22:04:35.512Z</t>
  </si>
  <si>
    <t>2018-05-03T22:05:02.915Z</t>
  </si>
  <si>
    <t>2018-05-03T22:06:58.597Z</t>
  </si>
  <si>
    <t>2018-05-03T22:10:20.949Z</t>
  </si>
  <si>
    <t>2018-05-03T22:10:29.513Z</t>
  </si>
  <si>
    <t>2018-04-27T15:32:04.150Z</t>
  </si>
  <si>
    <t>2018-04-27T15:33:10.956Z</t>
  </si>
  <si>
    <t>2018-04-27T15:33:35.632Z</t>
  </si>
  <si>
    <t>2018-04-27T15:33:55.131Z</t>
  </si>
  <si>
    <t>2018-04-27T15:34:23.590Z</t>
  </si>
  <si>
    <t>2018-04-27T15:36:24.819Z</t>
  </si>
  <si>
    <t>2018-04-27T15:39:05.330Z</t>
  </si>
  <si>
    <t>2018-04-26T13:28:29.137Z</t>
  </si>
  <si>
    <t>2018-04-26T13:28:32.618Z</t>
  </si>
  <si>
    <t>2018-04-26T13:29:26.671Z</t>
  </si>
  <si>
    <t>2018-04-26T13:29:38.501Z</t>
  </si>
  <si>
    <t>2018-04-26T13:30:05.356Z</t>
  </si>
  <si>
    <t>2018-04-26T13:30:31.500Z</t>
  </si>
  <si>
    <t>2018-04-26T13:31:30.527Z</t>
  </si>
  <si>
    <t>2018-04-26T13:39:12.595Z</t>
  </si>
  <si>
    <t>2018-04-26T13:39:32.728Z</t>
  </si>
  <si>
    <t>2018-04-26T13:42:28.407Z</t>
  </si>
  <si>
    <t>2018-04-26T15:10:38.675Z</t>
  </si>
  <si>
    <t>2018-04-26T16:00:58.278Z</t>
  </si>
  <si>
    <t>2018-04-26T16:01:42.981Z</t>
  </si>
  <si>
    <t>2018-04-26T16:01:59.492Z</t>
  </si>
  <si>
    <t>2018-04-26T16:02:39.839Z</t>
  </si>
  <si>
    <t>2018-04-26T16:03:47.378Z</t>
  </si>
  <si>
    <t>2018-04-26T16:04:05.362Z</t>
  </si>
  <si>
    <t>2018-04-26T16:04:19.856Z</t>
  </si>
  <si>
    <t>2018-04-26T16:06:20.633Z</t>
  </si>
  <si>
    <t>2018-04-26T16:06:25.045Z</t>
  </si>
  <si>
    <t>2018-04-26T16:06:28.913Z</t>
  </si>
  <si>
    <t>2018-04-26T16:06:36.216Z</t>
  </si>
  <si>
    <t>2018-04-26T16:06:51.730Z</t>
  </si>
  <si>
    <t>2018-04-26T16:06:59.767Z</t>
  </si>
  <si>
    <t>2018-04-26T16:07:03.518Z</t>
  </si>
  <si>
    <t>2018-04-26T16:10:00.165Z</t>
  </si>
  <si>
    <t>2018-04-26T16:10:07.044Z</t>
  </si>
  <si>
    <t>2018-04-26T16:10:16.860Z</t>
  </si>
  <si>
    <t>2018-04-26T16:10:41.083Z</t>
  </si>
  <si>
    <t>2018-04-26T16:12:33.174Z</t>
  </si>
  <si>
    <t>2018-04-26T16:15:27.185Z</t>
  </si>
  <si>
    <t>2018-04-26T16:15:40.359Z</t>
  </si>
  <si>
    <t>2018-04-26T16:16:20.143Z</t>
  </si>
  <si>
    <t>2018-04-26T16:17:22.802Z</t>
  </si>
  <si>
    <t>2018-04-26T16:18:14.047Z</t>
  </si>
  <si>
    <t>2018-04-26T16:20:32.789Z</t>
  </si>
  <si>
    <t>2018-04-26T16:22:13.988Z</t>
  </si>
  <si>
    <t>2018-04-26T16:22:31.231Z</t>
  </si>
  <si>
    <t>2018-04-25T23:37:53.667Z</t>
  </si>
  <si>
    <t>2018-04-25T23:40:38.907Z</t>
  </si>
  <si>
    <t>2018-04-25T23:42:28.985Z</t>
  </si>
  <si>
    <t>2018-04-25T23:43:49.120Z</t>
  </si>
  <si>
    <t>2018-04-25T23:45:25.682Z</t>
  </si>
  <si>
    <t>2018-04-25T23:48:57.579Z</t>
  </si>
  <si>
    <t>2018-04-25T23:51:51.226Z</t>
  </si>
  <si>
    <t>2018-04-25T23:54:52.353Z</t>
  </si>
  <si>
    <t>2018-04-25T23:55:06.170Z</t>
  </si>
  <si>
    <t>2018-04-26T00:07:39.878Z</t>
  </si>
  <si>
    <t>2018-04-24T19:29:05.794Z</t>
  </si>
  <si>
    <t>2018-04-24T19:29:33.050Z</t>
  </si>
  <si>
    <t>2018-04-24T19:30:22.919Z</t>
  </si>
  <si>
    <t>2018-04-24T19:30:50.651Z</t>
  </si>
  <si>
    <t>2018-04-24T19:31:19.682Z</t>
  </si>
  <si>
    <t>2018-04-24T19:32:26.757Z</t>
  </si>
  <si>
    <t>2018-04-24T19:33:36.895Z</t>
  </si>
  <si>
    <t>2018-04-24T19:34:58.351Z</t>
  </si>
  <si>
    <t>2018-04-24T19:35:14.197Z</t>
  </si>
  <si>
    <t>2018-04-24T19:35:54.485Z</t>
  </si>
  <si>
    <t>2018-04-24T19:36:18.396Z</t>
  </si>
  <si>
    <t>2018-04-24T19:37:41.526Z</t>
  </si>
  <si>
    <t>2018-04-24T19:38:34.984Z</t>
  </si>
  <si>
    <t>2018-04-24T19:38:41.780Z</t>
  </si>
  <si>
    <t>2018-04-24T19:39:58.107Z</t>
  </si>
  <si>
    <t>2018-04-24T19:40:51.045Z</t>
  </si>
  <si>
    <t>2018-04-24T19:42:03.106Z</t>
  </si>
  <si>
    <t>2018-04-24T19:42:45.969Z</t>
  </si>
  <si>
    <t>2018-04-24T19:42:59.908Z</t>
  </si>
  <si>
    <t>2018-04-24T19:45:53.380Z</t>
  </si>
  <si>
    <t>2018-04-26T04:29:22.539Z</t>
  </si>
  <si>
    <t>2018-04-26T04:29:53.210Z</t>
  </si>
  <si>
    <t>2018-04-26T04:30:02.848Z</t>
  </si>
  <si>
    <t>2018-04-26T04:30:25.835Z</t>
  </si>
  <si>
    <t>2018-04-26T04:31:21.278Z</t>
  </si>
  <si>
    <t>2018-04-26T04:31:34.742Z</t>
  </si>
  <si>
    <t>2018-04-30T01:11:42.402Z</t>
  </si>
  <si>
    <t>2018-04-30T01:12:05.958Z</t>
  </si>
  <si>
    <t>2018-04-30T01:12:54.226Z</t>
  </si>
  <si>
    <t>2018-04-26T17:30:13.190Z</t>
  </si>
  <si>
    <t>2018-04-26T17:30:50.603Z</t>
  </si>
  <si>
    <t>2018-04-26T17:31:14.651Z</t>
  </si>
  <si>
    <t>2018-04-26T17:32:02.230Z</t>
  </si>
  <si>
    <t>2018-04-26T17:32:21.327Z</t>
  </si>
  <si>
    <t>2018-04-26T17:32:35.503Z</t>
  </si>
  <si>
    <t>2018-04-26T17:34:05.617Z</t>
  </si>
  <si>
    <t>2018-04-26T17:34:30.744Z</t>
  </si>
  <si>
    <t>2018-04-26T17:34:50.206Z</t>
  </si>
  <si>
    <t>2018-04-26T17:35:07.113Z</t>
  </si>
  <si>
    <t>2018-04-26T17:35:14.990Z</t>
  </si>
  <si>
    <t>2018-04-26T17:35:26.462Z</t>
  </si>
  <si>
    <t>2018-04-26T17:35:39.247Z</t>
  </si>
  <si>
    <t>2018-04-26T17:36:31.811Z</t>
  </si>
  <si>
    <t>2018-04-26T17:36:56.692Z</t>
  </si>
  <si>
    <t>2018-04-26T17:37:04.614Z</t>
  </si>
  <si>
    <t>2018-04-26T17:37:15.849Z</t>
  </si>
  <si>
    <t>2018-04-26T17:37:37.187Z</t>
  </si>
  <si>
    <t>2018-04-26T17:38:42.884Z</t>
  </si>
  <si>
    <t>2018-04-26T17:39:34.919Z</t>
  </si>
  <si>
    <t>2018-04-26T17:39:42.435Z</t>
  </si>
  <si>
    <t>2018-04-26T17:40:02.863Z</t>
  </si>
  <si>
    <t>2018-04-26T17:40:14.623Z</t>
  </si>
  <si>
    <t>2018-04-26T17:40:25.501Z</t>
  </si>
  <si>
    <t>2018-04-26T17:40:38.507Z</t>
  </si>
  <si>
    <t>2018-04-26T17:40:49.177Z</t>
  </si>
  <si>
    <t>2018-04-26T17:41:10.551Z</t>
  </si>
  <si>
    <t>2018-04-26T04:04:20.547Z</t>
  </si>
  <si>
    <t>2018-04-26T04:04:55.541Z</t>
  </si>
  <si>
    <t>2018-04-26T04:05:06.585Z</t>
  </si>
  <si>
    <t>2018-04-26T04:05:19.762Z</t>
  </si>
  <si>
    <t>2018-04-26T04:06:06.222Z</t>
  </si>
  <si>
    <t>2018-04-26T04:06:31.735Z</t>
  </si>
  <si>
    <t>2018-04-26T04:06:40.770Z</t>
  </si>
  <si>
    <t>2018-04-26T04:07:06.154Z</t>
  </si>
  <si>
    <t>2018-04-26T04:07:19.982Z</t>
  </si>
  <si>
    <t>2018-04-26T04:07:47.719Z</t>
  </si>
  <si>
    <t>2018-04-26T04:07:51.564Z</t>
  </si>
  <si>
    <t>2018-04-26T04:08:04.789Z</t>
  </si>
  <si>
    <t>2018-04-26T04:08:09.349Z</t>
  </si>
  <si>
    <t>2018-04-26T04:08:37.343Z</t>
  </si>
  <si>
    <t>2018-04-26T04:10:41.624Z</t>
  </si>
  <si>
    <t>2018-04-26T04:10:51.238Z</t>
  </si>
  <si>
    <t>2018-04-26T04:11:26.414Z</t>
  </si>
  <si>
    <t>2018-04-26T04:11:46.821Z</t>
  </si>
  <si>
    <t>2018-04-26T04:16:44.349Z</t>
  </si>
  <si>
    <t>2018-04-26T04:16:56.161Z</t>
  </si>
  <si>
    <t>2018-04-26T04:17:20.030Z</t>
  </si>
  <si>
    <t>2018-04-26T04:17:44.523Z</t>
  </si>
  <si>
    <t>2018-04-26T04:17:59.762Z</t>
  </si>
  <si>
    <t>2018-04-26T04:18:15.427Z</t>
  </si>
  <si>
    <t>2018-04-26T04:18:45.822Z</t>
  </si>
  <si>
    <t>2018-04-26T04:19:09.486Z</t>
  </si>
  <si>
    <t>2018-04-26T04:19:24.520Z</t>
  </si>
  <si>
    <t>2018-04-26T04:20:36.009Z</t>
  </si>
  <si>
    <t>2018-04-26T04:21:09.824Z</t>
  </si>
  <si>
    <t>2018-04-26T04:21:25.537Z</t>
  </si>
  <si>
    <t>2018-04-26T04:23:09.966Z</t>
  </si>
  <si>
    <t>2018-04-26T04:23:39.734Z</t>
  </si>
  <si>
    <t>2018-04-26T04:25:50.967Z</t>
  </si>
  <si>
    <t>2018-04-26T04:26:12.970Z</t>
  </si>
  <si>
    <t>2018-04-25T20:02:21.721Z</t>
  </si>
  <si>
    <t>2018-04-25T20:02:32.723Z</t>
  </si>
  <si>
    <t>2018-04-25T20:05:04.278Z</t>
  </si>
  <si>
    <t>2018-04-25T20:05:56.348Z</t>
  </si>
  <si>
    <t>2018-04-25T20:06:07.002Z</t>
  </si>
  <si>
    <t>2018-04-25T20:06:17.825Z</t>
  </si>
  <si>
    <t>2018-04-25T20:06:28.764Z</t>
  </si>
  <si>
    <t>2018-04-25T20:07:39.933Z</t>
  </si>
  <si>
    <t>2018-04-25T20:07:49.207Z</t>
  </si>
  <si>
    <t>2018-04-25T20:20:07.198Z</t>
  </si>
  <si>
    <t>2018-04-25T20:40:12.582Z</t>
  </si>
  <si>
    <t>2018-04-25T20:42:26.197Z</t>
  </si>
  <si>
    <t>2018-04-25T20:43:02.389Z</t>
  </si>
  <si>
    <t>2018-04-25T20:44:53.089Z</t>
  </si>
  <si>
    <t>2018-04-25T20:45:13.781Z</t>
  </si>
  <si>
    <t>2018-04-25T20:45:27.960Z</t>
  </si>
  <si>
    <t>2018-04-25T20:46:45.133Z</t>
  </si>
  <si>
    <t>2018-04-25T20:47:32.490Z</t>
  </si>
  <si>
    <t>2018-04-25T20:47:41.981Z</t>
  </si>
  <si>
    <t>2018-04-25T20:48:07.523Z</t>
  </si>
  <si>
    <t>2018-04-25T20:48:15.331Z</t>
  </si>
  <si>
    <t>2018-04-25T20:48:38.830Z</t>
  </si>
  <si>
    <t>2018-04-25T20:48:49.697Z</t>
  </si>
  <si>
    <t>2018-04-25T20:49:36.154Z</t>
  </si>
  <si>
    <t>2018-04-25T20:49:52.367Z</t>
  </si>
  <si>
    <t>2018-04-25T20:50:05.346Z</t>
  </si>
  <si>
    <t>2018-04-25T20:51:58.978Z</t>
  </si>
  <si>
    <t>2018-04-25T20:52:13.471Z</t>
  </si>
  <si>
    <t>2018-04-25T20:52:20.326Z</t>
  </si>
  <si>
    <t>2018-04-26T14:58:51.130Z</t>
  </si>
  <si>
    <t>2018-04-26T15:00:03.264Z</t>
  </si>
  <si>
    <t>2018-04-26T16:26:11.351Z</t>
  </si>
  <si>
    <t>2018-04-26T16:26:42.560Z</t>
  </si>
  <si>
    <t>2018-04-26T16:27:21.497Z</t>
  </si>
  <si>
    <t>2018-04-26T16:28:05.709Z</t>
  </si>
  <si>
    <t>2018-04-26T16:31:01.119Z</t>
  </si>
  <si>
    <t>2018-04-26T16:31:17.202Z</t>
  </si>
  <si>
    <t>2018-04-23T23:43:15.738Z</t>
  </si>
  <si>
    <t>2018-04-23T23:43:29.859Z</t>
  </si>
  <si>
    <t>2018-04-23T23:44:00.558Z</t>
  </si>
  <si>
    <t>2018-04-23T23:44:30.454Z</t>
  </si>
  <si>
    <t>2018-04-23T23:48:56.395Z</t>
  </si>
  <si>
    <t>2018-04-23T23:50:21.418Z</t>
  </si>
  <si>
    <t>2018-04-23T23:50:43.187Z</t>
  </si>
  <si>
    <t>2018-04-23T23:51:29.239Z</t>
  </si>
  <si>
    <t>2018-04-23T23:51:46.740Z</t>
  </si>
  <si>
    <t>2018-04-23T23:52:39.822Z</t>
  </si>
  <si>
    <t>2018-04-23T23:53:08.695Z</t>
  </si>
  <si>
    <t>2018-04-23T23:53:22.793Z</t>
  </si>
  <si>
    <t>2018-04-23T23:55:55.014Z</t>
  </si>
  <si>
    <t>2018-04-23T23:57:35.489Z</t>
  </si>
  <si>
    <t>2018-04-23T23:58:10.644Z</t>
  </si>
  <si>
    <t>2018-04-23T23:58:20.115Z</t>
  </si>
  <si>
    <t>2018-04-23T23:59:49.715Z</t>
  </si>
  <si>
    <t>2018-04-24T00:04:51.339Z</t>
  </si>
  <si>
    <t>2018-04-24T00:05:19.596Z</t>
  </si>
  <si>
    <t>2018-04-24T00:05:42.102Z</t>
  </si>
  <si>
    <t>2018-04-24T00:05:53.165Z</t>
  </si>
  <si>
    <t>2018-04-24T00:06:45.299Z</t>
  </si>
  <si>
    <t>2018-04-24T00:16:09.157Z</t>
  </si>
  <si>
    <t>2018-04-24T00:16:53.939Z</t>
  </si>
  <si>
    <t>2018-04-24T00:18:18.131Z</t>
  </si>
  <si>
    <t>2018-04-24T00:19:30.518Z</t>
  </si>
  <si>
    <t>ConfirmS=#Eo#S;</t>
  </si>
  <si>
    <t>2018-04-24T00:20:48.739Z</t>
  </si>
  <si>
    <t>2018-04-24T00:20:58.981Z</t>
  </si>
  <si>
    <t>2018-04-24T00:21:07.775Z</t>
  </si>
  <si>
    <t>2018-04-24T00:21:18.610Z</t>
  </si>
  <si>
    <t>2018-04-24T00:21:30.774Z</t>
  </si>
  <si>
    <t>2018-04-24T00:22:20.754Z</t>
  </si>
  <si>
    <t>2018-04-24T00:23:45.341Z</t>
  </si>
  <si>
    <t>2018-04-24T00:24:12.773Z</t>
  </si>
  <si>
    <t>2018-04-24T00:25:02.242Z</t>
  </si>
  <si>
    <t>2018-04-24T00:25:14.464Z</t>
  </si>
  <si>
    <t>2018-04-24T00:25:25.460Z</t>
  </si>
  <si>
    <t>2018-04-24T00:26:35.499Z</t>
  </si>
  <si>
    <t>2018-04-24T00:26:59.054Z</t>
  </si>
  <si>
    <t>2018-04-24T00:27:16.571Z</t>
  </si>
  <si>
    <t>2018-04-24T00:27:44.116Z</t>
  </si>
  <si>
    <t>2018-04-24T00:28:09.223Z</t>
  </si>
  <si>
    <t>2018-04-24T00:28:35.832Z</t>
  </si>
  <si>
    <t>2018-04-24T00:28:48.698Z</t>
  </si>
  <si>
    <t>2018-04-24T00:29:36.403Z</t>
  </si>
  <si>
    <t>2018-04-24T00:30:00.801Z</t>
  </si>
  <si>
    <t>2018-04-24T00:30:12.947Z</t>
  </si>
  <si>
    <t>2018-04-24T00:30:49.968Z</t>
  </si>
  <si>
    <t>2018-04-24T00:30:57.790Z</t>
  </si>
  <si>
    <t>2018-04-24T00:31:08.998Z</t>
  </si>
  <si>
    <t>2018-04-24T00:32:53.514Z</t>
  </si>
  <si>
    <t>2018-04-24T00:33:21.446Z</t>
  </si>
  <si>
    <t>2018-04-24T00:33:31.881Z</t>
  </si>
  <si>
    <t>2018-04-24T00:34:16.502Z</t>
  </si>
  <si>
    <t>2018-04-24T00:35:22.517Z</t>
  </si>
  <si>
    <t>2018-04-24T00:35:35.076Z</t>
  </si>
  <si>
    <t>2018-04-24T00:38:03.772Z</t>
  </si>
  <si>
    <t>2018-04-24T00:38:20.562Z</t>
  </si>
  <si>
    <t>2018-04-24T00:39:15.157Z</t>
  </si>
  <si>
    <t>2018-04-24T00:39:51.962Z</t>
  </si>
  <si>
    <t>2018-04-24T00:40:10.937Z</t>
  </si>
  <si>
    <t>2018-04-24T00:46:49.203Z</t>
  </si>
  <si>
    <t>2018-04-24T00:48:16.545Z</t>
  </si>
  <si>
    <t>2018-04-24T00:48:58.661Z</t>
  </si>
  <si>
    <t>2018-04-24T00:49:07.495Z</t>
  </si>
  <si>
    <t>2018-04-24T00:49:29.909Z</t>
  </si>
  <si>
    <t>2018-04-24T00:49:58.513Z</t>
  </si>
  <si>
    <t>2018-04-24T00:50:47.622Z</t>
  </si>
  <si>
    <t>2018-04-24T00:51:20.446Z</t>
  </si>
  <si>
    <t>2018-04-24T00:52:40.833Z</t>
  </si>
  <si>
    <t>2018-04-24T00:54:37.021Z</t>
  </si>
  <si>
    <t>2018-04-24T00:55:15.734Z</t>
  </si>
  <si>
    <t>2018-04-24T00:59:16.351Z</t>
  </si>
  <si>
    <t>2018-04-24T01:00:40.576Z</t>
  </si>
  <si>
    <t>2018-04-24T01:00:55.723Z</t>
  </si>
  <si>
    <t>2018-04-24T01:04:31.971Z</t>
  </si>
  <si>
    <t>2018-04-24T01:08:02.571Z</t>
  </si>
  <si>
    <t>2018-04-24T16:33:24.303Z</t>
  </si>
  <si>
    <t>2018-04-24T16:33:55.570Z</t>
  </si>
  <si>
    <t>2018-04-24T16:34:03.523Z</t>
  </si>
  <si>
    <t>2018-04-24T16:34:27.117Z</t>
  </si>
  <si>
    <t>2018-04-24T16:35:16.799Z</t>
  </si>
  <si>
    <t>2018-04-24T16:35:38.001Z</t>
  </si>
  <si>
    <t>2018-04-24T16:35:49.424Z</t>
  </si>
  <si>
    <t>2018-04-24T16:36:13.975Z</t>
  </si>
  <si>
    <t>2018-04-24T16:36:52.844Z</t>
  </si>
  <si>
    <t>2018-04-24T16:37:45.869Z</t>
  </si>
  <si>
    <t>2018-04-24T16:38:04.019Z</t>
  </si>
  <si>
    <t>2018-05-02T23:09:33.167Z</t>
  </si>
  <si>
    <t>2018-05-02T23:10:06.683Z</t>
  </si>
  <si>
    <t>2018-05-03T04:16:23.122Z</t>
  </si>
  <si>
    <t>ConfirmS=&lt;#K&gt;o#S:</t>
  </si>
  <si>
    <t>2018-05-03T04:16:43.457Z</t>
  </si>
  <si>
    <t>2018-05-03T04:16:53.023Z</t>
  </si>
  <si>
    <t>2018-05-03T04:17:22.489Z</t>
  </si>
  <si>
    <t>2018-05-03T04:18:05.970Z</t>
  </si>
  <si>
    <t>2018-05-03T04:18:28.897Z</t>
  </si>
  <si>
    <t>2018-05-03T04:18:39.361Z</t>
  </si>
  <si>
    <t>2018-05-03T04:18:54.677Z</t>
  </si>
  <si>
    <t>2018-05-03T04:19:04.638Z</t>
  </si>
  <si>
    <t>2018-05-03T04:19:29.779Z</t>
  </si>
  <si>
    <t>2018-05-03T04:19:46.904Z</t>
  </si>
  <si>
    <t>2018-05-03T04:20:25.215Z</t>
  </si>
  <si>
    <t>2018-05-03T04:21:22.547Z</t>
  </si>
  <si>
    <t>2018-05-02T22:49:15.482Z</t>
  </si>
  <si>
    <t>2018-05-02T22:49:42.444Z</t>
  </si>
  <si>
    <t>2018-05-02T22:50:13.758Z</t>
  </si>
  <si>
    <t>2018-05-02T22:51:24.444Z</t>
  </si>
  <si>
    <t>2018-05-02T22:51:53.297Z</t>
  </si>
  <si>
    <t>2018-05-02T22:53:02.905Z</t>
  </si>
  <si>
    <t>2018-05-02T22:54:06.703Z</t>
  </si>
  <si>
    <t>2018-05-02T22:54:41.930Z</t>
  </si>
  <si>
    <t>2018-05-02T22:54:58.293Z</t>
  </si>
  <si>
    <t>2018-05-02T22:55:32.028Z</t>
  </si>
  <si>
    <t>2018-05-02T22:55:43.349Z</t>
  </si>
  <si>
    <t>2018-05-02T22:55:53.843Z</t>
  </si>
  <si>
    <t>2018-05-02T22:56:13.928Z</t>
  </si>
  <si>
    <t>2018-05-02T22:56:24.149Z</t>
  </si>
  <si>
    <t>2018-05-02T22:56:32.652Z</t>
  </si>
  <si>
    <t>2018-05-02T22:56:35.364Z</t>
  </si>
  <si>
    <t>2018-05-02T22:56:45.680Z</t>
  </si>
  <si>
    <t>2018-05-02T22:57:19.094Z</t>
  </si>
  <si>
    <t>2018-05-02T22:57:30.691Z</t>
  </si>
  <si>
    <t>2018-05-02T22:57:41.076Z</t>
  </si>
  <si>
    <t>2018-05-03T19:04:47.590Z</t>
  </si>
  <si>
    <t>2018-05-03T19:06:35.401Z</t>
  </si>
  <si>
    <t>2018-05-03T19:06:58.171Z</t>
  </si>
  <si>
    <t>2018-05-03T19:07:08.267Z</t>
  </si>
  <si>
    <t>2018-05-03T19:09:27.951Z</t>
  </si>
  <si>
    <t>2018-05-03T19:09:41.653Z</t>
  </si>
  <si>
    <t>2018-05-03T19:12:00.819Z</t>
  </si>
  <si>
    <t>2018-05-03T19:16:34.760Z</t>
  </si>
  <si>
    <t>2018-05-03T19:16:44.086Z</t>
  </si>
  <si>
    <t>2018-05-03T19:17:01.742Z</t>
  </si>
  <si>
    <t>2018-05-03T19:20:46.264Z</t>
  </si>
  <si>
    <t>2018-05-03T19:21:14.018Z</t>
  </si>
  <si>
    <t>2018-05-03T19:22:17.822Z</t>
  </si>
  <si>
    <t>2018-05-03T19:23:55.673Z</t>
  </si>
  <si>
    <t>2018-05-03T19:24:27.476Z</t>
  </si>
  <si>
    <t>2018-05-03T19:24:57.193Z</t>
  </si>
  <si>
    <t>2018-05-03T19:25:38.377Z</t>
  </si>
  <si>
    <t>2018-05-03T19:26:45.036Z</t>
  </si>
  <si>
    <t>2018-05-03T19:26:55.698Z</t>
  </si>
  <si>
    <t>2018-05-03T19:27:44.292Z</t>
  </si>
  <si>
    <t>2018-05-03T19:27:49.367Z</t>
  </si>
  <si>
    <t>2018-05-03T19:28:29.059Z</t>
  </si>
  <si>
    <t>2018-05-03T19:29:16.822Z</t>
  </si>
  <si>
    <t>2018-05-03T19:29:31.619Z</t>
  </si>
  <si>
    <t>2018-05-03T19:32:16.808Z</t>
  </si>
  <si>
    <t>2018-05-03T19:32:23.741Z</t>
  </si>
  <si>
    <t>2018-04-27T11:29:09.072Z</t>
  </si>
  <si>
    <t>2018-04-27T11:29:25.321Z</t>
  </si>
  <si>
    <t>2018-04-27T11:29:38.765Z</t>
  </si>
  <si>
    <t>2018-04-27T11:30:17.877Z</t>
  </si>
  <si>
    <t>2018-04-27T11:31:17.690Z</t>
  </si>
  <si>
    <t>2018-04-27T11:32:02.911Z</t>
  </si>
  <si>
    <t>2018-04-27T11:32:49.804Z</t>
  </si>
  <si>
    <t>2018-04-27T11:37:20.662Z</t>
  </si>
  <si>
    <t>2018-04-27T12:05:32.629Z</t>
  </si>
  <si>
    <t>2018-04-27T12:53:32.063Z</t>
  </si>
  <si>
    <t>2018-04-27T13:06:42.811Z</t>
  </si>
  <si>
    <t>2018-04-24T16:38:56.074Z</t>
  </si>
  <si>
    <t>2018-04-24T16:39:17.870Z</t>
  </si>
  <si>
    <t>2018-04-24T16:39:32.217Z</t>
  </si>
  <si>
    <t>2018-04-24T16:40:18.581Z</t>
  </si>
  <si>
    <t>2018-04-24T16:41:03.054Z</t>
  </si>
  <si>
    <t>2018-04-24T16:42:30.422Z</t>
  </si>
  <si>
    <t>2018-04-24T16:43:05.383Z</t>
  </si>
  <si>
    <t>2018-04-24T16:43:13.485Z</t>
  </si>
  <si>
    <t>2018-04-24T16:43:20.230Z</t>
  </si>
  <si>
    <t>2018-04-24T16:44:09.288Z</t>
  </si>
  <si>
    <t>2018-04-24T16:44:29.961Z</t>
  </si>
  <si>
    <t>2018-04-24T16:44:45.072Z</t>
  </si>
  <si>
    <t>2018-04-24T16:45:26.934Z</t>
  </si>
  <si>
    <t>2018-04-24T16:46:08.105Z</t>
  </si>
  <si>
    <t>2018-04-24T16:46:19.324Z</t>
  </si>
  <si>
    <t>2018-04-24T16:47:15.713Z</t>
  </si>
  <si>
    <t>2018-04-24T16:47:55.988Z</t>
  </si>
  <si>
    <t>2018-04-24T16:48:16.687Z</t>
  </si>
  <si>
    <t>2018-04-24T16:48:58.039Z</t>
  </si>
  <si>
    <t>2018-04-24T16:49:27.387Z</t>
  </si>
  <si>
    <t>2018-04-24T16:51:45.139Z</t>
  </si>
  <si>
    <t>2018-04-24T16:52:38.789Z</t>
  </si>
  <si>
    <t>2018-04-24T16:52:50.998Z</t>
  </si>
  <si>
    <t>ConfirmS=#SoK</t>
  </si>
  <si>
    <t>2018-05-03T03:02:04.983Z</t>
  </si>
  <si>
    <t>2018-05-03T03:02:09.916Z</t>
  </si>
  <si>
    <t>ConfirmS=&lt;#K&gt;</t>
  </si>
  <si>
    <t>2018-05-03T03:02:20.114Z</t>
  </si>
  <si>
    <t>2018-05-03T03:02:25.732Z</t>
  </si>
  <si>
    <t>2018-05-03T22:07:21.506Z</t>
  </si>
  <si>
    <t>2018-05-03T22:10:33.727Z</t>
  </si>
  <si>
    <t>2018-05-03T22:12:31.313Z</t>
  </si>
  <si>
    <t>2018-05-03T22:14:29.455Z</t>
  </si>
  <si>
    <t>2018-05-03T22:14:35.464Z</t>
  </si>
  <si>
    <t>2018-05-03T22:14:45.231Z</t>
  </si>
  <si>
    <t>2018-05-03T22:17:20.639Z</t>
  </si>
  <si>
    <t>2018-05-03T22:21:17.168Z</t>
  </si>
  <si>
    <t>2018-05-03T22:21:57.605Z</t>
  </si>
  <si>
    <t>2018-05-03T22:22:31.279Z</t>
  </si>
  <si>
    <t>2018-05-03T22:30:27.188Z</t>
  </si>
  <si>
    <t>2018-04-24T23:42:23.004Z</t>
  </si>
  <si>
    <t>2018-04-24T23:42:51.194Z</t>
  </si>
  <si>
    <t>2018-04-24T23:44:45.403Z</t>
  </si>
  <si>
    <t>2018-04-24T23:45:18.540Z</t>
  </si>
  <si>
    <t>2018-04-24T23:45:34.705Z</t>
  </si>
  <si>
    <t>2018-04-24T23:46:02.020Z</t>
  </si>
  <si>
    <t>2018-04-24T23:46:41.957Z</t>
  </si>
  <si>
    <t>2018-04-24T23:47:41.920Z</t>
  </si>
  <si>
    <t>2018-04-24T23:55:49.714Z</t>
  </si>
  <si>
    <t>2018-04-24T23:58:10.163Z</t>
  </si>
  <si>
    <t>2018-04-25T00:03:09.550Z</t>
  </si>
  <si>
    <t>2018-04-25T00:36:55.739Z</t>
  </si>
  <si>
    <t>2018-04-25T00:37:44.315Z</t>
  </si>
  <si>
    <t>2018-04-25T00:38:37.901Z</t>
  </si>
  <si>
    <t>2018-04-25T00:40:02.203Z</t>
  </si>
  <si>
    <t>2018-04-25T00:52:47.265Z</t>
  </si>
  <si>
    <t>2018-04-25T00:53:22.804Z</t>
  </si>
  <si>
    <t>2018-04-25T21:54:37.616Z</t>
  </si>
  <si>
    <t>ConfirmS=&lt;?&gt;;</t>
  </si>
  <si>
    <t>2018-04-25T21:55:06.783Z</t>
  </si>
  <si>
    <t>ConfirmS=?;</t>
  </si>
  <si>
    <t>2018-04-25T21:55:12.189Z</t>
  </si>
  <si>
    <t>2018-04-25T21:55:38.526Z</t>
  </si>
  <si>
    <t>2018-04-25T21:55:45.137Z</t>
  </si>
  <si>
    <t>2018-04-25T21:56:51.527Z</t>
  </si>
  <si>
    <t>2018-04-25T21:58:12.896Z</t>
  </si>
  <si>
    <t>2018-04-25T21:58:25.982Z</t>
  </si>
  <si>
    <t>2018-04-25T21:58:41.673Z</t>
  </si>
  <si>
    <t>2018-04-25T21:58:48.559Z</t>
  </si>
  <si>
    <t>2018-04-25T21:59:11.688Z</t>
  </si>
  <si>
    <t>2018-04-25T21:59:38.445Z</t>
  </si>
  <si>
    <t>2018-04-25T22:00:49.674Z</t>
  </si>
  <si>
    <t>2018-04-25T22:01:28.042Z</t>
  </si>
  <si>
    <t>2018-04-25T22:01:58.771Z</t>
  </si>
  <si>
    <t>2018-04-25T22:02:22.060Z</t>
  </si>
  <si>
    <t>2018-04-25T22:02:44.129Z</t>
  </si>
  <si>
    <t>2018-04-25T22:03:26.623Z</t>
  </si>
  <si>
    <t>2018-04-25T22:05:56.577Z</t>
  </si>
  <si>
    <t>2018-04-25T22:06:18.503Z</t>
  </si>
  <si>
    <t>2018-04-25T22:06:56.883Z</t>
  </si>
  <si>
    <t>2018-04-25T22:07:02.499Z</t>
  </si>
  <si>
    <t>2018-04-25T22:09:32.637Z</t>
  </si>
  <si>
    <t>2018-04-25T22:21:50.263Z</t>
  </si>
  <si>
    <t>2018-04-25T22:22:01.072Z</t>
  </si>
  <si>
    <t>2018-04-25T22:25:16.993Z</t>
  </si>
  <si>
    <t>2018-04-26T15:10:50.433Z</t>
  </si>
  <si>
    <t>2018-04-26T15:11:32.146Z</t>
  </si>
  <si>
    <t>2018-04-26T15:11:48.833Z</t>
  </si>
  <si>
    <t>2018-04-26T15:12:57.167Z</t>
  </si>
  <si>
    <t>2018-04-26T15:14:23.459Z</t>
  </si>
  <si>
    <t>2018-04-26T15:15:00.609Z</t>
  </si>
  <si>
    <t>2018-04-26T15:15:16.102Z</t>
  </si>
  <si>
    <t>2018-04-26T15:16:14.662Z</t>
  </si>
  <si>
    <t>2018-04-26T15:16:46.267Z</t>
  </si>
  <si>
    <t>2018-04-26T15:17:10.175Z</t>
  </si>
  <si>
    <t>2018-04-26T15:18:09.068Z</t>
  </si>
  <si>
    <t>2018-04-26T15:19:27.637Z</t>
  </si>
  <si>
    <t>2018-04-26T15:19:41.330Z</t>
  </si>
  <si>
    <t>2018-04-26T15:21:08.395Z</t>
  </si>
  <si>
    <t>2018-04-26T15:21:14.897Z</t>
  </si>
  <si>
    <t>2018-05-03T00:05:49.808Z</t>
  </si>
  <si>
    <t>2018-05-03T07:55:46.431Z</t>
  </si>
  <si>
    <t>2018-05-03T07:56:27.957Z</t>
  </si>
  <si>
    <t>2018-05-03T07:57:20.454Z</t>
  </si>
  <si>
    <t>2018-05-03T07:57:51.510Z</t>
  </si>
  <si>
    <t>2018-05-03T08:01:00.733Z</t>
  </si>
  <si>
    <t>2018-05-03T08:02:23.786Z</t>
  </si>
  <si>
    <t>2018-05-03T08:04:48.114Z</t>
  </si>
  <si>
    <t>2018-04-25T23:55:36.550Z</t>
  </si>
  <si>
    <t>2018-04-25T23:56:03.090Z</t>
  </si>
  <si>
    <t>2018-04-25T23:56:18.658Z</t>
  </si>
  <si>
    <t>2018-04-25T23:56:25.302Z</t>
  </si>
  <si>
    <t>2018-04-25T23:56:57.565Z</t>
  </si>
  <si>
    <t>2018-04-25T23:57:09.138Z</t>
  </si>
  <si>
    <t>2018-04-25T23:57:23.931Z</t>
  </si>
  <si>
    <t>2018-04-25T23:57:47.321Z</t>
  </si>
  <si>
    <t>2018-04-25T23:58:41.117Z</t>
  </si>
  <si>
    <t>2018-04-25T23:59:06.410Z</t>
  </si>
  <si>
    <t>2018-04-25T23:59:18.997Z</t>
  </si>
  <si>
    <t>2018-04-25T23:59:35.782Z</t>
  </si>
  <si>
    <t>2018-04-26T00:00:31.433Z</t>
  </si>
  <si>
    <t>2018-04-26T00:00:49.708Z</t>
  </si>
  <si>
    <t>2018-04-26T00:01:01.532Z</t>
  </si>
  <si>
    <t>2018-04-26T00:01:43.641Z</t>
  </si>
  <si>
    <t>2018-04-26T00:02:06.059Z</t>
  </si>
  <si>
    <t>2018-04-26T00:03:10.417Z</t>
  </si>
  <si>
    <t>2018-04-26T00:04:01.725Z</t>
  </si>
  <si>
    <t>2018-04-26T00:04:42.125Z</t>
  </si>
  <si>
    <t>2018-04-26T00:05:22.321Z</t>
  </si>
  <si>
    <t>2018-04-26T00:08:47.830Z</t>
  </si>
  <si>
    <t>2018-04-26T00:08:57.934Z</t>
  </si>
  <si>
    <t>2018-04-26T00:09:07.745Z</t>
  </si>
  <si>
    <t>2018-04-26T00:09:22.062Z</t>
  </si>
  <si>
    <t>2018-04-26T00:09:32.956Z</t>
  </si>
  <si>
    <t>2018-04-26T00:09:40.427Z</t>
  </si>
  <si>
    <t>ConfirmS=/*expression*/;
ConfirmK=/*expression*/;</t>
  </si>
  <si>
    <t>2018-04-26T00:10:18.819Z</t>
  </si>
  <si>
    <t>ConfirmS=/f;
ConfirmK=/*expression*/;</t>
  </si>
  <si>
    <t>2018-04-26T00:11:03.465Z</t>
  </si>
  <si>
    <t>2018-05-02T17:19:25.526Z</t>
  </si>
  <si>
    <t>2018-05-02T17:19:40.814Z</t>
  </si>
  <si>
    <t>2018-05-02T17:21:32.416Z</t>
  </si>
  <si>
    <t>2018-05-02T17:39:14.224Z</t>
  </si>
  <si>
    <t>2018-05-02T17:40:00.109Z</t>
  </si>
  <si>
    <t>2018-05-02T17:40:16.982Z</t>
  </si>
  <si>
    <t>2018-05-02T17:41:24.316Z</t>
  </si>
  <si>
    <t>2018-05-02T17:41:40.468Z</t>
  </si>
  <si>
    <t>2018-04-30T00:58:39.720Z</t>
  </si>
  <si>
    <t>2018-04-30T00:59:04.815Z</t>
  </si>
  <si>
    <t>2018-04-30T01:00:55.515Z</t>
  </si>
  <si>
    <t>2018-04-30T01:01:46.416Z</t>
  </si>
  <si>
    <t>2018-04-30T01:01:59.121Z</t>
  </si>
  <si>
    <t>2018-04-30T01:03:29.610Z</t>
  </si>
  <si>
    <t>2018-04-30T01:05:07.955Z</t>
  </si>
  <si>
    <t>2018-04-30T01:11:48.368Z</t>
  </si>
  <si>
    <t>2018-04-30T01:13:18.428Z</t>
  </si>
  <si>
    <t>2018-04-30T01:15:29.887Z</t>
  </si>
  <si>
    <t>2018-04-30T01:16:15.931Z</t>
  </si>
  <si>
    <t>2018-04-30T01:20:13.639Z</t>
  </si>
  <si>
    <t>2018-04-30T01:28:40.877Z</t>
  </si>
  <si>
    <t>2018-04-30T01:30:32.195Z</t>
  </si>
  <si>
    <t>2018-04-30T01:30:51.427Z</t>
  </si>
  <si>
    <t>2018-04-30T01:33:27.031Z</t>
  </si>
  <si>
    <t>2018-04-30T01:41:55.187Z</t>
  </si>
  <si>
    <t>2018-04-30T01:43:56.865Z</t>
  </si>
  <si>
    <t>2018-04-30T01:59:19.009Z</t>
  </si>
  <si>
    <t>2018-04-29T19:50:37.188Z</t>
  </si>
  <si>
    <t>2018-04-29T19:51:28.214Z</t>
  </si>
  <si>
    <t>2018-04-29T19:51:40.916Z</t>
  </si>
  <si>
    <t>2018-04-29T19:52:55.569Z</t>
  </si>
  <si>
    <t>2018-04-29T19:53:06.327Z</t>
  </si>
  <si>
    <t>2018-04-29T19:53:15.295Z</t>
  </si>
  <si>
    <t>2018-04-29T19:53:20.303Z</t>
  </si>
  <si>
    <t>2018-04-29T19:53:31.693Z</t>
  </si>
  <si>
    <t>2018-04-29T19:53:45.582Z</t>
  </si>
  <si>
    <t>2018-04-29T19:54:41.429Z</t>
  </si>
  <si>
    <t>2018-04-29T19:54:49.756Z</t>
  </si>
  <si>
    <t>2018-04-29T19:55:06.464Z</t>
  </si>
  <si>
    <t>2018-04-29T19:55:15.450Z</t>
  </si>
  <si>
    <t>2018-04-29T19:57:07.974Z</t>
  </si>
  <si>
    <t>2018-04-29T19:57:20.979Z</t>
  </si>
  <si>
    <t>2018-04-29T19:57:36.985Z</t>
  </si>
  <si>
    <t>2018-04-29T19:58:58.751Z</t>
  </si>
  <si>
    <t>2018-04-29T19:59:18.602Z</t>
  </si>
  <si>
    <t>2018-04-29T20:00:07.991Z</t>
  </si>
  <si>
    <t>2018-04-29T20:00:38.305Z</t>
  </si>
  <si>
    <t>2018-04-29T20:02:30.091Z</t>
  </si>
  <si>
    <t>2018-04-29T20:02:40.634Z</t>
  </si>
  <si>
    <t>2018-04-29T20:02:56.423Z</t>
  </si>
  <si>
    <t>2018-04-29T20:04:34.678Z</t>
  </si>
  <si>
    <t>2018-04-29T20:05:04.779Z</t>
  </si>
  <si>
    <t>2018-04-29T20:05:40.459Z</t>
  </si>
  <si>
    <t>2018-04-29T20:05:50.122Z</t>
  </si>
  <si>
    <t>2018-04-29T20:06:09.930Z</t>
  </si>
  <si>
    <t>2018-04-29T20:06:22.565Z</t>
  </si>
  <si>
    <t>2018-04-29T20:06:33.595Z</t>
  </si>
  <si>
    <t>2018-04-29T20:06:48.511Z</t>
  </si>
  <si>
    <t>2018-04-29T20:07:06.605Z</t>
  </si>
  <si>
    <t>2018-04-29T20:07:14.667Z</t>
  </si>
  <si>
    <t>2018-04-29T20:08:23.794Z</t>
  </si>
  <si>
    <t>2018-04-29T20:08:32.150Z</t>
  </si>
  <si>
    <t>2018-04-29T20:09:21.766Z</t>
  </si>
  <si>
    <t>2018-04-29T20:10:24.039Z</t>
  </si>
  <si>
    <t>2018-04-29T20:11:24.732Z</t>
  </si>
  <si>
    <t>2018-04-29T20:12:22.729Z</t>
  </si>
  <si>
    <t>2018-04-29T20:15:39.953Z</t>
  </si>
  <si>
    <t>2018-05-02T23:37:38.207Z</t>
  </si>
  <si>
    <t>2018-05-02T23:37:44.573Z</t>
  </si>
  <si>
    <t>ConfirmS=&lt;#K&gt;o#S;/*Ieditedthisline*/</t>
  </si>
  <si>
    <t>2018-05-02T23:39:52.938Z</t>
  </si>
  <si>
    <t>2018-05-02T23:40:02.466Z</t>
  </si>
  <si>
    <t>ConfirmS=&lt;#K&gt;;/*Ieditedthisline*/</t>
  </si>
  <si>
    <t>2018-05-02T23:40:30.422Z</t>
  </si>
  <si>
    <t>2018-05-02T23:40:34.701Z</t>
  </si>
  <si>
    <t>ConfirmS=&lt;#K&gt;o#S/*Ieditedthisline*/;</t>
  </si>
  <si>
    <t>2018-05-02T23:40:57.391Z</t>
  </si>
  <si>
    <t>2018-05-02T23:41:14.931Z</t>
  </si>
  <si>
    <t>ConfirmS=Io#S;/*Ieditedthisline*/
ConfirmK=J;/*Ieditedthisline*/</t>
  </si>
  <si>
    <t>2018-05-02T23:43:40.981Z</t>
  </si>
  <si>
    <t>ConfirmS=Io#S;
ConfirmK=J;</t>
  </si>
  <si>
    <t>2018-05-02T23:43:54.207Z</t>
  </si>
  <si>
    <t>2018-05-02T23:43:58.138Z</t>
  </si>
  <si>
    <t>2018-05-02T23:44:53.829Z</t>
  </si>
  <si>
    <t>2018-05-02T23:46:08.180Z</t>
  </si>
  <si>
    <t>ConfirmS=&lt;I&gt;o#S;/*Ieditedthisline*/
ConfirmK=&lt;J&gt;;/*Ieditedthisline*/</t>
  </si>
  <si>
    <t>2018-05-02T23:46:52.130Z</t>
  </si>
  <si>
    <t>2018-05-02T23:47:11.295Z</t>
  </si>
  <si>
    <t>2018-05-02T23:50:01.825Z</t>
  </si>
  <si>
    <t>ConfirmS=&lt;#J&gt;o&lt;#I&gt;o#S;
ConfirmK=J;</t>
  </si>
  <si>
    <t>2018-05-02T23:50:23.790Z</t>
  </si>
  <si>
    <t>2018-05-02T23:52:00.374Z</t>
  </si>
  <si>
    <t>2018-05-02T23:52:46.163Z</t>
  </si>
  <si>
    <t>2018-05-02T23:53:18.570Z</t>
  </si>
  <si>
    <t>2018-05-02T23:53:29.758Z</t>
  </si>
  <si>
    <t>2018-05-02T23:53:42.212Z</t>
  </si>
  <si>
    <t>2018-05-02T23:54:17.391Z</t>
  </si>
  <si>
    <t>2018-05-02T23:55:26.669Z</t>
  </si>
  <si>
    <t>2018-05-02T23:56:57.636Z</t>
  </si>
  <si>
    <t>2018-05-02T23:59:07.411Z</t>
  </si>
  <si>
    <t>2018-05-03T00:00:32.464Z</t>
  </si>
  <si>
    <t>2018-05-03T00:02:53.615Z</t>
  </si>
  <si>
    <t>2018-05-03T00:12:04.597Z</t>
  </si>
  <si>
    <t>2018-05-03T00:13:51.815Z</t>
  </si>
  <si>
    <t>ensuresT=Reverse(#S)and|S|=0;</t>
  </si>
  <si>
    <t>2018-05-03T00:17:48.134Z</t>
  </si>
  <si>
    <t>2018-05-03T00:19:37.005Z</t>
  </si>
  <si>
    <t>2018-05-03T00:19:59.986Z</t>
  </si>
  <si>
    <t>2018-05-03T00:20:15.959Z</t>
  </si>
  <si>
    <t>2018-05-03T00:20:22.937Z</t>
  </si>
  <si>
    <t>2018-05-03T00:21:01.896Z</t>
  </si>
  <si>
    <t>2018-05-03T00:21:18.951Z</t>
  </si>
  <si>
    <t>2018-05-03T00:21:41.409Z</t>
  </si>
  <si>
    <t>2018-05-03T00:22:34.349Z</t>
  </si>
  <si>
    <t>2018-05-03T00:29:48.381Z</t>
  </si>
  <si>
    <t>2018-05-03T00:30:01.641Z</t>
  </si>
  <si>
    <t>2018-04-24T12:50:30.962Z</t>
  </si>
  <si>
    <t>2018-04-24T12:50:46.578Z</t>
  </si>
  <si>
    <t>2018-04-24T12:51:09.216Z</t>
  </si>
  <si>
    <t>2018-04-24T12:51:48.928Z</t>
  </si>
  <si>
    <t>2018-04-24T12:52:22.943Z</t>
  </si>
  <si>
    <t>2018-04-24T12:53:18.974Z</t>
  </si>
  <si>
    <t>2018-04-24T12:53:28.223Z</t>
  </si>
  <si>
    <t>2018-04-24T12:54:03.732Z</t>
  </si>
  <si>
    <t>2018-04-24T12:54:31.525Z</t>
  </si>
  <si>
    <t>2018-04-24T12:55:08.485Z</t>
  </si>
  <si>
    <t>2018-04-24T12:58:26.836Z</t>
  </si>
  <si>
    <t>2018-04-24T12:58:40.661Z</t>
  </si>
  <si>
    <t>2018-04-24T12:59:05.276Z</t>
  </si>
  <si>
    <t>2018-04-24T12:59:33.952Z</t>
  </si>
  <si>
    <t>2018-04-24T13:00:47.419Z</t>
  </si>
  <si>
    <t>2018-04-24T13:01:34.482Z</t>
  </si>
  <si>
    <t>2018-04-24T13:01:46.735Z</t>
  </si>
  <si>
    <t>2018-04-24T13:03:51.698Z</t>
  </si>
  <si>
    <t>2018-04-24T13:04:19.519Z</t>
  </si>
  <si>
    <t>2018-04-24T13:06:19.621Z</t>
  </si>
  <si>
    <t>2018-04-24T13:06:37.232Z</t>
  </si>
  <si>
    <t>ensures|Reverse(S)oT|=Max_Depth;</t>
  </si>
  <si>
    <t>2018-04-24T13:08:29.334Z</t>
  </si>
  <si>
    <t>ensuresReverse(S)oT=&lt;#S&gt;o&lt;#T&gt;;</t>
  </si>
  <si>
    <t>2018-04-24T13:09:10.898Z</t>
  </si>
  <si>
    <t>2018-04-24T13:09:30.200Z</t>
  </si>
  <si>
    <t>2018-04-24T13:09:41.875Z</t>
  </si>
  <si>
    <t>Unique lesson1</t>
  </si>
  <si>
    <t>To Be Done</t>
  </si>
  <si>
    <t>3 Different Correct Responses</t>
  </si>
  <si>
    <t>Given by Students</t>
  </si>
  <si>
    <r>
      <t>Facility</t>
    </r>
    <r>
      <rPr>
        <sz val="9"/>
        <color rgb="FF000000"/>
        <rFont val="Courier New"/>
        <family val="1"/>
      </rPr>
      <t xml:space="preserve"> Reasoning_with_Objects_and_Contracts;</t>
    </r>
  </si>
  <si>
    <r>
      <t>Facility</t>
    </r>
    <r>
      <rPr>
        <sz val="9"/>
        <color rgb="FF000000"/>
        <rFont val="Courier New"/>
        <family val="1"/>
      </rPr>
      <t xml:space="preserve"> Stack_Fac </t>
    </r>
    <r>
      <rPr>
        <b/>
        <sz val="9"/>
        <color rgb="FF000000"/>
        <rFont val="Courier New"/>
        <family val="1"/>
      </rPr>
      <t>is</t>
    </r>
    <r>
      <rPr>
        <sz val="9"/>
        <color rgb="FF000000"/>
        <rFont val="Courier New"/>
        <family val="1"/>
      </rPr>
      <t xml:space="preserve"> Stack_Template(Integer, 3)</t>
    </r>
  </si>
  <si>
    <r>
      <t xml:space="preserve">   realized</t>
    </r>
    <r>
      <rPr>
        <sz val="9"/>
        <color rgb="FF000000"/>
        <rFont val="Courier New"/>
        <family val="1"/>
      </rPr>
      <t xml:space="preserve"> </t>
    </r>
    <r>
      <rPr>
        <b/>
        <sz val="9"/>
        <color rgb="FF000000"/>
        <rFont val="Courier New"/>
        <family val="1"/>
      </rPr>
      <t>by</t>
    </r>
    <r>
      <rPr>
        <sz val="9"/>
        <color rgb="FF000000"/>
        <rFont val="Courier New"/>
        <family val="1"/>
      </rPr>
      <t xml:space="preserve"> Array_Realiz;</t>
    </r>
  </si>
  <si>
    <r>
      <t>Operation</t>
    </r>
    <r>
      <rPr>
        <sz val="9"/>
        <color rgb="FF000000"/>
        <rFont val="Courier New"/>
        <family val="1"/>
      </rPr>
      <t xml:space="preserve"> Main ();</t>
    </r>
  </si>
  <si>
    <r>
      <t>end</t>
    </r>
    <r>
      <rPr>
        <sz val="9"/>
        <color rgb="FF000000"/>
        <rFont val="Courier New"/>
        <family val="1"/>
      </rPr>
      <t xml:space="preserve"> Main;</t>
    </r>
  </si>
  <si>
    <r>
      <t>end</t>
    </r>
    <r>
      <rPr>
        <sz val="9"/>
        <color rgb="FF000000"/>
        <rFont val="Courier New"/>
        <family val="1"/>
      </rPr>
      <t xml:space="preserve"> Reasoning_with_Objects_and_Contracts;</t>
    </r>
  </si>
  <si>
    <t>Time</t>
  </si>
  <si>
    <t>Min</t>
  </si>
  <si>
    <t>Between</t>
  </si>
  <si>
    <t>Max</t>
  </si>
  <si>
    <t>Unique Lesson1</t>
  </si>
  <si>
    <t>Date</t>
  </si>
  <si>
    <t>18:56:20.837</t>
  </si>
  <si>
    <t>18:56:37.432</t>
  </si>
  <si>
    <t>18:56:55.087</t>
  </si>
  <si>
    <t>18:57:12.317</t>
  </si>
  <si>
    <t>18:57:33.001</t>
  </si>
  <si>
    <t>18:57:42.699</t>
  </si>
  <si>
    <t>02:55:07.455</t>
  </si>
  <si>
    <t>02:57:50.044</t>
  </si>
  <si>
    <t>02:58:31.986</t>
  </si>
  <si>
    <t>02:58:44.977</t>
  </si>
  <si>
    <t>02:59:43.248</t>
  </si>
  <si>
    <t>02:59:55.773</t>
  </si>
  <si>
    <t>03:00:15.694</t>
  </si>
  <si>
    <t>03:01:08.560</t>
  </si>
  <si>
    <t>03:01:15.017</t>
  </si>
  <si>
    <t>03:02:08.272</t>
  </si>
  <si>
    <t>03:02:26.623</t>
  </si>
  <si>
    <t>03:02:46.372</t>
  </si>
  <si>
    <t>03:03:40.597</t>
  </si>
  <si>
    <t>Other errors including syntax</t>
  </si>
  <si>
    <t>03:08:53.520</t>
  </si>
  <si>
    <t>02:44:00.249</t>
  </si>
  <si>
    <t>02:44:14.987</t>
  </si>
  <si>
    <t>02:46:27.161</t>
  </si>
  <si>
    <t>02:46:32.607</t>
  </si>
  <si>
    <t>02:46:50.164</t>
  </si>
  <si>
    <t>02:48:32.327</t>
  </si>
  <si>
    <t>02:48:43.605</t>
  </si>
  <si>
    <t>02:49:02.791</t>
  </si>
  <si>
    <t>02:49:13.720</t>
  </si>
  <si>
    <t>02:51:12.794</t>
  </si>
  <si>
    <t>02:51:21.318</t>
  </si>
  <si>
    <t>02:51:55.926</t>
  </si>
  <si>
    <t>02:53:43.542</t>
  </si>
  <si>
    <t>02:56:57.125</t>
  </si>
  <si>
    <t>02:57:08.399</t>
  </si>
  <si>
    <t>02:57:14.178</t>
  </si>
  <si>
    <t>02:59:57.986</t>
  </si>
  <si>
    <t>17:22:44.073</t>
  </si>
  <si>
    <t>05:13:16.096</t>
  </si>
  <si>
    <t>05:13:44.129</t>
  </si>
  <si>
    <t>05:16:00.850</t>
  </si>
  <si>
    <t>05:16:30.234</t>
  </si>
  <si>
    <t>05:16:50.637</t>
  </si>
  <si>
    <t>05:17:08.765</t>
  </si>
  <si>
    <t>05:17:17.381</t>
  </si>
  <si>
    <t>05:17:26.442</t>
  </si>
  <si>
    <t>05:18:24.327</t>
  </si>
  <si>
    <t>05:18:31.098</t>
  </si>
  <si>
    <t>05:18:57.797</t>
  </si>
  <si>
    <t>05:19:16.733</t>
  </si>
  <si>
    <t>05:20:09.167</t>
  </si>
  <si>
    <t>05:20:35.440</t>
  </si>
  <si>
    <t>05:21:21.620</t>
  </si>
  <si>
    <t>05:21:39.967</t>
  </si>
  <si>
    <t>05:22:09.198</t>
  </si>
  <si>
    <t>05:22:18.789</t>
  </si>
  <si>
    <t>05:22:35.460</t>
  </si>
  <si>
    <t>05:23:02.801</t>
  </si>
  <si>
    <t>02:01:22.160</t>
  </si>
  <si>
    <t>02:01:42.102</t>
  </si>
  <si>
    <t>02:02:58.995</t>
  </si>
  <si>
    <t>16:26:20.848</t>
  </si>
  <si>
    <t>23:06:41.938</t>
  </si>
  <si>
    <t>23:06:52.419</t>
  </si>
  <si>
    <t>23:07:58.309</t>
  </si>
  <si>
    <t>23:08:16.715</t>
  </si>
  <si>
    <t>23:08:24.816</t>
  </si>
  <si>
    <t>23:08:42.212</t>
  </si>
  <si>
    <t>23:09:36.928</t>
  </si>
  <si>
    <t>23:09:47.178</t>
  </si>
  <si>
    <t>23:10:02.756</t>
  </si>
  <si>
    <t>23:10:55.208</t>
  </si>
  <si>
    <t>23:11:09.938</t>
  </si>
  <si>
    <t>23:11:14.585</t>
  </si>
  <si>
    <t>23:11:27.390</t>
  </si>
  <si>
    <t>23:11:38.106</t>
  </si>
  <si>
    <t>23:11:57.390</t>
  </si>
  <si>
    <t>23:12:38.182</t>
  </si>
  <si>
    <t>20:42:01.811</t>
  </si>
  <si>
    <t>20:42:40.167</t>
  </si>
  <si>
    <t>20:42:54.535</t>
  </si>
  <si>
    <t>20:43:14.502</t>
  </si>
  <si>
    <t>20:44:04.268</t>
  </si>
  <si>
    <t>20:44:53.467</t>
  </si>
  <si>
    <t>20:44:59.381</t>
  </si>
  <si>
    <t>20:46:13.033</t>
  </si>
  <si>
    <t>20:46:18.898</t>
  </si>
  <si>
    <t>20:46:29.886</t>
  </si>
  <si>
    <t>20:46:39.694</t>
  </si>
  <si>
    <t>20:46:51.397</t>
  </si>
  <si>
    <t>20:46:58.306</t>
  </si>
  <si>
    <t>20:48:18.473</t>
  </si>
  <si>
    <t>23:04:06.276</t>
  </si>
  <si>
    <t>23:04:15.739</t>
  </si>
  <si>
    <t>23:04:24.806</t>
  </si>
  <si>
    <t>23:04:38.715</t>
  </si>
  <si>
    <t>01:49:04.079</t>
  </si>
  <si>
    <t>01:49:29.265</t>
  </si>
  <si>
    <t>01:49:47.951</t>
  </si>
  <si>
    <t>01:50:10.634</t>
  </si>
  <si>
    <t>18:23:47.379</t>
  </si>
  <si>
    <t>18:23:56.105</t>
  </si>
  <si>
    <t>02:10:06.129</t>
  </si>
  <si>
    <t>02:10:18.113</t>
  </si>
  <si>
    <t>17:58:35.179</t>
  </si>
  <si>
    <t>17:59:43.610</t>
  </si>
  <si>
    <t>18:00:33.308</t>
  </si>
  <si>
    <t>18:01:55.583</t>
  </si>
  <si>
    <t>18:02:44.224</t>
  </si>
  <si>
    <t>18:03:47.077</t>
  </si>
  <si>
    <t>18:05:11.746</t>
  </si>
  <si>
    <t>18:05:17.405</t>
  </si>
  <si>
    <t>18:06:45.627</t>
  </si>
  <si>
    <t>00:15:49.702</t>
  </si>
  <si>
    <t>00:18:16.793</t>
  </si>
  <si>
    <t>00:18:37.386</t>
  </si>
  <si>
    <t>00:18:59.354</t>
  </si>
  <si>
    <t>23:02:17.391</t>
  </si>
  <si>
    <t>23:02:36.712</t>
  </si>
  <si>
    <t>23:02:45.827</t>
  </si>
  <si>
    <t>23:03:11.477</t>
  </si>
  <si>
    <t>23:03:30.158</t>
  </si>
  <si>
    <t>23:03:55.233</t>
  </si>
  <si>
    <t>23:04:12.183</t>
  </si>
  <si>
    <t>23:04:24.068</t>
  </si>
  <si>
    <t>23:04:32.269</t>
  </si>
  <si>
    <t>21:51:51.626</t>
  </si>
  <si>
    <t>21:52:07.813</t>
  </si>
  <si>
    <t>21:52:49.913</t>
  </si>
  <si>
    <t>21:52:57.117</t>
  </si>
  <si>
    <t>21:53:01.384</t>
  </si>
  <si>
    <t>21:53:08.591</t>
  </si>
  <si>
    <t>21:53:14.942</t>
  </si>
  <si>
    <t>21:53:26.331</t>
  </si>
  <si>
    <t>21:53:46.154</t>
  </si>
  <si>
    <t>02:54:20.056</t>
  </si>
  <si>
    <t>02:55:12.249</t>
  </si>
  <si>
    <t>02:55:39.698</t>
  </si>
  <si>
    <t>02:55:53.867</t>
  </si>
  <si>
    <t>04:18:41.784</t>
  </si>
  <si>
    <t>16:16:08.898</t>
  </si>
  <si>
    <t>16:17:12.932</t>
  </si>
  <si>
    <t>15:50:30.289</t>
  </si>
  <si>
    <t>15:50:48.965</t>
  </si>
  <si>
    <t>15:52:06.665</t>
  </si>
  <si>
    <t>15:53:44.397</t>
  </si>
  <si>
    <t>15:54:01.315</t>
  </si>
  <si>
    <t>15:54:20.397</t>
  </si>
  <si>
    <t>15:54:39.483</t>
  </si>
  <si>
    <t>04:15:28.733</t>
  </si>
  <si>
    <t>04:15:43.976</t>
  </si>
  <si>
    <t>04:16:08.215</t>
  </si>
  <si>
    <t>02:52:04.506</t>
  </si>
  <si>
    <t>02:52:33.319</t>
  </si>
  <si>
    <t>02:52:45.136</t>
  </si>
  <si>
    <t>02:53:29.076</t>
  </si>
  <si>
    <t>02:53:55.654</t>
  </si>
  <si>
    <t>02:56:27.307</t>
  </si>
  <si>
    <t>02:57:01.813</t>
  </si>
  <si>
    <t>02:57:40.508</t>
  </si>
  <si>
    <t>02:58:01.365</t>
  </si>
  <si>
    <t>03:00:55.883</t>
  </si>
  <si>
    <t>03:01:12.993</t>
  </si>
  <si>
    <t>18:47:32.482</t>
  </si>
  <si>
    <t>18:47:49.571</t>
  </si>
  <si>
    <t>18:48:17.719</t>
  </si>
  <si>
    <t>18:48:33.775</t>
  </si>
  <si>
    <t>18:48:59.687</t>
  </si>
  <si>
    <t>03:37:39.912</t>
  </si>
  <si>
    <t>03:38:00.015</t>
  </si>
  <si>
    <t>00:57:56.656</t>
  </si>
  <si>
    <t>00:58:09.326</t>
  </si>
  <si>
    <t>00:58:21.640</t>
  </si>
  <si>
    <t>16:00:59.877</t>
  </si>
  <si>
    <t>01:47:34.585</t>
  </si>
  <si>
    <t>01:55:57.054</t>
  </si>
  <si>
    <t>14:04:16.920</t>
  </si>
  <si>
    <t>14:04:31.065</t>
  </si>
  <si>
    <t>14:04:57.896</t>
  </si>
  <si>
    <t>14:05:30.386</t>
  </si>
  <si>
    <t>14:06:23.928</t>
  </si>
  <si>
    <t>14:07:01.191</t>
  </si>
  <si>
    <t>14:07:51.845</t>
  </si>
  <si>
    <t>14:07:58.799</t>
  </si>
  <si>
    <t>14:08:15.821</t>
  </si>
  <si>
    <t>14:08:24.916</t>
  </si>
  <si>
    <t>14:08:55.709</t>
  </si>
  <si>
    <t>14:10:47.546</t>
  </si>
  <si>
    <t>14:11:13.265</t>
  </si>
  <si>
    <t>14:11:20.920</t>
  </si>
  <si>
    <t>16:58:25.202</t>
  </si>
  <si>
    <t>16:58:39.400</t>
  </si>
  <si>
    <t>17:00:07.573</t>
  </si>
  <si>
    <t>17:00:53.061</t>
  </si>
  <si>
    <t>17:00:57.167</t>
  </si>
  <si>
    <t>17:01:17.048</t>
  </si>
  <si>
    <t>17:03:17.746</t>
  </si>
  <si>
    <t>17:05:15.780</t>
  </si>
  <si>
    <t>17:05:56.488</t>
  </si>
  <si>
    <t>19:53:29.817</t>
  </si>
  <si>
    <t>19:53:44.304</t>
  </si>
  <si>
    <t>21:55:08.429</t>
  </si>
  <si>
    <t>21:55:34.530</t>
  </si>
  <si>
    <t>21:56:08.142</t>
  </si>
  <si>
    <t>21:56:25.175</t>
  </si>
  <si>
    <t>21:56:45.589</t>
  </si>
  <si>
    <t>21:57:11.358</t>
  </si>
  <si>
    <t>21:57:19.110</t>
  </si>
  <si>
    <t>15:02:32.977</t>
  </si>
  <si>
    <t>15:02:40.224</t>
  </si>
  <si>
    <t>15:02:47.784</t>
  </si>
  <si>
    <t>15:02:53.368</t>
  </si>
  <si>
    <t>15:02:59.403</t>
  </si>
  <si>
    <t>15:03:06.729</t>
  </si>
  <si>
    <t>15:03:23.796</t>
  </si>
  <si>
    <t>15:05:39.832</t>
  </si>
  <si>
    <t>15:05:51.140</t>
  </si>
  <si>
    <t>13:07:47.681</t>
  </si>
  <si>
    <t>13:08:31.190</t>
  </si>
  <si>
    <t>13:09:43.846</t>
  </si>
  <si>
    <t>13:09:58.481</t>
  </si>
  <si>
    <t>13:11:27.046</t>
  </si>
  <si>
    <t>23:56:28.151</t>
  </si>
  <si>
    <t>23:56:50.525</t>
  </si>
  <si>
    <t>23:57:08.946</t>
  </si>
  <si>
    <t>23:57:33.687</t>
  </si>
  <si>
    <t>23:57:44.294</t>
  </si>
  <si>
    <t>23:58:23.328</t>
  </si>
  <si>
    <t>23:58:57.537</t>
  </si>
  <si>
    <t>23:59:04.164</t>
  </si>
  <si>
    <t>23:57:03.431</t>
  </si>
  <si>
    <t>23:57:12.761</t>
  </si>
  <si>
    <t>23:57:44.247</t>
  </si>
  <si>
    <t>00:17:17.101</t>
  </si>
  <si>
    <t>00:17:45.021</t>
  </si>
  <si>
    <t>00:18:03.825</t>
  </si>
  <si>
    <t>00:18:32.847</t>
  </si>
  <si>
    <t>00:18:57.740</t>
  </si>
  <si>
    <t>00:19:10.956</t>
  </si>
  <si>
    <t>00:20:01.715</t>
  </si>
  <si>
    <t>00:20:39.322</t>
  </si>
  <si>
    <t>00:21:06.364</t>
  </si>
  <si>
    <t>00:21:36.798</t>
  </si>
  <si>
    <t>00:21:44.721</t>
  </si>
  <si>
    <t>12:08:20.668</t>
  </si>
  <si>
    <t>21:57:16.717</t>
  </si>
  <si>
    <t>21:57:50.577</t>
  </si>
  <si>
    <t>21:58:14.685</t>
  </si>
  <si>
    <t>21:58:26.195</t>
  </si>
  <si>
    <t>21:59:15.083</t>
  </si>
  <si>
    <t>21:59:32.142</t>
  </si>
  <si>
    <t>21:59:40.858</t>
  </si>
  <si>
    <t>22:00:20.808</t>
  </si>
  <si>
    <t>22:00:33.439</t>
  </si>
  <si>
    <t>22:01:35.946</t>
  </si>
  <si>
    <t>22:02:29.041</t>
  </si>
  <si>
    <t>22:02:35.992</t>
  </si>
  <si>
    <t>21:49:49.502</t>
  </si>
  <si>
    <t>21:50:27.307</t>
  </si>
  <si>
    <t>21:50:40.606</t>
  </si>
  <si>
    <t>21:50:51.540</t>
  </si>
  <si>
    <t>21:51:04.041</t>
  </si>
  <si>
    <t>21:51:55.497</t>
  </si>
  <si>
    <t>21:51:57.195</t>
  </si>
  <si>
    <t>21:52:08.935</t>
  </si>
  <si>
    <t>21:52:55.962</t>
  </si>
  <si>
    <t>21:54:14.747</t>
  </si>
  <si>
    <t>21:55:27.671</t>
  </si>
  <si>
    <t>21:55:39.241</t>
  </si>
  <si>
    <t>01:23:32.787</t>
  </si>
  <si>
    <t>00:15:14.655</t>
  </si>
  <si>
    <t>00:16:24.047</t>
  </si>
  <si>
    <t>02:09:43.711</t>
  </si>
  <si>
    <t>02:09:51.190</t>
  </si>
  <si>
    <t>00:44:31.958</t>
  </si>
  <si>
    <t>00:46:05.767</t>
  </si>
  <si>
    <t>00:46:10.901</t>
  </si>
  <si>
    <t>00:46:23.687</t>
  </si>
  <si>
    <t>00:46:43.057</t>
  </si>
  <si>
    <t>00:46:54.434</t>
  </si>
  <si>
    <t>00:47:03.586</t>
  </si>
  <si>
    <t>00:47:34.344</t>
  </si>
  <si>
    <t>23:53:45.183</t>
  </si>
  <si>
    <t>23:58:18.040</t>
  </si>
  <si>
    <t>23:58:31.368</t>
  </si>
  <si>
    <t>23:58:53.389</t>
  </si>
  <si>
    <t>23:59:02.982</t>
  </si>
  <si>
    <t>00:02:30.685</t>
  </si>
  <si>
    <t>00:03:35.975</t>
  </si>
  <si>
    <t>00:03:42.559</t>
  </si>
  <si>
    <t>00:03:59.293</t>
  </si>
  <si>
    <t>18:12:07.849</t>
  </si>
  <si>
    <t>18:15:20.185</t>
  </si>
  <si>
    <t>18:15:32.016</t>
  </si>
  <si>
    <t>20:34:49.385</t>
  </si>
  <si>
    <t>15:55:28.721</t>
  </si>
  <si>
    <t>15:55:40.143</t>
  </si>
  <si>
    <t>15:55:49.083</t>
  </si>
  <si>
    <t>15:56:02.178</t>
  </si>
  <si>
    <t>15:56:07.498</t>
  </si>
  <si>
    <t>15:56:13.071</t>
  </si>
  <si>
    <t>23:17:55.333</t>
  </si>
  <si>
    <t>23:18:09.021</t>
  </si>
  <si>
    <t>23:18:36.878</t>
  </si>
  <si>
    <t>23:18:46.277</t>
  </si>
  <si>
    <t>13:48:03.347</t>
  </si>
  <si>
    <t>13:48:11.838</t>
  </si>
  <si>
    <t>21:52:39.686</t>
  </si>
  <si>
    <t>21:53:14.441</t>
  </si>
  <si>
    <t>21:53:30.127</t>
  </si>
  <si>
    <t>21:53:44.488</t>
  </si>
  <si>
    <t>21:54:59.711</t>
  </si>
  <si>
    <t>21:55:07.839</t>
  </si>
  <si>
    <t>21:55:17.378</t>
  </si>
  <si>
    <t>21:55:57.237</t>
  </si>
  <si>
    <t>15:32:04.150</t>
  </si>
  <si>
    <t>15:33:10.956</t>
  </si>
  <si>
    <t>15:33:35.632</t>
  </si>
  <si>
    <t>15:33:55.131</t>
  </si>
  <si>
    <t>15:34:23.590</t>
  </si>
  <si>
    <t>13:28:29.137</t>
  </si>
  <si>
    <t>13:28:32.618</t>
  </si>
  <si>
    <t>13:29:26.671</t>
  </si>
  <si>
    <t>13:29:38.501</t>
  </si>
  <si>
    <t>13:30:05.356</t>
  </si>
  <si>
    <t>13:30:31.500</t>
  </si>
  <si>
    <t>13:31:30.527</t>
  </si>
  <si>
    <t>23:37:53.667</t>
  </si>
  <si>
    <t>19:29:05.794</t>
  </si>
  <si>
    <t>19:29:33.050</t>
  </si>
  <si>
    <t>19:30:22.919</t>
  </si>
  <si>
    <t>19:30:50.651</t>
  </si>
  <si>
    <t>19:31:19.682</t>
  </si>
  <si>
    <t>04:29:22.539</t>
  </si>
  <si>
    <t>04:29:53.210</t>
  </si>
  <si>
    <t>04:30:02.848</t>
  </si>
  <si>
    <t>04:30:25.835</t>
  </si>
  <si>
    <t>04:31:21.278</t>
  </si>
  <si>
    <t>04:31:34.742</t>
  </si>
  <si>
    <t>17:30:13.190</t>
  </si>
  <si>
    <t>17:30:50.603</t>
  </si>
  <si>
    <t>17:31:14.651</t>
  </si>
  <si>
    <t>17:32:02.230</t>
  </si>
  <si>
    <t>17:32:21.327</t>
  </si>
  <si>
    <t>17:32:35.503</t>
  </si>
  <si>
    <t>04:04:20.547</t>
  </si>
  <si>
    <t>04:04:55.541</t>
  </si>
  <si>
    <t>04:05:06.585</t>
  </si>
  <si>
    <t>04:05:19.762</t>
  </si>
  <si>
    <t>04:06:06.222</t>
  </si>
  <si>
    <t>20:02:21.721</t>
  </si>
  <si>
    <t>20:02:32.723</t>
  </si>
  <si>
    <t>20:05:04.278</t>
  </si>
  <si>
    <t>20:05:56.348</t>
  </si>
  <si>
    <t>20:06:07.002</t>
  </si>
  <si>
    <t>20:06:17.825</t>
  </si>
  <si>
    <t>20:06:28.764</t>
  </si>
  <si>
    <t>20:07:39.933</t>
  </si>
  <si>
    <t>20:07:49.207</t>
  </si>
  <si>
    <t>20:20:07.198</t>
  </si>
  <si>
    <t>20:40:12.582</t>
  </si>
  <si>
    <t>20:42:26.197</t>
  </si>
  <si>
    <t>20:43:02.389</t>
  </si>
  <si>
    <t>20:44:53.089</t>
  </si>
  <si>
    <t>20:45:13.781</t>
  </si>
  <si>
    <t>20:45:27.960</t>
  </si>
  <si>
    <t>16:26:11.351</t>
  </si>
  <si>
    <t>16:26:42.560</t>
  </si>
  <si>
    <t>16:27:21.497</t>
  </si>
  <si>
    <t>16:28:05.709</t>
  </si>
  <si>
    <t>16:31:01.119</t>
  </si>
  <si>
    <t>16:31:17.202</t>
  </si>
  <si>
    <t>23:43:15.738</t>
  </si>
  <si>
    <t>23:43:29.859</t>
  </si>
  <si>
    <t>23:44:00.558</t>
  </si>
  <si>
    <t>23:44:30.454</t>
  </si>
  <si>
    <t>23:48:56.395</t>
  </si>
  <si>
    <t>23:50:21.418</t>
  </si>
  <si>
    <t>23:50:43.187</t>
  </si>
  <si>
    <t>23:51:29.239</t>
  </si>
  <si>
    <t>23:51:46.740</t>
  </si>
  <si>
    <t>23:52:39.822</t>
  </si>
  <si>
    <t>23:53:08.695</t>
  </si>
  <si>
    <t>23:53:22.793</t>
  </si>
  <si>
    <t>22:49:15.482</t>
  </si>
  <si>
    <t>22:49:42.444</t>
  </si>
  <si>
    <t>22:50:13.758</t>
  </si>
  <si>
    <t>22:51:24.444</t>
  </si>
  <si>
    <t>22:51:53.297</t>
  </si>
  <si>
    <t>11:29:09.072</t>
  </si>
  <si>
    <t>11:29:25.321</t>
  </si>
  <si>
    <t>11:29:38.765</t>
  </si>
  <si>
    <t>11:30:17.877</t>
  </si>
  <si>
    <t>16:38:56.074</t>
  </si>
  <si>
    <t>16:39:17.870</t>
  </si>
  <si>
    <t>16:39:32.217</t>
  </si>
  <si>
    <t>22:07:21.506</t>
  </si>
  <si>
    <t>23:42:23.004</t>
  </si>
  <si>
    <t>23:42:51.194</t>
  </si>
  <si>
    <t>21:54:37.616</t>
  </si>
  <si>
    <t>21:55:06.783</t>
  </si>
  <si>
    <t>21:55:12.189</t>
  </si>
  <si>
    <t>21:55:38.526</t>
  </si>
  <si>
    <t>21:55:45.137</t>
  </si>
  <si>
    <t>15:10:50.433</t>
  </si>
  <si>
    <t>15:11:32.146</t>
  </si>
  <si>
    <t>15:11:48.833</t>
  </si>
  <si>
    <t>15:12:57.167</t>
  </si>
  <si>
    <t>23:55:36.550</t>
  </si>
  <si>
    <t>23:56:03.090</t>
  </si>
  <si>
    <t>23:56:18.658</t>
  </si>
  <si>
    <t>23:56:25.302</t>
  </si>
  <si>
    <t>00:58:39.720</t>
  </si>
  <si>
    <t>00:59:04.815</t>
  </si>
  <si>
    <t>01:00:55.515</t>
  </si>
  <si>
    <t>01:01:46.416</t>
  </si>
  <si>
    <t>01:01:59.121</t>
  </si>
  <si>
    <t>01:03:29.610</t>
  </si>
  <si>
    <t>19:50:37.188</t>
  </si>
  <si>
    <t>19:51:28.214</t>
  </si>
  <si>
    <t>19:51:40.916</t>
  </si>
  <si>
    <t>19:52:55.569</t>
  </si>
  <si>
    <t>19:53:06.327</t>
  </si>
  <si>
    <t>19:53:15.295</t>
  </si>
  <si>
    <t>19:53:20.303</t>
  </si>
  <si>
    <t>19:53:31.693</t>
  </si>
  <si>
    <t>19:53:45.582</t>
  </si>
  <si>
    <t>19:54:41.429</t>
  </si>
  <si>
    <t>19:54:49.756</t>
  </si>
  <si>
    <t>19:55:06.464</t>
  </si>
  <si>
    <t>19:55:15.450</t>
  </si>
  <si>
    <t>12:50:30.962</t>
  </si>
  <si>
    <t>12:50:46.578</t>
  </si>
  <si>
    <t>12:51:09.216</t>
  </si>
  <si>
    <t>12:51:48.928</t>
  </si>
  <si>
    <t>12:52:22.943</t>
  </si>
  <si>
    <t>Both</t>
  </si>
  <si>
    <t>Confirms</t>
  </si>
  <si>
    <t>ConfirmS=/f;</t>
  </si>
  <si>
    <t>ConfirmS=Io#S;/*Ieditedthisline*/;</t>
  </si>
  <si>
    <t>ConfirmK=J;/*Ieditedthisline*/</t>
  </si>
  <si>
    <t>ConfirmS=Io#S;</t>
  </si>
  <si>
    <t>ConfirmS=&lt;I&gt;o#S;/*Ieditedthisline*/;</t>
  </si>
  <si>
    <t>ConfirmK=&lt;J&gt;;/*Ieditedthisline*/</t>
  </si>
  <si>
    <t>9 Different Correct Responses</t>
  </si>
  <si>
    <t>for lesson4</t>
  </si>
  <si>
    <t>Operation Mystery(clears S: Stack; alters I: Integer);</t>
  </si>
  <si>
    <t xml:space="preserve">   Mystery(Stk, I); // Defect here: there is no variable I declared</t>
  </si>
  <si>
    <t xml:space="preserve">   Confirm Stk = /* expression */;</t>
  </si>
  <si>
    <t>5 Different Correct Responses</t>
  </si>
  <si>
    <t>for lesson5</t>
  </si>
  <si>
    <t>for lesson6</t>
  </si>
  <si>
    <t>correct*</t>
  </si>
  <si>
    <t>* May not be correct. Data was not collected from tutor. Based in if the user moves on with the program.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</si>
  <si>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</si>
  <si>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&lt;#S&gt; o &lt;K&gt;;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</si>
  <si>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&lt;#S&gt;;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</si>
  <si>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&lt;#S&gt;;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</si>
  <si>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&lt;#S&gt; o &lt;#K&gt;;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</si>
  <si>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</si>
  <si>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#J;
  end Main;
end BeginToReason;</t>
  </si>
  <si>
    <t>18:58:21.986</t>
  </si>
  <si>
    <t>Facility BeginToReason;
  uses Integer_Template, Stack_Template;
  Facility Stack_Fac is Stack_Template(Integer, 3)
    realized by Array_Realiz;
  Operation Mystery (updates S: Stack);
    requires |S| &gt; 0;
    ensures S = Empty_String;
  Procedure
    Var I: Integer;
    Pop(I, S);
  end Mystery;
  Operation Main ();
  Procedure
    Var Stk: Stack;
    Var K: Integer;
    Push(K, Stk);
    Mystery(Stk);
  end Main;
end BeginToReason;</t>
  </si>
  <si>
    <t>19:00:01.466</t>
  </si>
  <si>
    <t>Facility BeginToReason;
  uses Integer_Template, Stack_Template;
  Facility Stack_Fac is Stack_Template(Integer, 3)
    realized by Array_Realiz;
  Operation Mystery (updates S: Stack);
    requires 1 = |S|;
    ensures S = Empty_String;
  Procedure
    Var I: Integer;
    Pop(I, S);
  end Mystery;
  Operation Main ();
  Procedure
    Var Stk: Stack;
    Var K: Integer;
    Push(K, Stk);
    Mystery(Stk);
  end Main;
end BeginToReason;</t>
  </si>
  <si>
    <t>19:00:31.400</t>
  </si>
  <si>
    <t>Facility BeginToReason;
  uses Integer_Template, Stack_Template;
  Facility Stack_Fac is Stack_Template(Integer, 3)
    realized by Array_Realiz;
  Operation Mystery(alters S, T: Stack);
    requires 1 &lt;= |S|;
  Procedure
    Var Temp: Integer;
    Pop(Temp, S);
    Push(Temp, T);
  end Mystery;
  Operation Main ();
  Procedure
    Var S1, S2: Stack;
    Var K: Integer;
    Push(K, S1);
    Mystery(S1, S2);
  end Main;
end BeginToReason;</t>
  </si>
  <si>
    <t>19:01:09.877</t>
  </si>
  <si>
    <t>Facility BeginToReason;
  uses Integer_Template, Stack_Template;
  Facility Stack_Fac is Stack_Template(Integer, 3)
    realized by Array_Realiz;
  Operation Mystery(alters S, T: Stack);
    requires 1 &lt;= |S| and 1 +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</si>
  <si>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19:01:41.900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</si>
  <si>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&lt;#T&gt; o &lt;#S&gt;;
  Procedure
    Var Temp: Integer;
    If (Depth(S) &gt;= 1) then
      Pop(Temp, S);
      Push(Temp, T);
    end;
  end Mystery;
end BeginToReason;</t>
  </si>
  <si>
    <t>19:03:29.118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</si>
  <si>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&lt;#T&gt;;
  Procedure
    Var Temp: Integer;
    If (Depth(S) &gt;= 1) then
      Pop(Temp, S);
      Push(Temp, T);
    end;
  end Mystery;
end BeginToReason;</t>
  </si>
  <si>
    <t>19:03:45.279</t>
  </si>
  <si>
    <t>19:05:56.650</t>
  </si>
  <si>
    <t>19:06:15.294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</si>
  <si>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#S;
  Procedure
    Var Temp: Integer;
    If (Depth(S) &gt;= 1) then
      Pop(Temp, S);
      Push(Temp, T);
    end;
  end Mystery;
end BeginToReason;</t>
  </si>
  <si>
    <t>19:06:27.850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</si>
  <si>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#T;
  Procedure
    Var Temp: Integer;
    If (Depth(S) &gt;= 1) then
      Pop(Temp, S);
      Push(Temp, T);
    end;
  end Mystery;
end BeginToReason;</t>
  </si>
  <si>
    <t>19:06:37.039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</si>
  <si>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o #T;
  Procedure
    Var Temp: Integer;
    Pop(Temp, S);
    Push(Temp, T);
  end Mystery;
end BeginToReason;</t>
  </si>
  <si>
    <t>19:08:03.071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</si>
  <si>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#T o #S;
  Procedure
    Var Temp: Integer;
    Pop(Temp, S);
    Push(Temp, T);
  end Mystery;
end BeginToReason;</t>
  </si>
  <si>
    <t>19:08:15.583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</si>
  <si>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&lt;#T&gt;;
  Procedure
    Var Temp: Integer;
    Pop(Temp, S);
    Push(Temp, T);
  end Mystery;
end BeginToReason;</t>
  </si>
  <si>
    <t>19:10:25.078</t>
  </si>
  <si>
    <t>19:16:21.045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</si>
  <si>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&lt;#K&gt;/* expression */;
    end Main;
end BeginToReason;</t>
  </si>
  <si>
    <t>03:09:28.380</t>
  </si>
  <si>
    <t>03:09:47.955</t>
  </si>
  <si>
    <t>03:10:40.196</t>
  </si>
  <si>
    <t>Facility BeginToReason;
  uses Integer_Template, Stack_Template;
  Facility Stack_Fac is Stack_Template(Integer, 3)
    realized by Array_Realiz;
  Operation Mystery (updates S: Stack);
    requires |S| = 1;
    ensures S = Empty_String;
  Procedure
    Var I: Integer;
    Pop(I, S);
  end Mystery;
  Operation Main ();
  Procedure
    Var Stk: Stack;
    Var K: Integer;
    Push(K, Stk);
    Mystery(Stk);
  end Main;
end BeginToReason;</t>
  </si>
  <si>
    <t>03:11:32.589</t>
  </si>
  <si>
    <t>Facility BeginToReason;
  uses Integer_Template, Stack_Template;
  Facility Stack_Fac is Stack_Template(Integer, 3)
    realized by Array_Realiz;
  Operation Mystery(alters S, T: Stack);
    requires |S| &gt;= 1;
  Procedure
    Var Temp: Integer;
    Pop(Temp, S);
    Push(Temp, T);
  end Mystery;
  Operation Main ();
  Procedure
    Var S1, S2: Stack;
    Var K: Integer;
    Push(K, S1);
    Mystery(S1, S2);
  end Main;
end BeginToReason;</t>
  </si>
  <si>
    <t>03:12:39.834</t>
  </si>
  <si>
    <t>Facility BeginToReason;
  uses Integer_Template, Stack_Template;
  Facility Stack_Fac is Stack_Template(Integer, 3)
    realized by Array_Realiz;
  Operation Mystery(alters S, T: Stack);
    requires |S| &gt;= 1 and |T| + 1 &lt;= Max_Depth;
  Procedure
    Var Temp: Integer;
    Pop(Temp, S);
    Push(Temp, T);
  end Mystery;
  Operation Main ();
  Procedure
    Var S1, S2: Stack;
    Var K: Integer;
    Push(K, S1);
    Mystery(S1, S2);
  end Main;
end BeginToReason;</t>
  </si>
  <si>
    <t>03:13:58.655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</si>
  <si>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S = &lt;&gt; and T = #S o #T;
  Procedure
    Var Temp: Integer;
    If (Depth(S) &gt;= 1) then
      Pop(Temp, S);
      Push(Temp, T);
    end;
  end Mystery;
end BeginToReason;</t>
  </si>
  <si>
    <t>03:23:52.356</t>
  </si>
  <si>
    <t>03:24:00.682</t>
  </si>
  <si>
    <t>03:26:00.474</t>
  </si>
  <si>
    <t>03:26:39.835</t>
  </si>
  <si>
    <t>14:17:42.801</t>
  </si>
  <si>
    <t>14:18:00.140</t>
  </si>
  <si>
    <t>14:18:16.949</t>
  </si>
  <si>
    <t>Facility BeginToReason;
  uses Integer_Template, Stack_Template;
  Facility Stack_Fac is Stack_Template(Integer, 3)
    realized by Array_Realiz;
  Operation Mystery(alters S, T: Stack);
    requires |S| &gt;= 1 and |T| &lt; Max_Depth;
  Procedure
    Var Temp: Integer;
    Pop(Temp, S);
    Push(Temp, T);
  end Mystery;
  Operation Main ();
  Procedure
    Var S1, S2: Stack;
    Var K: Integer;
    Push(K, S1);
    Mystery(S1, S2);
  end Main;
end BeginToReason;</t>
  </si>
  <si>
    <t>14:18:40.778</t>
  </si>
  <si>
    <t>14:19:18.261</t>
  </si>
  <si>
    <t>14:19:35.928</t>
  </si>
  <si>
    <t>14:19:40.861</t>
  </si>
  <si>
    <t>22:53:45.887</t>
  </si>
  <si>
    <t>22:54:05.613</t>
  </si>
  <si>
    <t>22:54:24.189</t>
  </si>
  <si>
    <t>Facility BeginToReason;
  uses Integer_Template, Stack_Template;
  Facility Stack_Fac is Stack_Template(Integer, 3)
    realized by Array_Realiz;
  Operation Mystery(alters S, T: Stack);
    requires |S| &gt;= 1 and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</si>
  <si>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22:54:49.642</t>
  </si>
  <si>
    <t>22:54:53.669</t>
  </si>
  <si>
    <t>22:55:21.015</t>
  </si>
  <si>
    <t>22:55:35.935</t>
  </si>
  <si>
    <t>03:26:44.929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</si>
  <si>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/* expression */;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</si>
  <si>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</si>
  <si>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</si>
  <si>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</si>
  <si>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</si>
  <si>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</si>
  <si>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|S| + 1;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</si>
  <si>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+ 1;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</si>
  <si>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=#S O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</si>
  <si>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1 + |S|;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</si>
  <si>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#J o #I;
    Confirm K = #J;
  end Main;
end BeginToReason;</t>
  </si>
  <si>
    <t>03:10:05.904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</si>
  <si>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 o &lt;#I&gt;;
    Confirm K = #J;
  end Main;
end BeginToReason;</t>
  </si>
  <si>
    <t>03:12:34.095</t>
  </si>
  <si>
    <t>03:13:46.501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</si>
  <si>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 o &lt;#I&gt;;
    Confirm K = &lt;#J&gt;;
  end Main;
end BeginToReason;</t>
  </si>
  <si>
    <t>03:14:30.611</t>
  </si>
  <si>
    <t>03:14:44.872</t>
  </si>
  <si>
    <t>03:18:29.334</t>
  </si>
  <si>
    <t>Facility BeginToReason;
  uses Integer_Template, Stack_Template;
  Facility Stack_Fac is Stack_Template(Integer, 3)
    realized by Array_Realiz;
  Operation Mystery(alters S, T: Stack);
    requires S &gt; 0;
  Procedure
    Var Temp: Integer;
    Pop(Temp, S);
    Push(Temp, T);
  end Mystery;
  Operation Main ();
  Procedure
    Var S1, S2: Stack;
    Var K: Integer;
    Push(K, S1);
    Mystery(S1, S2);
  end Main;
end BeginToReason;</t>
  </si>
  <si>
    <t>03:18:42.658</t>
  </si>
  <si>
    <t>Facility BeginToReason;
  uses Integer_Template, Stack_Template;
  Facility Stack_Fac is Stack_Template(Integer, 3)
    realized by Array_Realiz;
  Operation Mystery(alters S, T: Stack);
    requires |S| &gt; 0;
  Procedure
    Var Temp: Integer;
    Pop(Temp, S);
    Push(Temp, T);
  end Mystery;
  Operation Main ();
  Procedure
    Var S1, S2: Stack;
    Var K: Integer;
    Push(K, S1);
    Mystery(S1, S2);
  end Main;
end BeginToReason;</t>
  </si>
  <si>
    <t>03:18:53.251</t>
  </si>
  <si>
    <t>Facility BeginToReason;
  uses Integer_Template, Stack_Template;
  Facility Stack_Fac is Stack_Template(Integer, 3)
    realized by Array_Realiz;
  Operation Mystery(alters S, T: Stack);
    requires |S| &gt; 0 and T &lt; 3;
  Procedure
    Var Temp: Integer;
    Pop(Temp, S);
    Push(Temp, T);
  end Mystery;
  Operation Main ();
  Procedure
    Var S1, S2: Stack;
    Var K: Integer;
    Push(K, S1);
    Mystery(S1, S2);
  end Main;
end BeginToReason;</t>
  </si>
  <si>
    <t>03:19:14.679</t>
  </si>
  <si>
    <t>Facility BeginToReason;
  uses Integer_Template, Stack_Template;
  Facility Stack_Fac is Stack_Template(Integer, 3)
    realized by Array_Realiz;
  Operation Mystery(alters S, T: Stack);
    requires |S| &gt; 0 and |T| &lt; 3;
  Procedure
    Var Temp: Integer;
    Pop(Temp, S);
    Push(Temp, T);
  end Mystery;
  Operation Main ();
  Procedure
    Var S1, S2: Stack;
    Var K: Integer;
    Push(K, S1);
    Mystery(S1, S2);
  end Main;
end BeginToReason;</t>
  </si>
  <si>
    <t>03:19:23.598</t>
  </si>
  <si>
    <t>03:19:48.407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</si>
  <si>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#S and S = &lt;&gt;;
  Procedure
    Var Temp: Integer;
    If (Depth(S) &gt;= 1) then
      Pop(Temp, S);
      Push(Temp, T);
    end;
  end Mystery;
end BeginToReason;</t>
  </si>
  <si>
    <t>03:20:08.725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</si>
  <si>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#S and |S| = 0;
  Procedure
    Var Temp: Integer;
    If (Depth(S) &gt;= 1) then
      Pop(Temp, S);
      Push(Temp, T);
    end;
  end Mystery;
end BeginToReason;</t>
  </si>
  <si>
    <t>03:20:34.611</t>
  </si>
  <si>
    <t>03:21:06.783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</si>
  <si>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#T ;
  Procedure
    Var Temp: Integer;
    If (Depth(S) &gt;= 1) then
      Pop(Temp, S);
      Push(Temp, T);
    end;
  end Mystery;
end BeginToReason;</t>
  </si>
  <si>
    <t>03:34:35.878</t>
  </si>
  <si>
    <t>21:19:31.974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</si>
  <si>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 o #S;
    Confirm K = #J ;
  end Main;
end BeginToReason;</t>
  </si>
  <si>
    <t>21:20:04.070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</si>
  <si>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 o #S;
    Confirm K = &lt;#J&gt; ;
  end Main;
end BeginToReason;</t>
  </si>
  <si>
    <t>21:20:16.317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</si>
  <si>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&lt;#J&gt; ;
  end Main;
end BeginToReason;</t>
  </si>
  <si>
    <t>21:20:26.148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</si>
  <si>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#J ;
  end Main;
end BeginToReason;</t>
  </si>
  <si>
    <t>21:21:05.011</t>
  </si>
  <si>
    <t>21:21:35.104</t>
  </si>
  <si>
    <t>21:21:51.294</t>
  </si>
  <si>
    <t>21:22:38.430</t>
  </si>
  <si>
    <t>21:22:51.265</t>
  </si>
  <si>
    <t>Facility BeginToReason;
  uses Integer_Template, Stack_Template;
  Facility Stack_Fac is Stack_Template(Integer, 3)
    realized by Array_Realiz;
  Operation Mystery(alters S, T: Stack);
    requires |S| &gt; 0 and T &lt; Max_Depth;
  Procedure
    Var Temp: Integer;
    Pop(Temp, S);
    Push(Temp, T);
  end Mystery;
  Operation Main ();
  Procedure
    Var S1, S2: Stack;
    Var K: Integer;
    Push(K, S1);
    Mystery(S1, S2);
  end Main;
end BeginToReason;</t>
  </si>
  <si>
    <t>21:23:37.159</t>
  </si>
  <si>
    <t>21:24:13.287</t>
  </si>
  <si>
    <t>21:24:21.107</t>
  </si>
  <si>
    <t>21:25:11.928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</si>
  <si>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# T;
  Procedure
    Var Temp: Integer;
    If (Depth(S) &gt;= 1) then
      Pop(Temp, S);
      Push(Temp, T);
    end;
  end Mystery;
end BeginToReason;</t>
  </si>
  <si>
    <t>21:25:49.556</t>
  </si>
  <si>
    <t>21:25:57.791</t>
  </si>
  <si>
    <t>21:26:58.882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</si>
  <si>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</si>
  <si>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 +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</si>
  <si>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</si>
  <si>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#Ko#S;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</si>
  <si>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#K+#S;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</si>
  <si>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&lt;K&gt;o&lt;S&gt;;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</si>
  <si>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&lt;K&gt;+&lt;S&gt;;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</si>
  <si>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+ Empty_String;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</si>
  <si>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K+S;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</si>
  <si>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+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</si>
  <si>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</si>
  <si>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</si>
  <si>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Empty_String;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</si>
  <si>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</si>
  <si>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 o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</si>
  <si>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3;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</si>
  <si>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#S;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</si>
  <si>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S;
    Confirm K = J;
  end Main;
end BeginToReason;</t>
  </si>
  <si>
    <t>05:25:36.318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</si>
  <si>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&lt;J, I&gt; o S;
    Confirm K = J;
  end Main;
end BeginToReason;</t>
  </si>
  <si>
    <t>05:25:52.724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</si>
  <si>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J;
  end Main;
end BeginToReason;</t>
  </si>
  <si>
    <t>05:26:20.865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</si>
  <si>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#J;
  end Main;
end BeginToReason;</t>
  </si>
  <si>
    <t>05:26:34.125</t>
  </si>
  <si>
    <t>Facility BeginToReason;
  uses Integer_Template, Stack_Template;
  Facility Stack_Fac is Stack_Template(Integer, 3)
    realized by Array_Realiz;
  Operation Mystery (updates S: Stack);
    requires |#S| &gt;= 1;
    ensures S = Empty_String;
  Procedure
    Var I: Integer;
    Pop(I, S);
  end Mystery;
  Operation Main ();
  Procedure
    Var Stk: Stack;
    Var K: Integer;
    Push(K, Stk);
    Mystery(Stk);
  end Main;
end BeginToReason;</t>
  </si>
  <si>
    <t>05:27:30.887</t>
  </si>
  <si>
    <t>Facility BeginToReason;
  uses Integer_Template, Stack_Template;
  Facility Stack_Fac is Stack_Template(Integer, 3)
    realized by Array_Realiz;
  Operation Mystery (updates S: Stack);
    requires |S| &gt;= 1;
    ensures S = Empty_String;
  Procedure
    Var I: Integer;
    Pop(I, S);
  end Mystery;
  Operation Main ();
  Procedure
    Var Stk: Stack;
    Var K: Integer;
    Push(K, Stk);
    Mystery(Stk);
  end Main;
end BeginToReason;</t>
  </si>
  <si>
    <t>05:27:57.807</t>
  </si>
  <si>
    <t>Facility BeginToReason;
  uses Integer_Template, Stack_Template;
  Facility Stack_Fac is Stack_Template(Integer, 3)
    realized by Array_Realiz;
  Operation Mystery (updates S: Stack);
    requires #S = #S o S;
    ensures S = Empty_String;
  Procedure
    Var I: Integer;
    Pop(I, S);
  end Mystery;
  Operation Main ();
  Procedure
    Var Stk: Stack;
    Var K: Integer;
    Push(K, Stk);
    Mystery(Stk);
  end Main;
end BeginToReason;</t>
  </si>
  <si>
    <t>05:28:35.728</t>
  </si>
  <si>
    <t>Facility BeginToReason;
  uses Integer_Template, Stack_Template;
  Facility Stack_Fac is Stack_Template(Integer, 3)
    realized by Array_Realiz;
  Operation Mystery (updates S: Stack);
    requires |#S| &gt; 0;
    ensures S = Empty_String;
  Procedure
    Var I: Integer;
    Pop(I, S);
  end Mystery;
  Operation Main ();
  Procedure
    Var Stk: Stack;
    Var K: Integer;
    Push(K, Stk);
    Mystery(Stk);
  end Main;
end BeginToReason;</t>
  </si>
  <si>
    <t>05:29:02.999</t>
  </si>
  <si>
    <t>Facility BeginToReason;
  uses Integer_Template, Stack_Template;
  Facility Stack_Fac is Stack_Template(Integer, 3)
    realized by Array_Realiz;
  Operation Mystery (updates S: Stack);
    requires 
    ensures S = Empty_String;
  Procedure
    Var I: Integer;
    Pop(I, S);
  end Mystery;
  Operation Main ();
  Procedure
    Var Stk: Stack;
    Var K: Integer;
    Push(K, Stk);
    Mystery(Stk);
  end Main;
end BeginToReason;</t>
  </si>
  <si>
    <t>05:30:21.419</t>
  </si>
  <si>
    <t>Facility BeginToReason;
  uses Integer_Template, Stack_Template;
  Facility Stack_Fac is Stack_Template(Integer, 3)
    realized by Array_Realiz;
  Operation Mystery (updates S: Stack);
    requires 1 &lt;= |S|;
    ensures S = Empty_String;
  Procedure
    Var I: Integer;
    Pop(I, S);
  end Mystery;
  Operation Main ();
  Procedure
    Var Stk: Stack;
    Var K: Integer;
    Push(K, Stk);
    Mystery(Stk);
  end Main;
end BeginToReason;</t>
  </si>
  <si>
    <t>05:31:06.315</t>
  </si>
  <si>
    <t>Facility BeginToReason;
  uses Integer_Template, Stack_Template;
  Facility Stack_Fac is Stack_Template(Integer, 3)
    realized by Array_Realiz;
  Operation Mystery (updates S: Stack);
    requires 1 &lt;= |#S|;
    ensures S = Empty_String;
  Procedure
    Var I: Integer;
    Pop(I, S);
  end Mystery;
  Operation Main ();
  Procedure
    Var Stk: Stack;
    Var K: Integer;
    Push(K, Stk);
    Mystery(Stk);
  end Main;
end BeginToReason;</t>
  </si>
  <si>
    <t>05:31:20.913</t>
  </si>
  <si>
    <t>Facility BeginToReason;
  uses Integer_Template, Stack_Template;
  Facility Stack_Fac is Stack_Template(Integer, 3)
    realized by Array_Realiz;
  Operation Mystery (updates S: Stack);
    requires 0 = |#S|;
    ensures S = Empty_String;
  Procedure
    Var I: Integer;
    Pop(I, S);
  end Mystery;
  Operation Main ();
  Procedure
    Var Stk: Stack;
    Var K: Integer;
    Push(K, Stk);
    Mystery(Stk);
  end Main;
end BeginToReason;</t>
  </si>
  <si>
    <t>05:31:50.982</t>
  </si>
  <si>
    <t>05:32:29.985</t>
  </si>
  <si>
    <t>Facility BeginToReason;
  uses Integer_Template, Stack_Template;
  Facility Stack_Fac is Stack_Template(Integer, 3)
    realized by Array_Realiz;
  Operation Mystery (updates S: Stack);
    requires 1 &lt;= S;
    ensures S = Empty_String;
  Procedure
    Var I: Integer;
    Pop(I, S);
  end Mystery;
  Operation Main ();
  Procedure
    Var Stk: Stack;
    Var K: Integer;
    Push(K, Stk);
    Mystery(Stk);
  end Main;
end BeginToReason;</t>
  </si>
  <si>
    <t>05:34:47.665</t>
  </si>
  <si>
    <t>05:34:59.524</t>
  </si>
  <si>
    <t>Facility BeginToReason;
  uses Integer_Template, Stack_Template;
  Facility Stack_Fac is Stack_Template(Integer, 3)
    realized by Array_Realiz;
  Operation Mystery (updates S: Stack);
    requires 0 &lt;= |S|;
    ensures S = Empty_String;
  Procedure
    Var I: Integer;
    Pop(I, S);
  end Mystery;
  Operation Main ();
  Procedure
    Var Stk: Stack;
    Var K: Integer;
    Push(K, Stk);
    Mystery(Stk);
  end Main;
end BeginToReason;</t>
  </si>
  <si>
    <t>05:35:22.029</t>
  </si>
  <si>
    <t>05:35:31.971</t>
  </si>
  <si>
    <t>Facility BeginToReason;
  uses Integer_Template, Stack_Template;
  Facility Stack_Fac is Stack_Template(Integer, 3)
    realized by Array_Realiz;
  Operation Mystery (updates S: Stack);
    requires 2 &lt;= |S|;
    ensures S = Empty_String;
  Procedure
    Var I: Integer;
    Pop(I, S);
  end Mystery;
  Operation Main ();
  Procedure
    Var Stk: Stack;
    Var K: Integer;
    Push(K, Stk);
    Mystery(Stk);
  end Main;
end BeginToReason;</t>
  </si>
  <si>
    <t>05:35:46.785</t>
  </si>
  <si>
    <t>05:36:04.701</t>
  </si>
  <si>
    <t>05:36:14.567</t>
  </si>
  <si>
    <t>05:36:41.552</t>
  </si>
  <si>
    <t>05:37:29.097</t>
  </si>
  <si>
    <t>Facility BeginToReason;
  uses Integer_Template, Stack_Template;
  Facility Stack_Fac is Stack_Template(Integer, 3)
    realized by Array_Realiz;
  Operation Mystery(alters S, T: Stack);
    requires 1 = |S|;
  Procedure
    Var Temp: Integer;
    Pop(Temp, S);
    Push(Temp, T);
  end Mystery;
  Operation Main ();
  Procedure
    Var S1, S2: Stack;
    Var K: Integer;
    Push(K, S1);
    Mystery(S1, S2);
  end Main;
end BeginToReason;</t>
  </si>
  <si>
    <t>05:37:38.711</t>
  </si>
  <si>
    <t>Facility BeginToReason;
  uses Integer_Template, Stack_Template;
  Facility Stack_Fac is Stack_Template(Integer, 3)
    realized by Array_Realiz;
  Operation Mystery(alters S, T: Stack);
    requires 0 &lt;= |S|;
  Procedure
    Var Temp: Integer;
    Pop(Temp, S);
    Push(Temp, T);
  end Mystery;
  Operation Main ();
  Procedure
    Var S1, S2: Stack;
    Var K: Integer;
    Push(K, S1);
    Mystery(S1, S2);
  end Main;
end BeginToReason;</t>
  </si>
  <si>
    <t>05:39:10.929</t>
  </si>
  <si>
    <t>Facility BeginToReason;
  uses Integer_Template, Stack_Template;
  Facility Stack_Fac is Stack_Template(Integer, 3)
    realized by Array_Realiz;
  Operation Mystery(alters S, T: Stack);
    requires 1 &lt;= |S| and 1 &lt;= |T|;
  Procedure
    Var Temp: Integer;
    Pop(Temp, S);
    Push(Temp, T);
  end Mystery;
  Operation Main ();
  Procedure
    Var S1, S2: Stack;
    Var K: Integer;
    Push(K, S1);
    Mystery(S1, S2);
  end Main;
end BeginToReason;</t>
  </si>
  <si>
    <t>05:39:39.692</t>
  </si>
  <si>
    <t>Facility BeginToReason;
  uses Integer_Template, Stack_Template;
  Facility Stack_Fac is Stack_Template(Integer, 3)
    realized by Array_Realiz;
  Operation Mystery(alters S, T: Stack);
    requires 1 = |S| and 1 = |T|;
  Procedure
    Var Temp: Integer;
    Pop(Temp, S);
    Push(Temp, T);
  end Mystery;
  Operation Main ();
  Procedure
    Var S1, S2: Stack;
    Var K: Integer;
    Push(K, S1);
    Mystery(S1, S2);
  end Main;
end BeginToReason;</t>
  </si>
  <si>
    <t>05:39:51.376</t>
  </si>
  <si>
    <t>Facility BeginToReason;
  uses Integer_Template, Stack_Template;
  Facility Stack_Fac is Stack_Template(Integer, 3)
    realized by Array_Realiz;
  Operation Mystery(alters S, T: Stack);
    requires 1 = |S| and 1 &lt;= |T|;
  Procedure
    Var Temp: Integer;
    Pop(Temp, S);
    Push(Temp, T);
  end Mystery;
  Operation Main ();
  Procedure
    Var S1, S2: Stack;
    Var K: Integer;
    Push(K, S1);
    Mystery(S1, S2);
  end Main;
end BeginToReason;</t>
  </si>
  <si>
    <t>05:41:19.664</t>
  </si>
  <si>
    <t>Facility BeginToReason;
  uses Integer_Template, Stack_Template;
  Facility Stack_Fac is Stack_Template(Integer, 3)
    realized by Array_Realiz;
  Operation Mystery(alters S, T: Stack);
    requires 1 = |S| and 1 = |T| and |#S| + |#T| = |S| + |T|;
  Procedure
    Var Temp: Integer;
    Pop(Temp, S);
    Push(Temp, T);
  end Mystery;
  Operation Main ();
  Procedure
    Var S1, S2: Stack;
    Var K: Integer;
    Push(K, S1);
    Mystery(S1, S2);
  end Main;
end BeginToReason;</t>
  </si>
  <si>
    <t>05:41:58.190</t>
  </si>
  <si>
    <t>Facility BeginToReason;
  uses Integer_Template, Stack_Template;
  Facility Stack_Fac is Stack_Template(Integer, 3)
    realized by Array_Realiz;
  Operation Mystery(alters S, T: Stack);
    requires 1 = |S| and 1 = |T| and |S| + |T| = |S o T|;
  Procedure
    Var Temp: Integer;
    Pop(Temp, S);
    Push(Temp, T);
  end Mystery;
  Operation Main ();
  Procedure
    Var S1, S2: Stack;
    Var K: Integer;
    Push(K, S1);
    Mystery(S1, S2);
  end Main;
end BeginToReason;</t>
  </si>
  <si>
    <t>05:42:19.493</t>
  </si>
  <si>
    <t>05:43:39.906</t>
  </si>
  <si>
    <t>Facility BeginToReason;
  uses Integer_Template, Stack_Template;
  Facility Stack_Fac is Stack_Template(Integer, 3)
    realized by Array_Realiz;
  Operation Mystery(alters S, T: Stack);
    requires 1 &lt;= |S| and 1 = |T|;
  Procedure
    Var Temp: Integer;
    Pop(Temp, S);
    Push(Temp, T);
  end Mystery;
  Operation Main ();
  Procedure
    Var S1, S2: Stack;
    Var K: Integer;
    Push(K, S1);
    Mystery(S1, S2);
  end Main;
end BeginToReason;</t>
  </si>
  <si>
    <t>05:44:02.861</t>
  </si>
  <si>
    <t>Facility BeginToReason;
  uses Integer_Template, Stack_Template;
  Facility Stack_Fac is Stack_Template(Integer, 3)
    realized by Array_Realiz;
  Operation Mystery(alters S, T: Stack);
    requires 1 &lt;= |S| and 0 &lt;= |T|;
  Procedure
    Var Temp: Integer;
    Pop(Temp, S);
    Push(Temp, T);
  end Mystery;
  Operation Main ();
  Procedure
    Var S1, S2: Stack;
    Var K: Integer;
    Push(K, S1);
    Mystery(S1, S2);
  end Main;
end BeginToReason;</t>
  </si>
  <si>
    <t>05:44:14.573</t>
  </si>
  <si>
    <t>05:44:31.520</t>
  </si>
  <si>
    <t>Facility BeginToReason;
  uses Integer_Template, Stack_Template;
  Facility Stack_Fac is Stack_Template(Integer, 3)
    realized by Array_Realiz;
  Operation Mystery(alters S, T: Stack);
    requires 1 &lt;= |S| and 0 = |T|;
  Procedure
    Var Temp: Integer;
    Pop(Temp, S);
    Push(Temp, T);
  end Mystery;
  Operation Main ();
  Procedure
    Var S1, S2: Stack;
    Var K: Integer;
    Push(K, S1);
    Mystery(S1, S2);
  end Main;
end BeginToReason;</t>
  </si>
  <si>
    <t>05:44:39.739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</si>
  <si>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#S;
  Procedure
    Var Temp: Integer;
    If (Depth(S) &gt;= 1) then
      Pop(Temp, S);
      Push(Temp, T);
    end;
  end Mystery;
end BeginToReason;</t>
  </si>
  <si>
    <t>05:45:28.173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</si>
  <si>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T o S;
  Procedure
    Var Temp: Integer;
    If (Depth(S) &gt;= 1) then
      Pop(Temp, S);
      Push(Temp, T);
    end;
  end Mystery;
end BeginToReason;</t>
  </si>
  <si>
    <t>05:45:44.446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</si>
  <si>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S o T;
  Procedure
    Var Temp: Integer;
    If (Depth(S) &gt;= 1) then
      Pop(Temp, S);
      Push(Temp, T);
    end;
  end Mystery;
end BeginToReason;</t>
  </si>
  <si>
    <t>05:45:51.010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</si>
  <si>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S;
  Procedure
    Var Temp: Integer;
    If (Depth(S) &gt;= 1) then
      Pop(Temp, S);
      Push(Temp, T);
    end;
  end Mystery;
end BeginToReason;</t>
  </si>
  <si>
    <t>05:46:14.961</t>
  </si>
  <si>
    <t>05:46:24.870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</si>
  <si>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|#S| + 1;
  Procedure
    Var Temp: Integer;
    If (Depth(S) &gt;= 1) then
      Pop(Temp, S);
      Push(Temp, T);
    end;
  end Mystery;
end BeginToReason;</t>
  </si>
  <si>
    <t>05:46:51.964</t>
  </si>
  <si>
    <t>05:47:35.322</t>
  </si>
  <si>
    <t>05:47:44.256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</si>
  <si>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T;
  Procedure
    Var Temp: Integer;
    If (Depth(S) &gt;= 1) then
      Pop(Temp, S);
      Push(Temp, T);
    end;
  end Mystery;
end BeginToReason;</t>
  </si>
  <si>
    <t>05:47:50.108</t>
  </si>
  <si>
    <t>Facility BeginToReason;
  uses Integer_Template, Stack_Template;
  Facility Stack_Fac is Stack_Template(Integer, 3)
    realized by Array_Realiz;
  Operation Mystery(clears S: Stack; updates T: Stack);
    requires ads asd 
    ensures;
  Procedure
    Var Temp: Integer;
    If (Depth(S) &gt;= 1) then
      Pop(Temp, S);
      Push(Temp, T);
    end;
  end Mystery;
end BeginToReason;</t>
  </si>
  <si>
    <t>05:48:03.538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</si>
  <si>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</si>
  <si>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</si>
  <si>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#S;
    Confirm K = J;
  end Main;
end BeginToReason;</t>
  </si>
  <si>
    <t>02:13:15.190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</si>
  <si>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#S;
    Confirm K = &lt;J&gt;;
  end Main;
end BeginToReason;</t>
  </si>
  <si>
    <t>02:13:54.360</t>
  </si>
  <si>
    <t>02:15:42.799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</si>
  <si>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I o S;
    Confirm K = J;
  end Main;
end BeginToReason;</t>
  </si>
  <si>
    <t>02:15:51.612</t>
  </si>
  <si>
    <t>02:16:10.251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</si>
  <si>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&lt;I&gt;;
    Confirm K = J;
  end Main;
end BeginToReason;</t>
  </si>
  <si>
    <t>02:17:22.462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</si>
  <si>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I;
    Confirm K = J;
  end Main;
end BeginToReason;</t>
  </si>
  <si>
    <t>02:17:36.464</t>
  </si>
  <si>
    <t>02:17:48.672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</si>
  <si>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&lt;I&gt; o #S;
    Confirm K = J;
  end Main;
end BeginToReason;</t>
  </si>
  <si>
    <t>02:18:37.421</t>
  </si>
  <si>
    <t>02:22:01.207</t>
  </si>
  <si>
    <t>02:22:09.365</t>
  </si>
  <si>
    <t>02:24:07.276</t>
  </si>
  <si>
    <t>Facility BeginToReason;
  uses Integer_Template, Stack_Template;
  Facility Stack_Fac is Stack_Template(Integer, 3)
    realized by Array_Realiz;
  Operation Mystery (updates S: Stack);
    requires |#S| = 1;
    ensures S = Empty_String;
  Procedure
    Var I: Integer;
    Pop(I, S);
  end Mystery;
  Operation Main ();
  Procedure
    Var Stk: Stack;
    Var K: Integer;
    Push(K, Stk);
    Mystery(Stk);
  end Main;
end BeginToReason;</t>
  </si>
  <si>
    <t>02:24:27.545</t>
  </si>
  <si>
    <t>Facility BeginToReason;
  uses Integer_Template, Stack_Template;
  Facility Stack_Fac is Stack_Template(Integer, 3)
    realized by Array_Realiz;
  Operation Mystery (updates S: Stack);
    requires 1 = |#S|;
    ensures S = Empty_String;
  Procedure
    Var I: Integer;
    Pop(I, S);
  end Mystery;
  Operation Main ();
  Procedure
    Var Stk: Stack;
    Var K: Integer;
    Push(K, Stk);
    Mystery(Stk);
  end Main;
end BeginToReason;</t>
  </si>
  <si>
    <t>02:24:58.872</t>
  </si>
  <si>
    <t>02:26:06.822</t>
  </si>
  <si>
    <t>02:27:28.017</t>
  </si>
  <si>
    <t>Facility BeginToReason;
  uses Integer_Template, Stack_Template;
  Facility Stack_Fac is Stack_Template(Integer, 3)
    realized by Array_Realiz;
  Operation Mystery(alters S, T: Stack);
    requires |S| &gt;= 1 and |T| + 1 &lt;= Max_Depth ;
  Procedure
    Var Temp: Integer;
    Pop(Temp, S);
    Push(Temp, T);
  end Mystery;
  Operation Main ();
  Procedure
    Var S1, S2: Stack;
    Var K: Integer;
    Push(K, S1);
    Mystery(S1, S2);
  end Main;
end BeginToReason;</t>
  </si>
  <si>
    <t>02:28:06.461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</si>
  <si>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&lt;Temp&gt; o S;
  Procedure
    Var Temp: Integer;
    If (Depth(S) &gt;= 1) then
      Pop(Temp, S);
      Push(Temp, T);
    end;
  end Mystery;
end BeginToReason;</t>
  </si>
  <si>
    <t>02:28:52.801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</si>
  <si>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&lt;Temp&gt; o T;
  Procedure
    Var Temp: Integer;
    If (Depth(S) &gt;= 1) then
      Pop(Temp, S);
      Push(Temp, T);
    end;
  end Mystery;
end BeginToReason;</t>
  </si>
  <si>
    <t>02:29:07.950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</si>
  <si>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&lt;Temp&gt; o #T;
  Procedure
    Var Temp: Integer;
    If (Depth(S) &gt;= 1) then
      Pop(Temp, S);
      Push(Temp, T);
    end;
  end Mystery;
end BeginToReason;</t>
  </si>
  <si>
    <t>02:29:14.507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</si>
  <si>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S o #T;
  Procedure
    Var Temp: Integer;
    If (Depth(S) &gt;= 1) then
      Pop(Temp, S);
      Push(Temp, T);
    end;
  end Mystery;
end BeginToReason;</t>
  </si>
  <si>
    <t>02:32:50.822</t>
  </si>
  <si>
    <t>02:32:57.523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</si>
  <si>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o #T ;
  Procedure
    Var Temp: Integer;
    Pop(Temp, S);
    Push(Temp, T);
  end Mystery;
end BeginToReason;</t>
  </si>
  <si>
    <t>02:35:32.864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</si>
  <si>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#T ;
  Procedure
    Var Temp: Integer;
    Pop(Temp, S);
    Push(Temp, T);
  end Mystery;
end BeginToReason;</t>
  </si>
  <si>
    <t>02:40:50.663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</si>
  <si>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#S;
    Confirm K = #J;
  end Main;
end BeginToReason;</t>
  </si>
  <si>
    <t>16:26:56.049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</si>
  <si>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&lt;J&gt;o&lt;I&gt; o #S;
    Confirm K = #J;
  end Main;
end BeginToReason;</t>
  </si>
  <si>
    <t>16:27:31.918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</si>
  <si>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#S;
    Confirm K = #J;
  end Main;
end BeginToReason;</t>
  </si>
  <si>
    <t>16:27:44.084</t>
  </si>
  <si>
    <t>16:27:52.211</t>
  </si>
  <si>
    <t>16:28:21.403</t>
  </si>
  <si>
    <t>16:28:36.711</t>
  </si>
  <si>
    <t>16:29:01.884</t>
  </si>
  <si>
    <t>16:29:28.630</t>
  </si>
  <si>
    <t>16:31:38.022</t>
  </si>
  <si>
    <t>16:31:54.933</t>
  </si>
  <si>
    <t>16:32:03.804</t>
  </si>
  <si>
    <t>16:33:25.453</t>
  </si>
  <si>
    <t>16:33:48.733</t>
  </si>
  <si>
    <t>16:34:41.089</t>
  </si>
  <si>
    <t>16:34:58.571</t>
  </si>
  <si>
    <t>16:36:04.105</t>
  </si>
  <si>
    <t>16:36:46.106</t>
  </si>
  <si>
    <t>16:37:09.230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</si>
  <si>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Reverse(S);
  Procedure
    Var Temp: Integer;
    Pop(Temp, S);
    Push(Temp, T);
  end Mystery;
end BeginToReason;</t>
  </si>
  <si>
    <t>16:42:15.207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</si>
  <si>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Reverse(S) o T;
  Procedure
    Var Temp: Integer;
    Pop(Temp, S);
    Push(Temp, T);
  end Mystery;
end BeginToReason;</t>
  </si>
  <si>
    <t>16:42:46.848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</si>
  <si>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Reverse(T) o S;
  Procedure
    Var Temp: Integer;
    Pop(Temp, S);
    Push(Temp, T);
  end Mystery;
end BeginToReason;</t>
  </si>
  <si>
    <t>16:44:03.387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</si>
  <si>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Reverse(T);
  Procedure
    Var Temp: Integer;
    Pop(Temp, S);
    Push(Temp, T);
  end Mystery;
end BeginToReason;</t>
  </si>
  <si>
    <t>16:44:28.153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</si>
  <si>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=Reverse(#S) o #T ;
  Procedure
    Var Temp: Integer;
    Pop(Temp, S);
    Push(Temp, T);
  end Mystery;
end BeginToReason;</t>
  </si>
  <si>
    <t>16:48:31.452</t>
  </si>
  <si>
    <t>15:53:02.441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</si>
  <si>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 o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</si>
  <si>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</si>
  <si>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K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</si>
  <si>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</si>
  <si>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&lt;K,K&gt;;
    end Main;
end BeginToReason;</t>
  </si>
  <si>
    <t>05:00:35.283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</si>
  <si>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&lt;#J&gt;;
  end Main;
end BeginToReason;</t>
  </si>
  <si>
    <t>05:01:21.256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</si>
  <si>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&lt;J&gt;;
  end Main;
end BeginToReason;</t>
  </si>
  <si>
    <t>05:01:48.998</t>
  </si>
  <si>
    <t>05:02:05.329</t>
  </si>
  <si>
    <t>05:02:26.503</t>
  </si>
  <si>
    <t>05:02:56.952</t>
  </si>
  <si>
    <t>Facility BeginToReason;
  uses Integer_Template, Stack_Template;
  Facility Stack_Fac is Stack_Template(Integer, 3)
    realized by Array_Realiz;
  Operation Mystery(alters S, T: Stack);
    requires |S| &gt;= 1 and |T| = 0;
  Procedure
    Var Temp: Integer;
    Pop(Temp, S);
    Push(Temp, T);
  end Mystery;
  Operation Main ();
  Procedure
    Var S1, S2: Stack;
    Var K: Integer;
    Push(K, S1);
    Mystery(S1, S2);
  end Main;
end BeginToReason;</t>
  </si>
  <si>
    <t>05:04:45.718</t>
  </si>
  <si>
    <t>05:05:31.256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</si>
  <si>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and |S| = 0;
  Procedure
    Var Temp: Integer;
    If (Depth(S) &gt;= 1) then
      Pop(Temp, S);
      Push(Temp, T);
    end;
  end Mystery;
end BeginToReason;</t>
  </si>
  <si>
    <t>05:05:44.275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</si>
  <si>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|S| = 0;
  Procedure
    Var Temp: Integer;
    If (Depth(S) &gt;= 1) then
      Pop(Temp, S);
      Push(Temp, T);
    end;
  end Mystery;
end BeginToReason;</t>
  </si>
  <si>
    <t>05:06:06.048</t>
  </si>
  <si>
    <t>05:07:57.517</t>
  </si>
  <si>
    <t>05:09:41.582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</si>
  <si>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K/* expression */;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</si>
  <si>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</si>
  <si>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</si>
  <si>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Ko#S;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</si>
  <si>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&lt;#J&gt;;
  end Main;
end BeginToReason;</t>
  </si>
  <si>
    <t>23:05:23.736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</si>
  <si>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&lt;J&gt;;
  end Main;
end BeginToReason;</t>
  </si>
  <si>
    <t>23:05:33.984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</si>
  <si>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&lt;I&gt;;
  end Main;
end BeginToReason;</t>
  </si>
  <si>
    <t>23:05:43.915</t>
  </si>
  <si>
    <t>23:06:01.711</t>
  </si>
  <si>
    <t>23:06:11.389</t>
  </si>
  <si>
    <t>23:06:39.220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</si>
  <si>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&lt;#I&gt;;
  end Main;
end BeginToReason;</t>
  </si>
  <si>
    <t>23:06:48.198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</si>
  <si>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&lt;S&gt;;
  end Main;
end BeginToReason;</t>
  </si>
  <si>
    <t>23:06:56.408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</si>
  <si>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&lt;#S&gt;;
  end Main;
end BeginToReason;</t>
  </si>
  <si>
    <t>23:07:04.602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</si>
  <si>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J o S;
  end Main;
end BeginToReason;</t>
  </si>
  <si>
    <t>23:07:14.977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</si>
  <si>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S = &lt;#I&gt;;
  end Main;
end BeginToReason;</t>
  </si>
  <si>
    <t>23:07:28.410</t>
  </si>
  <si>
    <t>23:08:12.488</t>
  </si>
  <si>
    <t>Facility BeginToReason;
  uses Integer_Template, Stack_Template;
  Facility Stack_Fac is Stack_Template(Integer, 3)
    realized by Array_Realiz;
  Operation Mystery (updates S: Stack);
    requires TRUE;
    ensures S = Empty_String;
  Procedure
    Var I: Integer;
    Pop(I, S);
  end Mystery;
  Operation Main ();
  Procedure
    Var Stk: Stack;
    Var K: Integer;
    Push(K, Stk);
    Mystery(Stk);
  end Main;
end BeginToReason;</t>
  </si>
  <si>
    <t>23:08:34.580</t>
  </si>
  <si>
    <t>23:10:34.137</t>
  </si>
  <si>
    <t>23:11:12.005</t>
  </si>
  <si>
    <t>23:11:39.787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</si>
  <si>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  Confirm S = &lt;#I&gt;;
  end Main;
end BeginToReason;</t>
  </si>
  <si>
    <t>23:11:53.919</t>
  </si>
  <si>
    <t>Facility BeginToReason;
  uses Integer_Template, Stack_Template;
  Facility Stack_Fac is Stack_Template(Integer, 3)
    realized by Array_Realiz;
  Operation Mystery (updates S: Stack);
    requires |S| &gt; 1;
    ensures S = Empty_String;
  Procedure
    Var I: Integer;
    Pop(I, S);
  end Mystery;
  Operation Main ();
  Procedure
    Var Stk: Stack;
    Var K: Integer;
    Push(K, Stk);
    Mystery(Stk);
  end Main;
end BeginToReason;</t>
  </si>
  <si>
    <t>23:12:14.324</t>
  </si>
  <si>
    <t>Facility BeginToReason;
  uses Integer_Template, Stack_Template;
  Facility Stack_Fac is Stack_Template(Integer, 3)
    realized by Array_Realiz;
  Operation Mystery (updates S: Stack);
    requires |S| =&gt; 1;
    ensures S = Empty_String;
  Procedure
    Var I: Integer;
    Pop(I, S);
  end Mystery;
  Operation Main ();
  Procedure
    Var Stk: Stack;
    Var K: Integer;
    Push(K, Stk);
    Mystery(Stk);
  end Main;
end BeginToReason;</t>
  </si>
  <si>
    <t>23:12:25.029</t>
  </si>
  <si>
    <t>23:12:35.633</t>
  </si>
  <si>
    <t>Facility BeginToReason;
  uses Integer_Template, Stack_Template;
  Facility Stack_Fac is Stack_Template(Integer, 3)
    realized by Array_Realiz;
  Operation Mystery (updates S: Stack);
    requires |S| &lt;= Max_Depth;
    ensures S = Empty_String;
  Procedure
    Var I: Integer;
    Pop(I, S);
  end Mystery;
  Operation Main ();
  Procedure
    Var Stk: Stack;
    Var K: Integer;
    Push(K, Stk);
    Mystery(Stk);
  end Main;
end BeginToReason;</t>
  </si>
  <si>
    <t>23:14:42.217</t>
  </si>
  <si>
    <t>Facility BeginToReason;
  uses Integer_Template, Stack_Template;
  Facility Stack_Fac is Stack_Template(Integer, 3)
    realized by Array_Realiz;
  Operation Mystery (updates S: Stack);
    requires |S| &lt;= Max_Depth and 1 &lt;= |S|;
    ensures S = Empty_String;
  Procedure
    Var I: Integer;
    Pop(I, S);
  end Mystery;
  Operation Main ();
  Procedure
    Var Stk: Stack;
    Var K: Integer;
    Push(K, Stk);
    Mystery(Stk);
  end Main;
end BeginToReason;</t>
  </si>
  <si>
    <t>23:15:26.325</t>
  </si>
  <si>
    <t>23:16:18.523</t>
  </si>
  <si>
    <t>Facility BeginToReason;
  uses Integer_Template, Stack_Template;
  Facility Stack_Fac is Stack_Template(Integer, 3)
    realized by Array_Realiz;
  Operation Mystery(alters S, T: Stack);
    requires 1 &lt;= |S| and |T| + 1 &lt;= Max_Depth;
  Procedure
    Var Temp: Integer;
    Pop(Temp, S);
    Push(Temp, T);
  end Mystery;
  Operation Main ();
  Procedure
    Var S1, S2: Stack;
    Var K: Integer;
    Push(K, S1);
    Mystery(S1, S2);
  end Main;
end BeginToReason;</t>
  </si>
  <si>
    <t>23:17:30.902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</si>
  <si>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S;
  Procedure
    Var Temp: Integer;
    If (Depth(S) &gt;= 1) then
      Pop(Temp, S);
      Push(Temp, T);
    end;
  end Mystery;
end BeginToReason;</t>
  </si>
  <si>
    <t>23:18:13.224</t>
  </si>
  <si>
    <t>23:18:29.771</t>
  </si>
  <si>
    <t>23:19:00.663</t>
  </si>
  <si>
    <t>23:19:08.587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</si>
  <si>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Reverse(#T);
  Procedure
    Var Temp: Integer;
    Pop(Temp, S);
    Push(Temp, T);
  end Mystery;
end BeginToReason;</t>
  </si>
  <si>
    <t>23:22:00.493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</si>
  <si>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Reverse(#T) o Reverse(#S);
  Procedure
    Var Temp: Integer;
    Pop(Temp, S);
    Push(Temp, T);
  end Mystery;
end BeginToReason;</t>
  </si>
  <si>
    <t>23:22:34.970</t>
  </si>
  <si>
    <t>23:24:32.537</t>
  </si>
  <si>
    <t>23:24:42.367</t>
  </si>
  <si>
    <t>23:25:12.378</t>
  </si>
  <si>
    <t>23:25:52.493</t>
  </si>
  <si>
    <t>23:26:02.681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</si>
  <si>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J;
  end Main;
end BeginToReason;</t>
  </si>
  <si>
    <t>23:26:11.479</t>
  </si>
  <si>
    <t>23:26:17.265</t>
  </si>
  <si>
    <t>23:26:54.589</t>
  </si>
  <si>
    <t>23:27:09.553</t>
  </si>
  <si>
    <t>Facility BeginToReason;
  uses Integer_Template, Stack_Template;
  Facility Stack_Fac is Stack_Template(Integer, 3)
    realized by Array_Realiz;
  Operation Mystery (updates S: Stack);
    requires 1 &lt;= |S| and 1-|S| = Empty_String;
    ensures S = Empty_String;
  Procedure
    Var I: Integer;
    Pop(I, S);
  end Mystery;
  Operation Main ();
  Procedure
    Var Stk: Stack;
    Var K: Integer;
    Push(K, Stk);
    Mystery(Stk);
  end Main;
end BeginToReason;</t>
  </si>
  <si>
    <t>23:27:43.759</t>
  </si>
  <si>
    <t>23:27:52.416</t>
  </si>
  <si>
    <t>Facility BeginToReason;
  uses Integer_Template, Stack_Template;
  Facility Stack_Fac is Stack_Template(Integer, 3)
    realized by Array_Realiz;
  Operation Mystery(alters S, T: Stack);
    requires |S| &gt;= 1 and T &lt;= Max_Depth;
  Procedure
    Var Temp: Integer;
    Pop(Temp, S);
    Push(Temp, T);
  end Mystery;
  Operation Main ();
  Procedure
    Var S1, S2: Stack;
    Var K: Integer;
    Push(K, S1);
    Mystery(S1, S2);
  end Main;
end BeginToReason;</t>
  </si>
  <si>
    <t>23:28:32.060</t>
  </si>
  <si>
    <t>Facility BeginToReason;
  uses Integer_Template, Stack_Template;
  Facility Stack_Fac is Stack_Template(Integer, 3)
    realized by Array_Realiz;
  Operation Mystery(alters S, T: Stack);
    requires 1 &lt;= |S| and T &lt;= Max_Depth;
  Procedure
    Var Temp: Integer;
    Pop(Temp, S);
    Push(Temp, T);
  end Mystery;
  Operation Main ();
  Procedure
    Var S1, S2: Stack;
    Var K: Integer;
    Push(K, S1);
    Mystery(S1, S2);
  end Main;
end BeginToReason;</t>
  </si>
  <si>
    <t>23:28:42.888</t>
  </si>
  <si>
    <t>Facility BeginToReason;
  uses Integer_Template, Stack_Template;
  Facility Stack_Fac is Stack_Template(Integer, 3)
    realized by Array_Realiz;
  Operation Mystery(alters S, T: Stack);
    requires 1 &lt;= |S| and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</si>
  <si>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23:28:57.286</t>
  </si>
  <si>
    <t>23:29:11.285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</si>
  <si>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T 
  Procedure
    Var Temp: Integer;
    If (Depth(S) &gt;= 1) then
      Pop(Temp, S);
      Push(Temp, T);
    end;
  end Mystery;
end BeginToReason;</t>
  </si>
  <si>
    <t>23:29:31.540</t>
  </si>
  <si>
    <t>23:29:36.594</t>
  </si>
  <si>
    <t>23:29:39.765</t>
  </si>
  <si>
    <t>23:29:47.034</t>
  </si>
  <si>
    <t>23:30:00.404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</si>
  <si>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&lt;K&gt;;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</si>
  <si>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J;
  end Main;
end BeginToReason;</t>
  </si>
  <si>
    <t>01:52:04.704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</si>
  <si>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&lt;#J&gt;;
    Confirm K = J;
  end Main;
end BeginToReason;</t>
  </si>
  <si>
    <t>01:52:48.272</t>
  </si>
  <si>
    <t>01:53:11.753</t>
  </si>
  <si>
    <t>01:53:28.874</t>
  </si>
  <si>
    <t>01:53:45.994</t>
  </si>
  <si>
    <t>01:54:16.902</t>
  </si>
  <si>
    <t>01:54:28.114</t>
  </si>
  <si>
    <t>01:54:41.061</t>
  </si>
  <si>
    <t>01:55:06.348</t>
  </si>
  <si>
    <t>01:55:34.840</t>
  </si>
  <si>
    <t>01:55:47.698</t>
  </si>
  <si>
    <t>Facility BeginToReason;
  uses Integer_Template, Stack_Template;
  Facility Stack_Fac is Stack_Template(Integer, 3)
    realized by Array_Realiz;
  Operation Mystery (updates S: Stack);
    requires 1 &lt;= |S| &lt;= 3;
    ensures S = Empty_String;
  Procedure
    Var I: Integer;
    Pop(I, S);
  end Mystery;
  Operation Main ();
  Procedure
    Var Stk: Stack;
    Var K: Integer;
    Push(K, Stk);
    Mystery(Stk);
  end Main;
end BeginToReason;</t>
  </si>
  <si>
    <t>01:56:08.200</t>
  </si>
  <si>
    <t>01:56:26.990</t>
  </si>
  <si>
    <t>Facility BeginToReason;
  uses Integer_Template, Stack_Template;
  Facility Stack_Fac is Stack_Template(Integer, 3)
    realized by Array_Realiz;
  Operation Mystery (updates S: Stack);
    requires |S| &gt;= 0;
    ensures S = Empty_String;
  Procedure
    Var I: Integer;
    Pop(I, S);
  end Mystery;
  Operation Main ();
  Procedure
    Var Stk: Stack;
    Var K: Integer;
    Push(K, Stk);
    Mystery(Stk);
  end Main;
end BeginToReason;</t>
  </si>
  <si>
    <t>01:57:17.399</t>
  </si>
  <si>
    <t>01:57:44.575</t>
  </si>
  <si>
    <t>01:57:56.499</t>
  </si>
  <si>
    <t>01:58:17.130</t>
  </si>
  <si>
    <t>Facility BeginToReason;
  uses Integer_Template, Stack_Template;
  Facility Stack_Fac is Stack_Template(Integer, 3)
    realized by Array_Realiz;
  Operation Mystery(alters S, T: Stack);
    requires |#S| &gt;= 1;
  Procedure
    Var Temp: Integer;
    Pop(Temp, S);
    Push(Temp, T);
  end Mystery;
  Operation Main ();
  Procedure
    Var S1, S2: Stack;
    Var K: Integer;
    Push(K, S1);
    Mystery(S1, S2);
  end Main;
end BeginToReason;</t>
  </si>
  <si>
    <t>01:59:03.065</t>
  </si>
  <si>
    <t>Facility BeginToReason;
  uses Integer_Template, Stack_Template;
  Facility Stack_Fac is Stack_Template(Integer, 3)
    realized by Array_Realiz;
  Operation Mystery(alters S, T: Stack);
    requires |#S| &gt;= 1 and 1 + |#T| &lt;= Max_Depth;
  Procedure
    Var Temp: Integer;
    Pop(Temp, S);
    Push(Temp, T);
  end Mystery;
  Operation Main ();
  Procedure
    Var S1, S2: Stack;
    Var K: Integer;
    Push(K, S1);
    Mystery(S1, S2);
  end Main;
end BeginToReason;</t>
  </si>
  <si>
    <t>01:59:36.330</t>
  </si>
  <si>
    <t>Facility BeginToReason;
  uses Integer_Template, Stack_Template;
  Facility Stack_Fac is Stack_Template(Integer, 3)
    realized by Array_Realiz;
  Operation Mystery(alters S, T: Stack);
    requires |S| &gt;= 1 and 1 +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</si>
  <si>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01:59:44.298</t>
  </si>
  <si>
    <t>02:00:30.921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</si>
  <si>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Temp o #T;
  Procedure
    Var Temp: Integer;
    If (Depth(S) &gt;= 1) then
      Pop(Temp, S);
      Push(Temp, T);
    end;
  end Mystery;
end BeginToReason;</t>
  </si>
  <si>
    <t>02:00:39.292</t>
  </si>
  <si>
    <t>02:00:41.994</t>
  </si>
  <si>
    <t>02:01:06.383</t>
  </si>
  <si>
    <t>02:01:23.185</t>
  </si>
  <si>
    <t>02:01:29.898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</si>
  <si>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#S;
  Procedure
    Var Temp: Integer;
    Pop(Temp, S);
    Push(Temp, T);
  end Mystery;
end BeginToReason;</t>
  </si>
  <si>
    <t>02:02:14.710</t>
  </si>
  <si>
    <t>02:02:26.885</t>
  </si>
  <si>
    <t>02:02:40.921</t>
  </si>
  <si>
    <t>02:03:10.803</t>
  </si>
  <si>
    <t>02:04:55.910</t>
  </si>
  <si>
    <t>02:05:40.574</t>
  </si>
  <si>
    <t>18:25:03.619</t>
  </si>
  <si>
    <t>18:26:16.091</t>
  </si>
  <si>
    <t>18:27:34.923</t>
  </si>
  <si>
    <t>18:28:48.691</t>
  </si>
  <si>
    <t>18:30:30.528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</si>
  <si>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&lt;Temp&gt;;
  Procedure
    Var Temp: Integer;
    If (Depth(S) &gt;= 1) then
      Pop(Temp, S);
      Push(Temp, T);
    end;
  end Mystery;
end BeginToReason;</t>
  </si>
  <si>
    <t>18:31:35.682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</si>
  <si>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&lt;#Temp&gt;;
  Procedure
    Var Temp: Integer;
    If (Depth(S) &gt;= 1) then
      Pop(Temp, S);
      Push(Temp, T);
    end;
  end Mystery;
end BeginToReason;</t>
  </si>
  <si>
    <t>18:34:22.446</t>
  </si>
  <si>
    <t>18:35:19.243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</si>
  <si>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#T;
  Procedure
    Var Temp: Integer;
    Pop(Temp, S);
    Push(Temp, T);
  end Mystery;
end BeginToReason;</t>
  </si>
  <si>
    <t>18:36:12.938</t>
  </si>
  <si>
    <t>18:38:00.897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</si>
  <si>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&lt;#Temp&gt; o #T;
  Procedure
    Var Temp: Integer;
    Pop(Temp, S);
    Push(Temp, T);
  end Mystery;
end BeginToReason;</t>
  </si>
  <si>
    <t>18:44:58.321</t>
  </si>
  <si>
    <t>18:45:08.903</t>
  </si>
  <si>
    <t>18:45:43.145</t>
  </si>
  <si>
    <t>02:11:39.489</t>
  </si>
  <si>
    <t>02:12:05.011</t>
  </si>
  <si>
    <t>02:12:27.978</t>
  </si>
  <si>
    <t>02:13:09.739</t>
  </si>
  <si>
    <t>02:13:41.898</t>
  </si>
  <si>
    <t>02:15:20.271</t>
  </si>
  <si>
    <t>02:15:29.095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</si>
  <si>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/* expression */;
  Procedure
    Var Temp: Integer;
    Pop(Temp, S);
    Push(Temp, T);
  end Mystery;
end BeginToReason;</t>
  </si>
  <si>
    <t>02:18:22.513</t>
  </si>
  <si>
    <t>02:22:50.239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</si>
  <si>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&lt;E&gt;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</si>
  <si>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1 + |S| &lt;= Max_Depth;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</si>
  <si>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|S| &lt; Max_Depth;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</si>
  <si>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&lt;#E&gt;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</si>
  <si>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&lt;E&gt;;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</si>
  <si>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</si>
  <si>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&lt;E&gt;;
    end Main;
end BeginToReason;</t>
  </si>
  <si>
    <t>16:51:17.119</t>
  </si>
  <si>
    <t>16:52:36.268</t>
  </si>
  <si>
    <t>16:53:13.286</t>
  </si>
  <si>
    <t>16:53:39.246</t>
  </si>
  <si>
    <t>16:53:56.701</t>
  </si>
  <si>
    <t>Facility BeginToReason;
  uses Integer_Template, Stack_Template;
  Facility Stack_Fac is Stack_Template(Integer, 3)
    realized by Array_Realiz;
  Operation Mystery (updates S: Stack);
    requires S != Empty_String;
    ensures S = Empty_String;
  Procedure
    Var I: Integer;
    Pop(I, S);
  end Mystery;
  Operation Main ();
  Procedure
    Var Stk: Stack;
    Var K: Integer;
    Push(K, Stk);
    Mystery(Stk);
  end Main;
end BeginToReason;</t>
  </si>
  <si>
    <t>16:54:44.799</t>
  </si>
  <si>
    <t>Facility BeginToReason;
  uses Integer_Template, Stack_Template;
  Facility Stack_Fac is Stack_Template(Integer, 3)
    realized by Array_Realiz;
  Operation Mystery (updates S: Stack);
    requires |S| &gt; 0 and |S| &lt;= 3;
    ensures S = Empty_String;
  Procedure
    Var I: Integer;
    Pop(I, S);
  end Mystery;
  Operation Main ();
  Procedure
    Var Stk: Stack;
    Var K: Integer;
    Push(K, Stk);
    Mystery(Stk);
  end Main;
end BeginToReason;</t>
  </si>
  <si>
    <t>16:55:36.131</t>
  </si>
  <si>
    <t>16:56:23.412</t>
  </si>
  <si>
    <t>Facility BeginToReason;
  uses Integer_Template, Stack_Template;
  Facility Stack_Fac is Stack_Template(Integer, 3)
    realized by Array_Realiz;
  Operation Mystery (updates S: Stack);
    requires S &gt; 0;
    ensures S = Empty_String;
  Procedure
    Var I: Integer;
    Pop(I, S);
  end Mystery;
  Operation Main ();
  Procedure
    Var Stk: Stack;
    Var K: Integer;
    Push(K, Stk);
    Mystery(Stk);
  end Main;
end BeginToReason;</t>
  </si>
  <si>
    <t>16:57:06.220</t>
  </si>
  <si>
    <t>16:57:19.247</t>
  </si>
  <si>
    <t>16:59:41.769</t>
  </si>
  <si>
    <t>17:00:00.484</t>
  </si>
  <si>
    <t>Facility BeginToReason;
  uses Integer_Template, Stack_Template;
  Facility Stack_Fac is Stack_Template(Integer, 3)
    realized by Array_Realiz;
  Operation Mystery(alters S, T: Stack);
    requires |S| = 1;
  Procedure
    Var Temp: Integer;
    Pop(Temp, S);
    Push(Temp, T);
  end Mystery;
  Operation Main ();
  Procedure
    Var S1, S2: Stack;
    Var K: Integer;
    Push(K, S1);
    Mystery(S1, S2);
  end Main;
end BeginToReason;</t>
  </si>
  <si>
    <t>17:00:27.720</t>
  </si>
  <si>
    <t>Facility BeginToReason;
  uses Integer_Template, Stack_Template;
  Facility Stack_Fac is Stack_Template(Integer, 3)
    realized by Array_Realiz;
  Operation Mystery(alters S, T: Stack);
    requires |S| &gt; 0 and |T| &lt;= 3;
  Procedure
    Var Temp: Integer;
    Pop(Temp, S);
    Push(Temp, T);
  end Mystery;
  Operation Main ();
  Procedure
    Var S1, S2: Stack;
    Var K: Integer;
    Push(K, S1);
    Mystery(S1, S2);
  end Main;
end BeginToReason;</t>
  </si>
  <si>
    <t>17:01:03.886</t>
  </si>
  <si>
    <t>17:01:09.243</t>
  </si>
  <si>
    <t>17:04:43.972</t>
  </si>
  <si>
    <t>17:05:13.381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</si>
  <si>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Reverse(&lt;#S&gt;) o &lt;#T&gt;;
  Procedure
    Var Temp: Integer;
    If (Depth(S) &gt;= 1) then
      Pop(Temp, S);
      Push(Temp, T);
    end;
  end Mystery;
end BeginToReason;</t>
  </si>
  <si>
    <t>17:05:47.051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</si>
  <si>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Prt_Btw(0,1,#S) o &lt;#T&gt;;
  Procedure
    Var Temp: Integer;
    If (Depth(S) &gt;= 1) then
      Pop(Temp, S);
      Push(Temp, T);
    end;
  end Mystery;
end BeginToReason;</t>
  </si>
  <si>
    <t>17:06:28.424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</si>
  <si>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Prt_Btw(0,1,&lt;#S&gt;) o &lt;#T&gt;;
  Procedure
    Var Temp: Integer;
    If (Depth(S) &gt;= 1) then
      Pop(Temp, S);
      Push(Temp, T);
    end;
  end Mystery;
end BeginToReason;</t>
  </si>
  <si>
    <t>17:06:36.125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</si>
  <si>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Prt_Btw(0,1,S) o &lt;#T&gt;;
  Procedure
    Var Temp: Integer;
    If (Depth(S) &gt;= 1) then
      Pop(Temp, S);
      Push(Temp, T);
    end;
  end Mystery;
end BeginToReason;</t>
  </si>
  <si>
    <t>17:06:42.708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</si>
  <si>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 o &lt;#T&gt;;
  Procedure
    Var Temp: Integer;
    If (Depth(S) &gt;= 1) then
      Pop(Temp, S);
      Push(Temp, T);
    end;
  end Mystery;
end BeginToReason;</t>
  </si>
  <si>
    <t>17:07:16.631</t>
  </si>
  <si>
    <t>17:10:16.238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</si>
  <si>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&lt;#T&gt; and S = Empty_String;
  Procedure
    Var Temp: Integer;
    If (Depth(S) &gt;= 1) then
      Pop(Temp, S);
      Push(Temp, T);
    end;
  end Mystery;
end BeginToReason;</t>
  </si>
  <si>
    <t>17:10:29.089</t>
  </si>
  <si>
    <t>17:11:13.419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</si>
  <si>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|S| + |T|;
  Procedure
    Var Temp: Integer;
    Pop(Temp, S);
    Push(Temp, T);
  end Mystery;
end BeginToReason;</t>
  </si>
  <si>
    <t>17:12:10.259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</si>
  <si>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Reverse(S) o #T;
  Procedure
    Var Temp: Integer;
    Pop(Temp, S);
    Push(Temp, T);
  end Mystery;
end BeginToReason;</t>
  </si>
  <si>
    <t>17:13:55.590</t>
  </si>
  <si>
    <t>17:17:08.814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</si>
  <si>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Empty_String o K;
    end Main;
end BeginToReason;</t>
  </si>
  <si>
    <t>23:05:54.850</t>
  </si>
  <si>
    <t>23:06:32.233</t>
  </si>
  <si>
    <t>23:07:00.473</t>
  </si>
  <si>
    <t>23:07:37.805</t>
  </si>
  <si>
    <t>23:08:40.256</t>
  </si>
  <si>
    <t>Facility BeginToReason;
  uses Integer_Template, Stack_Template;
  Facility Stack_Fac is Stack_Template(Integer, 3)
    realized by Array_Realiz;
  Operation Mystery(alters S, T: Stack);
    requires |S| &gt;= 1; |T| &lt; 3;
  Procedure
    Var Temp: Integer;
    Pop(Temp, S);
    Push(Temp, T);
  end Mystery;
  Operation Main ();
  Procedure
    Var S1, S2: Stack;
    Var K: Integer;
    Push(K, S1);
    Mystery(S1, S2);
  end Main;
end BeginToReason;</t>
  </si>
  <si>
    <t>23:09:35.203</t>
  </si>
  <si>
    <t>Facility BeginToReason;
  uses Integer_Template, Stack_Template;
  Facility Stack_Fac is Stack_Template(Integer, 3)
    realized by Array_Realiz;
  Operation Mystery(alters S, T: Stack);
    requires |S| &gt;= 1 and |T| &lt; 3;
  Procedure
    Var Temp: Integer;
    Pop(Temp, S);
    Push(Temp, T);
  end Mystery;
  Operation Main ();
  Procedure
    Var S1, S2: Stack;
    Var K: Integer;
    Push(K, S1);
    Mystery(S1, S2);
  end Main;
end BeginToReason;</t>
  </si>
  <si>
    <t>23:09:42.967</t>
  </si>
  <si>
    <t>23:10:39.977</t>
  </si>
  <si>
    <t>23:11:37.603</t>
  </si>
  <si>
    <t>23:14:05.542</t>
  </si>
  <si>
    <t>23:15:07.181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</si>
  <si>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+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</si>
  <si>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=|#S| + 1;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</si>
  <si>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 + 1;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</si>
  <si>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 + K;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</si>
  <si>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&lt;I&gt; o S;
    Confirm K = /* expression */;
  end Main;
end BeginToReason;</t>
  </si>
  <si>
    <t>21:55:35.000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</si>
  <si>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/* expression */;
  end Main;
end BeginToReason;</t>
  </si>
  <si>
    <t>21:56:13.033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</si>
  <si>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/* expression */;
  end Main;
end BeginToReason;</t>
  </si>
  <si>
    <t>21:56:24.297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</si>
  <si>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;
    Confirm K = ;
  end Main;
end BeginToReason;</t>
  </si>
  <si>
    <t>21:57:23.838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</si>
  <si>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;
    Confirm K = &lt;K&gt; o S;
  end Main;
end BeginToReason;</t>
  </si>
  <si>
    <t>21:57:45.633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</si>
  <si>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&lt;#E&gt; o #S;
    Confirm K = &lt;K&gt; o S;
  end Main;
end BeginToReason;</t>
  </si>
  <si>
    <t>21:58:20.693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</si>
  <si>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&lt;K&gt; o S;
  end Main;
end BeginToReason;</t>
  </si>
  <si>
    <t>21:59:02.783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</si>
  <si>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#K = &lt;K&gt; o S;
  end Main;
end BeginToReason;</t>
  </si>
  <si>
    <t>22:00:00.843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</si>
  <si>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&lt;K&gt;;
  end Main;
end BeginToReason;</t>
  </si>
  <si>
    <t>22:00:23.633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</si>
  <si>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&lt;#K&gt; o &lt;#I&gt; o &lt;#J&gt; o #S;
    Confirm K = &lt;#K&gt;;
  end Main;
end BeginToReason;</t>
  </si>
  <si>
    <t>22:01:37.354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</si>
  <si>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&lt;#K&gt;;
  end Main;
end BeginToReason;</t>
  </si>
  <si>
    <t>22:01:52.614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</si>
  <si>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#S o S;
  end Main;
end BeginToReason;</t>
  </si>
  <si>
    <t>22:03:20.935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</si>
  <si>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K o S;
  end Main;
end BeginToReason;</t>
  </si>
  <si>
    <t>22:03:58.370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</si>
  <si>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#S;
  end Main;
end BeginToReason;</t>
  </si>
  <si>
    <t>22:04:57.560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</si>
  <si>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#S;
  end Main;
end BeginToReason;</t>
  </si>
  <si>
    <t>22:06:47.736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</si>
  <si>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#S - S;
  end Main;
end BeginToReason;</t>
  </si>
  <si>
    <t>22:08:25.952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</si>
  <si>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S - #S;
  end Main;
end BeginToReason;</t>
  </si>
  <si>
    <t>22:08:34.188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</si>
  <si>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|S| - |#S|;
  end Main;
end BeginToReason;</t>
  </si>
  <si>
    <t>22:08:46.475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</si>
  <si>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&lt;S&gt; - &lt;#S&gt;;
  end Main;
end BeginToReason;</t>
  </si>
  <si>
    <t>22:08:58.931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</si>
  <si>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#J;
  end Main;
end BeginToReason;</t>
  </si>
  <si>
    <t>22:10:00.084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</si>
  <si>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#J o #I o #S;
    Confirm K = #J;
  end Main;
end BeginToReason;</t>
  </si>
  <si>
    <t>22:10:22.389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</si>
  <si>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 o #S;
    Confirm K = #J;
  end Main;
end BeginToReason;</t>
  </si>
  <si>
    <t>22:10:35.835</t>
  </si>
  <si>
    <t>22:10:43.470</t>
  </si>
  <si>
    <t>22:12:06.876</t>
  </si>
  <si>
    <t>22:12:21.036</t>
  </si>
  <si>
    <t>22:14:18.170</t>
  </si>
  <si>
    <t>Facility BeginToReason;
  uses Integer_Template, Stack_Template;
  Facility Stack_Fac is Stack_Template(Integer, 3)
    realized by Array_Realiz;
  Operation Mystery (updates S: Stack);
    requires 1 &lt;= #S;
    ensures S = Empty_String;
  Procedure
    Var I: Integer;
    Pop(I, S);
  end Mystery;
  Operation Main ();
  Procedure
    Var Stk: Stack;
    Var K: Integer;
    Push(K, Stk);
    Mystery(Stk);
  end Main;
end BeginToReason;</t>
  </si>
  <si>
    <t>22:14:29.872</t>
  </si>
  <si>
    <t>22:14:47.657</t>
  </si>
  <si>
    <t>02:56:54.434</t>
  </si>
  <si>
    <t>02:57:57.600</t>
  </si>
  <si>
    <t>02:58:35.410</t>
  </si>
  <si>
    <t>02:59:16.555</t>
  </si>
  <si>
    <t>03:01:05.677</t>
  </si>
  <si>
    <t>03:01:12.284</t>
  </si>
  <si>
    <t>03:02:54.299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</si>
  <si>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S o T;
  Procedure
    Var Temp: Integer;
    Pop(Temp, S);
    Push(Temp, T);
  end Mystery;
end BeginToReason;</t>
  </si>
  <si>
    <t>03:04:09.727</t>
  </si>
  <si>
    <t>03:04:15.407</t>
  </si>
  <si>
    <t>03:04:55.284</t>
  </si>
  <si>
    <t>04:19:56.367</t>
  </si>
  <si>
    <t>04:20:34.295</t>
  </si>
  <si>
    <t>04:20:55.727</t>
  </si>
  <si>
    <t>Facility BeginToReason;
  uses Integer_Template, Stack_Template;
  Facility Stack_Fac is Stack_Template(Integer, 3)
    realized by Array_Realiz;
  Operation Mystery(alters S, T: Stack);
    requires |S| &gt; 0 and |T| &lt; Max_Depth;
  Procedure
    Var Temp: Integer;
    Pop(Temp, S);
    Push(Temp, T);
  end Mystery;
  Operation Main ();
  Procedure
    Var S1, S2: Stack;
    Var K: Integer;
    Push(K, S1);
    Mystery(S1, S2);
  end Main;
end BeginToReason;</t>
  </si>
  <si>
    <t>04:21:51.525</t>
  </si>
  <si>
    <t>04:25:17.806</t>
  </si>
  <si>
    <t>04:27:16.770</t>
  </si>
  <si>
    <t>11:24:29.739</t>
  </si>
  <si>
    <t>11:27:35.642</t>
  </si>
  <si>
    <t>11:28:09.929</t>
  </si>
  <si>
    <t>11:28:20.527</t>
  </si>
  <si>
    <t>11:30:26.773</t>
  </si>
  <si>
    <t>11:32:55.466</t>
  </si>
  <si>
    <t>11:34:04.420</t>
  </si>
  <si>
    <t>11:35:18.525</t>
  </si>
  <si>
    <t>11:37:24.544</t>
  </si>
  <si>
    <t>16:17:49.924</t>
  </si>
  <si>
    <t>16:18:52.721</t>
  </si>
  <si>
    <t>Facility BeginToReason;
  uses Integer_Template, Stack_Template;
  Facility Stack_Fac is Stack_Template(Integer, 3)
    realized by Array_Realiz;
  Operation Mystery(alters S, T: Stack);
    requires |S| &gt; 1, |T| &lt; 3;
  Procedure
    Var Temp: Integer;
    Pop(Temp, S);
    Push(Temp, T);
  end Mystery;
  Operation Main ();
  Procedure
    Var S1, S2: Stack;
    Var K: Integer;
    Push(K, S1);
    Mystery(S1, S2);
  end Main;
end BeginToReason;</t>
  </si>
  <si>
    <t>16:20:21.335</t>
  </si>
  <si>
    <t>Facility BeginToReason;
  uses Integer_Template, Stack_Template;
  Facility Stack_Fac is Stack_Template(Integer, 3)
    realized by Array_Realiz;
  Operation Mystery(alters S, T: Stack);
    requires |S| &gt; 1 and |T| &lt; 3;
  Procedure
    Var Temp: Integer;
    Pop(Temp, S);
    Push(Temp, T);
  end Mystery;
  Operation Main ();
  Procedure
    Var S1, S2: Stack;
    Var K: Integer;
    Push(K, S1);
    Mystery(S1, S2);
  end Main;
end BeginToReason;</t>
  </si>
  <si>
    <t>16:20:46.055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</si>
  <si>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Reverse(#S);
  Procedure
    Var Temp: Integer;
    If (Depth(S) &gt;= 1) then
      Pop(Temp, S);
      Push(Temp, T);
    end;
  end Mystery;
end BeginToReason;</t>
  </si>
  <si>
    <t>16:22:17.775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</si>
  <si>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Reverse(#S) o #T;
  Procedure
    Var Temp: Integer;
    If (Depth(S) &gt;= 1) then
      Pop(Temp, S);
      Push(Temp, T);
    end;
  end Mystery;
end BeginToReason;</t>
  </si>
  <si>
    <t>16:23:37.877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</si>
  <si>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&lt;K&gt;oS;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</si>
  <si>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;
  end Main;
end BeginToReason;</t>
  </si>
  <si>
    <t>15:57:08.820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</si>
  <si>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&lt;#K&gt;;
  end Main;
end BeginToReason;</t>
  </si>
  <si>
    <t>15:57:40.108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</si>
  <si>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&lt;I&gt;;
    Confirm K = &lt;#K&gt;;
  end Main;
end BeginToReason;</t>
  </si>
  <si>
    <t>16:18:13.029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</si>
  <si>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&lt;I&gt; o &lt;#S&gt;;
    Confirm K = &lt;#K&gt;;
  end Main;
end BeginToReason;</t>
  </si>
  <si>
    <t>16:18:42.037</t>
  </si>
  <si>
    <t>16:28:12.680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</si>
  <si>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#S;
    Confirm K = ;
  end Main;
end BeginToReason;</t>
  </si>
  <si>
    <t>16:28:18.364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</si>
  <si>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#S;
    Confirm K = #K;
  end Main;
end BeginToReason;</t>
  </si>
  <si>
    <t>16:28:35.650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</si>
  <si>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 o #S/* expression */;
    end Main;
end BeginToReason;</t>
  </si>
  <si>
    <t>04:16:54.284</t>
  </si>
  <si>
    <t>04:17:55.366</t>
  </si>
  <si>
    <t>04:18:09.183</t>
  </si>
  <si>
    <t>04:18:24.414</t>
  </si>
  <si>
    <t>04:18:42.578</t>
  </si>
  <si>
    <t>04:19:28.832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</si>
  <si>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Reverse(S) o #T;
  Procedure
    Var Temp: Integer;
    If (Depth(S) &gt;= 1) then
      Pop(Temp, S);
      Push(Temp, T);
    end;
  end Mystery;
end BeginToReason;</t>
  </si>
  <si>
    <t>04:20:40.041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</si>
  <si>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Reverse(S) o #T and S = Empty_String;
  Procedure
    Var Temp: Integer;
    If (Depth(S) &gt;= 1) then
      Pop(Temp, S);
      Push(Temp, T);
    end;
  end Mystery;
end BeginToReason;</t>
  </si>
  <si>
    <t>04:21:21.760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</si>
  <si>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Destring(S) o #T and S = Empty_String;
  Procedure
    Var Temp: Integer;
    If (Depth(S) &gt;= 1) then
      Pop(Temp, S);
      Push(Temp, T);
    end;
  end Mystery;
end BeginToReason;</t>
  </si>
  <si>
    <t>04:21:46.359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</si>
  <si>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S = Empty_String;
  Procedure
    Var Temp: Integer;
    If (Depth(S) &gt;= 1) then
      Pop(Temp, S);
      Push(Temp, T);
    end;
  end Mystery;
end BeginToReason;</t>
  </si>
  <si>
    <t>04:22:05.885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</si>
  <si>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Reverse(S) o Reverse(S) o #T;
  Procedure
    Var Temp: Integer;
    Pop(Temp, S);
    Push(Temp, T);
  end Mystery;
end BeginToReason;</t>
  </si>
  <si>
    <t>04:23:47.608</t>
  </si>
  <si>
    <t>04:25:14.196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</si>
  <si>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 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</si>
  <si>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0;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</si>
  <si>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( );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</si>
  <si>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&lt;#S&gt; o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</si>
  <si>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&lt;3&gt;;
    end Main;
end BeginToReason;</t>
  </si>
  <si>
    <t>18:51:37.173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</si>
  <si>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 o #I&gt; o #S;
    Confirm K = #J;
  end Main;
end BeginToReason;</t>
  </si>
  <si>
    <t>18:52:42.629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</si>
  <si>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(&lt;#J&gt; o &lt;#I&gt;) o #S;
    Confirm K = #J;
  end Main;
end BeginToReason;</t>
  </si>
  <si>
    <t>18:53:06.958</t>
  </si>
  <si>
    <t>18:53:47.471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</si>
  <si>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(&lt;#I&gt; o #S);
    Confirm K = #J;
  end Main;
end BeginToReason;</t>
  </si>
  <si>
    <t>18:54:17.716</t>
  </si>
  <si>
    <t>18:54:38.782</t>
  </si>
  <si>
    <t>18:55:32.139</t>
  </si>
  <si>
    <t>18:56:49.254</t>
  </si>
  <si>
    <t>19:01:08.073</t>
  </si>
  <si>
    <t>Facility BeginToReason;
  uses Integer_Template, Stack_Template;
  Facility Stack_Fac is Stack_Template(Integer, 3)
    realized by Array_Realiz;
  Operation Mystery(alters S, T: Stack);
    requires 1 &lt;=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</si>
  <si>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19:02:01.853</t>
  </si>
  <si>
    <t>Facility BeginToReason;
  uses Integer_Template, Stack_Template;
  Facility Stack_Fac is Stack_Template(Integer, 3)
    realized by Array_Realiz;
  Operation Mystery(alters S, T: Stack);
    requires |S|&gt;0 and |T|&lt;Max_Depth;
  Procedure
    Var Temp: Integer;
    Pop(Temp, S);
    Push(Temp, T);
  end Mystery;
  Operation Main ();
  Procedure
    Var S1, S2: Stack;
    Var K: Integer;
    Push(K, S1);
    Mystery(S1, S2);
  end Main;
end BeginToReason;</t>
  </si>
  <si>
    <t>19:03:06.937</t>
  </si>
  <si>
    <t>19:05:24.307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</si>
  <si>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&lt;#Temp&gt; o #T;
  Procedure
    Var Temp: Integer;
    If (Depth(S) &gt;= 1) then
      Pop(Temp, S);
      Push(Temp, T);
    end;
  end Mystery;
end BeginToReason;</t>
  </si>
  <si>
    <t>19:05:34.835</t>
  </si>
  <si>
    <t>19:07:13.333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</si>
  <si>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#s;
  Procedure
    Var Temp: Integer;
    Pop(Temp, S);
    Push(Temp, T);
  end Mystery;
end BeginToReason;</t>
  </si>
  <si>
    <t>19:08:13.470</t>
  </si>
  <si>
    <t>19:08:21.964</t>
  </si>
  <si>
    <t>19:08:30.534</t>
  </si>
  <si>
    <t>19:09:31.631</t>
  </si>
  <si>
    <t>19:09:36.315</t>
  </si>
  <si>
    <t>19:09:46.437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</si>
  <si>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T o S;
  Procedure
    Var Temp: Integer;
    Pop(Temp, S);
    Push(Temp, T);
  end Mystery;
end BeginToReason;</t>
  </si>
  <si>
    <t>19:09:51.848</t>
  </si>
  <si>
    <t>19:10:00.518</t>
  </si>
  <si>
    <t>19:12:44.493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</si>
  <si>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S o Reverse(T);
  Procedure
    Var Temp: Integer;
    Pop(Temp, S);
    Push(Temp, T);
  end Mystery;
end BeginToReason;</t>
  </si>
  <si>
    <t>19:15:31.224</t>
  </si>
  <si>
    <t>19:15:39.864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</si>
  <si>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+ #S;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</si>
  <si>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#I/* expression */;
  end Main;
end BeginToReason;</t>
  </si>
  <si>
    <t>03:48:10.747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</si>
  <si>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#I /* expression */;
  end Main;
end BeginToReason;</t>
  </si>
  <si>
    <t>03:48:15.179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</si>
  <si>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#I;
  end Main;
end BeginToReason;</t>
  </si>
  <si>
    <t>03:48:27.708</t>
  </si>
  <si>
    <t>03:48:40.820</t>
  </si>
  <si>
    <t>Facility BeginToReason;
  uses Integer_Template, Stack_Template;
  Facility Stack_Fac is Stack_Template(Integer, 3)
    realized by Array_Realiz;
  Operation Mystery (updates S: Stack);
    requires |S| &gt;0;
    ensures S = Empty_String;
  Procedure
    Var I: Integer;
    Pop(I, S);
  end Mystery;
  Operation Main ();
  Procedure
    Var Stk: Stack;
    Var K: Integer;
    Push(K, Stk);
    Mystery(Stk);
  end Main;
end BeginToReason;</t>
  </si>
  <si>
    <t>03:49:12.202</t>
  </si>
  <si>
    <t>03:49:42.092</t>
  </si>
  <si>
    <t>03:50:44.632</t>
  </si>
  <si>
    <t>03:51:08.445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</si>
  <si>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 and S = &lt;&gt;;
  Procedure
    Var Temp: Integer;
    If (Depth(S) &gt;= 1) then
      Pop(Temp, S);
      Push(Temp, T);
    end;
  end Mystery;
end BeginToReason;</t>
  </si>
  <si>
    <t>03:53:08.963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</si>
  <si>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&lt;S&gt;;
  Procedure
    Var Temp: Integer;
    If (Depth(S) &gt;= 1) then
      Pop(Temp, S);
      Push(Temp, T);
    end;
  end Mystery;
end BeginToReason;</t>
  </si>
  <si>
    <t>03:53:22.127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</si>
  <si>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and S = Empty_String;
  Procedure
    Var Temp: Integer;
    If (Depth(S) &gt;= 1) then
      Pop(Temp, S);
      Push(Temp, T);
    end;
  end Mystery;
end BeginToReason;</t>
  </si>
  <si>
    <t>03:53:48.596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</si>
  <si>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T and S = Empty_String;
  Procedure
    Var Temp: Integer;
    If (Depth(S) &gt;= 1) then
      Pop(Temp, S);
      Push(Temp, T);
    end;
  end Mystery;
end BeginToReason;</t>
  </si>
  <si>
    <t>03:54:22.957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</si>
  <si>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S = Empty_String;
  Procedure
    Var Temp: Integer;
    If (Depth(S) &gt;= 1) then
      Pop(Temp, S);
      Push(Temp, T);
    end;
  end Mystery;
end BeginToReason;</t>
  </si>
  <si>
    <t>03:54:32.274</t>
  </si>
  <si>
    <t>03:56:25.270</t>
  </si>
  <si>
    <t>03:57:22.668</t>
  </si>
  <si>
    <t>03:57:34.403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</si>
  <si>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&lt;#J&gt;;
    Confirm K = #I;
  end Main;
end BeginToReason;</t>
  </si>
  <si>
    <t>00:59:37.166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</si>
  <si>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#J;
  end Main;
end BeginToReason;</t>
  </si>
  <si>
    <t>01:00:48.856</t>
  </si>
  <si>
    <t>01:04:07.657</t>
  </si>
  <si>
    <t>01:04:31.367</t>
  </si>
  <si>
    <t>01:05:43.252</t>
  </si>
  <si>
    <t>01:06:54.491</t>
  </si>
  <si>
    <t>01:07:10.731</t>
  </si>
  <si>
    <t>01:09:33.239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</si>
  <si>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#T;
  Procedure
    Var Temp: Integer;
    If (Depth(S) &gt;= 1) then
      Pop(Temp, S);
      Push(Temp, T);
    end;
  end Mystery;
end BeginToReason;</t>
  </si>
  <si>
    <t>01:10:59.430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</si>
  <si>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 o #T;
  Procedure
    Var Temp: Integer;
    If (Depth(S) &gt;= 1) then
      Pop(Temp, S);
      Push(Temp, T);
    end;
  end Mystery;
end BeginToReason;</t>
  </si>
  <si>
    <t>01:11:41.916</t>
  </si>
  <si>
    <t>01:12:09.904</t>
  </si>
  <si>
    <t>01:12:31.513</t>
  </si>
  <si>
    <t>01:18:11.175</t>
  </si>
  <si>
    <t>01:19:08.970</t>
  </si>
  <si>
    <t>01:19:33.295</t>
  </si>
  <si>
    <t>01:20:58.749</t>
  </si>
  <si>
    <t>01:21:48.082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</si>
  <si>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prt_between(0, 1, #S) o #T;
  Procedure
    Var Temp: Integer;
    If (Depth(S) &gt;= 1) then
      Pop(Temp, S);
      Push(Temp, T);
    end;
  end Mystery;
end BeginToReason;</t>
  </si>
  <si>
    <t>01:22:48.621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</si>
  <si>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prnt_between(0, 1, #S) o #T;
  Procedure
    Var Temp: Integer;
    If (Depth(S) &gt;= 1) then
      Pop(Temp, S);
      Push(Temp, T);
    end;
  end Mystery;
end BeginToReason;</t>
  </si>
  <si>
    <t>01:22:59.132</t>
  </si>
  <si>
    <t>01:23:11.032</t>
  </si>
  <si>
    <t>01:24:12.785</t>
  </si>
  <si>
    <t>01:25:27.892</t>
  </si>
  <si>
    <t>01:26:14.028</t>
  </si>
  <si>
    <t>01:27:14.622</t>
  </si>
  <si>
    <t>01:35:22.342</t>
  </si>
  <si>
    <t>01:35:59.089</t>
  </si>
  <si>
    <t>01:36:23.542</t>
  </si>
  <si>
    <t>01:37:01.204</t>
  </si>
  <si>
    <t>01:37:38.722</t>
  </si>
  <si>
    <t>01:37:53.097</t>
  </si>
  <si>
    <t>01:38:30.076</t>
  </si>
  <si>
    <t>20:44:59.548</t>
  </si>
  <si>
    <t>20:45:08.424</t>
  </si>
  <si>
    <t>20:46:00.676</t>
  </si>
  <si>
    <t>Facility BeginToReason;
  uses Integer_Template, Stack_Template;
  Facility Stack_Fac is Stack_Template(Integer, 3)
    realized by Array_Realiz;
  Operation Mystery (updates S: Stack);
    requires |#S| == 1;
    ensures S = Empty_String;
  Procedure
    Var I: Integer;
    Pop(I, S);
  end Mystery;
  Operation Main ();
  Procedure
    Var Stk: Stack;
    Var K: Integer;
    Push(K, Stk);
    Mystery(Stk);
  end Main;
end BeginToReason;</t>
  </si>
  <si>
    <t>20:46:36.719</t>
  </si>
  <si>
    <t>Facility BeginToReason;
  uses Integer_Template, Stack_Template;
  Facility Stack_Fac is Stack_Template(Integer, 3)
    realized by Array_Realiz;
  Operation Mystery (updates S: Stack);
    requires |#S| &lt; 2;
    ensures S = Empty_String;
  Procedure
    Var I: Integer;
    Pop(I, S);
  end Mystery;
  Operation Main ();
  Procedure
    Var Stk: Stack;
    Var K: Integer;
    Push(K, Stk);
    Mystery(Stk);
  end Main;
end BeginToReason;</t>
  </si>
  <si>
    <t>20:47:04.432</t>
  </si>
  <si>
    <t>20:47:38.612</t>
  </si>
  <si>
    <t>Facility BeginToReason;
  uses Integer_Template, Stack_Template;
  Facility Stack_Fac is Stack_Template(Integer, 3)
    realized by Array_Realiz;
  Operation Mystery (updates S: Stack);
    requires 0 &lt; |#S| &lt;= 1;
    ensures S = Empty_String;
  Procedure
    Var I: Integer;
    Pop(I, S);
  end Mystery;
  Operation Main ();
  Procedure
    Var Stk: Stack;
    Var K: Integer;
    Push(K, Stk);
    Mystery(Stk);
  end Main;
end BeginToReason;</t>
  </si>
  <si>
    <t>20:49:16.247</t>
  </si>
  <si>
    <t>20:50:14.890</t>
  </si>
  <si>
    <t>Facility BeginToReason;
  uses Integer_Template, Stack_Template;
  Facility Stack_Fac is Stack_Template(Integer, 3)
    realized by Array_Realiz;
  Operation Mystery (updates S: Stack);
    requires |#S| := 1;
    ensures S = Empty_String;
  Procedure
    Var I: Integer;
    Pop(I, S);
  end Mystery;
  Operation Main ();
  Procedure
    Var Stk: Stack;
    Var K: Integer;
    Push(K, Stk);
    Mystery(Stk);
  end Main;
end BeginToReason;</t>
  </si>
  <si>
    <t>20:50:43.837</t>
  </si>
  <si>
    <t>20:50:59.374</t>
  </si>
  <si>
    <t>20:53:38.419</t>
  </si>
  <si>
    <t>Facility BeginToReason;
  uses Integer_Template, Stack_Template;
  Facility Stack_Fac is Stack_Template(Integer, 3)
    realized by Array_Realiz;
  Operation Mystery (updates S: Stack);
    requires #S != Empty_String;
    ensures S = Empty_String;
  Procedure
    Var I: Integer;
    Pop(I, S);
  end Mystery;
  Operation Main ();
  Procedure
    Var Stk: Stack;
    Var K: Integer;
    Push(K, Stk);
    Mystery(Stk);
  end Main;
end BeginToReason;</t>
  </si>
  <si>
    <t>20:54:30.049</t>
  </si>
  <si>
    <t>20:55:04.306</t>
  </si>
  <si>
    <t>20:55:32.066</t>
  </si>
  <si>
    <t>20:56:00.152</t>
  </si>
  <si>
    <t>20:56:37.023</t>
  </si>
  <si>
    <t>Facility BeginToReason;
  uses Integer_Template, Stack_Template;
  Facility Stack_Fac is Stack_Template(Integer, 3)
    realized by Array_Realiz;
  Operation Mystery(alters S, T: Stack);
    requires S = #S;
  Procedure
    Var Temp: Integer;
    Pop(Temp, S);
    Push(Temp, T);
  end Mystery;
  Operation Main ();
  Procedure
    Var S1, S2: Stack;
    Var K: Integer;
    Push(K, S1);
    Mystery(S1, S2);
  end Main;
end BeginToReason;</t>
  </si>
  <si>
    <t>20:56:54.076</t>
  </si>
  <si>
    <t>Facility BeginToReason;
  uses Integer_Template, Stack_Template;
  Facility Stack_Fac is Stack_Template(Integer, 3)
    realized by Array_Realiz;
  Operation Mystery(alters S, T: Stack);
    requires S == #S;
  Procedure
    Var Temp: Integer;
    Pop(Temp, S);
    Push(Temp, T);
  end Mystery;
  Operation Main ();
  Procedure
    Var S1, S2: Stack;
    Var K: Integer;
    Push(K, S1);
    Mystery(S1, S2);
  end Main;
end BeginToReason;</t>
  </si>
  <si>
    <t>20:57:03.740</t>
  </si>
  <si>
    <t>Facility BeginToReason;
  uses Integer_Template, Stack_Template;
  Facility Stack_Fac is Stack_Template(Integer, 3)
    realized by Array_Realiz;
  Operation Mystery(alters S, T: Stack);
    requires #S == S;
  Procedure
    Var Temp: Integer;
    Pop(Temp, S);
    Push(Temp, T);
  end Mystery;
  Operation Main ();
  Procedure
    Var S1, S2: Stack;
    Var K: Integer;
    Push(K, S1);
    Mystery(S1, S2);
  end Main;
end BeginToReason;</t>
  </si>
  <si>
    <t>20:57:12.373</t>
  </si>
  <si>
    <t>Facility BeginToReason;
  uses Integer_Template, Stack_Template;
  Facility Stack_Fac is Stack_Template(Integer, 3)
    realized by Array_Realiz;
  Operation Mystery(alters S, T: Stack);
    requires #S = S;
  Procedure
    Var Temp: Integer;
    Pop(Temp, S);
    Push(Temp, T);
  end Mystery;
  Operation Main ();
  Procedure
    Var S1, S2: Stack;
    Var K: Integer;
    Push(K, S1);
    Mystery(S1, S2);
  end Main;
end BeginToReason;</t>
  </si>
  <si>
    <t>20:57:17.210</t>
  </si>
  <si>
    <t>Facility BeginToReason;
  uses Integer_Template, Stack_Template;
  Facility Stack_Fac is Stack_Template(Integer, 3)
    realized by Array_Realiz;
  Operation Mystery(alters S, T: Stack);
    requires |S| &gt; 0 &amp;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</si>
  <si>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20:57:54.131</t>
  </si>
  <si>
    <t>20:58:18.643</t>
  </si>
  <si>
    <t>Facility BeginToReason;
  uses Integer_Template, Stack_Template;
  Facility Stack_Fac is Stack_Template(Integer, 3)
    realized by Array_Realiz;
  Operation Mystery(alters S, T: Stack);
    requires |S| &gt; 0 &amp;&amp;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</si>
  <si>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20:58:50.162</t>
  </si>
  <si>
    <t>20:59:01.004</t>
  </si>
  <si>
    <t>Facility BeginToReason;
  uses Integer_Template, Stack_Template;
  Facility Stack_Fac is Stack_Template(Integer, 3)
    realized by Array_Realiz;
  Operation Mystery(alters S, T: Stack);
    requires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</si>
  <si>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21:00:26.745</t>
  </si>
  <si>
    <t>21:00:40.402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</si>
  <si>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|#S|;
  Procedure
    Var Temp: Integer;
    If (Depth(S) &gt;= 1) then
      Pop(Temp, S);
      Push(Temp, T);
    end;
  end Mystery;
end BeginToReason;</t>
  </si>
  <si>
    <t>21:01:24.305</t>
  </si>
  <si>
    <t>21:01:35.007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</si>
  <si>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Inverse(#S);
  Procedure
    Var Temp: Integer;
    If (Depth(S) &gt;= 1) then
      Pop(Temp, S);
      Push(Temp, T);
    end;
  end Mystery;
end BeginToReason;</t>
  </si>
  <si>
    <t>21:02:03.602</t>
  </si>
  <si>
    <t>21:04:21.972</t>
  </si>
  <si>
    <t>21:05:06.302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</si>
  <si>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Reverse(#S);
  Procedure
    Var Temp: Integer;
    Pop(Temp, S);
    Push(Temp, T);
  end Mystery;
end BeginToReason;</t>
  </si>
  <si>
    <t>21:06:23.756</t>
  </si>
  <si>
    <t>21:08:16.033</t>
  </si>
  <si>
    <t>21:08:34.643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</si>
  <si>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and #T;
  Procedure
    Var Temp: Integer;
    Pop(Temp, S);
    Push(Temp, T);
  end Mystery;
end BeginToReason;</t>
  </si>
  <si>
    <t>21:08:42.971</t>
  </si>
  <si>
    <t>21:08:55.470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</si>
  <si>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o T;
  Procedure
    Var Temp: Integer;
    Pop(Temp, S);
    Push(Temp, T);
  end Mystery;
end BeginToReason;</t>
  </si>
  <si>
    <t>21:09:24.830</t>
  </si>
  <si>
    <t>21:09:35.770</t>
  </si>
  <si>
    <t>21:10:02.630</t>
  </si>
  <si>
    <t>21:10:09.441</t>
  </si>
  <si>
    <t>21:11:12.686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</si>
  <si>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S;
  Procedure
    Var Temp: Integer;
    Pop(Temp, S);
    Push(Temp, T);
  end Mystery;
end BeginToReason;</t>
  </si>
  <si>
    <t>21:11:40.809</t>
  </si>
  <si>
    <t>21:11:55.123</t>
  </si>
  <si>
    <t>21:12:08.985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</si>
  <si>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- #T;
  Procedure
    Var Temp: Integer;
    Pop(Temp, S);
    Push(Temp, T);
  end Mystery;
end BeginToReason;</t>
  </si>
  <si>
    <t>21:14:02.509</t>
  </si>
  <si>
    <t>21:14:12.699</t>
  </si>
  <si>
    <t>21:15:11.798</t>
  </si>
  <si>
    <t>21:15:21.008</t>
  </si>
  <si>
    <t>21:15:46.448</t>
  </si>
  <si>
    <t>21:15:50.816</t>
  </si>
  <si>
    <t>21:16:05.234</t>
  </si>
  <si>
    <t>21:16:20.734</t>
  </si>
  <si>
    <t>Facility BeginToReason;
  uses Integer_Template, Stack_Template;
  Facility Stack_Fac is Stack_Template(Integer, 3)
    realized by Array_Realiz;
  Operation Mystery(alters S, T: Stack);
    requires T = #S;
  Procedure
    Var Temp: Integer;
    Pop(Temp, S);
    Push(Temp, T);
  end Mystery;
  Operation Main ();
  Procedure
    Var S1, S2: Stack;
    Var K: Integer;
    Push(K, S1);
    Mystery(S1, S2);
  end Main;
end BeginToReason;</t>
  </si>
  <si>
    <t>21:16:32.742</t>
  </si>
  <si>
    <t>Facility BeginToReason;
  uses Integer_Template, Stack_Template;
  Facility Stack_Fac is Stack_Template(Integer, 3)
    realized by Array_Realiz;
  Operation Mystery(alters S, T: Stack);
    requires T = #S o #T;
  Procedure
    Var Temp: Integer;
    Pop(Temp, S);
    Push(Temp, T);
  end Mystery;
  Operation Main ();
  Procedure
    Var S1, S2: Stack;
    Var K: Integer;
    Push(K, S1);
    Mystery(S1, S2);
  end Main;
end BeginToReason;</t>
  </si>
  <si>
    <t>21:17:35.647</t>
  </si>
  <si>
    <t>21:18:00.998</t>
  </si>
  <si>
    <t>21:18:22.694</t>
  </si>
  <si>
    <t>21:18:54.732</t>
  </si>
  <si>
    <t>21:19:05.305</t>
  </si>
  <si>
    <t>16:02:14.878</t>
  </si>
  <si>
    <t>Facility BeginToReason;
  uses Integer_Template, Stack_Template;
  Facility Stack_Fac is Stack_Template(Integer, 3)
    realized by Array_Realiz;
  Operation Mystery (updates S: Stack);
    requires |S|=1;
    ensures S = Empty_String;
  Procedure
    Var I: Integer;
    Pop(I, S);
  end Mystery;
  Operation Main ();
  Procedure
    Var Stk: Stack;
    Var K: Integer;
    Push(K, Stk);
    Mystery(Stk);
  end Main;
end BeginToReason;</t>
  </si>
  <si>
    <t>16:02:43.332</t>
  </si>
  <si>
    <t>Facility BeginToReason;
  uses Integer_Template, Stack_Template;
  Facility Stack_Fac is Stack_Template(Integer, 3)
    realized by Array_Realiz;
  Operation Mystery(alters S, T: Stack);
    requires |S| &gt;= 1 and |T|+1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</si>
  <si>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16:23:33.597</t>
  </si>
  <si>
    <t>16:26:16.084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</si>
  <si>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T;
  Procedure
    Var Temp: Integer;
    Pop(Temp, S);
    Push(Temp, T);
  end Mystery;
end BeginToReason;</t>
  </si>
  <si>
    <t>16:28:46.848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</si>
  <si>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#T = T ;
  Procedure
    Var Temp: Integer;
    Pop(Temp, S);
    Push(Temp, T);
  end Mystery;
end BeginToReason;</t>
  </si>
  <si>
    <t>16:30:29.831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</si>
  <si>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 ;
  Procedure
    Var Temp: Integer;
    Pop(Temp, S);
    Push(Temp, T);
  end Mystery;
end BeginToReason;</t>
  </si>
  <si>
    <t>16:31:00.709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</si>
  <si>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T ;
  Procedure
    Var Temp: Integer;
    Pop(Temp, S);
    Push(Temp, T);
  end Mystery;
end BeginToReason;</t>
  </si>
  <si>
    <t>16:31:21.267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</si>
  <si>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#T ;
  Procedure
    Var Temp: Integer;
    Pop(Temp, S);
    Push(Temp, T);
  end Mystery;
end BeginToReason;</t>
  </si>
  <si>
    <t>16:33:07.731</t>
  </si>
  <si>
    <t>16:33:40.790</t>
  </si>
  <si>
    <t>16:33:59.312</t>
  </si>
  <si>
    <t>01:58:04.203</t>
  </si>
  <si>
    <t>01:58:13.566</t>
  </si>
  <si>
    <t>01:59:26.785</t>
  </si>
  <si>
    <t>Facility BeginToReason;
  uses Integer_Template, Stack_Template;
  Facility Stack_Fac is Stack_Template(Integer, 3)
    realized by Array_Realiz;
  Operation Mystery (updates S: Stack);
    requires |S| != 0;
    ensures S = Empty_String;
  Procedure
    Var I: Integer;
    Pop(I, S);
  end Mystery;
  Operation Main ();
  Procedure
    Var Stk: Stack;
    Var K: Integer;
    Push(K, Stk);
    Mystery(Stk);
  end Main;
end BeginToReason;</t>
  </si>
  <si>
    <t>02:00:33.183</t>
  </si>
  <si>
    <t>Facility BeginToReason;
  uses Integer_Template, Stack_Template;
  Facility Stack_Fac is Stack_Template(Integer, 3)
    realized by Array_Realiz;
  Operation Mystery (updates S: Stack);
    requires |S| &lt; Max_Depth;
    ensures S = Empty_String;
  Procedure
    Var I: Integer;
    Pop(I, S);
  end Mystery;
  Operation Main ();
  Procedure
    Var Stk: Stack;
    Var K: Integer;
    Push(K, Stk);
    Mystery(Stk);
  end Main;
end BeginToReason;</t>
  </si>
  <si>
    <t>02:01:27.287</t>
  </si>
  <si>
    <t>Facility BeginToReason;
  uses Integer_Template, Stack_Template;
  Facility Stack_Fac is Stack_Template(Integer, 3)
    realized by Array_Realiz;
  Operation Mystery (updates S: Stack);
    requires |S| &lt; Max_Depth &amp; 1&lt;=|S|;
    ensures S = Empty_String;
  Procedure
    Var I: Integer;
    Pop(I, S);
  end Mystery;
  Operation Main ();
  Procedure
    Var Stk: Stack;
    Var K: Integer;
    Push(K, Stk);
    Mystery(Stk);
  end Main;
end BeginToReason;</t>
  </si>
  <si>
    <t>02:01:50.735</t>
  </si>
  <si>
    <t>Facility BeginToReason;
  uses Integer_Template, Stack_Template;
  Facility Stack_Fac is Stack_Template(Integer, 3)
    realized by Array_Realiz;
  Operation Mystery (updates S: Stack);
    requires |S| &lt; Max_Depth &amp; 1 &lt;= |S|;
    ensures S = Empty_String;
  Procedure
    Var I: Integer;
    Pop(I, S);
  end Mystery;
  Operation Main ();
  Procedure
    Var Stk: Stack;
    Var K: Integer;
    Push(K, Stk);
    Mystery(Stk);
  end Main;
end BeginToReason;</t>
  </si>
  <si>
    <t>02:01:57.260</t>
  </si>
  <si>
    <t>Facility BeginToReason;
  uses Integer_Template, Stack_Template;
  Facility Stack_Fac is Stack_Template(Integer, 3)
    realized by Array_Realiz;
  Operation Mystery (updates S: Stack);
    requires |S| &lt; Max_Depth and 1 &lt;= |S|;
    ensures S = Empty_String;
  Procedure
    Var I: Integer;
    Pop(I, S);
  end Mystery;
  Operation Main ();
  Procedure
    Var Stk: Stack;
    Var K: Integer;
    Push(K, Stk);
    Mystery(Stk);
  end Main;
end BeginToReason;</t>
  </si>
  <si>
    <t>02:02:05.067</t>
  </si>
  <si>
    <t>Facility BeginToReason;
  uses Integer_Template, Stack_Template;
  Facility Stack_Fac is Stack_Template(Integer, 3)
    realized by Array_Realiz;
  Operation Mystery (updates S: Stack);
    requires |S| &lt;= 1 and 1 &lt;= |S|;
    ensures S = Empty_String;
  Procedure
    Var I: Integer;
    Pop(I, S);
  end Mystery;
  Operation Main ();
  Procedure
    Var Stk: Stack;
    Var K: Integer;
    Push(K, Stk);
    Mystery(Stk);
  end Main;
end BeginToReason;</t>
  </si>
  <si>
    <t>02:03:22.284</t>
  </si>
  <si>
    <t>Facility BeginToReason;
  uses Integer_Template, Stack_Template;
  Facility Stack_Fac is Stack_Template(Integer, 3)
    realized by Array_Realiz;
  Operation Mystery(alters S, T: Stack);
    requires |S| &lt; Max_Depth;;
  Procedure
    Var Temp: Integer;
    Pop(Temp, S);
    Push(Temp, T);
  end Mystery;
  Operation Main ();
  Procedure
    Var S1, S2: Stack;
    Var K: Integer;
    Push(K, S1);
    Mystery(S1, S2);
  end Main;
end BeginToReason;</t>
  </si>
  <si>
    <t>02:03:55.822</t>
  </si>
  <si>
    <t>Facility BeginToReason;
  uses Integer_Template, Stack_Template;
  Facility Stack_Fac is Stack_Template(Integer, 3)
    realized by Array_Realiz;
  Operation Mystery(alters S, T: Stack);
    requires |S| &lt; Max_Depth;
  Procedure
    Var Temp: Integer;
    Pop(Temp, S);
    Push(Temp, T);
  end Mystery;
  Operation Main ();
  Procedure
    Var S1, S2: Stack;
    Var K: Integer;
    Push(K, S1);
    Mystery(S1, S2);
  end Main;
end BeginToReason;</t>
  </si>
  <si>
    <t>02:04:09.316</t>
  </si>
  <si>
    <t>02:04:33.793</t>
  </si>
  <si>
    <t>Facility BeginToReason;
  uses Integer_Template, Stack_Template;
  Facility Stack_Fac is Stack_Template(Integer, 3)
    realized by Array_Realiz;
  Operation Mystery(alters S, T: Stack);
    requires 1 &lt;= |S| and 1 +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</si>
  <si>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02:04:49.120</t>
  </si>
  <si>
    <t>Facility BeginToReason;
  uses Integer_Template, Stack_Template;
  Facility Stack_Fac is Stack_Template(Integer, 3)
    realized by Array_Realiz;
  Operation Mystery(alters S, T: Stack);
    requires 1 &lt;= |S| and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</si>
  <si>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02:05:43.381</t>
  </si>
  <si>
    <t>02:06:13.844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</si>
  <si>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|#S| o #T;
  Procedure
    Var Temp: Integer;
    If (Depth(S) &gt;= 1) then
      Pop(Temp, S);
      Push(Temp, T);
    end;
  end Mystery;
end BeginToReason;</t>
  </si>
  <si>
    <t>02:07:52.754</t>
  </si>
  <si>
    <t>02:08:56.541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</si>
  <si>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S = &lt;&gt;;
  Procedure
    Var Temp: Integer;
    If (Depth(S) &gt;= 1) then
      Pop(Temp, S);
      Push(Temp, T);
    end;
  end Mystery;
end BeginToReason;</t>
  </si>
  <si>
    <t>02:09:31.211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</si>
  <si>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S = 0;
  Procedure
    Var Temp: Integer;
    If (Depth(S) &gt;= 1) then
      Pop(Temp, S);
      Push(Temp, T);
    end;
  end Mystery;
end BeginToReason;</t>
  </si>
  <si>
    <t>02:10:33.931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</si>
  <si>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&lt;S&gt; = &lt;&gt;;
  Procedure
    Var Temp: Integer;
    If (Depth(S) &gt;= 1) then
      Pop(Temp, S);
      Push(Temp, T);
    end;
  end Mystery;
end BeginToReason;</t>
  </si>
  <si>
    <t>02:11:03.914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</si>
  <si>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&lt;S&gt; = 0;
  Procedure
    Var Temp: Integer;
    If (Depth(S) &gt;= 1) then
      Pop(Temp, S);
      Push(Temp, T);
    end;
  end Mystery;
end BeginToReason;</t>
  </si>
  <si>
    <t>02:11:11.117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</si>
  <si>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;
  Procedure
    Var Temp: Integer;
    If (Depth(S) &gt;= 1) then
      Pop(Temp, S);
      Push(Temp, T);
    end;
  end Mystery;
end BeginToReason;</t>
  </si>
  <si>
    <t>02:11:16.913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</si>
  <si>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1 &gt;= |S|;
  Procedure
    Var Temp: Integer;
    If (Depth(S) &gt;= 1) then
      Pop(Temp, S);
      Push(Temp, T);
    end;
  end Mystery;
end BeginToReason;</t>
  </si>
  <si>
    <t>02:11:58.758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</si>
  <si>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0 = |S|;
  Procedure
    Var Temp: Integer;
    If (Depth(S) &gt;= 1) then
      Pop(Temp, S);
      Push(Temp, T);
    end;
  end Mystery;
end BeginToReason;</t>
  </si>
  <si>
    <t>02:12:07.896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</si>
  <si>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&lt;#S&gt; o #T and |S| = |#S| - 1;
  Procedure
    Var Temp: Integer;
    If (Depth(S) &gt;= 1) then
      Pop(Temp, S);
      Push(Temp, T);
    end;
  end Mystery;
end BeginToReason;</t>
  </si>
  <si>
    <t>02:13:08.221</t>
  </si>
  <si>
    <t>02:13:43.440</t>
  </si>
  <si>
    <t>Facility BeginToReason;
  uses Integer_Template, Stack_Template;
  Facility Stack_Fac is Stack_Template(Integer, 3)
    realized by Array_Realiz;
  Operation Mystery(clears S: Stack; updates T: Stack);
    requires |S| &lt;= 1 and |T| &lt;= 2;
    //ensures T = &lt;#S&gt; o #T;
  Procedure
    Var Temp: Integer;
    If (Depth(S) &gt;= 1) then
      Pop(Temp, S);
      Push(Temp, T);
    end;
  end Mystery;
end BeginToReason;</t>
  </si>
  <si>
    <t>02:13:52.143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</si>
  <si>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&lt;S&gt;;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</si>
  <si>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 #S;
    end Main;
end BeginToReason;</t>
  </si>
  <si>
    <t>14:13:39.964</t>
  </si>
  <si>
    <t>14:13:54.100</t>
  </si>
  <si>
    <t>14:16:05.878</t>
  </si>
  <si>
    <t>14:16:19.799</t>
  </si>
  <si>
    <t>Facility BeginToReason;
  uses Integer_Template, Stack_Template;
  Facility Stack_Fac is Stack_Template(Integer, 3)
    realized by Array_Realiz;
  Operation Mystery(alters S, T: Stack);
    requires 1 &gt;= |S|;
  Procedure
    Var Temp: Integer;
    Pop(Temp, S);
    Push(Temp, T);
  end Mystery;
  Operation Main ();
  Procedure
    Var S1, S2: Stack;
    Var K: Integer;
    Push(K, S1);
    Mystery(S1, S2);
  end Main;
end BeginToReason;</t>
  </si>
  <si>
    <t>14:17:55.793</t>
  </si>
  <si>
    <t>14:19:29.890</t>
  </si>
  <si>
    <t>14:20:35.682</t>
  </si>
  <si>
    <t>14:22:35.058</t>
  </si>
  <si>
    <t>14:22:51.669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</si>
  <si>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+ #S;
  Procedure
    Var Temp: Integer;
    If (Depth(S) &gt;= 1) then
      Pop(Temp, S);
      Push(Temp, T);
    end;
  end Mystery;
end BeginToReason;</t>
  </si>
  <si>
    <t>14:27:29.490</t>
  </si>
  <si>
    <t>14:27:39.830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</si>
  <si>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&lt;#T&gt; o #S;
  Procedure
    Var Temp: Integer;
    If (Depth(S) &gt;= 1) then
      Pop(Temp, S);
      Push(Temp, T);
    end;
  end Mystery;
end BeginToReason;</t>
  </si>
  <si>
    <t>14:28:11.656</t>
  </si>
  <si>
    <t>14:28:25.094</t>
  </si>
  <si>
    <t>14:30:01.663</t>
  </si>
  <si>
    <t>14:30:12.301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</si>
  <si>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Reverse(#T) o #S;
  Procedure
    Var Temp: Integer;
    Pop(Temp, S);
    Push(Temp, T);
  end Mystery;
end BeginToReason;</t>
  </si>
  <si>
    <t>14:30:51.367</t>
  </si>
  <si>
    <t>16:28:33.375</t>
  </si>
  <si>
    <t>16:38:43.293</t>
  </si>
  <si>
    <t>15:53:14.725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</si>
  <si>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#K o S;
    end Main;
end BeginToReason;</t>
  </si>
  <si>
    <t>15:53:21.187</t>
  </si>
  <si>
    <t>15:53:36.007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</si>
  <si>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S;
    end Main;
end BeginToReason;</t>
  </si>
  <si>
    <t>15:53:40.305</t>
  </si>
  <si>
    <t>15:54:02.385</t>
  </si>
  <si>
    <t>15:55:42.883</t>
  </si>
  <si>
    <t>15:55:50.828</t>
  </si>
  <si>
    <t>16:00:46.883</t>
  </si>
  <si>
    <t>Facility BeginToReason;
  uses Integer_Template, Stack_Template;
  Facility Stack_Fac is Stack_Template(Integer, 3)
    realized by Array_Realiz;
  Operation Mystery (updates S: Stack);
    requires 1 &gt;= |S|;
    ensures S = Empty_String;
  Procedure
    Var I: Integer;
    Pop(I, S);
  end Mystery;
  Operation Main ();
  Procedure
    Var Stk: Stack;
    Var K: Integer;
    Push(K, Stk);
    Mystery(Stk);
  end Main;
end BeginToReason;</t>
  </si>
  <si>
    <t>16:01:07.089</t>
  </si>
  <si>
    <t>16:03:28.274</t>
  </si>
  <si>
    <t>16:06:53.809</t>
  </si>
  <si>
    <t>16:07:45.617</t>
  </si>
  <si>
    <t>Facility BeginToReason;
  uses Integer_Template, Stack_Template;
  Facility Stack_Fac is Stack_Template(Integer, 3)
    realized by Array_Realiz;
  Operation Mystery (updates S: Stack);
    requires 1 &lt;= |#S|
    ensures S = Empty_String;
  Procedure
    Var I: Integer;
    Pop(I, S);
  end Mystery;
  Operation Main ();
  Procedure
    Var Stk: Stack;
    Var K: Integer;
    Push(K, Stk);
    Mystery(Stk);
  end Main;
end BeginToReason;</t>
  </si>
  <si>
    <t>16:09:14.867</t>
  </si>
  <si>
    <t>16:09:53.790</t>
  </si>
  <si>
    <t>16:18:00.300</t>
  </si>
  <si>
    <t>16:18:25.543</t>
  </si>
  <si>
    <t>16:20:53.905</t>
  </si>
  <si>
    <t>16:21:02.939</t>
  </si>
  <si>
    <t>Facility BeginToReason;
  uses Integer_Template, Stack_Template;
  Facility Stack_Fac is Stack_Template(Integer, 3)
    realized by Array_Realiz;
  Operation Mystery(alters S, T: Stack);
    requires 1 = |S| and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</si>
  <si>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16:21:46.431</t>
  </si>
  <si>
    <t>Facility BeginToReason;
  uses Integer_Template, Stack_Template;
  Facility Stack_Fac is Stack_Template(Integer, 3)
    realized by Array_Realiz;
  Operation Mystery(alters S, T: Stack);
    requires 1 = |S| and 1 +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</si>
  <si>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16:22:31.310</t>
  </si>
  <si>
    <t>Facility BeginToReason;
  uses Integer_Template, Stack_Template;
  Facility Stack_Fac is Stack_Template(Integer, 3)
    realized by Array_Realiz;
  Operation Mystery(alters S, T: Stack);
    requires 1 = |S| and 1 + |S| = Max_Depth;
  Procedure
    Var Temp: Integer;
    Pop(Temp, S);
    Push(Temp, T);
  end Mystery;
  Operation Main ();
  Procedure
    Var S1, S2: Stack;
    Var K: Integer;
    Push(K, S1);
    Mystery(S1, S2);
  end Main;
end BeginToReason;</t>
  </si>
  <si>
    <t>16:23:09.202</t>
  </si>
  <si>
    <t>Facility BeginToReason;
  uses Integer_Template, Stack_Template;
  Facility Stack_Fac is Stack_Template(Integer, 3)
    realized by Array_Realiz;
  Operation Mystery(alters S, T: Stack);
    requires 1 = |S| and |S| = Max_Depth;
  Procedure
    Var Temp: Integer;
    Pop(Temp, S);
    Push(Temp, T);
  end Mystery;
  Operation Main ();
  Procedure
    Var S1, S2: Stack;
    Var K: Integer;
    Push(K, S1);
    Mystery(S1, S2);
  end Main;
end BeginToReason;</t>
  </si>
  <si>
    <t>16:23:22.638</t>
  </si>
  <si>
    <t>16:25:26.726</t>
  </si>
  <si>
    <t>Facility BeginToReason;
  uses Integer_Template, Stack_Template;
  Facility Stack_Fac is Stack_Template(Integer, 3)
    realized by Array_Realiz;
  Operation Mystery(alters S, T: Stack);
    requires 1 = |S| and 1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</si>
  <si>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16:26:32.255</t>
  </si>
  <si>
    <t>Facility BeginToReason;
  uses Integer_Template, Stack_Template;
  Facility Stack_Fac is Stack_Template(Integer, 3)
    realized by Array_Realiz;
  Operation Mystery(alters S, T: Stack);
    requires 1 = |S| and 1 = Max_Depth;
  Procedure
    Var Temp: Integer;
    Pop(Temp, S);
    Push(Temp, T);
  end Mystery;
  Operation Main ();
  Procedure
    Var S1, S2: Stack;
    Var K: Integer;
    Push(K, S1);
    Mystery(S1, S2);
  end Main;
end BeginToReason;</t>
  </si>
  <si>
    <t>16:26:44.037</t>
  </si>
  <si>
    <t>Facility BeginToReason;
  uses Integer_Template, Stack_Template;
  Facility Stack_Fac is Stack_Template(Integer, 3)
    realized by Array_Realiz;
  Operation Mystery(alters S, T: Stack);
    requires 1 = |S| and T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</si>
  <si>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16:28:26.120</t>
  </si>
  <si>
    <t>Facility BeginToReason;
  uses Integer_Template, Stack_Template;
  Facility Stack_Fac is Stack_Template(Integer, 3)
    realized by Array_Realiz;
  Operation Mystery(alters S, T: Stack);
    requires 1 = |S| and 1 + T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</si>
  <si>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16:28:39.969</t>
  </si>
  <si>
    <t>Facility BeginToReason;
  uses Integer_Template, Stack_Template;
  Facility Stack_Fac is Stack_Template(Integer, 3)
    realized by Array_Realiz;
  Operation Mystery(alters S, T: Stack);
    requires 1 = |S| and S = Empty_String;
  Procedure
    Var Temp: Integer;
    Pop(Temp, S);
    Push(Temp, T);
  end Mystery;
  Operation Main ();
  Procedure
    Var S1, S2: Stack;
    Var K: Integer;
    Push(K, S1);
    Mystery(S1, S2);
  end Main;
end BeginToReason;</t>
  </si>
  <si>
    <t>16:29:23.233</t>
  </si>
  <si>
    <t>16:29:47.963</t>
  </si>
  <si>
    <t>Facility BeginToReason;
  uses Integer_Template, Stack_Template;
  Facility Stack_Fac is Stack_Template(Integer, 3)
    realized by Array_Realiz;
  Operation Mystery(alters S, T: Stack);
    requires 1 = |S| and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</si>
  <si>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16:29:59.876</t>
  </si>
  <si>
    <t>Facility BeginToReason;
  uses Integer_Template, Stack_Template;
  Facility Stack_Fac is Stack_Template(Integer, 3)
    realized by Array_Realiz;
  Operation Mystery(alters S, T: Stack);
    requires 1 = |S| and 1 +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</si>
  <si>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16:30:14.082</t>
  </si>
  <si>
    <t>16:31:00.499</t>
  </si>
  <si>
    <t>16:31:45.285</t>
  </si>
  <si>
    <t>16:31:54.065</t>
  </si>
  <si>
    <t>16:32:44.826</t>
  </si>
  <si>
    <t>16:33:44.102</t>
  </si>
  <si>
    <t>16:34:31.125</t>
  </si>
  <si>
    <t>16:35:00.341</t>
  </si>
  <si>
    <t>16:35:46.681</t>
  </si>
  <si>
    <t>16:36:36.312</t>
  </si>
  <si>
    <t>16:36:44.453</t>
  </si>
  <si>
    <t>16:36:58.923</t>
  </si>
  <si>
    <t>10:35:40.047</t>
  </si>
  <si>
    <t>10:36:21.316</t>
  </si>
  <si>
    <t>10:36:40.864</t>
  </si>
  <si>
    <t>10:37:19.558</t>
  </si>
  <si>
    <t>10:37:46.845</t>
  </si>
  <si>
    <t>10:38:09.579</t>
  </si>
  <si>
    <t>17:06:40.277</t>
  </si>
  <si>
    <t>17:07:26.878</t>
  </si>
  <si>
    <t>Facility BeginToReason;
  uses Integer_Template, Stack_Template;
  Facility Stack_Fac is Stack_Template(Integer, 3)
    realized by Array_Realiz;
  Operation Mystery(alters S, T: Stack);
    requires |S| &gt; 0 &amp; |T| &gt; 0;
  Procedure
    Var Temp: Integer;
    Pop(Temp, S);
    Push(Temp, T);
  end Mystery;
  Operation Main ();
  Procedure
    Var S1, S2: Stack;
    Var K: Integer;
    Push(K, S1);
    Mystery(S1, S2);
  end Main;
end BeginToReason;</t>
  </si>
  <si>
    <t>17:08:28.481</t>
  </si>
  <si>
    <t>17:09:09.293</t>
  </si>
  <si>
    <t>17:09:17.902</t>
  </si>
  <si>
    <t>17:10:45.599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</si>
  <si>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Prt_Btwn(0, 1, #S) o T;
  Procedure
    Var Temp: Integer;
    If (Depth(S) &gt;= 1) then
      Pop(Temp, S);
      Push(Temp, T);
    end;
  end Mystery;
end BeginToReason;</t>
  </si>
  <si>
    <t>17:13:19.028</t>
  </si>
  <si>
    <t>21:57:59.223</t>
  </si>
  <si>
    <t>21:58:25.966</t>
  </si>
  <si>
    <t>21:59:01.956</t>
  </si>
  <si>
    <t>22:00:13.913</t>
  </si>
  <si>
    <t>Facility BeginToReason;
  uses Integer_Template, Stack_Template;
  Facility Stack_Fac is Stack_Template(Integer, 3)
    realized by Array_Realiz;
  Operation Mystery(alters S, T: Stack);
    requires 1 &lt;= |S| and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</si>
  <si>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22:00:24.931</t>
  </si>
  <si>
    <t>22:01:05.702</t>
  </si>
  <si>
    <t>22:01:39.747</t>
  </si>
  <si>
    <t>22:02:39.120</t>
  </si>
  <si>
    <t>22:03:28.655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</si>
  <si>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1;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</si>
  <si>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d;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</si>
  <si>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</si>
  <si>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adihpaiehpqaw3;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</si>
  <si>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TRUE;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</si>
  <si>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|S| = 1;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</si>
  <si>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|S| &gt; 0;
    Confirm |K| &gt; 0;
  end Main;
end BeginToReason;</t>
  </si>
  <si>
    <t>15:06:24.324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</si>
  <si>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|S| &gt; 0;
    Confirm |K| = 0;
  end Main;
end BeginToReason;</t>
  </si>
  <si>
    <t>15:06:34.603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</si>
  <si>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|S| &gt; 0;
    Confirm K &gt; 0;
  end Main;
end BeginToReason;</t>
  </si>
  <si>
    <t>15:06:52.353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</si>
  <si>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|S| &gt; 0;
    Confirm K = #J;
  end Main;
end BeginToReason;</t>
  </si>
  <si>
    <t>15:07:49.928</t>
  </si>
  <si>
    <t>15:08:14.646</t>
  </si>
  <si>
    <t>15:08:58.490</t>
  </si>
  <si>
    <t>15:09:37.227</t>
  </si>
  <si>
    <t>15:09:53.707</t>
  </si>
  <si>
    <t>Facility BeginToReason;
  uses Integer_Template, Stack_Template;
  Facility Stack_Fac is Stack_Template(Integer, 3)
    realized by Array_Realiz;
  Operation Mystery(alters S, T: Stack);
    requires TRUE;
  Procedure
    Var Temp: Integer;
    Pop(Temp, S);
    Push(Temp, T);
  end Mystery;
  Operation Main ();
  Procedure
    Var S1, S2: Stack;
    Var K: Integer;
    Push(K, S1);
    Mystery(S1, S2);
  end Main;
end BeginToReason;</t>
  </si>
  <si>
    <t>15:10:18.160</t>
  </si>
  <si>
    <t>15:10:43.338</t>
  </si>
  <si>
    <t>15:11:01.331</t>
  </si>
  <si>
    <t>15:11:46.058</t>
  </si>
  <si>
    <t>15:12:34.764</t>
  </si>
  <si>
    <t>15:12:47.292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</si>
  <si>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 o Reverse(#T);
  Procedure
    Var Temp: Integer;
    Pop(Temp, S);
    Push(Temp, T);
  end Mystery;
end BeginToReason;</t>
  </si>
  <si>
    <t>15:44:36.734</t>
  </si>
  <si>
    <t>15:44:53.095</t>
  </si>
  <si>
    <t>15:45:24.366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</si>
  <si>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&lt;K&gt; o #S;
  end Main;
end BeginToReason;</t>
  </si>
  <si>
    <t>13:13:37.580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</si>
  <si>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&lt;#J&gt; o #S;
  end Main;
end BeginToReason;</t>
  </si>
  <si>
    <t>13:13:57.366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</si>
  <si>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&lt;J&gt; o #S;
  end Main;
end BeginToReason;</t>
  </si>
  <si>
    <t>13:14:12.996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</si>
  <si>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&lt;J&gt; o S;
  end Main;
end BeginToReason;</t>
  </si>
  <si>
    <t>13:14:21.086</t>
  </si>
  <si>
    <t>13:14:39.533</t>
  </si>
  <si>
    <t>13:19:39.084</t>
  </si>
  <si>
    <t>13:20:20.250</t>
  </si>
  <si>
    <t>Facility BeginToReason;
  uses Integer_Template, Stack_Template;
  Facility Stack_Fac is Stack_Template(Integer, 3)
    realized by Array_Realiz;
  Operation Mystery (updates S: Stack);
    requires |S| &lt;= 1;
    ensures S = Empty_String;
  Procedure
    Var I: Integer;
    Pop(I, S);
  end Mystery;
  Operation Main ();
  Procedure
    Var Stk: Stack;
    Var K: Integer;
    Push(K, Stk);
    Mystery(Stk);
  end Main;
end BeginToReason;</t>
  </si>
  <si>
    <t>13:23:05.815</t>
  </si>
  <si>
    <t>13:23:26.791</t>
  </si>
  <si>
    <t>Facility BeginToReason;
  uses Integer_Template, Stack_Template;
  Facility Stack_Fac is Stack_Template(Integer, 3)
    realized by Array_Realiz;
  Operation Mystery(alters S, T: Stack);
    requires |S| &gt;= 1 and |T| = &lt;= 0;
  Procedure
    Var Temp: Integer;
    Pop(Temp, S);
    Push(Temp, T);
  end Mystery;
  Operation Main ();
  Procedure
    Var S1, S2: Stack;
    Var K: Integer;
    Push(K, S1);
    Mystery(S1, S2);
  end Main;
end BeginToReason;</t>
  </si>
  <si>
    <t>14:34:46.944</t>
  </si>
  <si>
    <t>Facility BeginToReason;
  uses Integer_Template, Stack_Template;
  Facility Stack_Fac is Stack_Template(Integer, 3)
    realized by Array_Realiz;
  Operation Mystery(alters S, T: Stack);
    requires |S| &gt;= 1 ;
  Procedure
    Var Temp: Integer;
    Pop(Temp, S);
    Push(Temp, T);
  end Mystery;
  Operation Main ();
  Procedure
    Var S1, S2: Stack;
    Var K: Integer;
    Push(K, S1);
    Mystery(S1, S2);
  end Main;
end BeginToReason;</t>
  </si>
  <si>
    <t>14:35:29.679</t>
  </si>
  <si>
    <t>Facility BeginToReason;
  uses Integer_Template, Stack_Template;
  Facility Stack_Fac is Stack_Template(Integer, 3)
    realized by Array_Realiz;
  Operation Mystery(alters S, T: Stack);
    requires |S| &gt;= 1 and |T| &gt;= 0;
  Procedure
    Var Temp: Integer;
    Pop(Temp, S);
    Push(Temp, T);
  end Mystery;
  Operation Main ();
  Procedure
    Var S1, S2: Stack;
    Var K: Integer;
    Push(K, S1);
    Mystery(S1, S2);
  end Main;
end BeginToReason;</t>
  </si>
  <si>
    <t>14:36:14.359</t>
  </si>
  <si>
    <t>14:37:02.852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</si>
  <si>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&lt;#E&gt; o #S;
  Procedure
    Var Temp: Integer;
    If (Depth(S) &gt;= 1) then
      Pop(Temp, S);
      Push(Temp, T);
    end;
  end Mystery;
end BeginToReason;</t>
  </si>
  <si>
    <t>14:37:48.576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</si>
  <si>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&lt;#E&gt; o S;
  Procedure
    Var Temp: Integer;
    If (Depth(S) &gt;= 1) then
      Pop(Temp, S);
      Push(Temp, T);
    end;
  end Mystery;
end BeginToReason;</t>
  </si>
  <si>
    <t>14:37:56.215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</si>
  <si>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&lt;E&gt; o S;
  Procedure
    Var Temp: Integer;
    If (Depth(S) &gt;= 1) then
      Pop(Temp, S);
      Push(Temp, T);
    end;
  end Mystery;
end BeginToReason;</t>
  </si>
  <si>
    <t>14:38:03.356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</si>
  <si>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&lt;E&gt; o #T;
  Procedure
    Var Temp: Integer;
    If (Depth(S) &gt;= 1) then
      Pop(Temp, S);
      Push(Temp, T);
    end;
  end Mystery;
end BeginToReason;</t>
  </si>
  <si>
    <t>14:38:22.418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</si>
  <si>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&lt;#E&gt; o #T;
  Procedure
    Var Temp: Integer;
    If (Depth(S) &gt;= 1) then
      Pop(Temp, S);
      Push(Temp, T);
    end;
  end Mystery;
end BeginToReason;</t>
  </si>
  <si>
    <t>14:38:27.750</t>
  </si>
  <si>
    <t>14:38:49.506</t>
  </si>
  <si>
    <t>14:39:08.095</t>
  </si>
  <si>
    <t>14:39:13.441</t>
  </si>
  <si>
    <t>14:39:41.832</t>
  </si>
  <si>
    <t>14:44:18.415</t>
  </si>
  <si>
    <t>14:44:28.120</t>
  </si>
  <si>
    <t>14:44:37.299</t>
  </si>
  <si>
    <t>14:44:50.021</t>
  </si>
  <si>
    <t>14:45:08.915</t>
  </si>
  <si>
    <t>14:50:15.772</t>
  </si>
  <si>
    <t>14:50:36.751</t>
  </si>
  <si>
    <t>14:50:52.081</t>
  </si>
  <si>
    <t>14:51:23.822</t>
  </si>
  <si>
    <t>14:51:34.033</t>
  </si>
  <si>
    <t>14:51:58.871</t>
  </si>
  <si>
    <t>14:52:04.631</t>
  </si>
  <si>
    <t>14:52:10.277</t>
  </si>
  <si>
    <t>14:52:17.624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</si>
  <si>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&lt;E&gt; o #S;
  Procedure
    Var Temp: Integer;
    If (Depth(S) &gt;= 1) then
      Pop(Temp, S);
      Push(Temp, T);
    end;
  end Mystery;
end BeginToReason;</t>
  </si>
  <si>
    <t>14:52:27.492</t>
  </si>
  <si>
    <t>14:52:43.668</t>
  </si>
  <si>
    <t>14:53:03.753</t>
  </si>
  <si>
    <t>14:53:32.222</t>
  </si>
  <si>
    <t>14:53:56.618</t>
  </si>
  <si>
    <t>14:54:26.908</t>
  </si>
  <si>
    <t>14:54:36.080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</si>
  <si>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T o #S;
  Procedure
    Var Temp: Integer;
    If (Depth(S) &gt;= 1) then
      Pop(Temp, S);
      Push(Temp, T);
    end;
  end Mystery;
end BeginToReason;</t>
  </si>
  <si>
    <t>14:55:22.107</t>
  </si>
  <si>
    <t>14:56:09.767</t>
  </si>
  <si>
    <t>14:56:16.622</t>
  </si>
  <si>
    <t>14:56:37.541</t>
  </si>
  <si>
    <t>14:56:57.619</t>
  </si>
  <si>
    <t>14:57:05.010</t>
  </si>
  <si>
    <t>14:57:13.847</t>
  </si>
  <si>
    <t>14:57:29.868</t>
  </si>
  <si>
    <t>14:57:48.245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</si>
  <si>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#T = T;
  Procedure
    Var Temp: Integer;
    Pop(Temp, S);
    Push(Temp, T);
  end Mystery;
end BeginToReason;</t>
  </si>
  <si>
    <t>14:59:44.242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</si>
  <si>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Reverse(T o S);
  Procedure
    Var Temp: Integer;
    Pop(Temp, S);
    Push(Temp, T);
  end Mystery;
end BeginToReason;</t>
  </si>
  <si>
    <t>15:00:01.845</t>
  </si>
  <si>
    <t>15:03:13.281</t>
  </si>
  <si>
    <t>15:03:22.320</t>
  </si>
  <si>
    <t>15:03:33.394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</si>
  <si>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Reverse(#T);
  Procedure
    Var Temp: Integer;
    Pop(Temp, S);
    Push(Temp, T);
  end Mystery;
end BeginToReason;</t>
  </si>
  <si>
    <t>15:03:49.964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</si>
  <si>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 o T);
  Procedure
    Var Temp: Integer;
    Pop(Temp, S);
    Push(Temp, T);
  end Mystery;
end BeginToReason;</t>
  </si>
  <si>
    <t>15:04:23.656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</si>
  <si>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 o #T);
  Procedure
    Var Temp: Integer;
    Pop(Temp, S);
    Push(Temp, T);
  end Mystery;
end BeginToReason;</t>
  </si>
  <si>
    <t>15:04:45.883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</si>
  <si>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 o T);
  Procedure
    Var Temp: Integer;
    Pop(Temp, S);
    Push(Temp, T);
  end Mystery;
end BeginToReason;</t>
  </si>
  <si>
    <t>15:04:52.107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</si>
  <si>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Reverse(S o #T);
  Procedure
    Var Temp: Integer;
    Pop(Temp, S);
    Push(Temp, T);
  end Mystery;
end BeginToReason;</t>
  </si>
  <si>
    <t>15:05:02.769</t>
  </si>
  <si>
    <t>15:05:17.587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</si>
  <si>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Reverse(T o #S);
  Procedure
    Var Temp: Integer;
    Pop(Temp, S);
    Push(Temp, T);
  end Mystery;
end BeginToReason;</t>
  </si>
  <si>
    <t>15:05:37.972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</si>
  <si>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 o #S);
  Procedure
    Var Temp: Integer;
    Pop(Temp, S);
    Push(Temp, T);
  end Mystery;
end BeginToReason;</t>
  </si>
  <si>
    <t>15:05:49.336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</si>
  <si>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 o S);
  Procedure
    Var Temp: Integer;
    Pop(Temp, S);
    Push(Temp, T);
  end Mystery;
end BeginToReason;</t>
  </si>
  <si>
    <t>15:05:53.991</t>
  </si>
  <si>
    <t>15:06:53.971</t>
  </si>
  <si>
    <t>15:07:07.619</t>
  </si>
  <si>
    <t>15:13:45.151</t>
  </si>
  <si>
    <t>20:15:02.548</t>
  </si>
  <si>
    <t>20:15:18.862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</si>
  <si>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#I;
    Confirm K = #J;
  end Main;
end BeginToReason;</t>
  </si>
  <si>
    <t>20:15:47.356</t>
  </si>
  <si>
    <t>20:15:57.132</t>
  </si>
  <si>
    <t>20:19:29.409</t>
  </si>
  <si>
    <t>Facility BeginToReason;
  uses Integer_Template, Stack_Template;
  Facility Stack_Fac is Stack_Template(Integer, 3)
    realized by Array_Realiz;
  Operation Mystery(alters S, T: Stack);
    requires |S| = 1 and |T| = 0;
  Procedure
    Var Temp: Integer;
    Pop(Temp, S);
    Push(Temp, T);
  end Mystery;
  Operation Main ();
  Procedure
    Var S1, S2: Stack;
    Var K: Integer;
    Push(K, S1);
    Mystery(S1, S2);
  end Main;
end BeginToReason;</t>
  </si>
  <si>
    <t>20:21:00.860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</si>
  <si>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T + #S;
  Procedure
    Var Temp: Integer;
    If (Depth(S) &gt;= 1) then
      Pop(Temp, S);
      Push(Temp, T);
    end;
  end Mystery;
end BeginToReason;</t>
  </si>
  <si>
    <t>20:21:22.819</t>
  </si>
  <si>
    <t>20:21:39.874</t>
  </si>
  <si>
    <t>20:21:51.759</t>
  </si>
  <si>
    <t>20:22:29.056</t>
  </si>
  <si>
    <t>20:22:41.816</t>
  </si>
  <si>
    <t>20:23:24.071</t>
  </si>
  <si>
    <t>20:23:40.834</t>
  </si>
  <si>
    <t>20:23:55.036</t>
  </si>
  <si>
    <t>20:24:05.574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</si>
  <si>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&lt;E&gt; o #S;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</si>
  <si>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&lt;#J&gt;;
    Confirm K = &lt;#J&gt;;
  end Main;
end BeginToReason;</t>
  </si>
  <si>
    <t>23:59:48.328</t>
  </si>
  <si>
    <t>00:00:17.980</t>
  </si>
  <si>
    <t>00:00:31.502</t>
  </si>
  <si>
    <t>00:00:47.287</t>
  </si>
  <si>
    <t>00:00:59.339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</si>
  <si>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&lt;#K&gt;;
  end Main;
end BeginToReason;</t>
  </si>
  <si>
    <t>00:01:25.492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</si>
  <si>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Empty_String;
  end Main;
end BeginToReason;</t>
  </si>
  <si>
    <t>00:01:40.067</t>
  </si>
  <si>
    <t>00:02:24.233</t>
  </si>
  <si>
    <t>00:02:46.334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</si>
  <si>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&lt;&gt;;
  end Main;
end BeginToReason;</t>
  </si>
  <si>
    <t>00:02:57.504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</si>
  <si>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#S;
  end Main;
end BeginToReason;</t>
  </si>
  <si>
    <t>00:03:14.455</t>
  </si>
  <si>
    <t>00:03:22.410</t>
  </si>
  <si>
    <t>Facility BeginToReason;
  uses Integer_Template, Stack_Template;
  Facility Stack_Fac is Stack_Template(Integer, 3)
    realized by Array_Realiz;
  Operation Mystery (updates S: Stack);
    requires |S &gt; 0|;
    ensures S = Empty_String;
  Procedure
    Var I: Integer;
    Pop(I, S);
  end Mystery;
  Operation Main ();
  Procedure
    Var Stk: Stack;
    Var K: Integer;
    Push(K, Stk);
    Mystery(Stk);
  end Main;
end BeginToReason;</t>
  </si>
  <si>
    <t>00:03:45.085</t>
  </si>
  <si>
    <t>00:04:01.955</t>
  </si>
  <si>
    <t>00:05:01.342</t>
  </si>
  <si>
    <t>01:44:47.916</t>
  </si>
  <si>
    <t>01:45:02.315</t>
  </si>
  <si>
    <t>Facility BeginToReason;
  uses Integer_Template, Stack_Template;
  Facility Stack_Fac is Stack_Template(Integer, 3)
    realized by Array_Realiz;
  Operation Mystery (updates S: Stack);
    requires |S| &gt; 0  and |S| &lt; 3;
    ensures S = Empty_String;
  Procedure
    Var I: Integer;
    Pop(I, S);
  end Mystery;
  Operation Main ();
  Procedure
    Var Stk: Stack;
    Var K: Integer;
    Push(K, Stk);
    Mystery(Stk);
  end Main;
end BeginToReason;</t>
  </si>
  <si>
    <t>01:45:41.268</t>
  </si>
  <si>
    <t>Facility BeginToReason;
  uses Integer_Template, Stack_Template;
  Facility Stack_Fac is Stack_Template(Integer, 3)
    realized by Array_Realiz;
  Operation Mystery (updates S: Stack);
    requires |S| &gt; 0  and |S| &lt;= 3;
    ensures S = Empty_String;
  Procedure
    Var I: Integer;
    Pop(I, S);
  end Mystery;
  Operation Main ();
  Procedure
    Var Stk: Stack;
    Var K: Integer;
    Push(K, Stk);
    Mystery(Stk);
  end Main;
end BeginToReason;</t>
  </si>
  <si>
    <t>01:45:53.374</t>
  </si>
  <si>
    <t>Facility BeginToReason;
  uses Integer_Template, Stack_Template;
  Facility Stack_Fac is Stack_Template(Integer, 3)
    realized by Array_Realiz;
  Operation Mystery (updates S: Stack);
    requires |S| &gt; 0  and |#S| &lt;= 3;
    ensures S = Empty_String;
  Procedure
    Var I: Integer;
    Pop(I, S);
  end Mystery;
  Operation Main ();
  Procedure
    Var Stk: Stack;
    Var K: Integer;
    Push(K, Stk);
    Mystery(Stk);
  end Main;
end BeginToReason;</t>
  </si>
  <si>
    <t>01:46:11.412</t>
  </si>
  <si>
    <t>01:46:54.182</t>
  </si>
  <si>
    <t>01:47:19.777</t>
  </si>
  <si>
    <t>Facility BeginToReason;
  uses Integer_Template, Stack_Template;
  Facility Stack_Fac is Stack_Template(Integer, 3)
    realized by Array_Realiz;
  Operation Mystery (updates S: Stack);
    requires #K;
    ensures S = Empty_String;
  Procedure
    Var I: Integer;
    Pop(I, S);
  end Mystery;
  Operation Main ();
  Procedure
    Var Stk: Stack;
    Var K: Integer;
    Push(K, Stk);
    Mystery(Stk);
  end Main;
end BeginToReason;</t>
  </si>
  <si>
    <t>01:48:33.041</t>
  </si>
  <si>
    <t>Facility BeginToReason;
  uses Integer_Template, Stack_Template;
  Facility Stack_Fac is Stack_Template(Integer, 3)
    realized by Array_Realiz;
  Operation Mystery (updates S: Stack);
    requires #K &gt; );
    ensures S = Empty_String;
  Procedure
    Var I: Integer;
    Pop(I, S);
  end Mystery;
  Operation Main ();
  Procedure
    Var Stk: Stack;
    Var K: Integer;
    Push(K, Stk);
    Mystery(Stk);
  end Main;
end BeginToReason;</t>
  </si>
  <si>
    <t>01:48:43.081</t>
  </si>
  <si>
    <t>Facility BeginToReason;
  uses Integer_Template, Stack_Template;
  Facility Stack_Fac is Stack_Template(Integer, 3)
    realized by Array_Realiz;
  Operation Mystery (updates S: Stack);
    requires #K &gt; 0;
    ensures S = Empty_String;
  Procedure
    Var I: Integer;
    Pop(I, S);
  end Mystery;
  Operation Main ();
  Procedure
    Var Stk: Stack;
    Var K: Integer;
    Push(K, Stk);
    Mystery(Stk);
  end Main;
end BeginToReason;</t>
  </si>
  <si>
    <t>01:48:50.446</t>
  </si>
  <si>
    <t>Facility BeginToReason;
  uses Integer_Template, Stack_Template;
  Facility Stack_Fac is Stack_Template(Integer, 3)
    realized by Array_Realiz;
  Operation Mystery (updates S: Stack);
    requires &lt;#K&gt; &gt; 0;
    ensures S = Empty_String;
  Procedure
    Var I: Integer;
    Pop(I, S);
  end Mystery;
  Operation Main ();
  Procedure
    Var Stk: Stack;
    Var K: Integer;
    Push(K, Stk);
    Mystery(Stk);
  end Main;
end BeginToReason;</t>
  </si>
  <si>
    <t>01:49:02.699</t>
  </si>
  <si>
    <t>Facility BeginToReason;
  uses Integer_Template, Stack_Template;
  Facility Stack_Fac is Stack_Template(Integer, 3)
    realized by Array_Realiz;
  Operation Mystery (updates S: Stack);
    requires &lt;#K&gt; = 0;
    ensures S = Empty_String;
  Procedure
    Var I: Integer;
    Pop(I, S);
  end Mystery;
  Operation Main ();
  Procedure
    Var Stk: Stack;
    Var K: Integer;
    Push(K, Stk);
    Mystery(Stk);
  end Main;
end BeginToReason;</t>
  </si>
  <si>
    <t>01:49:10.898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</si>
  <si>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#s;
    Confirm K = #J;
  end Main;
end BeginToReason;</t>
  </si>
  <si>
    <t>23:58:49.665</t>
  </si>
  <si>
    <t>23:59:04.840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</si>
  <si>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 o &lt;I&gt;;
    Confirm K = #J;
  end Main;
end BeginToReason;</t>
  </si>
  <si>
    <t>23:59:22.213</t>
  </si>
  <si>
    <t>23:59:30.131</t>
  </si>
  <si>
    <t>Facility BeginToReason;
  uses Integer_Template, Stack_Template;
  Facility Stack_Fac is Stack_Template(Integer, 3)
    realized by Array_Realiz;
  Operation Mystery (updates S: Stack);
    requires |S| &gt; 0
    ensures S = Empty_String;
  Procedure
    Var I: Integer;
    Pop(I, S);
  end Mystery;
  Operation Main ();
  Procedure
    Var Stk: Stack;
    Var K: Integer;
    Push(K, Stk);
    Mystery(Stk);
  end Main;
end BeginToReason;</t>
  </si>
  <si>
    <t>23:59:56.789</t>
  </si>
  <si>
    <t>00:00:08.303</t>
  </si>
  <si>
    <t>00:00:25.600</t>
  </si>
  <si>
    <t>00:00:50.752</t>
  </si>
  <si>
    <t>00:01:17.500</t>
  </si>
  <si>
    <t>00:01:32.426</t>
  </si>
  <si>
    <t>00:03:14.407</t>
  </si>
  <si>
    <t>00:04:08.701</t>
  </si>
  <si>
    <t>00:04:39.506</t>
  </si>
  <si>
    <t>Facility BeginToReason;
  uses Integer_Template, Stack_Template;
  Facility Stack_Fac is Stack_Template(Integer, 3)
    realized by Array_Realiz;
  Operation Mystery (updates S: Stack);
    requires |#S| - 1 = 0;
    ensures S = Empty_String;
  Procedure
    Var I: Integer;
    Pop(I, S);
  end Mystery;
  Operation Main ();
  Procedure
    Var Stk: Stack;
    Var K: Integer;
    Push(K, Stk);
    Mystery(Stk);
  end Main;
end BeginToReason;</t>
  </si>
  <si>
    <t>00:05:59.355</t>
  </si>
  <si>
    <t>Facility BeginToReason;
  uses Integer_Template, Stack_Template;
  Facility Stack_Fac is Stack_Template(Integer, 3)
    realized by Array_Realiz;
  Operation Mystery (updates S: Stack);
    requires
    ensures S = Empty_String;
  Procedure
    Var I: Integer;
    Pop(I, S);
  end Mystery;
  Operation Main ();
  Procedure
    Var Stk: Stack;
    Var K: Integer;
    Push(K, Stk);
    Mystery(Stk);
  end Main;
end BeginToReason;</t>
  </si>
  <si>
    <t>00:07:16.452</t>
  </si>
  <si>
    <t>00:07:40.897</t>
  </si>
  <si>
    <t>00:07:46.277</t>
  </si>
  <si>
    <t>00:08:38.735</t>
  </si>
  <si>
    <t>Facility BeginToReason;
  uses Integer_Template, Stack_Template;
  Facility Stack_Fac is Stack_Template(Integer, 3)
    realized by Array_Realiz;
  Operation Mystery(alters S, T: Stack);
    requires |S| = 1 and |T| + 1 &lt;= Max_Depth;
  Procedure
    Var Temp: Integer;
    Pop(Temp, S);
    Push(Temp, T);
  end Mystery;
  Operation Main ();
  Procedure
    Var S1, S2: Stack;
    Var K: Integer;
    Push(K, S1);
    Mystery(S1, S2);
  end Main;
end BeginToReason;</t>
  </si>
  <si>
    <t>00:09:13.104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</si>
  <si>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#T;
  Procedure
    Var Temp: Integer;
    If (Depth(S) &gt;= 1) then
      Pop(Temp, S);
      Push(Temp, T);
    end;
  end Mystery;
end BeginToReason;</t>
  </si>
  <si>
    <t>00:11:55.281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</si>
  <si>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&lt;Temp&gt; and S = empty_string;
  Procedure
    Var Temp: Integer;
    If (Depth(S) &gt;= 1) then
      Pop(Temp, S);
      Push(Temp, T);
    end;
  end Mystery;
end BeginToReason;</t>
  </si>
  <si>
    <t>00:12:47.938</t>
  </si>
  <si>
    <t>00:13:01.126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</si>
  <si>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&lt;Temp&gt; and S = Empty_String;
  Procedure
    Var Temp: Integer;
    If (Depth(S) &gt;= 1) then
      Pop(Temp, S);
      Push(Temp, T);
    end;
  end Mystery;
end BeginToReason;</t>
  </si>
  <si>
    <t>00:13:13.244</t>
  </si>
  <si>
    <t>00:13:45.682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</si>
  <si>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#T and S = Empty_String;
  Procedure
    Var Temp: Integer;
    If (Depth(S) &gt;= 1) then
      Pop(Temp, S);
      Push(Temp, T);
    end;
  end Mystery;
end BeginToReason;</t>
  </si>
  <si>
    <t>00:13:50.838</t>
  </si>
  <si>
    <t>00:13:54.777</t>
  </si>
  <si>
    <t>00:14:03.108</t>
  </si>
  <si>
    <t>00:15:13.071</t>
  </si>
  <si>
    <t>00:23:01.198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</si>
  <si>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&lt;#I&gt;;
  end Main;
end BeginToReason;</t>
  </si>
  <si>
    <t>00:23:22.036</t>
  </si>
  <si>
    <t>00:23:45.441</t>
  </si>
  <si>
    <t>00:24:17.097</t>
  </si>
  <si>
    <t>00:24:47.075</t>
  </si>
  <si>
    <t>00:25:28.746</t>
  </si>
  <si>
    <t>00:26:54.468</t>
  </si>
  <si>
    <t>00:28:07.611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</si>
  <si>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Reverse(T) o #S;
  Procedure
    Var Temp: Integer;
    Pop(Temp, S);
    Push(Temp, T);
  end Mystery;
end BeginToReason;</t>
  </si>
  <si>
    <t>00:29:16.814</t>
  </si>
  <si>
    <t>00:29:32.311</t>
  </si>
  <si>
    <t>00:33:50.088</t>
  </si>
  <si>
    <t>01:52:58.497</t>
  </si>
  <si>
    <t>01:53:43.223</t>
  </si>
  <si>
    <t>01:54:20.261</t>
  </si>
  <si>
    <t>Facility BeginToReason;
  uses Integer_Template, Stack_Template;
  Facility Stack_Fac is Stack_Template(Integer, 3)
    realized by Array_Realiz;
  Operation Mystery(alters S, T: Stack);
    requires |S| &gt;=1 and |T| &lt; Max_Depth;
  Procedure
    Var Temp: Integer;
    Pop(Temp, S);
    Push(Temp, T);
  end Mystery;
  Operation Main ();
  Procedure
    Var S1, S2: Stack;
    Var K: Integer;
    Push(K, S1);
    Mystery(S1, S2);
  end Main;
end BeginToReason;</t>
  </si>
  <si>
    <t>01:55:18.356</t>
  </si>
  <si>
    <t>01:56:27.346</t>
  </si>
  <si>
    <t>01:56:54.332</t>
  </si>
  <si>
    <t>01:58:11.151</t>
  </si>
  <si>
    <t>12:10:01.782</t>
  </si>
  <si>
    <t>12:10:36.080</t>
  </si>
  <si>
    <t>12:11:48.499</t>
  </si>
  <si>
    <t>12:13:02.911</t>
  </si>
  <si>
    <t>12:16:29.154</t>
  </si>
  <si>
    <t>12:17:29.905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</si>
  <si>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S+K;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</si>
  <si>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&lt;K&gt;;
  end Main;
end BeginToReason;</t>
  </si>
  <si>
    <t>22:05:07.355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</si>
  <si>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&lt;#K&gt;;
  end Main;
end BeginToReason;</t>
  </si>
  <si>
    <t>22:05:20.111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</si>
  <si>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&lt;#K&gt;;
  end Main;
end BeginToReason;</t>
  </si>
  <si>
    <t>22:05:59.049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</si>
  <si>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K;
  end Main;
end BeginToReason;</t>
  </si>
  <si>
    <t>22:07:03.951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</si>
  <si>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#K;
  end Main;
end BeginToReason;</t>
  </si>
  <si>
    <t>22:07:20.429</t>
  </si>
  <si>
    <t>22:07:26.132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</si>
  <si>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&lt;#I&gt;;
  end Main;
end BeginToReason;</t>
  </si>
  <si>
    <t>22:07:57.563</t>
  </si>
  <si>
    <t>22:08:12.681</t>
  </si>
  <si>
    <t>22:08:24.891</t>
  </si>
  <si>
    <t>22:09:00.135</t>
  </si>
  <si>
    <t>22:09:17.996</t>
  </si>
  <si>
    <t>22:10:00.071</t>
  </si>
  <si>
    <t>22:10:55.342</t>
  </si>
  <si>
    <t>22:11:11.406</t>
  </si>
  <si>
    <t>Facility BeginToReason;
  uses Integer_Template, Stack_Template;
  Facility Stack_Fac is Stack_Template(Integer, 3)
    realized by Array_Realiz;
  Operation Mystery(alters S, T: Stack);
    requires |S| &gt; 1;
  Procedure
    Var Temp: Integer;
    Pop(Temp, S);
    Push(Temp, T);
  end Mystery;
  Operation Main ();
  Procedure
    Var S1, S2: Stack;
    Var K: Integer;
    Push(K, S1);
    Mystery(S1, S2);
  end Main;
end BeginToReason;</t>
  </si>
  <si>
    <t>22:11:53.157</t>
  </si>
  <si>
    <t>22:12:46.416</t>
  </si>
  <si>
    <t>Facility BeginToReason;
  uses Integer_Template, Stack_Template;
  Facility Stack_Fac is Stack_Template(Integer, 3)
    realized by Array_Realiz;
  Operation Mystery(alters S, T: Stack);
    requires |S| &gt; 1 &amp;&amp; |T| &lt; 3;
  Procedure
    Var Temp: Integer;
    Pop(Temp, S);
    Push(Temp, T);
  end Mystery;
  Operation Main ();
  Procedure
    Var S1, S2: Stack;
    Var K: Integer;
    Push(K, S1);
    Mystery(S1, S2);
  end Main;
end BeginToReason;</t>
  </si>
  <si>
    <t>22:12:54.143</t>
  </si>
  <si>
    <t>22:13:15.253</t>
  </si>
  <si>
    <t>22:14:18.756</t>
  </si>
  <si>
    <t>22:15:38.061</t>
  </si>
  <si>
    <t>22:16:34.332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</si>
  <si>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|#T| +1;
  Procedure
    Var Temp: Integer;
    If (Depth(S) &gt;= 1) then
      Pop(Temp, S);
      Push(Temp, T);
    end;
  end Mystery;
end BeginToReason;</t>
  </si>
  <si>
    <t>22:17:22.645</t>
  </si>
  <si>
    <t>22:17:41.279</t>
  </si>
  <si>
    <t>22:18:56.771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</si>
  <si>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|#S| + |#T|;
  Procedure
    Var Temp: Integer;
    Pop(Temp, S);
    Push(Temp, T);
  end Mystery;
end BeginToReason;</t>
  </si>
  <si>
    <t>22:21:02.998</t>
  </si>
  <si>
    <t>22:22:20.498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</si>
  <si>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&lt;= 3;
  Procedure
    Var Temp: Integer;
    Pop(Temp, S);
    Push(Temp, T);
  end Mystery;
end BeginToReason;</t>
  </si>
  <si>
    <t>22:27:34.472</t>
  </si>
  <si>
    <t>22:30:17.611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</si>
  <si>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</si>
  <si>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S 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</si>
  <si>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#S 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</si>
  <si>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&lt;&gt;;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</si>
  <si>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#J
  end Main;
end BeginToReason;</t>
  </si>
  <si>
    <t>21:56:46.259</t>
  </si>
  <si>
    <t>21:56:52.816</t>
  </si>
  <si>
    <t>21:57:31.093</t>
  </si>
  <si>
    <t>Facility BeginToReason;
  uses Integer_Template, Stack_Template;
  Facility Stack_Fac is Stack_Template(Integer, 3)
    realized by Array_Realiz;
  Operation Mystery(alters S, T: Stack);
    requires |S| &gt; 0
  Procedure
    Var Temp: Integer;
    Pop(Temp, S);
    Push(Temp, T);
  end Mystery;
  Operation Main ();
  Procedure
    Var S1, S2: Stack;
    Var K: Integer;
    Push(K, S1);
    Mystery(S1, S2);
  end Main;
end BeginToReason;</t>
  </si>
  <si>
    <t>21:57:59.433</t>
  </si>
  <si>
    <t>21:58:06.998</t>
  </si>
  <si>
    <t>21:58:56.784</t>
  </si>
  <si>
    <t>21:59:19.397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</si>
  <si>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|S| = 1;
  Procedure
    Var Temp: Integer;
    If (Depth(S) &gt;= 1) then
      Pop(Temp, S);
      Push(Temp, T);
    end;
  end Mystery;
end BeginToReason;</t>
  </si>
  <si>
    <t>22:02:17.151</t>
  </si>
  <si>
    <t>22:03:05.770</t>
  </si>
  <si>
    <t>22:03:44.125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</si>
  <si>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Reverse(#S) o T;
  Procedure
    Var Temp: Integer;
    Pop(Temp, S);
    Push(Temp, T);
  end Mystery;
end BeginToReason;</t>
  </si>
  <si>
    <t>22:07:25.778</t>
  </si>
  <si>
    <t>22:07:34.770</t>
  </si>
  <si>
    <t>22:08:27.008</t>
  </si>
  <si>
    <t>11:37:00.665</t>
  </si>
  <si>
    <t>11:37:34.405</t>
  </si>
  <si>
    <t>11:38:04.640</t>
  </si>
  <si>
    <t>11:38:26.307</t>
  </si>
  <si>
    <t>Facility BeginToReason;
  uses Integer_Template, Stack_Template;
  Facility Stack_Fac is Stack_Template(Integer, 3)
    realized by Array_Realiz;
  Operation Mystery(alters S, T: Stack);
    requires |S| &gt; 0 and |T| &lt; Max_depth;
  Procedure
    Var Temp: Integer;
    Pop(Temp, S);
    Push(Temp, T);
  end Mystery;
  Operation Main ();
  Procedure
    Var S1, S2: Stack;
    Var K: Integer;
    Push(K, S1);
    Mystery(S1, S2);
  end Main;
end BeginToReason;</t>
  </si>
  <si>
    <t>11:39:54.628</t>
  </si>
  <si>
    <t>11:40:03.099</t>
  </si>
  <si>
    <t>11:40:54.162</t>
  </si>
  <si>
    <t>11:41:23.254</t>
  </si>
  <si>
    <t>01:24:35.226</t>
  </si>
  <si>
    <t>01:25:07.419</t>
  </si>
  <si>
    <t>Facility BeginToReason;
  uses Integer_Template, Stack_Template;
  Facility Stack_Fac is Stack_Template(Integer, 3)
    realized by Array_Realiz;
  Operation Mystery(alters S, T: Stack);
    requires |S|&gt;=1 and |T|&lt;Max_Depth;
  Procedure
    Var Temp: Integer;
    Pop(Temp, S);
    Push(Temp, T);
  end Mystery;
  Operation Main ();
  Procedure
    Var S1, S2: Stack;
    Var K: Integer;
    Push(K, S1);
    Mystery(S1, S2);
  end Main;
end BeginToReason;</t>
  </si>
  <si>
    <t>01:26:01.083</t>
  </si>
  <si>
    <t>01:27:54.845</t>
  </si>
  <si>
    <t>01:29:30.938</t>
  </si>
  <si>
    <t>01:32:13.951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</si>
  <si>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</si>
  <si>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&lt;#K&gt;; 
    end Main;
end BeginToReason;</t>
  </si>
  <si>
    <t>00:17:32.236</t>
  </si>
  <si>
    <t>00:17:48.579</t>
  </si>
  <si>
    <t>Facility BeginToReason;
  uses Integer_Template, Stack_Template;
  Facility Stack_Fac is Stack_Template(Integer, 3)
    realized by Array_Realiz;
  Operation Mystery (updates S: Stack);
    requires  1 &lt;= |S|;
    ensures S = Empty_String;
  Procedure
    Var I: Integer;
    Pop(I, S);
  end Mystery;
  Operation Main ();
  Procedure
    Var Stk: Stack;
    Var K: Integer;
    Push(K, Stk);
    Mystery(Stk);
  end Main;
end BeginToReason;</t>
  </si>
  <si>
    <t>00:18:56.177</t>
  </si>
  <si>
    <t>Facility BeginToReason;
  uses Integer_Template, Stack_Template;
  Facility Stack_Fac is Stack_Template(Integer, 3)
    realized by Array_Realiz;
  Operation Mystery (updates S: Stack);
    requires  1 = |S|; 
    ensures S = Empty_String;
  Procedure
    Var I: Integer;
    Pop(I, S);
  end Mystery;
  Operation Main ();
  Procedure
    Var Stk: Stack;
    Var K: Integer;
    Push(K, Stk);
    Mystery(Stk);
  end Main;
end BeginToReason;</t>
  </si>
  <si>
    <t>00:19:36.678</t>
  </si>
  <si>
    <t>Facility BeginToReason;
  uses Integer_Template, Stack_Template;
  Facility Stack_Fac is Stack_Template(Integer, 3)
    realized by Array_Realiz;
  Operation Mystery(alters S, T: Stack);
    requires 1 &lt;= |S| and 3 &gt; |T|;
  Procedure
    Var Temp: Integer;
    Pop(Temp, S);
    Push(Temp, T);
  end Mystery;
  Operation Main ();
  Procedure
    Var S1, S2: Stack;
    Var K: Integer;
    Push(K, S1);
    Mystery(S1, S2);
  end Main;
end BeginToReason;</t>
  </si>
  <si>
    <t>00:20:54.411</t>
  </si>
  <si>
    <t>00:22:32.041</t>
  </si>
  <si>
    <t>00:22:57.212</t>
  </si>
  <si>
    <t>00:23:10.422</t>
  </si>
  <si>
    <t>00:25:58.785</t>
  </si>
  <si>
    <t>00:27:09.067</t>
  </si>
  <si>
    <t>01:26:30.994</t>
  </si>
  <si>
    <t>01:27:25.837</t>
  </si>
  <si>
    <t>01:28:15.927</t>
  </si>
  <si>
    <t>Facility BeginToReason;
  uses Integer_Template, Stack_Template;
  Facility Stack_Fac is Stack_Template(Integer, 3)
    realized by Array_Realiz;
  Operation Mystery(alters S, T: Stack);
    requires |T| &lt; 3 and |S| &gt; 0;
  Procedure
    Var Temp: Integer;
    Pop(Temp, S);
    Push(Temp, T);
  end Mystery;
  Operation Main ();
  Procedure
    Var S1, S2: Stack;
    Var K: Integer;
    Push(K, S1);
    Mystery(S1, S2);
  end Main;
end BeginToReason;</t>
  </si>
  <si>
    <t>01:29:22.602</t>
  </si>
  <si>
    <t>01:30:50.400</t>
  </si>
  <si>
    <t>01:31:02.620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</si>
  <si>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 o &lt;T&gt;;
  Procedure
    Var Temp: Integer;
    If (Depth(S) &gt;= 1) then
      Pop(Temp, S);
      Push(Temp, T);
    end;
  end Mystery;
end BeginToReason;</t>
  </si>
  <si>
    <t>01:31:24.053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</si>
  <si>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&lt;T&gt; o &lt;S&gt;;
  Procedure
    Var Temp: Integer;
    If (Depth(S) &gt;= 1) then
      Pop(Temp, S);
      Push(Temp, T);
    end;
  end Mystery;
end BeginToReason;</t>
  </si>
  <si>
    <t>01:31:56.908</t>
  </si>
  <si>
    <t>01:32:35.858</t>
  </si>
  <si>
    <t>01:33:19.384</t>
  </si>
  <si>
    <t>01:44:20.941</t>
  </si>
  <si>
    <t>01:44:42.349</t>
  </si>
  <si>
    <t>01:49:20.685</t>
  </si>
  <si>
    <t>01:50:10.184</t>
  </si>
  <si>
    <t>16:11:37.635</t>
  </si>
  <si>
    <t>16:12:14.773</t>
  </si>
  <si>
    <t>Facility BeginToReason;
  uses Integer_Template, Stack_Template;
  Facility Stack_Fac is Stack_Template(Integer, 3)
    realized by Array_Realiz;
  Operation Mystery (updates S: Stack);
    requires  |#S| &gt;= 1;
    ensures S = Empty_String;
  Procedure
    Var I: Integer;
    Pop(I, S);
  end Mystery;
  Operation Main ();
  Procedure
    Var Stk: Stack;
    Var K: Integer;
    Push(K, Stk);
    Mystery(Stk);
  end Main;
end BeginToReason;</t>
  </si>
  <si>
    <t>16:12:48.786</t>
  </si>
  <si>
    <t>Facility BeginToReason;
  uses Integer_Template, Stack_Template;
  Facility Stack_Fac is Stack_Template(Integer, 3)
    realized by Array_Realiz;
  Operation Mystery (updates S: Stack);
    requires not(S = Empty_String);
    ensures S = Empty_String;
  Procedure
    Var I: Integer;
    Pop(I, S);
  end Mystery;
  Operation Main ();
  Procedure
    Var Stk: Stack;
    Var K: Integer;
    Push(K, Stk);
    Mystery(Stk);
  end Main;
end BeginToReason;</t>
  </si>
  <si>
    <t>16:13:48.242</t>
  </si>
  <si>
    <t>Facility BeginToReason;
  uses Integer_Template, Stack_Template;
  Facility Stack_Fac is Stack_Template(Integer, 3)
    realized by Array_Realiz;
  Operation Mystery (updates S: Stack);
    requires 1 &lt;= |#S| &lt;= 3;
    ensures S = Empty_String;
  Procedure
    Var I: Integer;
    Pop(I, S);
  end Mystery;
  Operation Main ();
  Procedure
    Var Stk: Stack;
    Var K: Integer;
    Push(K, Stk);
    Mystery(Stk);
  end Main;
end BeginToReason;</t>
  </si>
  <si>
    <t>16:14:49.290</t>
  </si>
  <si>
    <t>16:15:37.976</t>
  </si>
  <si>
    <t>16:16:25.568</t>
  </si>
  <si>
    <t>16:17:18.822</t>
  </si>
  <si>
    <t>Facility BeginToReason;
  uses Integer_Template, Stack_Template;
  Facility Stack_Fac is Stack_Template(Integer, 3)
    realized by Array_Realiz;
  Operation Mystery(alters S, T: Stack);
    requires |S| &lt;= 1;
  Procedure
    Var Temp: Integer;
    Pop(Temp, S);
    Push(Temp, T);
  end Mystery;
  Operation Main ();
  Procedure
    Var S1, S2: Stack;
    Var K: Integer;
    Push(K, S1);
    Mystery(S1, S2);
  end Main;
end BeginToReason;</t>
  </si>
  <si>
    <t>16:22:31.114</t>
  </si>
  <si>
    <t>Facility BeginToReason;
  uses Integer_Template, Stack_Template;
  Facility Stack_Fac is Stack_Template(Integer, 3)
    realized by Array_Realiz;
  Operation Mystery(alters S, T: Stack);
    requires |S| &lt;= 1 and |T| &lt; 3;
  Procedure
    Var Temp: Integer;
    Pop(Temp, S);
    Push(Temp, T);
  end Mystery;
  Operation Main ();
  Procedure
    Var S1, S2: Stack;
    Var K: Integer;
    Push(K, S1);
    Mystery(S1, S2);
  end Main;
end BeginToReason;</t>
  </si>
  <si>
    <t>16:23:22.940</t>
  </si>
  <si>
    <t>16:23:57.770</t>
  </si>
  <si>
    <t>16:31:44.274</t>
  </si>
  <si>
    <t>16:32:06.535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</si>
  <si>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&lt;#J, #I&gt;;
    Confirm K = #K;
  end Main;
end BeginToReason;</t>
  </si>
  <si>
    <t>02:11:12.478</t>
  </si>
  <si>
    <t>02:11:19.177</t>
  </si>
  <si>
    <t>02:11:32.592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</si>
  <si>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&lt;#J, #I&gt;;
    Confirm K = /*   */
  end Main;
end BeginToReason;</t>
  </si>
  <si>
    <t>02:11:54.836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</si>
  <si>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&lt;#J, #I&gt;;
    Confirm K = /*   */;
  end Main;
end BeginToReason;</t>
  </si>
  <si>
    <t>02:12:02.638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</si>
  <si>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;
    Confirm K = /*   */;
  end Main;
end BeginToReason;</t>
  </si>
  <si>
    <t>02:12:22.792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</si>
  <si>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/*   */;
    Confirm K = /*   */;
  end Main;
end BeginToReason;</t>
  </si>
  <si>
    <t>02:12:30.058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</si>
  <si>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/*   */;
  end Main;
end BeginToReason;</t>
  </si>
  <si>
    <t>02:13:17.582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</si>
  <si>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3;
  end Main;
end BeginToReason;</t>
  </si>
  <si>
    <t>02:13:38.096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</si>
  <si>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&lt;#J, #I&gt;;
    Confirm K = 3;
  end Main;
end BeginToReason;</t>
  </si>
  <si>
    <t>02:13:44.604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</si>
  <si>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 #I&gt;;
    Confirm K = 3;
  end Main;
end BeginToReason;</t>
  </si>
  <si>
    <t>02:13:50.985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</si>
  <si>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3;
  end Main;
end BeginToReason;</t>
  </si>
  <si>
    <t>02:14:26.869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</si>
  <si>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#K;
  end Main;
end BeginToReason;</t>
  </si>
  <si>
    <t>02:14:40.700</t>
  </si>
  <si>
    <t>02:15:30.849</t>
  </si>
  <si>
    <t>Facility BeginToReason;
  uses Integer_Template, Stack_Template;
  Facility Stack_Fac is Stack_Template(Integer, 3)
    realized by Array_Realiz;
  Operation Mystery (updates S: Stack);
    requires 0 &lt; |S|;
    ensures S = Empty_String;
  Procedure
    Var I: Integer;
    Pop(I, S);
  end Mystery;
  Operation Main ();
  Procedure
    Var Stk: Stack;
    Var K: Integer;
    Push(K, Stk);
    Mystery(Stk);
  end Main;
end BeginToReason;</t>
  </si>
  <si>
    <t>02:16:40.949</t>
  </si>
  <si>
    <t>02:16:59.894</t>
  </si>
  <si>
    <t>02:17:07.423</t>
  </si>
  <si>
    <t>Facility BeginToReason;
  uses Integer_Template, Stack_Template;
  Facility Stack_Fac is Stack_Template(Integer, 3)
    realized by Array_Realiz;
  Operation Mystery(alters S, T: Stack);
    requires |T| &lt; Max_Depth and |S| &gt;= 1;
  Procedure
    Var Temp: Integer;
    Pop(Temp, S);
    Push(Temp, T);
  end Mystery;
  Operation Main ();
  Procedure
    Var S1, S2: Stack;
    Var K: Integer;
    Push(K, S1);
    Mystery(S1, S2);
  end Main;
end BeginToReason;</t>
  </si>
  <si>
    <t>02:18:01.297</t>
  </si>
  <si>
    <t>02:19:19.857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</si>
  <si>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S o #T and |S| = 0;
  Procedure
    Var Temp: Integer;
    If (Depth(S) &gt;= 1) then
      Pop(Temp, S);
      Push(Temp, T);
    end;
  end Mystery;
end BeginToReason;</t>
  </si>
  <si>
    <t>02:20:00.884</t>
  </si>
  <si>
    <t>02:20:10.526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</si>
  <si>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#S o #T and |S| = 0;
  Procedure
    Var Temp: Integer;
    If (Depth(S) &gt;= 1) then
      Pop(Temp, S);
      Push(Temp, T);
    end;
  end Mystery;
end BeginToReason;</t>
  </si>
  <si>
    <t>02:21:51.789</t>
  </si>
  <si>
    <t>02:22:20.970</t>
  </si>
  <si>
    <t>02:24:57.855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</si>
  <si>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[K];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</si>
  <si>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 K 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</si>
  <si>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Empry_String;
    end Main;
end BeginToReason;</t>
  </si>
  <si>
    <t>00:48:10.061</t>
  </si>
  <si>
    <t>Facility BeginToReason;
  uses Integer_Template, Stack_Template;
  Facility Stack_Fac is Stack_Template(Integer, 3)
    realized by Array_Realiz;
  Operation Mystery (updates S: Stack);
    requires |S| &lt; 3;
    ensures S = Empty_String;
  Procedure
    Var I: Integer;
    Pop(I, S);
  end Mystery;
  Operation Main ();
  Procedure
    Var Stk: Stack;
    Var K: Integer;
    Push(K, Stk);
    Mystery(Stk);
  end Main;
end BeginToReason;</t>
  </si>
  <si>
    <t>00:48:33.824</t>
  </si>
  <si>
    <t>00:48:45.246</t>
  </si>
  <si>
    <t>00:49:01.963</t>
  </si>
  <si>
    <t>00:49:22.613</t>
  </si>
  <si>
    <t>00:50:09.056</t>
  </si>
  <si>
    <t>00:51:29.366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</si>
  <si>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Empty_String;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</si>
  <si>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#J;
  end Main;
end BeginToReason;</t>
  </si>
  <si>
    <t>00:05:52.613</t>
  </si>
  <si>
    <t>00:06:04.392</t>
  </si>
  <si>
    <t>00:06:43.816</t>
  </si>
  <si>
    <t>00:07:32.629</t>
  </si>
  <si>
    <t>00:08:46.634</t>
  </si>
  <si>
    <t>Facility BeginToReason;
  uses Integer_Template, Stack_Template;
  Facility Stack_Fac is Stack_Template(Integer, 3)
    realized by Array_Realiz;
  Operation Mystery(alters S, T: Stack);
    requires 1 &lt;= |S| and 1 + |S| &lt;= 3;
  Procedure
    Var Temp: Integer;
    Pop(Temp, S);
    Push(Temp, T);
  end Mystery;
  Operation Main ();
  Procedure
    Var S1, S2: Stack;
    Var K: Integer;
    Push(K, S1);
    Mystery(S1, S2);
  end Main;
end BeginToReason;</t>
  </si>
  <si>
    <t>00:09:16.305</t>
  </si>
  <si>
    <t>00:09:27.509</t>
  </si>
  <si>
    <t>00:10:39.139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</si>
  <si>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Reverse(prt_btwn(1, |#S|, S)) o prt_btwn(0,1, #S) o T;
  Procedure
    Var Temp: Integer;
    Pop(Temp, S);
    Push(Temp, T);
  end Mystery;
end BeginToReason;</t>
  </si>
  <si>
    <t>00:15:39.704</t>
  </si>
  <si>
    <t>00:16:15.492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</si>
  <si>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 #J;
  end Main;
end BeginToReason;</t>
  </si>
  <si>
    <t>00:16:31.498</t>
  </si>
  <si>
    <t>00:16:49.950</t>
  </si>
  <si>
    <t>00:17:09.229</t>
  </si>
  <si>
    <t>Facility BeginToReason;
  uses Integer_Template, Stack_Template;
  Facility Stack_Fac is Stack_Template(Integer, 3)
    realized by Array_Realiz;
  Operation Mystery(alters S, T: Stack);
    requires 1 + |T| &lt;= Max_Depth and 1 &lt;= |S|;
  Procedure
    Var Temp: Integer;
    Pop(Temp, S);
    Push(Temp, T);
  end Mystery;
  Operation Main ();
  Procedure
    Var S1, S2: Stack;
    Var K: Integer;
    Push(K, S1);
    Mystery(S1, S2);
  end Main;
end BeginToReason;</t>
  </si>
  <si>
    <t>00:17:42.184</t>
  </si>
  <si>
    <t>00:18:07.760</t>
  </si>
  <si>
    <t>00:21:16.854</t>
  </si>
  <si>
    <t>21:13:34.455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</si>
  <si>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#J o #I o #S;
    Confirm K = /* expression */;
  end Main;
end BeginToReason;</t>
  </si>
  <si>
    <t>21:13:52.960</t>
  </si>
  <si>
    <t>21:14:09.996</t>
  </si>
  <si>
    <t>21:14:34.517</t>
  </si>
  <si>
    <t>21:14:42.166</t>
  </si>
  <si>
    <t>21:15:21.102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</si>
  <si>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 o #S;
    Confirm K = #K;
  end Main;
end BeginToReason;</t>
  </si>
  <si>
    <t>21:15:31.326</t>
  </si>
  <si>
    <t>21:16:13.047</t>
  </si>
  <si>
    <t>21:16:27.365</t>
  </si>
  <si>
    <t>21:16:49.393</t>
  </si>
  <si>
    <t>21:17:06.654</t>
  </si>
  <si>
    <t>21:17:32.623</t>
  </si>
  <si>
    <t>21:18:01.822</t>
  </si>
  <si>
    <t>21:19:04.195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</si>
  <si>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&lt;Prt_Btwn(0,1,#S)&gt; o #T;
  Procedure
    Var Temp: Integer;
    If (Depth(S) &gt;= 1) then
      Pop(Temp, S);
      Push(Temp, T);
    end;
  end Mystery;
end BeginToReason;</t>
  </si>
  <si>
    <t>21:19:38.635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</si>
  <si>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&lt;Prt_Btwn(0,|S|,#S)&gt; o #T;
  Procedure
    Var Temp: Integer;
    If (Depth(S) &gt;= 1) then
      Pop(Temp, S);
      Push(Temp, T);
    end;
  end Mystery;
end BeginToReason;</t>
  </si>
  <si>
    <t>21:20:57.551</t>
  </si>
  <si>
    <t>21:24:32.270</t>
  </si>
  <si>
    <t>21:25:23.929</t>
  </si>
  <si>
    <t>21:26:59.555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</si>
  <si>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Emtpy_String o T;
  Procedure
    Var Temp: Integer;
    Pop(Temp, S);
    Push(Temp, T);
  end Mystery;
end BeginToReason;</t>
  </si>
  <si>
    <t>21:27:17.013</t>
  </si>
  <si>
    <t>20:38:13.830</t>
  </si>
  <si>
    <t>20:38:51.418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</si>
  <si>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#S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</si>
  <si>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</si>
  <si>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S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</si>
  <si>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#S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</si>
  <si>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&lt;#I&gt;:
    Confirm K = #J;
  end Main;
end BeginToReason;</t>
  </si>
  <si>
    <t>15:56:42.965</t>
  </si>
  <si>
    <t>15:56:49.301</t>
  </si>
  <si>
    <t>15:57:10.763</t>
  </si>
  <si>
    <t>Facility BeginToReason;
  uses Integer_Template, Stack_Template;
  Facility Stack_Fac is Stack_Template(Integer, 3)
    realized by Array_Realiz;
  Operation Mystery(alters S, T: Stack);
    requires |S|&gt;=1;
  Procedure
    Var Temp: Integer;
    Pop(Temp, S);
    Push(Temp, T);
  end Mystery;
  Operation Main ();
  Procedure
    Var S1, S2: Stack;
    Var K: Integer;
    Push(K, S1);
    Mystery(S1, S2);
  end Main;
end BeginToReason;</t>
  </si>
  <si>
    <t>15:58:00.066</t>
  </si>
  <si>
    <t>Facility BeginToReason;
  uses Integer_Template, Stack_Template;
  Facility Stack_Fac is Stack_Template(Integer, 3)
    realized by Array_Realiz;
  Operation Mystery(alters S, T: Stack);
    requires |S|&gt;=1 &amp;&amp;|T|&lt;Max_Depth;
  Procedure
    Var Temp: Integer;
    Pop(Temp, S);
    Push(Temp, T);
  end Mystery;
  Operation Main ();
  Procedure
    Var S1, S2: Stack;
    Var K: Integer;
    Push(K, S1);
    Mystery(S1, S2);
  end Main;
end BeginToReason;</t>
  </si>
  <si>
    <t>15:59:00.773</t>
  </si>
  <si>
    <t>Facility BeginToReason;
  uses Integer_Template, Stack_Template;
  Facility Stack_Fac is Stack_Template(Integer, 3)
    realized by Array_Realiz;
  Operation Mystery(alters S, T: Stack);
    requires |S|&gt;=1  and |T|&lt;MaxDepth;
  Procedure
    Var Temp: Integer;
    Pop(Temp, S);
    Push(Temp, T);
  end Mystery;
  Operation Main ();
  Procedure
    Var S1, S2: Stack;
    Var K: Integer;
    Push(K, S1);
    Mystery(S1, S2);
  end Main;
end BeginToReason;</t>
  </si>
  <si>
    <t>15:59:27.148</t>
  </si>
  <si>
    <t>Facility BeginToReason;
  uses Integer_Template, Stack_Template;
  Facility Stack_Fac is Stack_Template(Integer, 3)
    realized by Array_Realiz;
  Operation Mystery(alters S, T: Stack);
    requires |S|&gt;=1  and |T|&lt;Max_Depth;
  Procedure
    Var Temp: Integer;
    Pop(Temp, S);
    Push(Temp, T);
  end Mystery;
  Operation Main ();
  Procedure
    Var S1, S2: Stack;
    Var K: Integer;
    Push(K, S1);
    Mystery(S1, S2);
  end Main;
end BeginToReason;</t>
  </si>
  <si>
    <t>15:59:42.190</t>
  </si>
  <si>
    <t>16:00:45.731</t>
  </si>
  <si>
    <t>16:01:31.939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</si>
  <si>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Reverse(S);
  Procedure
    Var Temp: Integer;
    If (Depth(S) &gt;= 1) then
      Pop(Temp, S);
      Push(Temp, T);
    end;
  end Mystery;
end BeginToReason;</t>
  </si>
  <si>
    <t>16:02:43.741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</si>
  <si>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Reverse(#S);
  Procedure
    Var Temp: Integer;
    If (Depth(S) &gt;= 1) then
      Pop(Temp, S);
      Push(Temp, T);
    end;
  end Mystery;
end BeginToReason;</t>
  </si>
  <si>
    <t>16:04:22.966</t>
  </si>
  <si>
    <t>16:04:37.601</t>
  </si>
  <si>
    <t>16:05:03.126</t>
  </si>
  <si>
    <t>16:05:58.137</t>
  </si>
  <si>
    <t>16:06:03.205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</si>
  <si>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&lt;#K&gt; o #S;
    end Main;
end BeginToReason;</t>
  </si>
  <si>
    <t>04:50:29.907</t>
  </si>
  <si>
    <t>04:51:29.793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</si>
  <si>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#I;
  end Main;
end BeginToReason;</t>
  </si>
  <si>
    <t>04:52:04.729</t>
  </si>
  <si>
    <t>04:52:25.373</t>
  </si>
  <si>
    <t>Facility BeginToReason;
  uses Integer_Template, Stack_Template;
  Facility Stack_Fac is Stack_Template(Integer, 3)
    realized by Array_Realiz;
  Operation Mystery (updates S: Stack);
    requires |S| =1;
    ensures S = Empty_String;
  Procedure
    Var I: Integer;
    Pop(I, S);
  end Mystery;
  Operation Main ();
  Procedure
    Var Stk: Stack;
    Var K: Integer;
    Push(K, Stk);
    Mystery(Stk);
  end Main;
end BeginToReason;</t>
  </si>
  <si>
    <t>04:52:54.960</t>
  </si>
  <si>
    <t>04:53:34.020</t>
  </si>
  <si>
    <t>Facility BeginToReason;
  uses Integer_Template, Stack_Template;
  Facility Stack_Fac is Stack_Template(Integer, 3)
    realized by Array_Realiz;
  Operation Mystery(alters S, T: Stack);
    requires |S| &gt;= 1 and 1 +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</si>
  <si>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04:54:56.818</t>
  </si>
  <si>
    <t>04:55:52.531</t>
  </si>
  <si>
    <t>04:56:59.009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</si>
  <si>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T;
  Procedure
    Var Temp: Integer;
    Pop(Temp, S);
    Push(Temp, T);
  end Mystery;
end BeginToReason;</t>
  </si>
  <si>
    <t>04:58:05.555</t>
  </si>
  <si>
    <t>04:58:11.625</t>
  </si>
  <si>
    <t>04:59:10.423</t>
  </si>
  <si>
    <t>04:59:17.575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</si>
  <si>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&lt;#K&gt;;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</si>
  <si>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#S o &lt;I&gt;;
    Confirm K = J;
  end Main;
end BeginToReason;</t>
  </si>
  <si>
    <t>23:20:11.907</t>
  </si>
  <si>
    <t>23:20:23.305</t>
  </si>
  <si>
    <t>23:20:56.156</t>
  </si>
  <si>
    <t>23:21:24.420</t>
  </si>
  <si>
    <t>23:21:54.987</t>
  </si>
  <si>
    <t>23:22:14.495</t>
  </si>
  <si>
    <t>23:23:20.559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</si>
  <si>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#S and S = Empty_String;
  Procedure
    Var Temp: Integer;
    If (Depth(S) &gt;= 1) then
      Pop(Temp, S);
      Push(Temp, T);
    end;
  end Mystery;
end BeginToReason;</t>
  </si>
  <si>
    <t>23:23:34.659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</si>
  <si>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T o #S and S = Empty_String;
  Procedure
    Var Temp: Integer;
    If (Depth(S) &gt;= 1) then
      Pop(Temp, S);
      Push(Temp, T);
    end;
  end Mystery;
end BeginToReason;</t>
  </si>
  <si>
    <t>23:23:57.736</t>
  </si>
  <si>
    <t>23:24:07.497</t>
  </si>
  <si>
    <t>23:26:02.906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</si>
  <si>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T o S
  Procedure
    Var Temp: Integer;
    Pop(Temp, S);
    Push(Temp, T);
  end Mystery;
end BeginToReason;</t>
  </si>
  <si>
    <t>23:40:51.836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</si>
  <si>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S
  Procedure
    Var Temp: Integer;
    Pop(Temp, S);
    Push(Temp, T);
  end Mystery;
end BeginToReason;</t>
  </si>
  <si>
    <t>23:41:05.814</t>
  </si>
  <si>
    <t>23:42:29.900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</si>
  <si>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#S
  Procedure
    Var Temp: Integer;
    Pop(Temp, S);
    Push(Temp, T);
  end Mystery;
end BeginToReason;</t>
  </si>
  <si>
    <t>23:42:39.382</t>
  </si>
  <si>
    <t>23:42:45.209</t>
  </si>
  <si>
    <t>23:42:54.463</t>
  </si>
  <si>
    <t>23:46:21.934</t>
  </si>
  <si>
    <t>23:46:27.918</t>
  </si>
  <si>
    <t>23:46:37.509</t>
  </si>
  <si>
    <t>23:48:03.502</t>
  </si>
  <si>
    <t>Facility BeginToReason;
  uses Integer_Template, Stack_Template;
  Facility Stack_Fac is Stack_Template(Integer, 3)
    realized by Array_Realiz;
  Operation Mystery(updates S, T: Stack);
    requires |S| &gt;= 1 and |T| &lt;= 2;
    ensures |T| &lt;= 3;
  Procedure
    Var Temp: Integer;
    Pop(Temp, S);
    Push(Temp, T);
  end Mystery;
end BeginToReason;</t>
  </si>
  <si>
    <t>23:54:58.224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</si>
  <si>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&lt;#I&gt;;
  end Main;
end BeginToReason;</t>
  </si>
  <si>
    <t>13:49:07.936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</si>
  <si>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#I;
  end Main;
end BeginToReason;</t>
  </si>
  <si>
    <t>13:49:19.737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</si>
  <si>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I;
  end Main;
end BeginToReason;</t>
  </si>
  <si>
    <t>13:49:25.735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</si>
  <si>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0;
  end Main;
end BeginToReason;</t>
  </si>
  <si>
    <t>13:50:11.060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</si>
  <si>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&lt;#K, #J&gt;;
    Confirm K = 0;
  end Main;
end BeginToReason;</t>
  </si>
  <si>
    <t>13:50:58.277</t>
  </si>
  <si>
    <t>13:51:53.046</t>
  </si>
  <si>
    <t>13:53:45.231</t>
  </si>
  <si>
    <t>13:53:53.769</t>
  </si>
  <si>
    <t>13:55:08.046</t>
  </si>
  <si>
    <t>13:55:15.079</t>
  </si>
  <si>
    <t>Facility BeginToReason;
  uses Integer_Template, Stack_Template;
  Facility Stack_Fac is Stack_Template(Integer, 3)
    realized by Array_Realiz;
  Operation Mystery (updates S: Stack);
    requires |S| =  1;
    ensures S = Empty_String;
  Procedure
    Var I: Integer;
    Pop(I, S);
  end Mystery;
  Operation Main ();
  Procedure
    Var Stk: Stack;
    Var K: Integer;
    Push(K, Stk);
    Mystery(Stk);
  end Main;
end BeginToReason;</t>
  </si>
  <si>
    <t>13:55:39.695</t>
  </si>
  <si>
    <t>13:56:31.870</t>
  </si>
  <si>
    <t>13:57:40.325</t>
  </si>
  <si>
    <t>13:58:12.342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</si>
  <si>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&lt;#S&gt;;
    Confirm K = /* expression */;
  end Main;
end BeginToReason;</t>
  </si>
  <si>
    <t>21:56:34.701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</si>
  <si>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/* expression */;
  end Main;
end BeginToReason;</t>
  </si>
  <si>
    <t>21:56:42.141</t>
  </si>
  <si>
    <t>21:56:54.072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</si>
  <si>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&lt;#I&gt;;
  end Main;
end BeginToReason;</t>
  </si>
  <si>
    <t>21:57:24.739</t>
  </si>
  <si>
    <t>21:57:33.954</t>
  </si>
  <si>
    <t>21:57:43.993</t>
  </si>
  <si>
    <t>21:57:59.017</t>
  </si>
  <si>
    <t>21:58:02.799</t>
  </si>
  <si>
    <t>21:58:51.861</t>
  </si>
  <si>
    <t>21:59:04.935</t>
  </si>
  <si>
    <t>Facility BeginToReason;
  uses Integer_Template, Stack_Template;
  Facility Stack_Fac is Stack_Template(Integer, 3)
    realized by Array_Realiz;
  Operation Mystery (updates S: Stack);
    requires |S| &gt;= 2;
    ensures S = Empty_String;
  Procedure
    Var I: Integer;
    Pop(I, S);
  end Mystery;
  Operation Main ();
  Procedure
    Var Stk: Stack;
    Var K: Integer;
    Push(K, Stk);
    Mystery(Stk);
  end Main;
end BeginToReason;</t>
  </si>
  <si>
    <t>21:59:56.918</t>
  </si>
  <si>
    <t>22:00:23.009</t>
  </si>
  <si>
    <t>22:00:48.656</t>
  </si>
  <si>
    <t>Facility BeginToReason;
  uses Integer_Template, Stack_Template;
  Facility Stack_Fac is Stack_Template(Integer, 3)
    realized by Array_Realiz;
  Operation Mystery(alters S, T: Stack);
    requires |S| &gt;= 1, |S| &lt;= 2;
  Procedure
    Var Temp: Integer;
    Pop(Temp, S);
    Push(Temp, T);
  end Mystery;
  Operation Main ();
  Procedure
    Var S1, S2: Stack;
    Var K: Integer;
    Push(K, S1);
    Mystery(S1, S2);
  end Main;
end BeginToReason;</t>
  </si>
  <si>
    <t>22:01:21.243</t>
  </si>
  <si>
    <t>Facility BeginToReason;
  uses Integer_Template, Stack_Template;
  Facility Stack_Fac is Stack_Template(Integer, 3)
    realized by Array_Realiz;
  Operation Mystery(alters S, T: Stack);
    requires |S| &gt;= 1; |T| &lt; 3
  Procedure
    Var Temp: Integer;
    Pop(Temp, S);
    Push(Temp, T);
  end Mystery;
  Operation Main ();
  Procedure
    Var S1, S2: Stack;
    Var K: Integer;
    Push(K, S1);
    Mystery(S1, S2);
  end Main;
end BeginToReason;</t>
  </si>
  <si>
    <t>22:01:43.169</t>
  </si>
  <si>
    <t>22:01:48.603</t>
  </si>
  <si>
    <t>Facility BeginToReason;
  uses Integer_Template, Stack_Template;
  Facility Stack_Fac is Stack_Template(Integer, 3)
    realized by Array_Realiz;
  Operation Mystery(alters S, T: Stack);
    requires |S| &gt;= 1, |T| &lt; 3;
  Procedure
    Var Temp: Integer;
    Pop(Temp, S);
    Push(Temp, T);
  end Mystery;
  Operation Main ();
  Procedure
    Var S1, S2: Stack;
    Var K: Integer;
    Push(K, S1);
    Mystery(S1, S2);
  end Main;
end BeginToReason;</t>
  </si>
  <si>
    <t>22:01:52.788</t>
  </si>
  <si>
    <t>Facility BeginToReason;
  uses Integer_Template, Stack_Template;
  Facility Stack_Fac is Stack_Template(Integer, 3)
    realized by Array_Realiz;
  Operation Mystery(alters S, T: Stack);
    requires |S| &gt;= 1 |T| &lt; 3;
  Procedure
    Var Temp: Integer;
    Pop(Temp, S);
    Push(Temp, T);
  end Mystery;
  Operation Main ();
  Procedure
    Var S1, S2: Stack;
    Var K: Integer;
    Push(K, S1);
    Mystery(S1, S2);
  end Main;
end BeginToReason;</t>
  </si>
  <si>
    <t>22:01:57.307</t>
  </si>
  <si>
    <t>Facility BeginToReason;
  uses Integer_Template, Stack_Template;
  Facility Stack_Fac is Stack_Template(Integer, 3)
    realized by Array_Realiz;
  Operation Mystery(alters S, T: Stack);
    requires |S| &gt;= 1,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</si>
  <si>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22:02:20.794</t>
  </si>
  <si>
    <t>Facility BeginToReason;
  uses Integer_Template, Stack_Template;
  Facility Stack_Fac is Stack_Template(Integer, 3)
    realized by Array_Realiz;
  Operation Mystery(alters S, T: Stack);
    requires |S| &gt;= 1; |T| &lt; Max_Depth;
  Procedure
    Var Temp: Integer;
    Pop(Temp, S);
    Push(Temp, T);
  end Mystery;
  Operation Main ();
  Procedure
    Var S1, S2: Stack;
    Var K: Integer;
    Push(K, S1);
    Mystery(S1, S2);
  end Main;
end BeginToReason;</t>
  </si>
  <si>
    <t>22:02:24.613</t>
  </si>
  <si>
    <t>22:03:01.817</t>
  </si>
  <si>
    <t>22:03:11.524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</si>
  <si>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&lt;Temp&gt; + #T;
  Procedure
    Var Temp: Integer;
    If (Depth(S) &gt;= 1) then
      Pop(Temp, S);
      Push(Temp, T);
    end;
  end Mystery;
end BeginToReason;</t>
  </si>
  <si>
    <t>22:03:53.246</t>
  </si>
  <si>
    <t>22:04:02.416</t>
  </si>
  <si>
    <t>22:04:35.512</t>
  </si>
  <si>
    <t>22:05:02.915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</si>
  <si>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Prt_Btwn(0,1,#S) o #T;
  Procedure
    Var Temp: Integer;
    If (Depth(S) &gt;= 1) then
      Pop(Temp, S);
      Push(Temp, T);
    end;
  end Mystery;
end BeginToReason;</t>
  </si>
  <si>
    <t>22:06:58.597</t>
  </si>
  <si>
    <t>22:10:20.949</t>
  </si>
  <si>
    <t>22:10:29.513</t>
  </si>
  <si>
    <t>15:36:24.819</t>
  </si>
  <si>
    <t>15:39:05.330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</si>
  <si>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&lt;K&gt; o &lt;S&gt;;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</si>
  <si>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&lt;#S&gt;;
    Confirm K = &lt;S&gt; o &lt;#K&gt;;
  end Main;
end BeginToReason;</t>
  </si>
  <si>
    <t>13:39:12.595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</si>
  <si>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S o &lt;#K&gt;;
  end Main;
end BeginToReason;</t>
  </si>
  <si>
    <t>13:39:32.728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</si>
  <si>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= #K;
  end Main;
end BeginToReason;</t>
  </si>
  <si>
    <t>13:42:28.407</t>
  </si>
  <si>
    <t>15:10:38.675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</si>
  <si>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&lt;J&gt; o #S;
    Confirm K = &lt;I&gt;;
  end Main;
end BeginToReason;</t>
  </si>
  <si>
    <t>16:00:58.278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</si>
  <si>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&lt;I&gt; o #S;
    Confirm K = &lt;J&gt;;
  end Main;
end BeginToReason;</t>
  </si>
  <si>
    <t>16:01:42.981</t>
  </si>
  <si>
    <t>16:01:59.492</t>
  </si>
  <si>
    <t>16:02:39.839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</si>
  <si>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&lt;#J,#I&gt; o #S;
    Confirm K = #J;
  end Main;
end BeginToReason;</t>
  </si>
  <si>
    <t>16:03:47.378</t>
  </si>
  <si>
    <t>16:04:05.362</t>
  </si>
  <si>
    <t>16:04:19.856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</si>
  <si>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&lt;J&gt; o #S;
    Confirm K = #J;
  end Main;
end BeginToReason;</t>
  </si>
  <si>
    <t>16:06:20.633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</si>
  <si>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&lt;J&gt; o S;
    Confirm K = #J;
  end Main;
end BeginToReason;</t>
  </si>
  <si>
    <t>16:06:25.045</t>
  </si>
  <si>
    <t>16:06:28.913</t>
  </si>
  <si>
    <t>16:06:36.216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</si>
  <si>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&lt;#J&gt; o #S;
    Confirm K = #J;
  end Main;
end BeginToReason;</t>
  </si>
  <si>
    <t>16:06:51.730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</si>
  <si>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S;
    Confirm K = #J;
  end Main;
end BeginToReason;</t>
  </si>
  <si>
    <t>16:06:59.767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</si>
  <si>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&lt;J&gt; o S;
    Confirm K = #J;
  end Main;
end BeginToReason;</t>
  </si>
  <si>
    <t>16:07:03.518</t>
  </si>
  <si>
    <t>16:10:00.165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</si>
  <si>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S;
    Confirm K = #J;
  end Main;
end BeginToReason;</t>
  </si>
  <si>
    <t>16:10:07.044</t>
  </si>
  <si>
    <t>16:10:16.860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</si>
  <si>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&lt;#I,#J&gt; o #S;
    Confirm K = #J;
  end Main;
end BeginToReason;</t>
  </si>
  <si>
    <t>16:10:41.083</t>
  </si>
  <si>
    <t>16:12:33.174</t>
  </si>
  <si>
    <t>16:15:27.185</t>
  </si>
  <si>
    <t>Facility BeginToReason;
  uses Integer_Template, Stack_Template;
  Facility Stack_Fac is Stack_Template(Integer, 3)
    realized by Array_Realiz;
  Operation Mystery (updates S: Stack);
    requires 1 =&gt; |S|;
    ensures S = Empty_String;
  Procedure
    Var I: Integer;
    Pop(I, S);
  end Mystery;
  Operation Main ();
  Procedure
    Var Stk: Stack;
    Var K: Integer;
    Push(K, Stk);
    Mystery(Stk);
  end Main;
end BeginToReason;</t>
  </si>
  <si>
    <t>16:15:40.359</t>
  </si>
  <si>
    <t>16:16:20.143</t>
  </si>
  <si>
    <t>16:17:22.802</t>
  </si>
  <si>
    <t>16:18:14.047</t>
  </si>
  <si>
    <t>16:20:32.789</t>
  </si>
  <si>
    <t>16:22:13.988</t>
  </si>
  <si>
    <t>16:22:31.231</t>
  </si>
  <si>
    <t>23:40:38.907</t>
  </si>
  <si>
    <t>23:42:28.985</t>
  </si>
  <si>
    <t>23:43:49.120</t>
  </si>
  <si>
    <t>23:45:25.682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</si>
  <si>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|T| =  |#T| + 1;
  Procedure
    Var Temp: Integer;
    If (Depth(S) &gt;= 1) then
      Pop(Temp, S);
      Push(Temp, T);
    end;
  end Mystery;
end BeginToReason;</t>
  </si>
  <si>
    <t>23:48:57.579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</si>
  <si>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|T| = |#T| + 1 and |S| = |#S| - 1;
  Procedure
    Var Temp: Integer;
    If (Depth(S) &gt;= 1) then
      Pop(Temp, S);
      Push(Temp, T);
    end;
  end Mystery;
end BeginToReason;</t>
  </si>
  <si>
    <t>23:51:51.226</t>
  </si>
  <si>
    <t>23:54:52.353</t>
  </si>
  <si>
    <t>23:55:06.170</t>
  </si>
  <si>
    <t>00:07:39.878</t>
  </si>
  <si>
    <t>19:32:26.757</t>
  </si>
  <si>
    <t>19:33:36.895</t>
  </si>
  <si>
    <t>Facility BeginToReason;
  uses Integer_Template, Stack_Template;
  Facility Stack_Fac is Stack_Template(Integer, 3)
    realized by Array_Realiz;
  Operation Mystery (updates S: Stack);
    requires #S &gt; 0;
    ensures S = Empty_String;
  Procedure
    Var I: Integer;
    Pop(I, S);
  end Mystery;
  Operation Main ();
  Procedure
    Var Stk: Stack;
    Var K: Integer;
    Push(K, Stk);
    Mystery(Stk);
  end Main;
end BeginToReason;</t>
  </si>
  <si>
    <t>19:34:58.351</t>
  </si>
  <si>
    <t>Facility BeginToReason;
  uses Integer_Template, Stack_Template;
  Facility Stack_Fac is Stack_Template(Integer, 3)
    realized by Array_Realiz;
  Operation Mystery (updates S: Stack);
    requires #S &gt;= 1;
    ensures S = Empty_String;
  Procedure
    Var I: Integer;
    Pop(I, S);
  end Mystery;
  Operation Main ();
  Procedure
    Var Stk: Stack;
    Var K: Integer;
    Push(K, Stk);
    Mystery(Stk);
  end Main;
end BeginToReason;</t>
  </si>
  <si>
    <t>19:35:14.197</t>
  </si>
  <si>
    <t>19:35:54.485</t>
  </si>
  <si>
    <t>19:36:18.396</t>
  </si>
  <si>
    <t>19:37:41.526</t>
  </si>
  <si>
    <t>Facility BeginToReason;
  uses Integer_Template, Stack_Template;
  Facility Stack_Fac is Stack_Template(Integer, 3)
    realized by Array_Realiz;
  Operation Mystery(alters S, T: Stack);
    requires |S| &gt;= 1, 1 + |T| &lt;= Max_Depth;
  Procedure
    Var Temp: Integer;
    Pop(Temp, S);
    Push(Temp, T);
  end Mystery;
  Operation Main ();
  Procedure
    Var S1, S2: Stack;
    Var K: Integer;
    Push(K, S1);
    Mystery(S1, S2);
  end Main;
end BeginToReason;</t>
  </si>
  <si>
    <t>19:38:34.984</t>
  </si>
  <si>
    <t>19:38:41.780</t>
  </si>
  <si>
    <t>19:39:58.107</t>
  </si>
  <si>
    <t>19:40:51.045</t>
  </si>
  <si>
    <t>19:42:03.106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</si>
  <si>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Reverse(#T);;
  Procedure
    Var Temp: Integer;
    Pop(Temp, S);
    Push(Temp, T);
  end Mystery;
end BeginToReason;</t>
  </si>
  <si>
    <t>19:42:45.969</t>
  </si>
  <si>
    <t>19:42:59.908</t>
  </si>
  <si>
    <t>19:45:53.380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</si>
  <si>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#E +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</si>
  <si>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+ #S;
    end Main;
end BeginToReason;</t>
  </si>
  <si>
    <t>01:11:42.402</t>
  </si>
  <si>
    <t>01:12:05.958</t>
  </si>
  <si>
    <t>01:12:54.226</t>
  </si>
  <si>
    <t>17:34:05.617</t>
  </si>
  <si>
    <t>17:34:30.744</t>
  </si>
  <si>
    <t>17:34:50.206</t>
  </si>
  <si>
    <t>17:35:07.113</t>
  </si>
  <si>
    <t>17:35:14.990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</si>
  <si>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&lt;&gt;;
  end Main;
end BeginToReason;</t>
  </si>
  <si>
    <t>17:35:26.462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</si>
  <si>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&lt;#K&gt;;
  end Main;
end BeginToReason;</t>
  </si>
  <si>
    <t>17:35:39.247</t>
  </si>
  <si>
    <t>17:36:31.811</t>
  </si>
  <si>
    <t>17:36:56.692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</si>
  <si>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&lt;#&gt;;
  end Main;
end BeginToReason;</t>
  </si>
  <si>
    <t>17:37:04.614</t>
  </si>
  <si>
    <t>17:37:15.849</t>
  </si>
  <si>
    <t>17:37:37.187</t>
  </si>
  <si>
    <t>17:38:42.884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</si>
  <si>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&lt;J&gt;
  end Main;
end BeginToReason;</t>
  </si>
  <si>
    <t>17:39:34.919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</si>
  <si>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&lt;#K&gt;
  end Main;
end BeginToReason;</t>
  </si>
  <si>
    <t>17:39:42.435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</si>
  <si>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&lt;#I&gt;
  end Main;
end BeginToReason;</t>
  </si>
  <si>
    <t>17:40:02.863</t>
  </si>
  <si>
    <t>17:40:14.623</t>
  </si>
  <si>
    <t>17:40:25.501</t>
  </si>
  <si>
    <t>17:40:38.507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</si>
  <si>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&lt;I&gt;;
  end Main;
end BeginToReason;</t>
  </si>
  <si>
    <t>17:40:49.177</t>
  </si>
  <si>
    <t>17:41:10.551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</si>
  <si>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S;
  end Main;
end BeginToReason;</t>
  </si>
  <si>
    <t>04:06:31.735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</si>
  <si>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&lt;#I,#J&gt;;
    Confirm K = S;
  end Main;
end BeginToReason;</t>
  </si>
  <si>
    <t>04:06:40.770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</si>
  <si>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&lt;#J&gt;;
    Confirm K = S;
  end Main;
end BeginToReason;</t>
  </si>
  <si>
    <t>04:07:06.154</t>
  </si>
  <si>
    <t>04:07:19.982</t>
  </si>
  <si>
    <t>04:07:47.719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</si>
  <si>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&lt;#I,#J&gt;;
    Confirm K = #S;
  end Main;
end BeginToReason;</t>
  </si>
  <si>
    <t>04:07:51.564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</si>
  <si>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&lt;#I,#J&gt;;
    Confirm K = &lt;#I,#J&gt;;
  end Main;
end BeginToReason;</t>
  </si>
  <si>
    <t>04:08:04.789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</si>
  <si>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&lt;#I, #J&gt;;
    Confirm K = &lt;#I, #J&gt;;
  end Main;
end BeginToReason;</t>
  </si>
  <si>
    <t>04:08:09.349</t>
  </si>
  <si>
    <t>04:08:37.343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</si>
  <si>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#J;
    Confirm K = &lt;#I, #J&gt;;
  end Main;
end BeginToReason;</t>
  </si>
  <si>
    <t>04:10:41.624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</si>
  <si>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#J;
    Confirm K = &lt;#I&gt; o #J;
  end Main;
end BeginToReason;</t>
  </si>
  <si>
    <t>04:10:51.238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</si>
  <si>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&lt;#J&gt;;
    Confirm K = &lt;#I&gt; o &lt;#J&gt;;
  end Main;
end BeginToReason;</t>
  </si>
  <si>
    <t>04:11:26.414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</si>
  <si>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&lt;#I&gt;;
    Confirm K = &lt;#I&gt; o &lt;#J&gt;;
  end Main;
end BeginToReason;</t>
  </si>
  <si>
    <t>04:11:46.821</t>
  </si>
  <si>
    <t>04:16:44.349</t>
  </si>
  <si>
    <t>04:16:56.161</t>
  </si>
  <si>
    <t>04:17:20.030</t>
  </si>
  <si>
    <t>04:17:44.523</t>
  </si>
  <si>
    <t>04:17:59.762</t>
  </si>
  <si>
    <t>04:18:15.427</t>
  </si>
  <si>
    <t>04:18:45.822</t>
  </si>
  <si>
    <t>04:19:09.486</t>
  </si>
  <si>
    <t>04:19:24.520</t>
  </si>
  <si>
    <t>04:20:36.009</t>
  </si>
  <si>
    <t>04:21:09.824</t>
  </si>
  <si>
    <t>04:21:25.537</t>
  </si>
  <si>
    <t>04:23:09.966</t>
  </si>
  <si>
    <t>04:23:39.734</t>
  </si>
  <si>
    <t>Facility BeginToReason;
  uses Integer_Template, Stack_Template;
  Facility Stack_Fac is Stack_Template(Integer, 3)
    realized by Array_Realiz;
  Operation Mystery(updates S, T: Stack);
    requires |S| &gt;= 1 and |T| &lt;= 2;
    ensures Reverse(#S) o #T = Reverse(S) o T;
  Procedure
    Var Temp: Integer;
    Pop(Temp, S);
    Push(Temp, T);
  end Mystery;
end BeginToReason;</t>
  </si>
  <si>
    <t>04:25:50.967</t>
  </si>
  <si>
    <t>04:26:12.970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</si>
  <si>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Empty_String o #K;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</si>
  <si>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|1|;
    end Main;
end BeginToReason;</t>
  </si>
  <si>
    <t>20:46:45.133</t>
  </si>
  <si>
    <t>20:47:32.490</t>
  </si>
  <si>
    <t>20:47:41.981</t>
  </si>
  <si>
    <t>20:48:07.523</t>
  </si>
  <si>
    <t>20:48:15.331</t>
  </si>
  <si>
    <t>Facility BeginToReason;
  uses Integer_Template, Stack_Template;
  Facility Stack_Fac is Stack_Template(Integer, 3)
    realized by Array_Realiz;
  Operation Mystery(alters S, T: Stack);
    requires |S| &gt;= 1
  Procedure
    Var Temp: Integer;
    Pop(Temp, S);
    Push(Temp, T);
  end Mystery;
  Operation Main ();
  Procedure
    Var S1, S2: Stack;
    Var K: Integer;
    Push(K, S1);
    Mystery(S1, S2);
  end Main;
end BeginToReason;</t>
  </si>
  <si>
    <t>20:48:38.830</t>
  </si>
  <si>
    <t>20:48:49.697</t>
  </si>
  <si>
    <t>Facility BeginToReason;
  uses Integer_Template, Stack_Template;
  Facility Stack_Fac is Stack_Template(Integer, 3)
    realized by Array_Realiz;
  Operation Mystery(alters S, T: Stack);
    requires |S| &gt;= 1 and |T| &lt;= 2;
  Procedure
    Var Temp: Integer;
    Pop(Temp, S);
    Push(Temp, T);
  end Mystery;
  Operation Main ();
  Procedure
    Var S1, S2: Stack;
    Var K: Integer;
    Push(K, S1);
    Mystery(S1, S2);
  end Main;
end BeginToReason;</t>
  </si>
  <si>
    <t>20:49:36.154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</si>
  <si>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Reverse(#S) o #T;;
  Procedure
    Var Temp: Integer;
    If (Depth(S) &gt;= 1) then
      Pop(Temp, S);
      Push(Temp, T);
    end;
  end Mystery;
end BeginToReason;</t>
  </si>
  <si>
    <t>20:49:52.367</t>
  </si>
  <si>
    <t>20:50:05.346</t>
  </si>
  <si>
    <t>20:51:58.978</t>
  </si>
  <si>
    <t>20:52:13.471</t>
  </si>
  <si>
    <t>20:52:20.326</t>
  </si>
  <si>
    <t>14:58:51.130</t>
  </si>
  <si>
    <t>15:00:03.264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</si>
  <si>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mpty_String;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</si>
  <si>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K;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</si>
  <si>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&lt;#E&gt; o #S;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</si>
  <si>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E o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</si>
  <si>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K o S;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</si>
  <si>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&lt;#K&gt; o &lt;S&gt;;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</si>
  <si>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&lt;#J&gt; o #S;
    Confirm K o S=  #S; 
  end Main;
end BeginToReason;</t>
  </si>
  <si>
    <t>23:55:55.014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</si>
  <si>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#S = &lt;#I&gt; o &lt;#J&gt; o S o &lt;K&gt;;
    Confirm K o S=  #S; 
  end Main;
end BeginToReason;</t>
  </si>
  <si>
    <t>23:57:35.489</t>
  </si>
  <si>
    <t>23:58:10.644</t>
  </si>
  <si>
    <t>23:58:20.115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</si>
  <si>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K= &lt;#I&gt; o &lt;#J&gt; o #S;
    Confirm K o S=  #S; 
  end Main;
end BeginToReason;</t>
  </si>
  <si>
    <t>23:59:49.715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</si>
  <si>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K= &lt;#J&gt; o&lt;#I&gt; o #S; 
    Confirm K o S=  #S; 
  end Main;
end BeginToReason;</t>
  </si>
  <si>
    <t>00:04:51.339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</si>
  <si>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o&lt;#I&gt; o #S; 
    Confirm K o S=  #S; 
  end Main;
end BeginToReason;</t>
  </si>
  <si>
    <t>00:05:19.596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</si>
  <si>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o&lt;#I&gt; o #S; 
    Confirm &lt;K&gt; o S=  #S; 
  end Main;
end BeginToReason;</t>
  </si>
  <si>
    <t>00:05:42.102</t>
  </si>
  <si>
    <t>00:05:53.165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</si>
  <si>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o&lt;#I&gt; o #S; 
    Confirm K = #S - S; 
  end Main;
end BeginToReason;</t>
  </si>
  <si>
    <t>00:06:45.299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</si>
  <si>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K= &lt;#J&gt; o&lt;#I&gt; o #S; 
    Confirm K = #S - S; 
  end Main;
end BeginToReason;</t>
  </si>
  <si>
    <t>00:16:09.157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</si>
  <si>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&lt;K&gt;= &lt;#J&gt; o&lt;#I&gt; o #S; 
    Confirm K = #S - S; 
  end Main;
end BeginToReason;</t>
  </si>
  <si>
    <t>00:16:53.939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</si>
  <si>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&lt;K&gt; = &lt;#J&gt; o&lt;#I&gt; ; 
    Confirm K = #S - S; 
  end Main;
end BeginToReason;</t>
  </si>
  <si>
    <t>00:18:18.131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</si>
  <si>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o &lt;K&gt; = &lt;#J&gt; o&lt;#I&gt; ; 
    Confirm K o S  =  #S;
  end Main;
end BeginToReason;</t>
  </si>
  <si>
    <t>00:19:30.518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</si>
  <si>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#E o  #S;
    end Main;
end BeginToReason;</t>
  </si>
  <si>
    <t>00:20:48.739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</si>
  <si>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&lt;#E&gt;o  #S;
    end Main;
end BeginToReason;</t>
  </si>
  <si>
    <t>00:20:58.981</t>
  </si>
  <si>
    <t>00:21:07.775</t>
  </si>
  <si>
    <t>00:21:18.610</t>
  </si>
  <si>
    <t>00:21:30.774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</si>
  <si>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 &lt;#J&gt; o &lt;#I&gt; o #S;
    Confirm K = /* expression */;
  end Main;
end BeginToReason;</t>
  </si>
  <si>
    <t>00:22:20.754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</si>
  <si>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 #I;
  end Main;
end BeginToReason;</t>
  </si>
  <si>
    <t>00:23:45.341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</si>
  <si>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&lt;#J&gt;;
    Confirm K =  #I;
  end Main;
end BeginToReason;</t>
  </si>
  <si>
    <t>00:24:12.773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</si>
  <si>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 J;
  end Main;
end BeginToReason;</t>
  </si>
  <si>
    <t>00:25:02.242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</si>
  <si>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 J;
  end Main;
end BeginToReason;</t>
  </si>
  <si>
    <t>00:25:14.464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</si>
  <si>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&lt;#I&gt;;
    Confirm K =  #J;
  end Main;
end BeginToReason;</t>
  </si>
  <si>
    <t>00:25:25.460</t>
  </si>
  <si>
    <t>Facility BeginToReason;
  uses Integer_Template, Stack_Template;
  Facility Stack_Fac is Stack_Template(Integer, 3)
    realized by Array_Realiz;
  Operation Mystery (updates S: Stack);
    requires S&lt;=3;
    ensures S = Empty_String;
  Procedure
    Var I: Integer;
    Pop(I, S);
  end Mystery;
  Operation Main ();
  Procedure
    Var Stk: Stack;
    Var K: Integer;
    Push(K, Stk);
    Mystery(Stk);
  end Main;
end BeginToReason;</t>
  </si>
  <si>
    <t>00:26:35.499</t>
  </si>
  <si>
    <t>Facility BeginToReason;
  uses Integer_Template, Stack_Template;
  Facility Stack_Fac is Stack_Template(Integer, 3)
    realized by Array_Realiz;
  Operation Mystery (updates S: Stack);
    requires |S| =  0;
    ensures S = Empty_String;
  Procedure
    Var I: Integer;
    Pop(I, S);
  end Mystery;
  Operation Main ();
  Procedure
    Var Stk: Stack;
    Var K: Integer;
    Push(K, Stk);
    Mystery(Stk);
  end Main;
end BeginToReason;</t>
  </si>
  <si>
    <t>00:26:59.054</t>
  </si>
  <si>
    <t>Facility BeginToReason;
  uses Integer_Template, Stack_Template;
  Facility Stack_Fac is Stack_Template(Integer, 3)
    realized by Array_Realiz;
  Operation Mystery (updates S: Stack);
    requires |S| &lt;= 3;
    ensures S = Empty_String;
  Procedure
    Var I: Integer;
    Pop(I, S);
  end Mystery;
  Operation Main ();
  Procedure
    Var Stk: Stack;
    Var K: Integer;
    Push(K, Stk);
    Mystery(Stk);
  end Main;
end BeginToReason;</t>
  </si>
  <si>
    <t>00:27:16.571</t>
  </si>
  <si>
    <t>Facility BeginToReason;
  uses Integer_Template, Stack_Template;
  Facility Stack_Fac is Stack_Template(Integer, 3)
    realized by Array_Realiz;
  Operation Mystery (updates S: Stack);
    requires |S| &gt;=1;
    ensures S = Empty_String;
  Procedure
    Var I: Integer;
    Pop(I, S);
  end Mystery;
  Operation Main ();
  Procedure
    Var Stk: Stack;
    Var K: Integer;
    Push(K, Stk);
    Mystery(Stk);
  end Main;
end BeginToReason;</t>
  </si>
  <si>
    <t>00:27:44.116</t>
  </si>
  <si>
    <t>Facility BeginToReason;
  uses Integer_Template, Stack_Template;
  Facility Stack_Fac is Stack_Template(Integer, 3)
    realized by Array_Realiz;
  Operation Mystery (updates S: Stack);
    requires 1&lt;= |S| &lt;= 3;
    ensures S = Empty_String;
  Procedure
    Var I: Integer;
    Pop(I, S);
  end Mystery;
  Operation Main ();
  Procedure
    Var Stk: Stack;
    Var K: Integer;
    Push(K, Stk);
    Mystery(Stk);
  end Main;
end BeginToReason;</t>
  </si>
  <si>
    <t>00:28:09.223</t>
  </si>
  <si>
    <t>Facility BeginToReason;
  uses Integer_Template, Stack_Template;
  Facility Stack_Fac is Stack_Template(Integer, 3)
    realized by Array_Realiz;
  Operation Mystery (updates S: Stack);
    requires 0&lt;= |S| &lt;= 3;
    ensures S = Empty_String;
  Procedure
    Var I: Integer;
    Pop(I, S);
  end Mystery;
  Operation Main ();
  Procedure
    Var Stk: Stack;
    Var K: Integer;
    Push(K, Stk);
    Mystery(Stk);
  end Main;
end BeginToReason;</t>
  </si>
  <si>
    <t>00:28:35.832</t>
  </si>
  <si>
    <t>00:28:48.698</t>
  </si>
  <si>
    <t>Facility BeginToReason;
  uses Integer_Template, Stack_Template;
  Facility Stack_Fac is Stack_Template(Integer, 3)
    realized by Array_Realiz;
  Operation Mystery(alters S, T: Stack);
    requires  |S| &gt;0;
  Procedure
    Var Temp: Integer;
    Pop(Temp, S);
    Push(Temp, T);
  end Mystery;
  Operation Main ();
  Procedure
    Var S1, S2: Stack;
    Var K: Integer;
    Push(K, S1);
    Mystery(S1, S2);
  end Main;
end BeginToReason;</t>
  </si>
  <si>
    <t>00:29:36.403</t>
  </si>
  <si>
    <t>Facility BeginToReason;
  uses Integer_Template, Stack_Template;
  Facility Stack_Fac is Stack_Template(Integer, 3)
    realized by Array_Realiz;
  Operation Mystery(alters S, T: Stack);
    requires  3&gt;= |S| &gt;0;
  Procedure
    Var Temp: Integer;
    Pop(Temp, S);
    Push(Temp, T);
  end Mystery;
  Operation Main ();
  Procedure
    Var S1, S2: Stack;
    Var K: Integer;
    Push(K, S1);
    Mystery(S1, S2);
  end Main;
end BeginToReason;</t>
  </si>
  <si>
    <t>00:30:00.801</t>
  </si>
  <si>
    <t>Facility BeginToReason;
  uses Integer_Template, Stack_Template;
  Facility Stack_Fac is Stack_Template(Integer, 3)
    realized by Array_Realiz;
  Operation Mystery(alters S, T: Stack);
    requires  3&gt;= |S| &gt;=0;
  Procedure
    Var Temp: Integer;
    Pop(Temp, S);
    Push(Temp, T);
  end Mystery;
  Operation Main ();
  Procedure
    Var S1, S2: Stack;
    Var K: Integer;
    Push(K, S1);
    Mystery(S1, S2);
  end Main;
end BeginToReason;</t>
  </si>
  <si>
    <t>00:30:12.947</t>
  </si>
  <si>
    <t>Facility BeginToReason;
  uses Integer_Template, Stack_Template;
  Facility Stack_Fac is Stack_Template(Integer, 3)
    realized by Array_Realiz;
  Operation Mystery(alters S, T: Stack);
    requires  |S| &gt; 0 o |T| &lt; 3 
  Procedure
    Var Temp: Integer;
    Pop(Temp, S);
    Push(Temp, T);
  end Mystery;
  Operation Main ();
  Procedure
    Var S1, S2: Stack;
    Var K: Integer;
    Push(K, S1);
    Mystery(S1, S2);
  end Main;
end BeginToReason;</t>
  </si>
  <si>
    <t>00:30:49.968</t>
  </si>
  <si>
    <t>Facility BeginToReason;
  uses Integer_Template, Stack_Template;
  Facility Stack_Fac is Stack_Template(Integer, 3)
    realized by Array_Realiz;
  Operation Mystery(alters S, T: Stack);
    requires  |S| &gt; 0 o |T| &lt; 3 ;
  Procedure
    Var Temp: Integer;
    Pop(Temp, S);
    Push(Temp, T);
  end Mystery;
  Operation Main ();
  Procedure
    Var S1, S2: Stack;
    Var K: Integer;
    Push(K, S1);
    Mystery(S1, S2);
  end Main;
end BeginToReason;</t>
  </si>
  <si>
    <t>00:30:57.790</t>
  </si>
  <si>
    <t>Facility BeginToReason;
  uses Integer_Template, Stack_Template;
  Facility Stack_Fac is Stack_Template(Integer, 3)
    realized by Array_Realiz;
  Operation Mystery(alters S, T: Stack);
    requires  |S| &gt; 0 ;
  Procedure
    Var Temp: Integer;
    Pop(Temp, S);
    Push(Temp, T);
  end Mystery;
  Operation Main ();
  Procedure
    Var S1, S2: Stack;
    Var K: Integer;
    Push(K, S1);
    Mystery(S1, S2);
  end Main;
end BeginToReason;</t>
  </si>
  <si>
    <t>00:31:08.998</t>
  </si>
  <si>
    <t>Facility BeginToReason;
  uses Integer_Template, Stack_Template;
  Facility Stack_Fac is Stack_Template(Integer, 3)
    realized by Array_Realiz;
  Operation Mystery(alters S, T: Stack);
    requires  |S|=1 o |T| =0;
  Procedure
    Var Temp: Integer;
    Pop(Temp, S);
    Push(Temp, T);
  end Mystery;
  Operation Main ();
  Procedure
    Var S1, S2: Stack;
    Var K: Integer;
    Push(K, S1);
    Mystery(S1, S2);
  end Main;
end BeginToReason;</t>
  </si>
  <si>
    <t>00:32:53.514</t>
  </si>
  <si>
    <t>Facility BeginToReason;
  uses Integer_Template, Stack_Template;
  Facility Stack_Fac is Stack_Template(Integer, 3)
    realized by Array_Realiz;
  Operation Mystery(alters S, T: Stack);
    requires  |S|=1 o |T| &lt;  3;
  Procedure
    Var Temp: Integer;
    Pop(Temp, S);
    Push(Temp, T);
  end Mystery;
  Operation Main ();
  Procedure
    Var S1, S2: Stack;
    Var K: Integer;
    Push(K, S1);
    Mystery(S1, S2);
  end Main;
end BeginToReason;</t>
  </si>
  <si>
    <t>00:33:21.446</t>
  </si>
  <si>
    <t>Facility BeginToReason;
  uses Integer_Template, Stack_Template;
  Facility Stack_Fac is Stack_Template(Integer, 3)
    realized by Array_Realiz;
  Operation Mystery(alters S, T: Stack);
    requires  |S|&gt;=0 o |T| &lt;  3;
  Procedure
    Var Temp: Integer;
    Pop(Temp, S);
    Push(Temp, T);
  end Mystery;
  Operation Main ();
  Procedure
    Var S1, S2: Stack;
    Var K: Integer;
    Push(K, S1);
    Mystery(S1, S2);
  end Main;
end BeginToReason;</t>
  </si>
  <si>
    <t>00:33:31.881</t>
  </si>
  <si>
    <t>Facility BeginToReason;
  uses Integer_Template, Stack_Template;
  Facility Stack_Fac is Stack_Template(Integer, 3)
    realized by Array_Realiz;
  Operation Mystery(alters S, T: Stack);
    requires  3&gt;=|S|&gt;=0 o 0&lt;= |T| &lt;  3;
  Procedure
    Var Temp: Integer;
    Pop(Temp, S);
    Push(Temp, T);
  end Mystery;
  Operation Main ();
  Procedure
    Var S1, S2: Stack;
    Var K: Integer;
    Push(K, S1);
    Mystery(S1, S2);
  end Main;
end BeginToReason;</t>
  </si>
  <si>
    <t>00:34:16.502</t>
  </si>
  <si>
    <t>Facility BeginToReason;
  uses Integer_Template, Stack_Template;
  Facility Stack_Fac is Stack_Template(Integer, 3)
    realized by Array_Realiz;
  Operation Mystery(alters S, T: Stack);
    requires  T =  &lt;#S&gt; o &lt;#T&gt;;
  Procedure
    Var Temp: Integer;
    Pop(Temp, S);
    Push(Temp, T);
  end Mystery;
  Operation Main ();
  Procedure
    Var S1, S2: Stack;
    Var K: Integer;
    Push(K, S1);
    Mystery(S1, S2);
  end Main;
end BeginToReason;</t>
  </si>
  <si>
    <t>00:35:22.517</t>
  </si>
  <si>
    <t>Facility BeginToReason;
  uses Integer_Template, Stack_Template;
  Facility Stack_Fac is Stack_Template(Integer, 3)
    realized by Array_Realiz;
  Operation Mystery(alters S, T: Stack);
    requires  T =  &lt;#S&gt; o #T;
  Procedure
    Var Temp: Integer;
    Pop(Temp, S);
    Push(Temp, T);
  end Mystery;
  Operation Main ();
  Procedure
    Var S1, S2: Stack;
    Var K: Integer;
    Push(K, S1);
    Mystery(S1, S2);
  end Main;
end BeginToReason;</t>
  </si>
  <si>
    <t>00:35:35.076</t>
  </si>
  <si>
    <t>Facility BeginToReason;
  uses Integer_Template, Stack_Template;
  Facility Stack_Fac is Stack_Template(Integer, 3)
    realized by Array_Realiz;
  Operation Mystery(alters S, T: Stack);
    requires  |T|  + 1  &lt;= Max_Depth;
  Procedure
    Var Temp: Integer;
    Pop(Temp, S);
    Push(Temp, T);
  end Mystery;
  Operation Main ();
  Procedure
    Var S1, S2: Stack;
    Var K: Integer;
    Push(K, S1);
    Mystery(S1, S2);
  end Main;
end BeginToReason;</t>
  </si>
  <si>
    <t>00:38:03.772</t>
  </si>
  <si>
    <t>Facility BeginToReason;
  uses Integer_Template, Stack_Template;
  Facility Stack_Fac is Stack_Template(Integer, 3)
    realized by Array_Realiz;
  Operation Mystery(alters S, T: Stack);
    requires  |T|  + 1  &lt;= 3;
  Procedure
    Var Temp: Integer;
    Pop(Temp, S);
    Push(Temp, T);
  end Mystery;
  Operation Main ();
  Procedure
    Var S1, S2: Stack;
    Var K: Integer;
    Push(K, S1);
    Mystery(S1, S2);
  end Main;
end BeginToReason;</t>
  </si>
  <si>
    <t>00:38:20.562</t>
  </si>
  <si>
    <t>Facility BeginToReason;
  uses Integer_Template, Stack_Template;
  Facility Stack_Fac is Stack_Template(Integer, 3)
    realized by Array_Realiz;
  Operation Mystery(alters S, T: Stack);
    requires  T= &lt;#K&gt; o #T;
  Procedure
    Var Temp: Integer;
    Pop(Temp, S);
    Push(Temp, T);
  end Mystery;
  Operation Main ();
  Procedure
    Var S1, S2: Stack;
    Var K: Integer;
    Push(K, S1);
    Mystery(S1, S2);
  end Main;
end BeginToReason;</t>
  </si>
  <si>
    <t>00:39:15.157</t>
  </si>
  <si>
    <t>Facility BeginToReason;
  uses Integer_Template, Stack_Template;
  Facility Stack_Fac is Stack_Template(Integer, 3)
    realized by Array_Realiz;
  Operation Mystery(alters S, T: Stack);
    requires  S = &lt;#K&gt; o #S;
  Procedure
    Var Temp: Integer;
    Pop(Temp, S);
    Push(Temp, T);
  end Mystery;
  Operation Main ();
  Procedure
    Var S1, S2: Stack;
    Var K: Integer;
    Push(K, S1);
    Mystery(S1, S2);
  end Main;
end BeginToReason;</t>
  </si>
  <si>
    <t>00:39:51.962</t>
  </si>
  <si>
    <t>Facility BeginToReason;
  uses Integer_Template, Stack_Template;
  Facility Stack_Fac is Stack_Template(Integer, 3)
    realized by Array_Realiz;
  Operation Mystery(alters S, T: Stack);
    requires  |S| &gt;=1;
  Procedure
    Var Temp: Integer;
    Pop(Temp, S);
    Push(Temp, T);
  end Mystery;
  Operation Main ();
  Procedure
    Var S1, S2: Stack;
    Var K: Integer;
    Push(K, S1);
    Mystery(S1, S2);
  end Main;
end BeginToReason;</t>
  </si>
  <si>
    <t>00:40:10.937</t>
  </si>
  <si>
    <t>Facility BeginToReason;
  uses Integer_Template, Stack_Template;
  Facility Stack_Fac is Stack_Template(Integer, 3)
    realized by Array_Realiz;
  Operation Mystery(alters S, T: Stack);
    requires  |S| &gt;=1 o  |T|+1&lt;=3;    
  Procedure
    Var Temp: Integer;
    Pop(Temp, S);
    Push(Temp, T);
  end Mystery;
  Operation Main ();
  Procedure
    Var S1, S2: Stack;
    Var K: Integer;
    Push(K, S1);
    Mystery(S1, S2);
  end Main;
end BeginToReason;</t>
  </si>
  <si>
    <t>00:46:49.203</t>
  </si>
  <si>
    <t>Facility BeginToReason;
  uses Integer_Template, Stack_Template;
  Facility Stack_Fac is Stack_Template(Integer, 3)
    realized by Array_Realiz;
  Operation Mystery(alters S, T: Stack);
    requires  |S| &gt;=1 o |T|+1&lt;=Max+Depth;   
  Procedure
    Var Temp: Integer;
    Pop(Temp, S);
    Push(Temp, T);
  end Mystery;
  Operation Main ();
  Procedure
    Var S1, S2: Stack;
    Var K: Integer;
    Push(K, S1);
    Mystery(S1, S2);
  end Main;
end BeginToReason;</t>
  </si>
  <si>
    <t>00:48:16.545</t>
  </si>
  <si>
    <t>Facility BeginToReason;
  uses Integer_Template, Stack_Template;
  Facility Stack_Fac is Stack_Template(Integer, 3)
    realized by Array_Realiz;
  Operation Mystery(alters S, T: Stack);
    requires  1&lt;=|S| o |T|+1&lt;=Max+Depth;   
  Procedure
    Var Temp: Integer;
    Pop(Temp, S);
    Push(Temp, T);
  end Mystery;
  Operation Main ();
  Procedure
    Var S1, S2: Stack;
    Var K: Integer;
    Push(K, S1);
    Mystery(S1, S2);
  end Main;
end BeginToReason;</t>
  </si>
  <si>
    <t>00:48:58.661</t>
  </si>
  <si>
    <t>Facility BeginToReason;
  uses Integer_Template, Stack_Template;
  Facility Stack_Fac is Stack_Template(Integer, 3)
    realized by Array_Realiz;
  Operation Mystery(alters S, T: Stack);
    requires  1&lt;=|S| o |T|+1&lt;=Max_Depth;   
  Procedure
    Var Temp: Integer;
    Pop(Temp, S);
    Push(Temp, T);
  end Mystery;
  Operation Main ();
  Procedure
    Var S1, S2: Stack;
    Var K: Integer;
    Push(K, S1);
    Mystery(S1, S2);
  end Main;
end BeginToReason;</t>
  </si>
  <si>
    <t>00:49:07.495</t>
  </si>
  <si>
    <t>Facility BeginToReason;
  uses Integer_Template, Stack_Template;
  Facility Stack_Fac is Stack_Template(Integer, 3)
    realized by Array_Realiz;
  Operation Mystery(alters S, T: Stack);
    requires  1 &lt;= |S| o |T|+1&lt;=Max_Depth;   
  Procedure
    Var Temp: Integer;
    Pop(Temp, S);
    Push(Temp, T);
  end Mystery;
  Operation Main ();
  Procedure
    Var S1, S2: Stack;
    Var K: Integer;
    Push(K, S1);
    Mystery(S1, S2);
  end Main;
end BeginToReason;</t>
  </si>
  <si>
    <t>00:49:29.909</t>
  </si>
  <si>
    <t>Facility BeginToReason;
  uses Integer_Template, Stack_Template;
  Facility Stack_Fac is Stack_Template(Integer, 3)
    realized by Array_Realiz;
  Operation Mystery(alters S, T: Stack);
    requires  1 &lt;= |S| o 1 + |S|&lt;=Max_Depth;   
  Procedure
    Var Temp: Integer;
    Pop(Temp, S);
    Push(Temp, T);
  end Mystery;
  Operation Main ();
  Procedure
    Var S1, S2: Stack;
    Var K: Integer;
    Push(K, S1);
    Mystery(S1, S2);
  end Main;
end BeginToReason;</t>
  </si>
  <si>
    <t>00:49:58.513</t>
  </si>
  <si>
    <t>Facility BeginToReason;
  uses Integer_Template, Stack_Template;
  Facility Stack_Fac is Stack_Template(Integer, 3)
    realized by Array_Realiz;
  Operation Mystery(alters S, T: Stack);
    requires  1 &lt;= |S|;
  Procedure
    Var Temp: Integer;
    Pop(Temp, S);
    Push(Temp, T);
  end Mystery;
  Operation Main ();
  Procedure
    Var S1, S2: Stack;
    Var K: Integer;
    Push(K, S1);
    Mystery(S1, S2);
  end Main;
end BeginToReason;</t>
  </si>
  <si>
    <t>00:50:47.622</t>
  </si>
  <si>
    <t>Facility BeginToReason;
  uses Integer_Template, Stack_Template;
  Facility Stack_Fac is Stack_Template(Integer, 3)
    realized by Array_Realiz;
  Operation Mystery(alters S, T: Stack);
    requires  1 &lt;= |S| and  1 + |T| &lt;= 3;
  Procedure
    Var Temp: Integer;
    Pop(Temp, S);
    Push(Temp, T);
  end Mystery;
  Operation Main ();
  Procedure
    Var S1, S2: Stack;
    Var K: Integer;
    Push(K, S1);
    Mystery(S1, S2);
  end Main;
end BeginToReason;</t>
  </si>
  <si>
    <t>00:51:20.446</t>
  </si>
  <si>
    <t>00:52:40.833</t>
  </si>
  <si>
    <t>00:54:37.021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</si>
  <si>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#S o #T;
  Procedure
    Var Temp: Integer;
    Pop(Temp, S);
    Push(Temp, T);
  end Mystery;
end BeginToReason;</t>
  </si>
  <si>
    <t>00:55:15.734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</si>
  <si>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&lt;#S&gt; o #T;
  Procedure
    Var Temp: Integer;
    Pop(Temp, S);
    Push(Temp, T);
  end Mystery;
end BeginToReason;</t>
  </si>
  <si>
    <t>00:59:16.351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</si>
  <si>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#S o &lt;#S&gt; o #T;
  Procedure
    Var Temp: Integer;
    Pop(Temp, S);
    Push(Temp, T);
  end Mystery;
end BeginToReason;</t>
  </si>
  <si>
    <t>01:00:40.576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</si>
  <si>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#S o #S o #T;
  Procedure
    Var Temp: Integer;
    Pop(Temp, S);
    Push(Temp, T);
  end Mystery;
end BeginToReason;</t>
  </si>
  <si>
    <t>01:00:55.723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</si>
  <si>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#T;
  Procedure
    Var Temp: Integer;
    Pop(Temp, S);
    Push(Temp, T);
  end Mystery;
end BeginToReason;</t>
  </si>
  <si>
    <t>01:04:31.971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</si>
  <si>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Reverse(#S) o #T;
  Procedure
    Var Temp: Integer;
    Pop(Temp, S);
    Push(Temp, T);
  end Mystery;
end BeginToReason;</t>
  </si>
  <si>
    <t>01:08:02.571</t>
  </si>
  <si>
    <t>16:33:24.303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</si>
  <si>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 #I;
    Confirm K =  #J;
  end Main;
end BeginToReason;</t>
  </si>
  <si>
    <t>16:33:55.570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</si>
  <si>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 &lt;#I&gt;;
    Confirm K =  #J;
  end Main;
end BeginToReason;</t>
  </si>
  <si>
    <t>16:34:03.523</t>
  </si>
  <si>
    <t>16:34:27.117</t>
  </si>
  <si>
    <t>16:35:16.799</t>
  </si>
  <si>
    <t>16:35:38.001</t>
  </si>
  <si>
    <t>16:35:49.424</t>
  </si>
  <si>
    <t>16:36:13.975</t>
  </si>
  <si>
    <t>16:36:52.844</t>
  </si>
  <si>
    <t>16:37:45.869</t>
  </si>
  <si>
    <t>16:38:04.019</t>
  </si>
  <si>
    <t>23:09:33.167</t>
  </si>
  <si>
    <t>23:10:06.683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</si>
  <si>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&lt;#K&gt;;
    end Main;
end BeginToReason;</t>
  </si>
  <si>
    <t>04:16:23.122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</si>
  <si>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#S:
    end Main;
end BeginToReason;</t>
  </si>
  <si>
    <t>04:16:43.457</t>
  </si>
  <si>
    <t>04:16:53.023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</si>
  <si>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 &lt;#I&gt; o #S;
    Confirm K =  #J;
  end Main;
end BeginToReason;</t>
  </si>
  <si>
    <t>04:17:22.489</t>
  </si>
  <si>
    <t>04:18:05.970</t>
  </si>
  <si>
    <t>Facility BeginToReason;
  uses Integer_Template, Stack_Template;
  Facility Stack_Fac is Stack_Template(Integer, 3)
    realized by Array_Realiz;
  Operation Mystery (updates S: Stack);
    requires 3 &gt;= |S| &gt; 0;
    ensures S = Empty_String;
  Procedure
    Var I: Integer;
    Pop(I, S);
  end Mystery;
  Operation Main ();
  Procedure
    Var Stk: Stack;
    Var K: Integer;
    Push(K, Stk);
    Mystery(Stk);
  end Main;
end BeginToReason;</t>
  </si>
  <si>
    <t>04:18:28.897</t>
  </si>
  <si>
    <t>Facility BeginToReason;
  uses Integer_Template, Stack_Template;
  Facility Stack_Fac is Stack_Template(Integer, 3)
    realized by Array_Realiz;
  Operation Mystery (updates S: Stack);
    requires |S| &gt; =0;
    ensures S = Empty_String;
  Procedure
    Var I: Integer;
    Pop(I, S);
  end Mystery;
  Operation Main ();
  Procedure
    Var Stk: Stack;
    Var K: Integer;
    Push(K, Stk);
    Mystery(Stk);
  end Main;
end BeginToReason;</t>
  </si>
  <si>
    <t>04:18:39.361</t>
  </si>
  <si>
    <t>04:18:54.677</t>
  </si>
  <si>
    <t>04:19:04.638</t>
  </si>
  <si>
    <t>Facility BeginToReason;
  uses Integer_Template, Stack_Template;
  Facility Stack_Fac is Stack_Template(Integer, 3)
    realized by Array_Realiz;
  Operation Mystery(alters S, T: Stack);
    requires |S| &gt; 0; and |T| &lt; 3;
  Procedure
    Var Temp: Integer;
    Pop(Temp, S);
    Push(Temp, T);
  end Mystery;
  Operation Main ();
  Procedure
    Var S1, S2: Stack;
    Var K: Integer;
    Push(K, S1);
    Mystery(S1, S2);
  end Main;
end BeginToReason;</t>
  </si>
  <si>
    <t>04:19:29.779</t>
  </si>
  <si>
    <t>04:19:46.904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</si>
  <si>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 #S o #T;
  Procedure
    Var Temp: Integer;
    If (Depth(S) &gt;= 1) then
      Pop(Temp, S);
      Push(Temp, T);
    end;
  end Mystery;
end BeginToReason;</t>
  </si>
  <si>
    <t>04:20:25.215</t>
  </si>
  <si>
    <t>04:21:22.547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</si>
  <si>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#S 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</si>
  <si>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#K;
  end Main;
end BeginToReason;</t>
  </si>
  <si>
    <t>22:53:02.905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</si>
  <si>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&lt;K&gt; o S;
  end Main;
end BeginToReason;</t>
  </si>
  <si>
    <t>22:54:06.703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</si>
  <si>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&lt;K&gt; o S;
  end Main;
end BeginToReason;</t>
  </si>
  <si>
    <t>22:54:41.930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</si>
  <si>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#K = &lt;K&gt; o S;
  end Main;
end BeginToReason;</t>
  </si>
  <si>
    <t>22:54:58.293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</si>
  <si>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&lt;J&gt; o #K;
  end Main;
end BeginToReason;</t>
  </si>
  <si>
    <t>22:55:32.028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</si>
  <si>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&lt;#J&gt; o #K;
  end Main;
end BeginToReason;</t>
  </si>
  <si>
    <t>22:55:43.349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</si>
  <si>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#J o #K;
  end Main;
end BeginToReason;</t>
  </si>
  <si>
    <t>22:55:53.843</t>
  </si>
  <si>
    <t>22:56:13.928</t>
  </si>
  <si>
    <t>22:56:24.149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</si>
  <si>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&lt;J&gt; o K;
  end Main;
end BeginToReason;</t>
  </si>
  <si>
    <t>22:56:32.652</t>
  </si>
  <si>
    <t>22:56:35.364</t>
  </si>
  <si>
    <t>22:56:45.680</t>
  </si>
  <si>
    <t>22:57:19.094</t>
  </si>
  <si>
    <t>22:57:30.691</t>
  </si>
  <si>
    <t>22:57:41.076</t>
  </si>
  <si>
    <t>19:04:47.590</t>
  </si>
  <si>
    <t>19:06:35.401</t>
  </si>
  <si>
    <t>19:06:58.171</t>
  </si>
  <si>
    <t>19:07:08.267</t>
  </si>
  <si>
    <t>19:09:27.951</t>
  </si>
  <si>
    <t>19:09:41.653</t>
  </si>
  <si>
    <t>19:12:00.819</t>
  </si>
  <si>
    <t>19:16:34.760</t>
  </si>
  <si>
    <t>19:16:44.086</t>
  </si>
  <si>
    <t>19:17:01.742</t>
  </si>
  <si>
    <t>Facility BeginToReason;
  uses Integer_Template, Stack_Template;
  Facility Stack_Fac is Stack_Template(Integer, 3)
    realized by Array_Realiz;
  Operation Mystery(alters S, T: Stack);
    requires #S = Reverse(#T);
  Procedure
    Var Temp: Integer;
    Pop(Temp, S);
    Push(Temp, T);
  end Mystery;
  Operation Main ();
  Procedure
    Var S1, S2: Stack;
    Var K: Integer;
    Push(K, S1);
    Mystery(S1, S2);
  end Main;
end BeginToReason;</t>
  </si>
  <si>
    <t>19:20:46.264</t>
  </si>
  <si>
    <t>19:21:14.018</t>
  </si>
  <si>
    <t>19:22:17.822</t>
  </si>
  <si>
    <t>19:23:55.673</t>
  </si>
  <si>
    <t>19:24:27.476</t>
  </si>
  <si>
    <t>19:24:57.193</t>
  </si>
  <si>
    <t>19:25:38.377</t>
  </si>
  <si>
    <t>19:26:45.036</t>
  </si>
  <si>
    <t>19:26:55.698</t>
  </si>
  <si>
    <t>19:27:44.292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</si>
  <si>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S o #T;
  Procedure
    Var Temp: Integer;
    Pop(Temp, S);
    Push(Temp, T);
  end Mystery;
end BeginToReason;</t>
  </si>
  <si>
    <t>19:27:49.367</t>
  </si>
  <si>
    <t>19:28:29.059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</si>
  <si>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Revers(#S) o #T;
  Procedure
    Var Temp: Integer;
    Pop(Temp, S);
    Push(Temp, T);
  end Mystery;
end BeginToReason;</t>
  </si>
  <si>
    <t>19:29:16.822</t>
  </si>
  <si>
    <t>19:29:31.619</t>
  </si>
  <si>
    <t>19:32:16.808</t>
  </si>
  <si>
    <t>19:32:23.741</t>
  </si>
  <si>
    <t>11:31:17.690</t>
  </si>
  <si>
    <t>11:32:02.911</t>
  </si>
  <si>
    <t>11:32:49.804</t>
  </si>
  <si>
    <t>11:37:20.662</t>
  </si>
  <si>
    <t>Facility BeginToReason;
  uses Integer_Template, Stack_Template;
  Facility Stack_Fac is Stack_Template(Integer, 3)
    realized by Array_Realiz;
  Operation Mystery(alters S, T: Stack);
    requires 1 &lt;= |S| and Max_Depth &gt; |T|;
  Procedure
    Var Temp: Integer;
    Pop(Temp, S);
    Push(Temp, T);
  end Mystery;
  Operation Main ();
  Procedure
    Var S1, S2: Stack;
    Var K: Integer;
    Push(K, S1);
    Mystery(S1, S2);
  end Main;
end BeginToReason;</t>
  </si>
  <si>
    <t>12:05:32.629</t>
  </si>
  <si>
    <t>12:53:32.063</t>
  </si>
  <si>
    <t>13:06:42.811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</si>
  <si>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 #K;
    end Main;
end BeginToReason;</t>
  </si>
  <si>
    <t>16:40:18.581</t>
  </si>
  <si>
    <t>16:41:03.054</t>
  </si>
  <si>
    <t>Facility BeginToReason;
  uses Integer_Template, Stack_Template;
  Facility Stack_Fac is Stack_Template(Integer, 3)
    realized by Array_Realiz;
  Operation Mystery(alters S, T: Stack);
    requires  |T| &gt; 0 ;
  Procedure
    Var Temp: Integer;
    Pop(Temp, S);
    Push(Temp, T);
  end Mystery;
  Operation Main ();
  Procedure
    Var S1, S2: Stack;
    Var K: Integer;
    Push(K, S1);
    Mystery(S1, S2);
  end Main;
end BeginToReason;</t>
  </si>
  <si>
    <t>16:42:30.422</t>
  </si>
  <si>
    <t>Facility BeginToReason;
  uses Integer_Template, Stack_Template;
  Facility Stack_Fac is Stack_Template(Integer, 3)
    realized by Array_Realiz;
  Operation Mystery(alters S, T: Stack);
    requires  |S| &gt; 0; and |T| &lt; Max_length;
  Procedure
    Var Temp: Integer;
    Pop(Temp, S);
    Push(Temp, T);
  end Mystery;
  Operation Main ();
  Procedure
    Var S1, S2: Stack;
    Var K: Integer;
    Push(K, S1);
    Mystery(S1, S2);
  end Main;
end BeginToReason;</t>
  </si>
  <si>
    <t>16:43:05.383</t>
  </si>
  <si>
    <t>Facility BeginToReason;
  uses Integer_Template, Stack_Template;
  Facility Stack_Fac is Stack_Template(Integer, 3)
    realized by Array_Realiz;
  Operation Mystery(alters S, T: Stack);
    requires  |S| &gt; 0; and |T| &lt; 3;
  Procedure
    Var Temp: Integer;
    Pop(Temp, S);
    Push(Temp, T);
  end Mystery;
  Operation Main ();
  Procedure
    Var S1, S2: Stack;
    Var K: Integer;
    Push(K, S1);
    Mystery(S1, S2);
  end Main;
end BeginToReason;</t>
  </si>
  <si>
    <t>16:43:13.485</t>
  </si>
  <si>
    <t>Facility BeginToReason;
  uses Integer_Template, Stack_Template;
  Facility Stack_Fac is Stack_Template(Integer, 3)
    realized by Array_Realiz;
  Operation Mystery(alters S, T: Stack);
    requires  |S| &gt; 0 and |T| &lt; 3;
  Procedure
    Var Temp: Integer;
    Pop(Temp, S);
    Push(Temp, T);
  end Mystery;
  Operation Main ();
  Procedure
    Var S1, S2: Stack;
    Var K: Integer;
    Push(K, S1);
    Mystery(S1, S2);
  end Main;
end BeginToReason;</t>
  </si>
  <si>
    <t>16:43:20.230</t>
  </si>
  <si>
    <t>16:44:09.288</t>
  </si>
  <si>
    <t>16:44:29.961</t>
  </si>
  <si>
    <t>16:44:45.072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</si>
  <si>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 #T o Reverse(#S);
  Procedure
    Var Temp: Integer;
    If (Depth(S) &gt;= 1) then
      Pop(Temp, S);
      Push(Temp, T);
    end;
  end Mystery;
end BeginToReason;</t>
  </si>
  <si>
    <t>16:45:26.934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</si>
  <si>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 #T o #R;
  Procedure
    Var Temp: Integer;
    If (Depth(S) &gt;= 1) then
      Pop(Temp, S);
      Push(Temp, T);
    end;
  end Mystery;
end BeginToReason;</t>
  </si>
  <si>
    <t>16:46:08.105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</si>
  <si>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 #T o #S;
  Procedure
    Var Temp: Integer;
    If (Depth(S) &gt;= 1) then
      Pop(Temp, S);
      Push(Temp, T);
    end;
  end Mystery;
end BeginToReason;</t>
  </si>
  <si>
    <t>16:46:19.324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</si>
  <si>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 #T o #S and  |S| = 0;
  Procedure
    Var Temp: Integer;
    If (Depth(S) &gt;= 1) then
      Pop(Temp, S);
      Push(Temp, T);
    end;
  end Mystery;
end BeginToReason;</t>
  </si>
  <si>
    <t>16:47:15.713</t>
  </si>
  <si>
    <t>16:47:55.988</t>
  </si>
  <si>
    <t>16:48:16.687</t>
  </si>
  <si>
    <t>16:48:58.039</t>
  </si>
  <si>
    <t>16:49:27.387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</si>
  <si>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#T o #S;
  Procedure
    Var Temp: Integer;
    Pop(Temp, S);
    Push(Temp, T);
  end Mystery;
end BeginToReason;</t>
  </si>
  <si>
    <t>16:51:45.139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</si>
  <si>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Reverse(#T) o #S;
  Procedure
    Var Temp: Integer;
    Pop(Temp, S);
    Push(Temp, T);
  end Mystery;
end BeginToReason;</t>
  </si>
  <si>
    <t>16:52:38.789</t>
  </si>
  <si>
    <t>16:52:50.998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</si>
  <si>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#S o K
    end Main;
end BeginToReason;</t>
  </si>
  <si>
    <t>03:02:04.983</t>
  </si>
  <si>
    <t>03:02:09.916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</si>
  <si>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
    end Main;
end BeginToReason;</t>
  </si>
  <si>
    <t>03:02:20.114</t>
  </si>
  <si>
    <t>03:02:25.732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</si>
  <si>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#S;
    Confirm K = #J;
  end Main;
end BeginToReason;</t>
  </si>
  <si>
    <t>22:10:33.727</t>
  </si>
  <si>
    <t>22:12:31.313</t>
  </si>
  <si>
    <t>Facility BeginToReason;
  uses Integer_Template, Stack_Template;
  Facility Stack_Fac is Stack_Template(Integer, 3)
    realized by Array_Realiz;
  Operation Mystery (updates S: Stack);
    requires |S| = 1;/* assertion */;
    ensures S = Empty_String;
  Procedure
    Var I: Integer;
    Pop(I, S);
  end Mystery;
  Operation Main ();
  Procedure
    Var Stk: Stack;
    Var K: Integer;
    Push(K, Stk);
    Mystery(Stk);
  end Main;
end BeginToReason;</t>
  </si>
  <si>
    <t>22:14:29.455</t>
  </si>
  <si>
    <t>Facility BeginToReason;
  uses Integer_Template, Stack_Template;
  Facility Stack_Fac is Stack_Template(Integer, 3)
    realized by Array_Realiz;
  Operation Mystery (updates S: Stack);
    requires |S| = 1;/* assertion */
    ensures S = Empty_String;
  Procedure
    Var I: Integer;
    Pop(I, S);
  end Mystery;
  Operation Main ();
  Procedure
    Var Stk: Stack;
    Var K: Integer;
    Push(K, Stk);
    Mystery(Stk);
  end Main;
end BeginToReason;</t>
  </si>
  <si>
    <t>22:14:35.464</t>
  </si>
  <si>
    <t>22:14:45.231</t>
  </si>
  <si>
    <t>22:17:20.639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</si>
  <si>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&lt;S&gt; o T;
  Procedure
    Var Temp: Integer;
    If (Depth(S) &gt;= 1) then
      Pop(Temp, S);
      Push(Temp, T);
    end;
  end Mystery;
end BeginToReason;</t>
  </si>
  <si>
    <t>22:21:17.168</t>
  </si>
  <si>
    <t>22:21:57.605</t>
  </si>
  <si>
    <t>22:22:31.279</t>
  </si>
  <si>
    <t>22:30:27.188</t>
  </si>
  <si>
    <t>23:44:45.403</t>
  </si>
  <si>
    <t>23:45:18.540</t>
  </si>
  <si>
    <t>23:45:34.705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</si>
  <si>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#J ;
    Confirm K = #I;
  end Main;
end BeginToReason;</t>
  </si>
  <si>
    <t>23:46:02.020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</si>
  <si>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#I ;
    Confirm K = #J;
  end Main;
end BeginToReason;</t>
  </si>
  <si>
    <t>23:46:41.957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</si>
  <si>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;
    Confirm K = #J;
  end Main;
end BeginToReason;</t>
  </si>
  <si>
    <t>23:47:41.920</t>
  </si>
  <si>
    <t>Facility BeginToReason;
  uses Integer_Template, Stack_Template;
  Facility Stack_Fac is Stack_Template(Integer, 3)
    realized by Array_Realiz;
  Operation Mystery (updates S: Stack);
    requires 1&lt;=|S|;
    ensures S = Empty_String;
  Procedure
    Var I: Integer;
    Pop(I, S);
  end Mystery;
  Operation Main ();
  Procedure
    Var Stk: Stack;
    Var K: Integer;
    Push(K, Stk);
    Mystery(Stk);
  end Main;
end BeginToReason;</t>
  </si>
  <si>
    <t>23:55:49.714</t>
  </si>
  <si>
    <t>23:58:10.163</t>
  </si>
  <si>
    <t>Facility BeginToReason;
  uses Integer_Template, Stack_Template;
  Facility Stack_Fac is Stack_Template(Integer, 3)
    realized by Array_Realiz;
  Operation Mystery (updates S: Stack);
    requires 1=|S|;
    ensures S = Empty_String;
  Procedure
    Var I: Integer;
    Pop(I, S);
  end Mystery;
  Operation Main ();
  Procedure
    Var Stk: Stack;
    Var K: Integer;
    Push(K, Stk);
    Mystery(Stk);
  end Main;
end BeginToReason;</t>
  </si>
  <si>
    <t>00:03:09.550</t>
  </si>
  <si>
    <t>00:36:55.739</t>
  </si>
  <si>
    <t>Facility BeginToReason;
  uses Integer_Template, Stack_Template;
  Facility Stack_Fac is Stack_Template(Integer, 3)
    realized by Array_Realiz;
  Operation Mystery(alters S, T: Stack);
    requires 1 + |S| &lt;= Max_Depth;
  Procedure
    Var Temp: Integer;
    Pop(Temp, S);
    Push(Temp, T);
  end Mystery;
  Operation Main ();
  Procedure
    Var S1, S2: Stack;
    Var K: Integer;
    Push(K, S1);
    Mystery(S1, S2);
  end Main;
end BeginToReason;</t>
  </si>
  <si>
    <t>00:37:44.315</t>
  </si>
  <si>
    <t>00:38:37.901</t>
  </si>
  <si>
    <t>00:40:02.203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</si>
  <si>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 Reverse(#S);
  Procedure
    Var Temp: Integer;
    Pop(Temp, S);
    Push(Temp, T);
  end Mystery;
end BeginToReason;</t>
  </si>
  <si>
    <t>00:52:47.265</t>
  </si>
  <si>
    <t>00:53:22.804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</si>
  <si>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&lt;?&gt;;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</si>
  <si>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?;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</si>
  <si>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/* expression */;
    Confirm K = ?;
  end Main;
end BeginToReason;</t>
  </si>
  <si>
    <t>21:56:51.527</t>
  </si>
  <si>
    <t>21:58:12.896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</si>
  <si>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#S;
    Confirm K = I;
  end Main;
end BeginToReason;</t>
  </si>
  <si>
    <t>21:58:25.982</t>
  </si>
  <si>
    <t>21:58:41.673</t>
  </si>
  <si>
    <t>21:58:48.559</t>
  </si>
  <si>
    <t>21:59:11.688</t>
  </si>
  <si>
    <t>21:59:38.445</t>
  </si>
  <si>
    <t>22:00:49.674</t>
  </si>
  <si>
    <t>Facility BeginToReason;
  uses Integer_Template, Stack_Template;
  Facility Stack_Fac is Stack_Template(Integer, 3)
    realized by Array_Realiz;
  Operation Mystery (updates S: Stack);
    requires 0 &lt; |S| &lt;= 3;
    ensures S = Empty_String;
  Procedure
    Var I: Integer;
    Pop(I, S);
  end Mystery;
  Operation Main ();
  Procedure
    Var Stk: Stack;
    Var K: Integer;
    Push(K, Stk);
    Mystery(Stk);
  end Main;
end BeginToReason;</t>
  </si>
  <si>
    <t>22:01:28.042</t>
  </si>
  <si>
    <t>Facility BeginToReason;
  uses Integer_Template, Stack_Template;
  Facility Stack_Fac is Stack_Template(Integer, 3)
    realized by Array_Realiz;
  Operation Mystery (updates S: Stack);
    requires 0 &lt;= |S|-1;
    ensures S = Empty_String;
  Procedure
    Var I: Integer;
    Pop(I, S);
  end Mystery;
  Operation Main ();
  Procedure
    Var Stk: Stack;
    Var K: Integer;
    Push(K, Stk);
    Mystery(Stk);
  end Main;
end BeginToReason;</t>
  </si>
  <si>
    <t>22:01:58.771</t>
  </si>
  <si>
    <t>Facility BeginToReason;
  uses Integer_Template, Stack_Template;
  Facility Stack_Fac is Stack_Template(Integer, 3)
    realized by Array_Realiz;
  Operation Mystery (updates S: Stack);
    requires |S|-1 &gt;= 0 ;
    ensures S = Empty_String;
  Procedure
    Var I: Integer;
    Pop(I, S);
  end Mystery;
  Operation Main ();
  Procedure
    Var Stk: Stack;
    Var K: Integer;
    Push(K, Stk);
    Mystery(Stk);
  end Main;
end BeginToReason;</t>
  </si>
  <si>
    <t>22:02:22.060</t>
  </si>
  <si>
    <t>Facility BeginToReason;
  uses Integer_Template, Stack_Template;
  Facility Stack_Fac is Stack_Template(Integer, 3)
    realized by Array_Realiz;
  Operation Mystery (updates S: Stack);
    requires |S| = 1 ;
    ensures S = Empty_String;
  Procedure
    Var I: Integer;
    Pop(I, S);
  end Mystery;
  Operation Main ();
  Procedure
    Var Stk: Stack;
    Var K: Integer;
    Push(K, Stk);
    Mystery(Stk);
  end Main;
end BeginToReason;</t>
  </si>
  <si>
    <t>22:02:44.129</t>
  </si>
  <si>
    <t>22:03:26.623</t>
  </si>
  <si>
    <t>22:05:56.577</t>
  </si>
  <si>
    <t>22:06:18.503</t>
  </si>
  <si>
    <t>22:06:56.883</t>
  </si>
  <si>
    <t>22:07:02.499</t>
  </si>
  <si>
    <t>22:09:32.637</t>
  </si>
  <si>
    <t>22:21:50.263</t>
  </si>
  <si>
    <t>22:22:01.072</t>
  </si>
  <si>
    <t>22:25:16.993</t>
  </si>
  <si>
    <t>15:14:23.459</t>
  </si>
  <si>
    <t>Facility BeginToReason;
  uses Integer_Template, Stack_Template;
  Facility Stack_Fac is Stack_Template(Integer, 3)
    realized by Array_Realiz;
  Operation Mystery (updates S: Stack);
    requires |S| = 1; /* assertion */;
    ensures S = Empty_String;
  Procedure
    Var I: Integer;
    Pop(I, S);
  end Mystery;
  Operation Main ();
  Procedure
    Var Stk: Stack;
    Var K: Integer;
    Push(K, Stk);
    Mystery(Stk);
  end Main;
end BeginToReason;</t>
  </si>
  <si>
    <t>15:15:00.609</t>
  </si>
  <si>
    <t>15:15:16.102</t>
  </si>
  <si>
    <t>15:16:14.662</t>
  </si>
  <si>
    <t>15:16:46.267</t>
  </si>
  <si>
    <t>15:17:10.175</t>
  </si>
  <si>
    <t>15:18:09.068</t>
  </si>
  <si>
    <t>15:19:27.637</t>
  </si>
  <si>
    <t>15:19:41.330</t>
  </si>
  <si>
    <t>15:21:08.395</t>
  </si>
  <si>
    <t>15:21:14.897</t>
  </si>
  <si>
    <t>00:05:49.808</t>
  </si>
  <si>
    <t>07:55:46.431</t>
  </si>
  <si>
    <t>07:56:27.957</t>
  </si>
  <si>
    <t>07:57:20.454</t>
  </si>
  <si>
    <t>07:57:51.510</t>
  </si>
  <si>
    <t>08:01:00.733</t>
  </si>
  <si>
    <t>08:02:23.786</t>
  </si>
  <si>
    <t>08:04:48.114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</si>
  <si>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S;
    Confirm K = #J;
  end Main;
end BeginToReason;</t>
  </si>
  <si>
    <t>23:56:57.565</t>
  </si>
  <si>
    <t>23:57:09.138</t>
  </si>
  <si>
    <t>23:57:23.931</t>
  </si>
  <si>
    <t>23:57:47.321</t>
  </si>
  <si>
    <t>23:58:41.117</t>
  </si>
  <si>
    <t>23:59:06.410</t>
  </si>
  <si>
    <t>23:59:18.997</t>
  </si>
  <si>
    <t>23:59:35.782</t>
  </si>
  <si>
    <t>Facility BeginToReason;
  uses Integer_Template, Stack_Template;
  Facility Stack_Fac is Stack_Template(Integer, 3)
    realized by Array_Realiz;
  Operation Mystery(alters S, T: Stack);
    requires S &gt; 0 and T &lt;= 3;
  Procedure
    Var Temp: Integer;
    Pop(Temp, S);
    Push(Temp, T);
  end Mystery;
  Operation Main ();
  Procedure
    Var S1, S2: Stack;
    Var K: Integer;
    Push(K, S1);
    Mystery(S1, S2);
  end Main;
end BeginToReason;</t>
  </si>
  <si>
    <t>00:00:31.433</t>
  </si>
  <si>
    <t>00:00:49.708</t>
  </si>
  <si>
    <t>00:01:01.532</t>
  </si>
  <si>
    <t>00:01:43.641</t>
  </si>
  <si>
    <t>00:02:06.059</t>
  </si>
  <si>
    <t>00:03:10.417</t>
  </si>
  <si>
    <t>00:04:01.725</t>
  </si>
  <si>
    <t>00:04:42.125</t>
  </si>
  <si>
    <t>00:05:22.321</t>
  </si>
  <si>
    <t>00:08:47.830</t>
  </si>
  <si>
    <t>00:08:57.934</t>
  </si>
  <si>
    <t>00:09:07.745</t>
  </si>
  <si>
    <t>00:09:22.062</t>
  </si>
  <si>
    <t>00:09:32.956</t>
  </si>
  <si>
    <t>00:09:40.427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</si>
  <si>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/* expression */;
    Confirm K = /* expression */;
  end Main;
end BeginToReason;</t>
  </si>
  <si>
    <t>00:10:18.819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</si>
  <si>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/f;
    Confirm K = /* expression */;
  end Main;
end BeginToReason;</t>
  </si>
  <si>
    <t>00:11:03.465</t>
  </si>
  <si>
    <t>17:19:25.526</t>
  </si>
  <si>
    <t>17:19:40.814</t>
  </si>
  <si>
    <t>17:21:32.416</t>
  </si>
  <si>
    <t>17:39:14.224</t>
  </si>
  <si>
    <t>17:40:00.109</t>
  </si>
  <si>
    <t>17:40:16.982</t>
  </si>
  <si>
    <t>17:41:24.316</t>
  </si>
  <si>
    <t>17:41:40.468</t>
  </si>
  <si>
    <t>01:05:07.955</t>
  </si>
  <si>
    <t>01:11:48.368</t>
  </si>
  <si>
    <t>01:13:18.428</t>
  </si>
  <si>
    <t>01:15:29.887</t>
  </si>
  <si>
    <t>01:16:15.931</t>
  </si>
  <si>
    <t>01:20:13.639</t>
  </si>
  <si>
    <t>01:28:40.877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</si>
  <si>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Prt_Btwn(0,1,S);
  Procedure
    Var Temp: Integer;
    If (Depth(S) &gt;= 1) then
      Pop(Temp, S);
      Push(Temp, T);
    end;
  end Mystery;
end BeginToReason;</t>
  </si>
  <si>
    <t>01:30:32.195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</si>
  <si>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#T o Prt_Btwn(0,1,#S);
  Procedure
    Var Temp: Integer;
    If (Depth(S) &gt;= 1) then
      Pop(Temp, S);
      Push(Temp, T);
    end;
  end Mystery;
end BeginToReason;</t>
  </si>
  <si>
    <t>01:30:51.427</t>
  </si>
  <si>
    <t>01:33:27.031</t>
  </si>
  <si>
    <t>01:41:55.187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</si>
  <si>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#T o Reverse(#S) ;
  Procedure
    Var Temp: Integer;
    Pop(Temp, S);
    Push(Temp, T);
  end Mystery;
end BeginToReason;</t>
  </si>
  <si>
    <t>01:43:56.865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</si>
  <si>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Reverse(Prt_Btwn(0,2,#S)) o Temp o #T;
  Procedure
    Var Temp: Integer;
    Pop(Temp, S);
    Push(Temp, T);
  end Mystery;
end BeginToReason;</t>
  </si>
  <si>
    <t>01:59:19.009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</si>
  <si>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&lt;S&gt; o &lt;K&gt;;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</si>
  <si>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S o &lt;K&gt;;
    end Main;
end BeginToReason;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</si>
  <si>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K o &lt;#S&gt;;
    end Main;
end BeginToReason;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</si>
  <si>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 ;
    Confirm K = &lt;#J&gt;;
  end Main;
end BeginToReason;</t>
  </si>
  <si>
    <t>19:57:07.974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</si>
  <si>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 ;
    Confirm K = &lt;J&gt;;
  end Main;
end BeginToReason;</t>
  </si>
  <si>
    <t>19:57:20.979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</si>
  <si>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&lt;#I&gt; o #S ;
    Confirm K = #J;
  end Main;
end BeginToReason;</t>
  </si>
  <si>
    <t>19:57:36.985</t>
  </si>
  <si>
    <t>19:58:58.751</t>
  </si>
  <si>
    <t>19:59:18.602</t>
  </si>
  <si>
    <t>20:00:07.991</t>
  </si>
  <si>
    <t>20:00:38.305</t>
  </si>
  <si>
    <t>20:02:30.091</t>
  </si>
  <si>
    <t>20:02:40.634</t>
  </si>
  <si>
    <t>20:02:56.423</t>
  </si>
  <si>
    <t>20:04:34.678</t>
  </si>
  <si>
    <t>Facility BeginToReason;
  uses Integer_Template, Stack_Template;
  Facility Stack_Fac is Stack_Template(Integer, 3)
    realized by Array_Realiz;
  Operation Mystery (updates S: Stack);
    requires |Stk| &gt;= 1;
    ensures S = Empty_String;
  Procedure
    Var I: Integer;
    Pop(I, S);
  end Mystery;
  Operation Main ();
  Procedure
    Var Stk: Stack;
    Var K: Integer;
    Push(K, Stk);
    Mystery(Stk);
  end Main;
end BeginToReason;</t>
  </si>
  <si>
    <t>20:05:04.779</t>
  </si>
  <si>
    <t>Facility BeginToReason;
  uses Integer_Template, Stack_Template;
  Facility Stack_Fac is Stack_Template(Integer, 3)
    realized by Array_Realiz;
  Operation Mystery (updates S: Stack);
    requires 1 &lt;= |Stk|;
    ensures S = Empty_String;
  Procedure
    Var I: Integer;
    Pop(I, S);
  end Mystery;
  Operation Main ();
  Procedure
    Var Stk: Stack;
    Var K: Integer;
    Push(K, Stk);
    Mystery(Stk);
  end Main;
end BeginToReason;</t>
  </si>
  <si>
    <t>20:05:40.459</t>
  </si>
  <si>
    <t>20:05:50.122</t>
  </si>
  <si>
    <t>20:06:09.930</t>
  </si>
  <si>
    <t>Facility BeginToReason;
  uses Integer_Template, Stack_Template;
  Facility Stack_Fac is Stack_Template(Integer, 3)
    realized by Array_Realiz;
  Operation Mystery (updates S: Stack);
    requires 1 &lt; |S|;
    ensures S = Empty_String;
  Procedure
    Var I: Integer;
    Pop(I, S);
  end Mystery;
  Operation Main ();
  Procedure
    Var Stk: Stack;
    Var K: Integer;
    Push(K, Stk);
    Mystery(Stk);
  end Main;
end BeginToReason;</t>
  </si>
  <si>
    <t>20:06:22.565</t>
  </si>
  <si>
    <t>20:06:33.595</t>
  </si>
  <si>
    <t>Facility BeginToReason;
  uses Integer_Template, Stack_Template;
  Facility Stack_Fac is Stack_Template(Integer, 3)
    realized by Array_Realiz;
  Operation Mystery (updates S: Stack);
    requires 0 &lt; |#S|;
    ensures S = Empty_String;
  Procedure
    Var I: Integer;
    Pop(I, S);
  end Mystery;
  Operation Main ();
  Procedure
    Var Stk: Stack;
    Var K: Integer;
    Push(K, Stk);
    Mystery(Stk);
  end Main;
end BeginToReason;</t>
  </si>
  <si>
    <t>20:06:48.511</t>
  </si>
  <si>
    <t>Facility BeginToReason;
  uses Integer_Template, Stack_Template;
  Facility Stack_Fac is Stack_Template(Integer, 3)
    realized by Array_Realiz;
  Operation Mystery (updates S: Stack);
    requires 1 &lt; |#S|;
    ensures S = Empty_String;
  Procedure
    Var I: Integer;
    Pop(I, S);
  end Mystery;
  Operation Main ();
  Procedure
    Var Stk: Stack;
    Var K: Integer;
    Push(K, Stk);
    Mystery(Stk);
  end Main;
end BeginToReason;</t>
  </si>
  <si>
    <t>20:07:06.605</t>
  </si>
  <si>
    <t>20:07:14.667</t>
  </si>
  <si>
    <t>20:08:23.794</t>
  </si>
  <si>
    <t>20:08:32.150</t>
  </si>
  <si>
    <t>Facility BeginToReason;
  uses Integer_Template, Stack_Template;
  Facility Stack_Fac is Stack_Template(Integer, 3)
    realized by Array_Realiz;
  Operation Mystery(alters S, T: Stack);
    requires 1 = |S| and T = Empty_String;
  Procedure
    Var Temp: Integer;
    Pop(Temp, S);
    Push(Temp, T);
  end Mystery;
  Operation Main ();
  Procedure
    Var S1, S2: Stack;
    Var K: Integer;
    Push(K, S1);
    Mystery(S1, S2);
  end Main;
end BeginToReason;</t>
  </si>
  <si>
    <t>20:09:21.766</t>
  </si>
  <si>
    <t>20:10:24.039</t>
  </si>
  <si>
    <t>20:11:24.732</t>
  </si>
  <si>
    <t>20:12:22.729</t>
  </si>
  <si>
    <t>20:15:39.953</t>
  </si>
  <si>
    <t>23:37:38.207</t>
  </si>
  <si>
    <t>23:37:44.573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</si>
  <si>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#S; /*I edited this line*/
    end Main;
end BeginToReason;</t>
  </si>
  <si>
    <t>23:39:52.938</t>
  </si>
  <si>
    <t>23:40:02.466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</si>
  <si>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&lt;#K&gt;; /*I edited this line*/
    end Main;
end BeginToReason;</t>
  </si>
  <si>
    <t>23:40:30.422</t>
  </si>
  <si>
    <t>23:40:34.701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</si>
  <si>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&lt;#K&gt; o #S /*I edited this line*/;
    end Main;
end BeginToReason;</t>
  </si>
  <si>
    <t>23:40:57.391</t>
  </si>
  <si>
    <t>23:41:14.931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</si>
  <si>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I o #S;/*I edited this line*/
    Confirm K = J;/*I edited this line*/
  end Main;
end BeginToReason;</t>
  </si>
  <si>
    <t>23:43:40.981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</si>
  <si>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I o #S;
    Confirm K = J;
  end Main;
end BeginToReason;</t>
  </si>
  <si>
    <t>23:43:54.207</t>
  </si>
  <si>
    <t>23:43:58.138</t>
  </si>
  <si>
    <t>23:44:53.829</t>
  </si>
  <si>
    <t>23:46:08.180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</si>
  <si>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&lt;I&gt; o #S; /*I edited this line*/
    Confirm K = &lt;J&gt;; /*I edited this line*/
  end Main;
end BeginToReason;</t>
  </si>
  <si>
    <t>23:46:52.130</t>
  </si>
  <si>
    <t>23:47:11.295</t>
  </si>
  <si>
    <t>23:50:01.825</t>
  </si>
  <si>
    <t>Facility BeginToReason;
  uses String_Theory;
  Facility Stack_Fac is Stack_Template(Integer, 3)
    realized by Array_Realiz;
    Operation Main ();
    Procedure
    Var S: Stack;
    Var I, J, K: Integer;
    Read(I);
    Read(J);
    Remember;
    Push(I, S);
    Push(J, S);
    Pop(K, S);
    Confirm S = &lt;#J&gt; o &lt;#I&gt; o #S;
    Confirm K = J;
  end Main;
end BeginToReason;</t>
  </si>
  <si>
    <t>23:50:23.790</t>
  </si>
  <si>
    <t>23:52:00.374</t>
  </si>
  <si>
    <t>23:52:46.163</t>
  </si>
  <si>
    <t>23:53:18.570</t>
  </si>
  <si>
    <t>23:53:29.758</t>
  </si>
  <si>
    <t>23:53:42.212</t>
  </si>
  <si>
    <t>23:54:17.391</t>
  </si>
  <si>
    <t>23:55:26.669</t>
  </si>
  <si>
    <t>23:56:57.636</t>
  </si>
  <si>
    <t>23:59:07.411</t>
  </si>
  <si>
    <t>Facility BeginToReason;
  uses Integer_Template, Stack_Template;
  Facility Stack_Fac is Stack_Template(Integer, 3)
    realized by Array_Realiz;
  Operation Mystery(alters S, T: Stack);
    requires |S| &gt;= 1 and |T| &gt;= 1;
  Procedure
    Var Temp: Integer;
    Pop(Temp, S);
    Push(Temp, T);
  end Mystery;
  Operation Main ();
  Procedure
    Var S1, S2: Stack;
    Var K: Integer;
    Push(K, S1);
    Mystery(S1, S2);
  end Main;
end BeginToReason;</t>
  </si>
  <si>
    <t>00:00:32.464</t>
  </si>
  <si>
    <t>Facility BeginToReason;
  uses Integer_Template, Stack_Template;
  Facility Stack_Fac is Stack_Template(Integer, 3)
    realized by Array_Realiz;
  Operation Mystery(alters S, T: Stack);
    requires |S| &gt;= 1 and T = Empty_String;
  Procedure
    Var Temp: Integer;
    Pop(Temp, S);
    Push(Temp, T);
  end Mystery;
  Operation Main ();
  Procedure
    Var S1, S2: Stack;
    Var K: Integer;
    Push(K, S1);
    Mystery(S1, S2);
  end Main;
end BeginToReason;</t>
  </si>
  <si>
    <t>00:02:53.615</t>
  </si>
  <si>
    <t>00:12:04.597</t>
  </si>
  <si>
    <t>00:13:51.815</t>
  </si>
  <si>
    <t>Facility BeginToReason;
  uses Integer_Template, Stack_Template;
  Facility Stack_Fac is Stack_Template(Integer, 3)
    realized by Array_Realiz;
  Operation Mystery(clears S: Stack; updates T: Stack);
    requires |S| &lt;= 1 and |T| &lt;= 2;
    ensures T = Reverse(#S) and |S| = 0;
  Procedure
    Var Temp: Integer;
    If (Depth(S) &gt;= 1) then
      Pop(Temp, S);
      Push(Temp, T);
    end;
  end Mystery;
end BeginToReason;</t>
  </si>
  <si>
    <t>00:17:48.134</t>
  </si>
  <si>
    <t>00:19:37.005</t>
  </si>
  <si>
    <t>00:19:59.986</t>
  </si>
  <si>
    <t>00:20:15.959</t>
  </si>
  <si>
    <t>00:20:22.937</t>
  </si>
  <si>
    <t>00:21:01.896</t>
  </si>
  <si>
    <t>00:21:18.951</t>
  </si>
  <si>
    <t>00:21:41.409</t>
  </si>
  <si>
    <t>00:22:34.349</t>
  </si>
  <si>
    <t>00:29:48.381</t>
  </si>
  <si>
    <t>00:30:01.641</t>
  </si>
  <si>
    <t>Facility BeginToReason;
  uses String_Theory;
  Facility Stack_Fac is Stack_Template(Integer, 3)
    realized by Array_Realiz;
    Operation Main ();
    Procedure
      Var S: Stack;
      Var K: Integer;
      Confirm S = Empty_String;
      Read(K);
      Remember;
      Push(K, S);
      Confirm S = &lt;&gt;;
    end Main;
end BeginToReason;</t>
  </si>
  <si>
    <t>12:53:18.974</t>
  </si>
  <si>
    <t>12:53:28.223</t>
  </si>
  <si>
    <t>Facility BeginToReason;
  uses Integer_Template, Stack_Template;
  Facility Stack_Fac is Stack_Template(Integer, 3)
    realized by Array_Realiz;
  Operation Mystery (updates S: Stack);
    requires|S|&gt;=1;
    ensures S = Empty_String;
  Procedure
    Var I: Integer;
    Pop(I, S);
  end Mystery;
  Operation Main ();
  Procedure
    Var Stk: Stack;
    Var K: Integer;
    Push(K, Stk);
    Mystery(Stk);
  end Main;
end BeginToReason;</t>
  </si>
  <si>
    <t>12:54:03.732</t>
  </si>
  <si>
    <t>Facility BeginToReason;
  uses Integer_Template, Stack_Template;
  Facility Stack_Fac is Stack_Template(Integer, 3)
    realized by Array_Realiz;
  Operation Mystery (updates S: Stack);
    requires Length(S)&gt;=1;
    ensures S = Empty_String;
  Procedure
    Var I: Integer;
    Pop(I, S);
  end Mystery;
  Operation Main ();
  Procedure
    Var Stk: Stack;
    Var K: Integer;
    Push(K, Stk);
    Mystery(Stk);
  end Main;
end BeginToReason;</t>
  </si>
  <si>
    <t>12:54:31.525</t>
  </si>
  <si>
    <t>12:55:08.485</t>
  </si>
  <si>
    <t>12:58:26.836</t>
  </si>
  <si>
    <t>12:58:40.661</t>
  </si>
  <si>
    <t>12:59:05.276</t>
  </si>
  <si>
    <t>12:59:33.952</t>
  </si>
  <si>
    <t>Facility BeginToReason;
  uses Integer_Template, Stack_Template;
  Facility Stack_Fac is Stack_Template(Integer, 3)
    realized by Array_Realiz;
  Operation Mystery(alters S, T: Stack);
    requires |S| &gt;= 1 and 1+|T|&lt;=Max_Depth;
  Procedure
    Var Temp: Integer;
    Pop(Temp, S);
    Push(Temp, T);
  end Mystery;
  Operation Main ();
  Procedure
    Var S1, S2: Stack;
    Var K: Integer;
    Push(K, S1);
    Mystery(S1, S2);
  end Main;
end BeginToReason;</t>
  </si>
  <si>
    <t>13:00:47.419</t>
  </si>
  <si>
    <t>13:01:34.482</t>
  </si>
  <si>
    <t>13:01:46.735</t>
  </si>
  <si>
    <t>13:03:51.698</t>
  </si>
  <si>
    <t>13:04:19.519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</si>
  <si>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Max_Depth;
  Procedure
    Var Temp: Integer;
    Pop(Temp, S);
    Push(Temp, T);
  end Mystery;
end BeginToReason;</t>
  </si>
  <si>
    <t>13:06:19.621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</si>
  <si>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|Max_Depth|;
  Procedure
    Var Temp: Integer;
    Pop(Temp, S);
    Push(Temp, T);
  end Mystery;
end BeginToReason;</t>
  </si>
  <si>
    <t>13:06:37.232</t>
  </si>
  <si>
    <t>Facility BeginToReason;
  uses Integer_Template, Stack_Template;
  Facility Stack_Fac is Stack_Template(Integer, 3)
    realized by Array_Realiz;
  Operation Mystery(updates S, T: Stack);
    requires |S| &gt;= 1 and |T| &lt;= 2;
    ensures |Reverse(S) o T| = Max_Depth;
  Procedure
    Var Temp: Integer;
    Pop(Temp, S);
    Push(Temp, T);
  end Mystery;
end BeginToReason;</t>
  </si>
  <si>
    <t>13:08:29.334</t>
  </si>
  <si>
    <t>Facility BeginToReason;
  uses Integer_Template, Stack_Template;
  Facility Stack_Fac is Stack_Template(Integer, 3)
    realized by Array_Realiz;
  Operation Mystery(updates S, T: Stack);
    requires |S| &gt;= 1 and |T| &lt;= 2;
    ensures Reverse(S) o T = &lt;#S&gt; o &lt;#T&gt;;
  Procedure
    Var Temp: Integer;
    Pop(Temp, S);
    Push(Temp, T);
  end Mystery;
end BeginToReason;</t>
  </si>
  <si>
    <t>13:09:10.898</t>
  </si>
  <si>
    <t>13:09:30.200</t>
  </si>
  <si>
    <t>13:09:41.875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</si>
</sst>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0.0%"/>
    <numFmt numFmtId="166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urier New"/>
      <family val="1"/>
    </font>
    <font>
      <b/>
      <sz val="9"/>
      <color rgb="FF000000"/>
      <name val="Courier New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ourier New"/>
      <family val="1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ourier New"/>
      <family val="1"/>
    </font>
    <font>
      <sz val="11"/>
      <color rgb="FF000000"/>
      <name val="Courier New"/>
      <family val="1"/>
    </font>
    <font>
      <b/>
      <sz val="11"/>
      <color rgb="FF000000"/>
      <name val="Courier New"/>
      <family val="1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18" fillId="0" borderId="0" xfId="0" applyFont="1" applyBorder="1"/>
    <xf numFmtId="0" fontId="16" fillId="0" borderId="12" xfId="0" applyFont="1" applyBorder="1" applyAlignment="1">
      <alignment horizontal="center"/>
    </xf>
    <xf numFmtId="0" fontId="18" fillId="0" borderId="13" xfId="0" applyFont="1" applyBorder="1"/>
    <xf numFmtId="0" fontId="0" fillId="0" borderId="0" xfId="0" applyFill="1"/>
    <xf numFmtId="0" fontId="0" fillId="0" borderId="0" xfId="0" applyFill="1" applyBorder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14" fontId="0" fillId="0" borderId="10" xfId="0" applyNumberFormat="1" applyBorder="1"/>
    <xf numFmtId="49" fontId="0" fillId="0" borderId="10" xfId="0" applyNumberFormat="1" applyBorder="1"/>
    <xf numFmtId="164" fontId="0" fillId="0" borderId="10" xfId="0" applyNumberFormat="1" applyBorder="1"/>
    <xf numFmtId="0" fontId="16" fillId="0" borderId="10" xfId="0" applyFont="1" applyFill="1" applyBorder="1" applyAlignment="1">
      <alignment horizontal="center"/>
    </xf>
    <xf numFmtId="0" fontId="19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1" fillId="0" borderId="17" xfId="0" applyFont="1" applyBorder="1"/>
    <xf numFmtId="0" fontId="20" fillId="0" borderId="18" xfId="0" applyFont="1" applyBorder="1"/>
    <xf numFmtId="0" fontId="18" fillId="0" borderId="0" xfId="0" applyFont="1"/>
    <xf numFmtId="0" fontId="16" fillId="0" borderId="10" xfId="0" applyFont="1" applyBorder="1"/>
    <xf numFmtId="0" fontId="16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6" fillId="0" borderId="22" xfId="0" applyFont="1" applyBorder="1" applyAlignment="1">
      <alignment horizontal="center"/>
    </xf>
    <xf numFmtId="0" fontId="0" fillId="0" borderId="23" xfId="0" applyBorder="1"/>
    <xf numFmtId="0" fontId="16" fillId="0" borderId="24" xfId="0" applyFont="1" applyBorder="1" applyAlignment="1">
      <alignment horizontal="center"/>
    </xf>
    <xf numFmtId="0" fontId="16" fillId="0" borderId="25" xfId="0" applyFont="1" applyBorder="1"/>
    <xf numFmtId="0" fontId="0" fillId="0" borderId="22" xfId="0" applyBorder="1"/>
    <xf numFmtId="0" fontId="0" fillId="0" borderId="23" xfId="0" applyFill="1" applyBorder="1"/>
    <xf numFmtId="0" fontId="0" fillId="0" borderId="10" xfId="0" applyFill="1" applyBorder="1"/>
    <xf numFmtId="0" fontId="0" fillId="0" borderId="19" xfId="0" applyBorder="1"/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3" xfId="0" applyFill="1" applyBorder="1"/>
    <xf numFmtId="0" fontId="0" fillId="0" borderId="27" xfId="0" applyBorder="1"/>
    <xf numFmtId="0" fontId="0" fillId="0" borderId="12" xfId="0" applyFill="1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Fill="1" applyBorder="1"/>
    <xf numFmtId="0" fontId="0" fillId="0" borderId="29" xfId="0" applyFill="1" applyBorder="1"/>
    <xf numFmtId="0" fontId="16" fillId="0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0" fillId="0" borderId="0" xfId="0" applyNumberFormat="1" applyBorder="1"/>
    <xf numFmtId="0" fontId="22" fillId="0" borderId="0" xfId="0" applyFont="1" applyBorder="1"/>
    <xf numFmtId="0" fontId="23" fillId="0" borderId="0" xfId="0" applyFont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164" fontId="18" fillId="0" borderId="0" xfId="0" applyNumberFormat="1" applyFont="1"/>
    <xf numFmtId="164" fontId="0" fillId="0" borderId="0" xfId="0" applyNumberFormat="1" applyBorder="1"/>
    <xf numFmtId="164" fontId="16" fillId="0" borderId="0" xfId="0" applyNumberFormat="1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center"/>
    </xf>
    <xf numFmtId="0" fontId="16" fillId="0" borderId="0" xfId="0" applyFont="1"/>
    <xf numFmtId="0" fontId="0" fillId="0" borderId="24" xfId="0" applyBorder="1"/>
    <xf numFmtId="0" fontId="0" fillId="0" borderId="22" xfId="0" applyFill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20" xfId="0" applyFont="1" applyBorder="1" applyAlignment="1">
      <alignment horizontal="center"/>
    </xf>
    <xf numFmtId="165" fontId="0" fillId="0" borderId="23" xfId="42" applyNumberFormat="1" applyFont="1" applyBorder="1"/>
    <xf numFmtId="165" fontId="0" fillId="0" borderId="25" xfId="42" applyNumberFormat="1" applyFont="1" applyBorder="1"/>
    <xf numFmtId="0" fontId="0" fillId="0" borderId="0" xfId="0" applyFont="1"/>
    <xf numFmtId="0" fontId="0" fillId="0" borderId="10" xfId="0" applyFont="1" applyBorder="1"/>
    <xf numFmtId="0" fontId="0" fillId="0" borderId="0" xfId="0" applyFont="1" applyAlignment="1">
      <alignment vertical="center"/>
    </xf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5" fillId="0" borderId="0" xfId="0" applyFont="1" applyFill="1" applyBorder="1" applyAlignment="1">
      <alignment horizontal="center"/>
    </xf>
    <xf numFmtId="0" fontId="22" fillId="0" borderId="0" xfId="0" applyFont="1"/>
    <xf numFmtId="0" fontId="0" fillId="0" borderId="0" xfId="0" applyFill="1" applyBorder="1" applyAlignment="1">
      <alignment horizontal="center"/>
    </xf>
    <xf numFmtId="0" fontId="24" fillId="0" borderId="0" xfId="0" applyFont="1" applyBorder="1"/>
    <xf numFmtId="0" fontId="27" fillId="0" borderId="17" xfId="0" applyFont="1" applyBorder="1"/>
    <xf numFmtId="0" fontId="27" fillId="0" borderId="0" xfId="0" applyFont="1" applyBorder="1"/>
    <xf numFmtId="0" fontId="28" fillId="0" borderId="16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28" fillId="0" borderId="17" xfId="0" applyFont="1" applyBorder="1" applyAlignment="1">
      <alignment vertical="center"/>
    </xf>
    <xf numFmtId="0" fontId="0" fillId="0" borderId="17" xfId="0" applyFont="1" applyBorder="1"/>
    <xf numFmtId="0" fontId="29" fillId="0" borderId="18" xfId="0" applyFont="1" applyBorder="1"/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9" fontId="0" fillId="0" borderId="23" xfId="42" applyFont="1" applyBorder="1"/>
    <xf numFmtId="0" fontId="0" fillId="0" borderId="32" xfId="0" applyFont="1" applyFill="1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166" fontId="0" fillId="0" borderId="10" xfId="0" applyNumberFormat="1" applyBorder="1"/>
    <xf numFmtId="166" fontId="0" fillId="0" borderId="0" xfId="0" applyNumberFormat="1" applyBorder="1"/>
    <xf numFmtId="0" fontId="30" fillId="0" borderId="28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32" xfId="0" applyBorder="1"/>
    <xf numFmtId="0" fontId="16" fillId="0" borderId="33" xfId="0" applyFont="1" applyBorder="1" applyAlignment="1">
      <alignment horizontal="center"/>
    </xf>
    <xf numFmtId="0" fontId="0" fillId="0" borderId="34" xfId="0" applyBorder="1"/>
    <xf numFmtId="9" fontId="0" fillId="0" borderId="0" xfId="42" applyFont="1" applyBorder="1"/>
    <xf numFmtId="165" fontId="0" fillId="0" borderId="0" xfId="42" applyNumberFormat="1" applyFont="1" applyBorder="1"/>
    <xf numFmtId="165" fontId="0" fillId="0" borderId="11" xfId="42" applyNumberFormat="1" applyFont="1" applyBorder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165" fontId="0" fillId="0" borderId="23" xfId="42" applyNumberFormat="1" applyFont="1" applyBorder="1" applyAlignment="1">
      <alignment horizontal="center"/>
    </xf>
    <xf numFmtId="165" fontId="0" fillId="0" borderId="25" xfId="42" applyNumberFormat="1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5" xfId="42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6" fontId="0" fillId="0" borderId="13" xfId="0" applyNumberFormat="1" applyFill="1" applyBorder="1"/>
    <xf numFmtId="0" fontId="0" fillId="0" borderId="10" xfId="0" applyBorder="1" applyAlignment="1">
      <alignment horizontal="center"/>
    </xf>
    <xf numFmtId="9" fontId="0" fillId="0" borderId="0" xfId="42" applyFont="1"/>
    <xf numFmtId="9" fontId="0" fillId="0" borderId="0" xfId="42" applyNumberFormat="1" applyFont="1" applyAlignment="1">
      <alignment horizontal="center"/>
    </xf>
    <xf numFmtId="9" fontId="0" fillId="0" borderId="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0" xfId="0" applyFill="1"/>
    <xf numFmtId="0" fontId="0" fillId="34" borderId="0" xfId="0" applyFill="1"/>
    <xf numFmtId="165" fontId="0" fillId="0" borderId="10" xfId="0" applyNumberFormat="1" applyBorder="1"/>
    <xf numFmtId="9" fontId="0" fillId="0" borderId="10" xfId="42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10" xfId="0" applyNumberFormat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10" xfId="0" applyFont="1" applyBorder="1" applyAlignment="1">
      <alignment horizontal="center"/>
    </xf>
    <xf numFmtId="0" fontId="34" fillId="0" borderId="22" xfId="0" applyFont="1" applyBorder="1" applyAlignment="1">
      <alignment horizontal="right"/>
    </xf>
    <xf numFmtId="9" fontId="33" fillId="0" borderId="12" xfId="42" applyFont="1" applyBorder="1" applyAlignment="1">
      <alignment horizontal="center"/>
    </xf>
    <xf numFmtId="9" fontId="33" fillId="0" borderId="0" xfId="42" applyFont="1" applyBorder="1" applyAlignment="1">
      <alignment horizontal="center"/>
    </xf>
    <xf numFmtId="9" fontId="33" fillId="0" borderId="23" xfId="42" applyFont="1" applyBorder="1" applyAlignment="1">
      <alignment horizontal="center"/>
    </xf>
    <xf numFmtId="0" fontId="34" fillId="0" borderId="24" xfId="0" applyFont="1" applyBorder="1" applyAlignment="1">
      <alignment horizontal="right"/>
    </xf>
    <xf numFmtId="9" fontId="33" fillId="0" borderId="14" xfId="42" applyFont="1" applyBorder="1" applyAlignment="1">
      <alignment horizontal="center"/>
    </xf>
    <xf numFmtId="9" fontId="33" fillId="0" borderId="10" xfId="42" applyFont="1" applyBorder="1" applyAlignment="1">
      <alignment horizontal="center"/>
    </xf>
    <xf numFmtId="9" fontId="33" fillId="0" borderId="25" xfId="42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20" xfId="0" applyFont="1" applyBorder="1"/>
    <xf numFmtId="0" fontId="33" fillId="0" borderId="21" xfId="0" applyFont="1" applyBorder="1"/>
    <xf numFmtId="0" fontId="33" fillId="0" borderId="27" xfId="0" applyFont="1" applyBorder="1"/>
    <xf numFmtId="0" fontId="33" fillId="0" borderId="36" xfId="0" applyFont="1" applyBorder="1"/>
    <xf numFmtId="0" fontId="33" fillId="0" borderId="35" xfId="0" applyFont="1" applyBorder="1" applyAlignment="1">
      <alignment horizontal="center"/>
    </xf>
    <xf numFmtId="9" fontId="33" fillId="0" borderId="37" xfId="42" applyFont="1" applyBorder="1" applyAlignment="1">
      <alignment horizontal="center"/>
    </xf>
    <xf numFmtId="9" fontId="33" fillId="0" borderId="35" xfId="42" applyFont="1" applyBorder="1" applyAlignment="1">
      <alignment horizontal="center"/>
    </xf>
    <xf numFmtId="0" fontId="33" fillId="0" borderId="0" xfId="0" applyFont="1" applyAlignment="1">
      <alignment horizontal="center"/>
    </xf>
    <xf numFmtId="9" fontId="0" fillId="0" borderId="0" xfId="0" applyNumberFormat="1"/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fgColor auto="1"/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AFB"/>
        </patternFill>
      </fill>
    </dxf>
    <dxf>
      <fill>
        <patternFill>
          <bgColor rgb="FFFFB3B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fgColor auto="1"/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ont>
        <b/>
        <i/>
        <color theme="9" tint="-0.49998474074526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b/>
        <i/>
        <color theme="9" tint="-0.499984740745262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3B1"/>
      <color rgb="FFFFCA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Activities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TroubleSpotAnalysis!$C$2:$H$3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Activity</c:v>
                  </c:pt>
                  <c:pt idx="1">
                    <c:v>Activity</c:v>
                  </c:pt>
                  <c:pt idx="2">
                    <c:v>Activity</c:v>
                  </c:pt>
                  <c:pt idx="3">
                    <c:v>Activity</c:v>
                  </c:pt>
                  <c:pt idx="4">
                    <c:v>Activity</c:v>
                  </c:pt>
                  <c:pt idx="5">
                    <c:v>Activity</c:v>
                  </c:pt>
                </c:lvl>
              </c:multiLvlStrCache>
            </c:multiLvlStrRef>
          </c:cat>
          <c:val>
            <c:numRef>
              <c:f>TroubleSpotAnalysis!$C$4:$H$4</c:f>
              <c:numCache>
                <c:formatCode>0%</c:formatCode>
                <c:ptCount val="6"/>
                <c:pt idx="0">
                  <c:v>0.37349397590361444</c:v>
                </c:pt>
                <c:pt idx="1">
                  <c:v>0.2</c:v>
                </c:pt>
                <c:pt idx="2">
                  <c:v>0.23809523809523808</c:v>
                </c:pt>
                <c:pt idx="3">
                  <c:v>8.98876404494382E-2</c:v>
                </c:pt>
                <c:pt idx="4">
                  <c:v>0.31168831168831168</c:v>
                </c:pt>
                <c:pt idx="5">
                  <c:v>0.4107142857142857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C-4243-BA8E-704A064A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70176"/>
        <c:axId val="648071808"/>
      </c:lineChart>
      <c:catAx>
        <c:axId val="6480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1808"/>
        <c:crosses val="autoZero"/>
        <c:auto val="1"/>
        <c:lblAlgn val="ctr"/>
        <c:lblOffset val="100"/>
        <c:noMultiLvlLbl val="0"/>
      </c:catAx>
      <c:valAx>
        <c:axId val="648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TroubleSpotAnalysis!$C$2:$H$3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Activity</c:v>
                  </c:pt>
                  <c:pt idx="1">
                    <c:v>Activity</c:v>
                  </c:pt>
                  <c:pt idx="2">
                    <c:v>Activity</c:v>
                  </c:pt>
                  <c:pt idx="3">
                    <c:v>Activity</c:v>
                  </c:pt>
                  <c:pt idx="4">
                    <c:v>Activity</c:v>
                  </c:pt>
                  <c:pt idx="5">
                    <c:v>Activity</c:v>
                  </c:pt>
                </c:lvl>
              </c:multiLvlStrCache>
            </c:multiLvlStrRef>
          </c:cat>
          <c:val>
            <c:numRef>
              <c:f>TroubleSpotAnalysis!$C$8:$H$8</c:f>
              <c:numCache>
                <c:formatCode>0%</c:formatCode>
                <c:ptCount val="6"/>
                <c:pt idx="0">
                  <c:v>0.10843373493975904</c:v>
                </c:pt>
                <c:pt idx="1">
                  <c:v>0.47058823529411764</c:v>
                </c:pt>
                <c:pt idx="2">
                  <c:v>0.76190476190476186</c:v>
                </c:pt>
                <c:pt idx="3">
                  <c:v>0.6966292134831461</c:v>
                </c:pt>
                <c:pt idx="4">
                  <c:v>0.5714285714285714</c:v>
                </c:pt>
                <c:pt idx="5">
                  <c:v>0.6428571428571429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4-AA41-BBE0-06CAF721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19312"/>
        <c:axId val="648030896"/>
      </c:lineChart>
      <c:catAx>
        <c:axId val="5687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0896"/>
        <c:crosses val="autoZero"/>
        <c:auto val="1"/>
        <c:lblAlgn val="ctr"/>
        <c:lblOffset val="100"/>
        <c:noMultiLvlLbl val="0"/>
      </c:catAx>
      <c:valAx>
        <c:axId val="648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TroubleSpotAnalysis!$C$2:$H$3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Activity</c:v>
                  </c:pt>
                  <c:pt idx="1">
                    <c:v>Activity</c:v>
                  </c:pt>
                  <c:pt idx="2">
                    <c:v>Activity</c:v>
                  </c:pt>
                  <c:pt idx="3">
                    <c:v>Activity</c:v>
                  </c:pt>
                  <c:pt idx="4">
                    <c:v>Activity</c:v>
                  </c:pt>
                  <c:pt idx="5">
                    <c:v>Activity</c:v>
                  </c:pt>
                </c:lvl>
              </c:multiLvlStrCache>
            </c:multiLvlStrRef>
          </c:cat>
          <c:val>
            <c:numRef>
              <c:f>TroubleSpotAnalysis!$C$5:$H$5</c:f>
              <c:numCache>
                <c:formatCode>0%</c:formatCode>
                <c:ptCount val="6"/>
                <c:pt idx="0">
                  <c:v>0.38554216867469882</c:v>
                </c:pt>
                <c:pt idx="1">
                  <c:v>0.12941176470588237</c:v>
                </c:pt>
                <c:pt idx="2">
                  <c:v>0</c:v>
                </c:pt>
                <c:pt idx="3">
                  <c:v>4.49438202247191E-2</c:v>
                </c:pt>
                <c:pt idx="4">
                  <c:v>0.29870129870129869</c:v>
                </c:pt>
                <c:pt idx="5">
                  <c:v>5.3571428571428568E-2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F-3A43-AEC7-A57EBF38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07712"/>
        <c:axId val="647178064"/>
      </c:lineChart>
      <c:catAx>
        <c:axId val="6477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8064"/>
        <c:crosses val="autoZero"/>
        <c:auto val="1"/>
        <c:lblAlgn val="ctr"/>
        <c:lblOffset val="100"/>
        <c:noMultiLvlLbl val="0"/>
      </c:catAx>
      <c:valAx>
        <c:axId val="6471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12700</xdr:rowOff>
    </xdr:from>
    <xdr:to>
      <xdr:col>17</xdr:col>
      <xdr:colOff>450850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527A4A-154F-4348-A8B4-0F0E6FF7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</xdr:colOff>
      <xdr:row>30</xdr:row>
      <xdr:rowOff>165100</xdr:rowOff>
    </xdr:from>
    <xdr:to>
      <xdr:col>17</xdr:col>
      <xdr:colOff>476250</xdr:colOff>
      <xdr:row>45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533662-9FAD-EA49-AD7A-895E6CE9E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63500</xdr:rowOff>
    </xdr:from>
    <xdr:to>
      <xdr:col>17</xdr:col>
      <xdr:colOff>444500</xdr:colOff>
      <xdr:row>29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0E6F4D-1FFF-3247-981A-C6310AF8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45"/>
  <sheetViews>
    <sheetView tabSelected="1" topLeftCell="A50" zoomScale="80" zoomScaleNormal="130" workbookViewId="0">
      <selection activeCell="E20" sqref="E20"/>
    </sheetView>
  </sheetViews>
  <sheetFormatPr defaultColWidth="11.44140625" defaultRowHeight="14.4" x14ac:dyDescent="0.3"/>
  <cols>
    <col min="1" max="1" width="5.88671875" customWidth="1"/>
    <col min="2" max="2" width="7" customWidth="1"/>
    <col min="3" max="3" width="10" customWidth="1"/>
    <col min="4" max="4" width="24.33203125" customWidth="1"/>
    <col min="5" max="5" width="15.88671875" style="80" customWidth="1"/>
    <col min="6" max="6" width="11.109375" bestFit="1" customWidth="1"/>
    <col min="7" max="7" width="10.33203125" customWidth="1"/>
    <col min="8" max="8" width="8.109375" customWidth="1"/>
    <col min="10" max="10" width="29.88671875" customWidth="1"/>
    <col min="11" max="11" width="8.44140625" style="90" customWidth="1"/>
    <col min="12" max="12" width="5.88671875" style="90" customWidth="1"/>
    <col min="13" max="13" width="10" customWidth="1"/>
    <col min="14" max="16" width="17.88671875" customWidth="1"/>
    <col min="17" max="17" width="5.88671875" customWidth="1"/>
    <col min="18" max="18" width="15" customWidth="1"/>
    <col min="19" max="19" width="18.88671875" customWidth="1"/>
    <col min="20" max="20" width="10" customWidth="1"/>
    <col min="21" max="21" width="10.6640625" customWidth="1"/>
    <col min="22" max="24" width="35" customWidth="1"/>
    <col min="25" max="25" width="7" customWidth="1"/>
    <col min="26" max="26" width="57.44140625" customWidth="1"/>
  </cols>
  <sheetData>
    <row r="3" spans="1:26" x14ac:dyDescent="0.3">
      <c r="D3" s="3" t="s">
        <v>0</v>
      </c>
      <c r="F3" s="3"/>
      <c r="H3" s="2"/>
      <c r="J3" s="3" t="str">
        <f>I$91&amp; " Unique Lesson 1"</f>
        <v>86 Unique Lesson 1</v>
      </c>
      <c r="K3" s="3" t="s">
        <v>1</v>
      </c>
      <c r="L3" s="3"/>
      <c r="M3" s="3"/>
      <c r="N3" s="3"/>
      <c r="O3" s="3"/>
      <c r="P3" s="3"/>
    </row>
    <row r="4" spans="1:26" x14ac:dyDescent="0.3">
      <c r="D4" s="3" t="s">
        <v>2</v>
      </c>
      <c r="E4" s="59" t="s">
        <v>3</v>
      </c>
      <c r="F4" s="3"/>
      <c r="G4" s="3" t="s">
        <v>4</v>
      </c>
      <c r="H4" s="4" t="s">
        <v>5</v>
      </c>
      <c r="J4" s="4" t="s">
        <v>6</v>
      </c>
      <c r="K4" s="4" t="s">
        <v>7</v>
      </c>
      <c r="L4" s="4"/>
      <c r="M4" s="4" t="s">
        <v>8</v>
      </c>
      <c r="N4" s="4"/>
      <c r="O4" s="4"/>
      <c r="P4" s="79"/>
    </row>
    <row r="5" spans="1:26" ht="15" thickBot="1" x14ac:dyDescent="0.35">
      <c r="A5" s="18"/>
      <c r="B5" s="18"/>
      <c r="C5" s="155" t="s">
        <v>9</v>
      </c>
      <c r="D5" s="155" t="s">
        <v>10</v>
      </c>
      <c r="E5" s="60" t="s">
        <v>11</v>
      </c>
      <c r="F5" s="155" t="s">
        <v>12</v>
      </c>
      <c r="G5" s="23" t="s">
        <v>10</v>
      </c>
      <c r="H5" s="23" t="s">
        <v>13</v>
      </c>
      <c r="I5" s="18"/>
      <c r="J5" s="155" t="str">
        <f>"All "&amp;$B$445&amp;" Responses"</f>
        <v>All 439 Responses</v>
      </c>
      <c r="K5" s="155" t="s">
        <v>14</v>
      </c>
      <c r="L5" s="155"/>
      <c r="M5" s="155" t="s">
        <v>15</v>
      </c>
      <c r="N5" s="156" t="s">
        <v>16</v>
      </c>
      <c r="O5" s="157"/>
      <c r="P5" s="157"/>
    </row>
    <row r="6" spans="1:26" x14ac:dyDescent="0.3">
      <c r="A6">
        <f>VLOOKUP(C6,'UniqueAuthor#s'!$B$5:$C$75,2,TRUE)</f>
        <v>1</v>
      </c>
      <c r="B6" t="str">
        <f>IF('Source NewCleanData'!$C2="lesson1",'Source NewCleanData'!C2,"")</f>
        <v>lesson1</v>
      </c>
      <c r="C6">
        <f>IF('Source NewCleanData'!$C2="lesson1",'Source NewCleanData'!D2,"")</f>
        <v>12696425</v>
      </c>
      <c r="D6" t="str">
        <f>IF('Source NewCleanData'!$C2="lesson1",'Source NewCleanData'!E2,"")</f>
        <v>ConfirmS=&lt;K&gt;;</v>
      </c>
      <c r="E6" s="80" t="str">
        <f>IF('Source NewCleanData'!$C2="lesson1",'Source NewCleanData'!F2,"")</f>
        <v>2018-04-25T18:56:20.837Z</v>
      </c>
      <c r="F6" s="90" t="str">
        <f t="shared" ref="F6:F69" si="0">IF(OR($D6=$S$9,$D6=$S$10,$D6=$S$11),"Correct","Incorrect")</f>
        <v>Incorrect</v>
      </c>
      <c r="H6" s="90" t="str">
        <f t="shared" ref="H6:H69" si="1">IF(AND(G6&gt;0,F6="Incorrect"),"Gave Up","")</f>
        <v/>
      </c>
      <c r="I6">
        <v>1</v>
      </c>
      <c r="J6" t="s">
        <v>17</v>
      </c>
      <c r="K6" s="90">
        <f t="shared" ref="K6:K37" si="2">COUNTIF($D$6:$D$444,"="&amp;$J6)</f>
        <v>49</v>
      </c>
      <c r="L6" s="118">
        <f>K6/$B$445</f>
        <v>0.11161731207289294</v>
      </c>
      <c r="M6" t="b">
        <v>0</v>
      </c>
      <c r="N6" s="46" t="s">
        <v>18</v>
      </c>
      <c r="O6" s="5" t="s">
        <v>19</v>
      </c>
      <c r="P6" s="8"/>
      <c r="Q6" s="5"/>
      <c r="R6" s="41"/>
      <c r="S6" s="42" t="s">
        <v>20</v>
      </c>
      <c r="Z6" s="85" t="s">
        <v>21</v>
      </c>
    </row>
    <row r="7" spans="1:26" x14ac:dyDescent="0.3">
      <c r="A7">
        <f>VLOOKUP(C7,'UniqueAuthor#s'!$B$5:$C$75,2,TRUE)</f>
        <v>1</v>
      </c>
      <c r="B7" t="str">
        <f>IF('Source NewCleanData'!$C3="lesson1",'Source NewCleanData'!C3,"")</f>
        <v>lesson1</v>
      </c>
      <c r="C7">
        <f>IF('Source NewCleanData'!$C3="lesson1",'Source NewCleanData'!D3,"")</f>
        <v>12696425</v>
      </c>
      <c r="D7" t="str">
        <f>IF('Source NewCleanData'!$C3="lesson1",'Source NewCleanData'!E3,"")</f>
        <v>ConfirmS=&lt;#S&gt;o&lt;K&gt;;</v>
      </c>
      <c r="E7" s="80" t="str">
        <f>IF('Source NewCleanData'!$C3="lesson1",'Source NewCleanData'!F3,"")</f>
        <v>2018-04-25T18:56:37.432Z</v>
      </c>
      <c r="F7" s="90" t="str">
        <f t="shared" si="0"/>
        <v>Incorrect</v>
      </c>
      <c r="H7" s="90" t="str">
        <f t="shared" si="1"/>
        <v/>
      </c>
      <c r="I7">
        <v>2</v>
      </c>
      <c r="J7" t="s">
        <v>22</v>
      </c>
      <c r="K7" s="90">
        <f t="shared" si="2"/>
        <v>43</v>
      </c>
      <c r="L7" s="118">
        <f t="shared" ref="L7:L70" si="3">K7/$B$445</f>
        <v>9.7949886104783598E-2</v>
      </c>
      <c r="M7" t="b">
        <v>1</v>
      </c>
      <c r="N7" s="6" t="s">
        <v>18</v>
      </c>
      <c r="O7" s="5"/>
      <c r="P7" s="8"/>
      <c r="Q7" s="5"/>
      <c r="R7" s="38"/>
      <c r="S7" s="43" t="s">
        <v>23</v>
      </c>
      <c r="Z7" s="86" t="s">
        <v>24</v>
      </c>
    </row>
    <row r="8" spans="1:26" x14ac:dyDescent="0.3">
      <c r="A8">
        <f>VLOOKUP(C8,'UniqueAuthor#s'!$B$5:$C$75,2,TRUE)</f>
        <v>1</v>
      </c>
      <c r="B8" t="str">
        <f>IF('Source NewCleanData'!$C4="lesson1",'Source NewCleanData'!C4,"")</f>
        <v>lesson1</v>
      </c>
      <c r="C8">
        <f>IF('Source NewCleanData'!$C4="lesson1",'Source NewCleanData'!D4,"")</f>
        <v>12696425</v>
      </c>
      <c r="D8" t="str">
        <f>IF('Source NewCleanData'!$C4="lesson1",'Source NewCleanData'!E4,"")</f>
        <v>ConfirmS=&lt;K&gt;o&lt;#S&gt;;</v>
      </c>
      <c r="E8" s="80" t="str">
        <f>IF('Source NewCleanData'!$C4="lesson1",'Source NewCleanData'!F4,"")</f>
        <v>2018-04-25T18:56:55.087Z</v>
      </c>
      <c r="F8" s="90" t="str">
        <f t="shared" si="0"/>
        <v>Incorrect</v>
      </c>
      <c r="H8" s="90" t="str">
        <f t="shared" si="1"/>
        <v/>
      </c>
      <c r="I8">
        <v>3</v>
      </c>
      <c r="J8" t="s">
        <v>25</v>
      </c>
      <c r="K8" s="90">
        <f t="shared" si="2"/>
        <v>37</v>
      </c>
      <c r="L8" s="118">
        <f t="shared" si="3"/>
        <v>8.4282460136674259E-2</v>
      </c>
      <c r="M8" t="b">
        <v>1</v>
      </c>
      <c r="N8" s="6"/>
      <c r="O8" s="5"/>
      <c r="P8" s="8"/>
      <c r="Q8" s="5"/>
      <c r="R8" s="38"/>
      <c r="S8" s="43" t="s">
        <v>26</v>
      </c>
      <c r="Z8" s="86" t="s">
        <v>27</v>
      </c>
    </row>
    <row r="9" spans="1:26" x14ac:dyDescent="0.3">
      <c r="A9">
        <f>VLOOKUP(C9,'UniqueAuthor#s'!$B$5:$C$75,2,TRUE)</f>
        <v>1</v>
      </c>
      <c r="B9" t="str">
        <f>IF('Source NewCleanData'!$C5="lesson1",'Source NewCleanData'!C5,"")</f>
        <v>lesson1</v>
      </c>
      <c r="C9">
        <f>IF('Source NewCleanData'!$C5="lesson1",'Source NewCleanData'!D5,"")</f>
        <v>12696425</v>
      </c>
      <c r="D9" t="str">
        <f>IF('Source NewCleanData'!$C5="lesson1",'Source NewCleanData'!E5,"")</f>
        <v>ConfirmS=&lt;#K&gt;o&lt;#S&gt;;</v>
      </c>
      <c r="E9" s="80" t="str">
        <f>IF('Source NewCleanData'!$C5="lesson1",'Source NewCleanData'!F5,"")</f>
        <v>2018-04-25T18:57:12.317Z</v>
      </c>
      <c r="F9" s="90" t="str">
        <f t="shared" si="0"/>
        <v>Incorrect</v>
      </c>
      <c r="H9" s="90" t="str">
        <f t="shared" si="1"/>
        <v/>
      </c>
      <c r="I9">
        <v>4</v>
      </c>
      <c r="J9" t="s">
        <v>28</v>
      </c>
      <c r="K9" s="90">
        <f t="shared" si="2"/>
        <v>27</v>
      </c>
      <c r="L9" s="118">
        <f t="shared" si="3"/>
        <v>6.1503416856492028E-2</v>
      </c>
      <c r="M9" t="b">
        <v>1</v>
      </c>
      <c r="N9" s="6" t="s">
        <v>18</v>
      </c>
      <c r="O9" s="5"/>
      <c r="P9" s="8"/>
      <c r="Q9" s="5"/>
      <c r="R9" s="49">
        <v>1</v>
      </c>
      <c r="S9" s="35" t="s">
        <v>29</v>
      </c>
      <c r="Z9" s="86" t="s">
        <v>30</v>
      </c>
    </row>
    <row r="10" spans="1:26" x14ac:dyDescent="0.3">
      <c r="A10">
        <f>VLOOKUP(C10,'UniqueAuthor#s'!$B$5:$C$75,2,TRUE)</f>
        <v>1</v>
      </c>
      <c r="B10" t="str">
        <f>IF('Source NewCleanData'!$C6="lesson1",'Source NewCleanData'!C6,"")</f>
        <v>lesson1</v>
      </c>
      <c r="C10">
        <f>IF('Source NewCleanData'!$C6="lesson1",'Source NewCleanData'!D6,"")</f>
        <v>12696425</v>
      </c>
      <c r="D10" t="str">
        <f>IF('Source NewCleanData'!$C6="lesson1",'Source NewCleanData'!E6,"")</f>
        <v>ConfirmS=&lt;#S&gt;o&lt;#K&gt;;</v>
      </c>
      <c r="E10" s="80" t="str">
        <f>IF('Source NewCleanData'!$C6="lesson1",'Source NewCleanData'!F6,"")</f>
        <v>2018-04-25T18:57:33.001Z</v>
      </c>
      <c r="F10" s="90" t="str">
        <f t="shared" si="0"/>
        <v>Incorrect</v>
      </c>
      <c r="H10" s="90" t="str">
        <f t="shared" si="1"/>
        <v/>
      </c>
      <c r="I10">
        <v>5</v>
      </c>
      <c r="J10" t="s">
        <v>29</v>
      </c>
      <c r="K10" s="90">
        <f t="shared" si="2"/>
        <v>26</v>
      </c>
      <c r="L10" s="118">
        <f t="shared" si="3"/>
        <v>5.9225512528473807E-2</v>
      </c>
      <c r="M10" t="b">
        <v>1</v>
      </c>
      <c r="N10" s="6"/>
      <c r="O10" s="5"/>
      <c r="P10" s="8"/>
      <c r="Q10" s="5"/>
      <c r="R10" s="49">
        <v>2</v>
      </c>
      <c r="S10" s="35" t="s">
        <v>25</v>
      </c>
      <c r="Z10" s="87" t="s">
        <v>31</v>
      </c>
    </row>
    <row r="11" spans="1:26" ht="15" thickBot="1" x14ac:dyDescent="0.35">
      <c r="A11">
        <f>VLOOKUP(C11,'UniqueAuthor#s'!$B$5:$C$75,2,TRUE)</f>
        <v>1</v>
      </c>
      <c r="B11" t="str">
        <f>IF('Source NewCleanData'!$C7="lesson1",'Source NewCleanData'!C7,"")</f>
        <v>lesson1</v>
      </c>
      <c r="C11">
        <f>IF('Source NewCleanData'!$C7="lesson1",'Source NewCleanData'!D7,"")</f>
        <v>12696425</v>
      </c>
      <c r="D11" t="str">
        <f>IF('Source NewCleanData'!$C7="lesson1",'Source NewCleanData'!E7,"")</f>
        <v>ConfirmS=&lt;#K&gt;;</v>
      </c>
      <c r="E11" s="80" t="str">
        <f>IF('Source NewCleanData'!$C7="lesson1",'Source NewCleanData'!F7,"")</f>
        <v>2018-04-25T18:57:42.699Z</v>
      </c>
      <c r="F11" s="90" t="str">
        <f t="shared" si="0"/>
        <v>Correct</v>
      </c>
      <c r="G11">
        <f>COUNTIF($C$6:$C$444,"="&amp;$C6)</f>
        <v>6</v>
      </c>
      <c r="H11" s="90" t="str">
        <f t="shared" si="1"/>
        <v/>
      </c>
      <c r="I11">
        <v>6</v>
      </c>
      <c r="J11" t="s">
        <v>32</v>
      </c>
      <c r="K11" s="90">
        <f t="shared" si="2"/>
        <v>19</v>
      </c>
      <c r="L11" s="118">
        <f t="shared" si="3"/>
        <v>4.328018223234624E-2</v>
      </c>
      <c r="M11" t="b">
        <v>0</v>
      </c>
      <c r="N11" s="6" t="s">
        <v>19</v>
      </c>
      <c r="O11" s="5"/>
      <c r="P11" s="8"/>
      <c r="Q11" s="5"/>
      <c r="R11" s="50">
        <v>3</v>
      </c>
      <c r="S11" s="44" t="s">
        <v>33</v>
      </c>
      <c r="Z11" s="86" t="s">
        <v>34</v>
      </c>
    </row>
    <row r="12" spans="1:26" x14ac:dyDescent="0.3">
      <c r="A12">
        <f>VLOOKUP(C12,'UniqueAuthor#s'!$B$5:$C$75,2,TRUE)</f>
        <v>2</v>
      </c>
      <c r="B12" t="str">
        <f>IF('Source NewCleanData'!$C48="lesson1",'Source NewCleanData'!C48,"")</f>
        <v>lesson1</v>
      </c>
      <c r="C12">
        <f>IF('Source NewCleanData'!$C48="lesson1",'Source NewCleanData'!D48,"")</f>
        <v>18621716</v>
      </c>
      <c r="D12" t="str">
        <f>IF('Source NewCleanData'!$C48="lesson1",'Source NewCleanData'!E48,"")</f>
        <v>ConfirmS=/*expression*/;</v>
      </c>
      <c r="E12" s="80" t="str">
        <f>IF('Source NewCleanData'!$C48="lesson1",'Source NewCleanData'!F48,"")</f>
        <v>2018-04-30T02:55:07.455Z</v>
      </c>
      <c r="F12" s="90" t="str">
        <f t="shared" si="0"/>
        <v>Incorrect</v>
      </c>
      <c r="H12" s="90" t="str">
        <f t="shared" si="1"/>
        <v/>
      </c>
      <c r="I12">
        <v>7</v>
      </c>
      <c r="J12" t="s">
        <v>35</v>
      </c>
      <c r="K12" s="90">
        <f t="shared" si="2"/>
        <v>19</v>
      </c>
      <c r="L12" s="118">
        <f t="shared" si="3"/>
        <v>4.328018223234624E-2</v>
      </c>
      <c r="M12" t="b">
        <v>0</v>
      </c>
      <c r="N12" s="46" t="s">
        <v>19</v>
      </c>
      <c r="O12" s="5" t="s">
        <v>19</v>
      </c>
      <c r="P12" s="8" t="s">
        <v>36</v>
      </c>
      <c r="Q12" s="5"/>
      <c r="R12" s="81"/>
      <c r="S12" s="5"/>
      <c r="Z12" s="86" t="s">
        <v>37</v>
      </c>
    </row>
    <row r="13" spans="1:26" ht="15" thickBot="1" x14ac:dyDescent="0.35">
      <c r="A13">
        <f>VLOOKUP(C13,'UniqueAuthor#s'!$B$5:$C$75,2,TRUE)</f>
        <v>2</v>
      </c>
      <c r="B13" t="str">
        <f>IF('Source NewCleanData'!$C49="lesson1",'Source NewCleanData'!C49,"")</f>
        <v>lesson1</v>
      </c>
      <c r="C13">
        <f>IF('Source NewCleanData'!$C49="lesson1",'Source NewCleanData'!D49,"")</f>
        <v>18621716</v>
      </c>
      <c r="D13" t="str">
        <f>IF('Source NewCleanData'!$C49="lesson1",'Source NewCleanData'!E49,"")</f>
        <v>ConfirmS=#SoK;</v>
      </c>
      <c r="E13" s="80" t="str">
        <f>IF('Source NewCleanData'!$C49="lesson1",'Source NewCleanData'!F49,"")</f>
        <v>2018-04-30T02:57:50.044Z</v>
      </c>
      <c r="F13" s="90" t="str">
        <f t="shared" si="0"/>
        <v>Incorrect</v>
      </c>
      <c r="H13" s="90" t="str">
        <f t="shared" si="1"/>
        <v/>
      </c>
      <c r="I13">
        <v>8</v>
      </c>
      <c r="J13" t="s">
        <v>38</v>
      </c>
      <c r="K13" s="90">
        <f t="shared" si="2"/>
        <v>18</v>
      </c>
      <c r="L13" s="118">
        <f t="shared" si="3"/>
        <v>4.1002277904328019E-2</v>
      </c>
      <c r="M13" t="b">
        <v>0</v>
      </c>
      <c r="N13" s="46" t="s">
        <v>39</v>
      </c>
      <c r="O13" s="5"/>
      <c r="P13" s="8"/>
      <c r="Q13" s="5"/>
      <c r="R13" s="81"/>
      <c r="S13" s="5"/>
      <c r="Z13" s="87" t="s">
        <v>40</v>
      </c>
    </row>
    <row r="14" spans="1:26" x14ac:dyDescent="0.3">
      <c r="A14">
        <f>VLOOKUP(C14,'UniqueAuthor#s'!$B$5:$C$75,2,TRUE)</f>
        <v>2</v>
      </c>
      <c r="B14" t="str">
        <f>IF('Source NewCleanData'!$C50="lesson1",'Source NewCleanData'!C50,"")</f>
        <v>lesson1</v>
      </c>
      <c r="C14">
        <f>IF('Source NewCleanData'!$C50="lesson1",'Source NewCleanData'!D50,"")</f>
        <v>18621716</v>
      </c>
      <c r="D14" t="str">
        <f>IF('Source NewCleanData'!$C50="lesson1",'Source NewCleanData'!E50,"")</f>
        <v>ConfirmS=#S;</v>
      </c>
      <c r="E14" s="80" t="str">
        <f>IF('Source NewCleanData'!$C50="lesson1",'Source NewCleanData'!F50,"")</f>
        <v>2018-04-30T02:58:31.986Z</v>
      </c>
      <c r="F14" s="90" t="str">
        <f t="shared" si="0"/>
        <v>Incorrect</v>
      </c>
      <c r="H14" s="90" t="str">
        <f t="shared" si="1"/>
        <v/>
      </c>
      <c r="I14">
        <v>9</v>
      </c>
      <c r="J14" t="s">
        <v>41</v>
      </c>
      <c r="K14" s="90">
        <f t="shared" si="2"/>
        <v>13</v>
      </c>
      <c r="L14" s="118">
        <f t="shared" si="3"/>
        <v>2.9612756264236904E-2</v>
      </c>
      <c r="M14" t="b">
        <v>1</v>
      </c>
      <c r="N14" s="46" t="s">
        <v>42</v>
      </c>
      <c r="O14" s="5"/>
      <c r="P14" s="8"/>
      <c r="Q14" s="5"/>
      <c r="R14" s="41"/>
      <c r="S14" s="32"/>
      <c r="T14" s="70"/>
      <c r="U14" s="70"/>
      <c r="V14" s="32"/>
      <c r="W14" s="32"/>
      <c r="X14" s="33"/>
      <c r="Z14" s="87" t="s">
        <v>43</v>
      </c>
    </row>
    <row r="15" spans="1:26" x14ac:dyDescent="0.3">
      <c r="A15">
        <f>VLOOKUP(C15,'UniqueAuthor#s'!$B$5:$C$75,2,TRUE)</f>
        <v>2</v>
      </c>
      <c r="B15" t="str">
        <f>IF('Source NewCleanData'!$C51="lesson1",'Source NewCleanData'!C51,"")</f>
        <v>lesson1</v>
      </c>
      <c r="C15">
        <f>IF('Source NewCleanData'!$C51="lesson1",'Source NewCleanData'!D51,"")</f>
        <v>18621716</v>
      </c>
      <c r="D15" t="str">
        <f>IF('Source NewCleanData'!$C51="lesson1",'Source NewCleanData'!E51,"")</f>
        <v>ConfirmS=#So#K;</v>
      </c>
      <c r="E15" s="80" t="str">
        <f>IF('Source NewCleanData'!$C51="lesson1",'Source NewCleanData'!F51,"")</f>
        <v>2018-04-30T02:58:44.977Z</v>
      </c>
      <c r="F15" s="90" t="str">
        <f t="shared" si="0"/>
        <v>Incorrect</v>
      </c>
      <c r="H15" s="90" t="str">
        <f t="shared" si="1"/>
        <v/>
      </c>
      <c r="I15">
        <v>10</v>
      </c>
      <c r="J15" t="s">
        <v>44</v>
      </c>
      <c r="K15" s="90">
        <f t="shared" si="2"/>
        <v>12</v>
      </c>
      <c r="L15" s="118">
        <f t="shared" si="3"/>
        <v>2.7334851936218679E-2</v>
      </c>
      <c r="M15" t="b">
        <v>0</v>
      </c>
      <c r="N15" s="6" t="s">
        <v>18</v>
      </c>
      <c r="O15" s="5" t="s">
        <v>19</v>
      </c>
      <c r="P15" s="8"/>
      <c r="Q15" s="5"/>
      <c r="R15" s="38"/>
      <c r="S15" s="5"/>
      <c r="T15" s="3"/>
      <c r="U15" s="4"/>
      <c r="V15" s="3" t="s">
        <v>45</v>
      </c>
      <c r="W15" s="5"/>
      <c r="X15" s="35"/>
      <c r="Z15" s="88"/>
    </row>
    <row r="16" spans="1:26" ht="15" thickBot="1" x14ac:dyDescent="0.35">
      <c r="A16">
        <f>VLOOKUP(C16,'UniqueAuthor#s'!$B$5:$C$75,2,TRUE)</f>
        <v>2</v>
      </c>
      <c r="B16" t="str">
        <f>IF('Source NewCleanData'!$C52="lesson1",'Source NewCleanData'!C52,"")</f>
        <v>lesson1</v>
      </c>
      <c r="C16">
        <f>IF('Source NewCleanData'!$C52="lesson1",'Source NewCleanData'!D52,"")</f>
        <v>18621716</v>
      </c>
      <c r="D16" t="str">
        <f>IF('Source NewCleanData'!$C52="lesson1",'Source NewCleanData'!E52,"")</f>
        <v>ConfirmS=#K;</v>
      </c>
      <c r="E16" s="80" t="str">
        <f>IF('Source NewCleanData'!$C52="lesson1",'Source NewCleanData'!F52,"")</f>
        <v>2018-04-30T02:59:43.248Z</v>
      </c>
      <c r="F16" s="90" t="str">
        <f t="shared" si="0"/>
        <v>Incorrect</v>
      </c>
      <c r="H16" s="90" t="str">
        <f t="shared" si="1"/>
        <v/>
      </c>
      <c r="I16">
        <v>11</v>
      </c>
      <c r="J16" t="s">
        <v>46</v>
      </c>
      <c r="K16" s="90">
        <f t="shared" si="2"/>
        <v>12</v>
      </c>
      <c r="L16" s="118">
        <f t="shared" si="3"/>
        <v>2.7334851936218679E-2</v>
      </c>
      <c r="M16" t="b">
        <v>1</v>
      </c>
      <c r="N16" s="6" t="s">
        <v>18</v>
      </c>
      <c r="O16" s="5"/>
      <c r="P16" s="8"/>
      <c r="Q16" s="5"/>
      <c r="R16" s="38"/>
      <c r="S16" s="155" t="s">
        <v>47</v>
      </c>
      <c r="T16" s="155" t="s">
        <v>48</v>
      </c>
      <c r="U16" s="155" t="s">
        <v>49</v>
      </c>
      <c r="V16" s="155" t="str">
        <f xml:space="preserve"> $T$25&amp; " Errors Classified"</f>
        <v>116 Errors Classified</v>
      </c>
      <c r="W16" s="30" t="s">
        <v>50</v>
      </c>
      <c r="X16" s="37" t="s">
        <v>51</v>
      </c>
      <c r="Z16" s="87" t="s">
        <v>52</v>
      </c>
    </row>
    <row r="17" spans="1:26" x14ac:dyDescent="0.3">
      <c r="A17">
        <f>VLOOKUP(C17,'UniqueAuthor#s'!$B$5:$C$75,2,TRUE)</f>
        <v>2</v>
      </c>
      <c r="B17" t="str">
        <f>IF('Source NewCleanData'!$C53="lesson1",'Source NewCleanData'!C53,"")</f>
        <v>lesson1</v>
      </c>
      <c r="C17">
        <f>IF('Source NewCleanData'!$C53="lesson1",'Source NewCleanData'!D53,"")</f>
        <v>18621716</v>
      </c>
      <c r="D17" t="str">
        <f>IF('Source NewCleanData'!$C53="lesson1",'Source NewCleanData'!E53,"")</f>
        <v>ConfirmS=K;</v>
      </c>
      <c r="E17" s="80" t="str">
        <f>IF('Source NewCleanData'!$C53="lesson1",'Source NewCleanData'!F53,"")</f>
        <v>2018-04-30T02:59:55.773Z</v>
      </c>
      <c r="F17" s="90" t="str">
        <f t="shared" si="0"/>
        <v>Incorrect</v>
      </c>
      <c r="H17" s="90" t="str">
        <f t="shared" si="1"/>
        <v/>
      </c>
      <c r="I17">
        <v>12</v>
      </c>
      <c r="J17" t="s">
        <v>53</v>
      </c>
      <c r="K17" s="90">
        <f t="shared" si="2"/>
        <v>12</v>
      </c>
      <c r="L17" s="118">
        <f t="shared" si="3"/>
        <v>2.7334851936218679E-2</v>
      </c>
      <c r="M17" t="b">
        <v>1</v>
      </c>
      <c r="N17" s="46" t="s">
        <v>42</v>
      </c>
      <c r="O17" s="5"/>
      <c r="P17" s="8"/>
      <c r="Q17" s="5"/>
      <c r="R17" s="101">
        <f>TroubleSpotAnalysis!$A$4</f>
        <v>1</v>
      </c>
      <c r="S17" s="128" t="str">
        <f>TroubleSpotAnalysis!$B$4</f>
        <v>Input Values:</v>
      </c>
      <c r="T17" s="7">
        <f t="shared" ref="T17:T24" si="4">COUNTIF(N$6:P$90,"="&amp;W17)</f>
        <v>31</v>
      </c>
      <c r="U17" s="119">
        <f t="shared" ref="U17:U24" si="5">T17/(I$91 - 3)</f>
        <v>0.37349397590361444</v>
      </c>
      <c r="V17" s="108">
        <f t="shared" ref="V17:V24" si="6">T17/T$25</f>
        <v>0.26724137931034481</v>
      </c>
      <c r="W17" s="5" t="s">
        <v>18</v>
      </c>
      <c r="X17" s="39" t="s">
        <v>54</v>
      </c>
      <c r="Z17" s="87" t="s">
        <v>55</v>
      </c>
    </row>
    <row r="18" spans="1:26" x14ac:dyDescent="0.3">
      <c r="A18">
        <f>VLOOKUP(C18,'UniqueAuthor#s'!$B$5:$C$75,2,TRUE)</f>
        <v>2</v>
      </c>
      <c r="B18" t="str">
        <f>IF('Source NewCleanData'!$C54="lesson1",'Source NewCleanData'!C54,"")</f>
        <v>lesson1</v>
      </c>
      <c r="C18">
        <f>IF('Source NewCleanData'!$C54="lesson1",'Source NewCleanData'!D54,"")</f>
        <v>18621716</v>
      </c>
      <c r="D18" t="str">
        <f>IF('Source NewCleanData'!$C54="lesson1",'Source NewCleanData'!E54,"")</f>
        <v>ConfirmS=|S|+1;</v>
      </c>
      <c r="E18" s="80" t="str">
        <f>IF('Source NewCleanData'!$C54="lesson1",'Source NewCleanData'!F54,"")</f>
        <v>2018-04-30T03:00:15.694Z</v>
      </c>
      <c r="F18" s="90" t="str">
        <f t="shared" si="0"/>
        <v>Incorrect</v>
      </c>
      <c r="H18" s="90" t="str">
        <f t="shared" si="1"/>
        <v/>
      </c>
      <c r="I18">
        <v>13</v>
      </c>
      <c r="J18" t="s">
        <v>56</v>
      </c>
      <c r="K18" s="90">
        <f t="shared" si="2"/>
        <v>8</v>
      </c>
      <c r="L18" s="118">
        <f t="shared" si="3"/>
        <v>1.8223234624145785E-2</v>
      </c>
      <c r="M18" t="b">
        <v>0</v>
      </c>
      <c r="N18" s="46" t="s">
        <v>19</v>
      </c>
      <c r="O18" s="13"/>
      <c r="P18" s="8"/>
      <c r="Q18" s="5"/>
      <c r="R18" s="101">
        <f>TroubleSpotAnalysis!$A$5</f>
        <v>2</v>
      </c>
      <c r="S18" s="128" t="str">
        <f>TroubleSpotAnalysis!$B$5</f>
        <v>Stringification:</v>
      </c>
      <c r="T18" s="7">
        <f t="shared" si="4"/>
        <v>32</v>
      </c>
      <c r="U18" s="119">
        <f t="shared" si="5"/>
        <v>0.38554216867469882</v>
      </c>
      <c r="V18" s="108">
        <f t="shared" si="6"/>
        <v>0.27586206896551724</v>
      </c>
      <c r="W18" s="5" t="s">
        <v>19</v>
      </c>
      <c r="X18" s="39" t="s">
        <v>57</v>
      </c>
      <c r="Z18" s="87" t="s">
        <v>58</v>
      </c>
    </row>
    <row r="19" spans="1:26" x14ac:dyDescent="0.3">
      <c r="A19">
        <f>VLOOKUP(C19,'UniqueAuthor#s'!$B$5:$C$75,2,TRUE)</f>
        <v>2</v>
      </c>
      <c r="B19" t="str">
        <f>IF('Source NewCleanData'!$C55="lesson1",'Source NewCleanData'!C55,"")</f>
        <v>lesson1</v>
      </c>
      <c r="C19">
        <f>IF('Source NewCleanData'!$C55="lesson1",'Source NewCleanData'!D55,"")</f>
        <v>18621716</v>
      </c>
      <c r="D19" t="str">
        <f>IF('Source NewCleanData'!$C55="lesson1",'Source NewCleanData'!E55,"")</f>
        <v>ConfirmS=#S;</v>
      </c>
      <c r="E19" s="80" t="str">
        <f>IF('Source NewCleanData'!$C55="lesson1",'Source NewCleanData'!F55,"")</f>
        <v>2018-04-30T03:01:08.560Z</v>
      </c>
      <c r="F19" s="90" t="str">
        <f t="shared" si="0"/>
        <v>Incorrect</v>
      </c>
      <c r="H19" s="90" t="str">
        <f t="shared" si="1"/>
        <v/>
      </c>
      <c r="I19">
        <v>14</v>
      </c>
      <c r="J19" t="s">
        <v>59</v>
      </c>
      <c r="K19" s="90">
        <f t="shared" si="2"/>
        <v>8</v>
      </c>
      <c r="L19" s="118">
        <f t="shared" si="3"/>
        <v>1.8223234624145785E-2</v>
      </c>
      <c r="M19" t="b">
        <v>1</v>
      </c>
      <c r="N19" s="6" t="s">
        <v>18</v>
      </c>
      <c r="O19" s="5" t="s">
        <v>19</v>
      </c>
      <c r="P19" s="8"/>
      <c r="Q19" s="5"/>
      <c r="R19" s="101">
        <f>TroubleSpotAnalysis!$A$6</f>
        <v>3</v>
      </c>
      <c r="S19" s="128" t="str">
        <f>TroubleSpotAnalysis!$B$6</f>
        <v>String Concatenation:</v>
      </c>
      <c r="T19" s="7">
        <f t="shared" si="4"/>
        <v>10</v>
      </c>
      <c r="U19" s="119">
        <f t="shared" si="5"/>
        <v>0.12048192771084337</v>
      </c>
      <c r="V19" s="108">
        <f t="shared" si="6"/>
        <v>8.6206896551724144E-2</v>
      </c>
      <c r="W19" s="5" t="s">
        <v>60</v>
      </c>
      <c r="X19" s="35" t="s">
        <v>61</v>
      </c>
      <c r="Z19" s="88"/>
    </row>
    <row r="20" spans="1:26" x14ac:dyDescent="0.3">
      <c r="A20">
        <f>VLOOKUP(C20,'UniqueAuthor#s'!$B$5:$C$75,2,TRUE)</f>
        <v>2</v>
      </c>
      <c r="B20" t="str">
        <f>IF('Source NewCleanData'!$C56="lesson1",'Source NewCleanData'!C56,"")</f>
        <v>lesson1</v>
      </c>
      <c r="C20">
        <f>IF('Source NewCleanData'!$C56="lesson1",'Source NewCleanData'!D56,"")</f>
        <v>18621716</v>
      </c>
      <c r="D20" t="str">
        <f>IF('Source NewCleanData'!$C56="lesson1",'Source NewCleanData'!E56,"")</f>
        <v>ConfirmS=#S+1;</v>
      </c>
      <c r="E20" s="80" t="str">
        <f>IF('Source NewCleanData'!$C56="lesson1",'Source NewCleanData'!F56,"")</f>
        <v>2018-04-30T03:01:15.017Z</v>
      </c>
      <c r="F20" s="90" t="str">
        <f t="shared" si="0"/>
        <v>Incorrect</v>
      </c>
      <c r="H20" s="90" t="str">
        <f t="shared" si="1"/>
        <v/>
      </c>
      <c r="I20">
        <v>15</v>
      </c>
      <c r="J20" t="s">
        <v>62</v>
      </c>
      <c r="K20" s="90">
        <f t="shared" si="2"/>
        <v>7</v>
      </c>
      <c r="L20" s="118">
        <f t="shared" si="3"/>
        <v>1.5945330296127564E-2</v>
      </c>
      <c r="M20" t="b">
        <v>0</v>
      </c>
      <c r="N20" s="46" t="s">
        <v>19</v>
      </c>
      <c r="O20" s="13"/>
      <c r="P20" s="8"/>
      <c r="Q20" s="5"/>
      <c r="R20" s="101">
        <f>TroubleSpotAnalysis!$A$7</f>
        <v>4</v>
      </c>
      <c r="S20" s="128" t="str">
        <f>TroubleSpotAnalysis!$B$7</f>
        <v>String Length:</v>
      </c>
      <c r="T20" s="7">
        <f t="shared" si="4"/>
        <v>2</v>
      </c>
      <c r="U20" s="119">
        <f t="shared" si="5"/>
        <v>2.4096385542168676E-2</v>
      </c>
      <c r="V20" s="108">
        <f t="shared" si="6"/>
        <v>1.7241379310344827E-2</v>
      </c>
      <c r="W20" s="13" t="s">
        <v>63</v>
      </c>
      <c r="X20" s="39" t="s">
        <v>64</v>
      </c>
      <c r="Z20" s="87" t="s">
        <v>65</v>
      </c>
    </row>
    <row r="21" spans="1:26" x14ac:dyDescent="0.3">
      <c r="A21">
        <f>VLOOKUP(C21,'UniqueAuthor#s'!$B$5:$C$75,2,TRUE)</f>
        <v>2</v>
      </c>
      <c r="B21" t="str">
        <f>IF('Source NewCleanData'!$C57="lesson1",'Source NewCleanData'!C57,"")</f>
        <v>lesson1</v>
      </c>
      <c r="C21">
        <f>IF('Source NewCleanData'!$C57="lesson1",'Source NewCleanData'!D57,"")</f>
        <v>18621716</v>
      </c>
      <c r="D21" t="str">
        <f>IF('Source NewCleanData'!$C57="lesson1",'Source NewCleanData'!E57,"")</f>
        <v>ConfirmS=#K;</v>
      </c>
      <c r="E21" s="80" t="str">
        <f>IF('Source NewCleanData'!$C57="lesson1",'Source NewCleanData'!F57,"")</f>
        <v>2018-04-30T03:02:08.272Z</v>
      </c>
      <c r="F21" s="90" t="str">
        <f t="shared" si="0"/>
        <v>Incorrect</v>
      </c>
      <c r="H21" s="90" t="str">
        <f t="shared" si="1"/>
        <v/>
      </c>
      <c r="I21">
        <v>16</v>
      </c>
      <c r="J21" t="s">
        <v>66</v>
      </c>
      <c r="K21" s="90">
        <f t="shared" si="2"/>
        <v>7</v>
      </c>
      <c r="L21" s="118">
        <f t="shared" si="3"/>
        <v>1.5945330296127564E-2</v>
      </c>
      <c r="M21" t="b">
        <v>0</v>
      </c>
      <c r="N21" s="6" t="s">
        <v>18</v>
      </c>
      <c r="O21" s="5" t="s">
        <v>19</v>
      </c>
      <c r="P21" s="8"/>
      <c r="Q21" s="5"/>
      <c r="R21" s="101">
        <f>TroubleSpotAnalysis!$A$8</f>
        <v>5</v>
      </c>
      <c r="S21" s="128" t="str">
        <f>TroubleSpotAnalysis!$B$8</f>
        <v>Operation Contracts:</v>
      </c>
      <c r="T21" s="7">
        <f t="shared" si="4"/>
        <v>9</v>
      </c>
      <c r="U21" s="119">
        <f t="shared" si="5"/>
        <v>0.10843373493975904</v>
      </c>
      <c r="V21" s="108">
        <f t="shared" si="6"/>
        <v>7.7586206896551727E-2</v>
      </c>
      <c r="W21" s="13" t="s">
        <v>42</v>
      </c>
      <c r="X21" s="39" t="s">
        <v>67</v>
      </c>
      <c r="Z21" s="88"/>
    </row>
    <row r="22" spans="1:26" x14ac:dyDescent="0.3">
      <c r="A22">
        <f>VLOOKUP(C22,'UniqueAuthor#s'!$B$5:$C$75,2,TRUE)</f>
        <v>2</v>
      </c>
      <c r="B22" t="str">
        <f>IF('Source NewCleanData'!$C58="lesson1",'Source NewCleanData'!C58,"")</f>
        <v>lesson1</v>
      </c>
      <c r="C22">
        <f>IF('Source NewCleanData'!$C58="lesson1",'Source NewCleanData'!D58,"")</f>
        <v>18621716</v>
      </c>
      <c r="D22" t="str">
        <f>IF('Source NewCleanData'!$C58="lesson1",'Source NewCleanData'!E58,"")</f>
        <v>ConfirmS=#SO#K;</v>
      </c>
      <c r="E22" s="80" t="str">
        <f>IF('Source NewCleanData'!$C58="lesson1",'Source NewCleanData'!F58,"")</f>
        <v>2018-04-30T03:02:26.623Z</v>
      </c>
      <c r="F22" s="90" t="str">
        <f t="shared" si="0"/>
        <v>Incorrect</v>
      </c>
      <c r="H22" s="90" t="str">
        <f t="shared" si="1"/>
        <v/>
      </c>
      <c r="I22">
        <v>17</v>
      </c>
      <c r="J22" t="s">
        <v>68</v>
      </c>
      <c r="K22" s="90">
        <f t="shared" si="2"/>
        <v>6</v>
      </c>
      <c r="L22" s="118">
        <f t="shared" si="3"/>
        <v>1.366742596810934E-2</v>
      </c>
      <c r="M22" t="b">
        <v>0</v>
      </c>
      <c r="N22" s="6" t="s">
        <v>18</v>
      </c>
      <c r="O22" s="5" t="s">
        <v>19</v>
      </c>
      <c r="P22" s="8"/>
      <c r="Q22" s="5"/>
      <c r="R22" s="101">
        <f>TroubleSpotAnalysis!$A$9</f>
        <v>6</v>
      </c>
      <c r="S22" s="128" t="str">
        <f>TroubleSpotAnalysis!$B$9</f>
        <v>Under Specification:</v>
      </c>
      <c r="T22" s="7">
        <f t="shared" si="4"/>
        <v>12</v>
      </c>
      <c r="U22" s="119">
        <f t="shared" si="5"/>
        <v>0.14457831325301204</v>
      </c>
      <c r="V22" s="108">
        <f t="shared" si="6"/>
        <v>0.10344827586206896</v>
      </c>
      <c r="W22" s="13" t="s">
        <v>69</v>
      </c>
      <c r="X22" s="39" t="s">
        <v>70</v>
      </c>
      <c r="Z22" s="87" t="s">
        <v>52</v>
      </c>
    </row>
    <row r="23" spans="1:26" x14ac:dyDescent="0.3">
      <c r="A23">
        <f>VLOOKUP(C23,'UniqueAuthor#s'!$B$5:$C$75,2,TRUE)</f>
        <v>2</v>
      </c>
      <c r="B23" t="str">
        <f>IF('Source NewCleanData'!$C59="lesson1",'Source NewCleanData'!C59,"")</f>
        <v>lesson1</v>
      </c>
      <c r="C23">
        <f>IF('Source NewCleanData'!$C59="lesson1",'Source NewCleanData'!D59,"")</f>
        <v>18621716</v>
      </c>
      <c r="D23" t="str">
        <f>IF('Source NewCleanData'!$C59="lesson1",'Source NewCleanData'!E59,"")</f>
        <v>ConfirmS=#So#K;</v>
      </c>
      <c r="E23" s="80" t="str">
        <f>IF('Source NewCleanData'!$C59="lesson1",'Source NewCleanData'!F59,"")</f>
        <v>2018-04-30T03:02:46.372Z</v>
      </c>
      <c r="F23" s="90" t="str">
        <f t="shared" si="0"/>
        <v>Incorrect</v>
      </c>
      <c r="H23" s="90" t="str">
        <f t="shared" si="1"/>
        <v/>
      </c>
      <c r="I23">
        <v>18</v>
      </c>
      <c r="J23" t="s">
        <v>71</v>
      </c>
      <c r="K23" s="90">
        <f t="shared" si="2"/>
        <v>5</v>
      </c>
      <c r="L23" s="118">
        <f t="shared" si="3"/>
        <v>1.1389521640091117E-2</v>
      </c>
      <c r="M23" t="b">
        <v>0</v>
      </c>
      <c r="N23" s="6" t="s">
        <v>18</v>
      </c>
      <c r="O23" s="5" t="s">
        <v>19</v>
      </c>
      <c r="P23" s="8"/>
      <c r="Q23" s="5"/>
      <c r="R23" s="101">
        <f>TroubleSpotAnalysis!$A$10</f>
        <v>7</v>
      </c>
      <c r="S23" s="128" t="str">
        <f>TroubleSpotAnalysis!$B$10</f>
        <v>Variables:</v>
      </c>
      <c r="T23" s="81">
        <f t="shared" si="4"/>
        <v>4</v>
      </c>
      <c r="U23" s="119">
        <f t="shared" si="5"/>
        <v>4.8192771084337352E-2</v>
      </c>
      <c r="V23" s="108">
        <f t="shared" si="6"/>
        <v>3.4482758620689655E-2</v>
      </c>
      <c r="W23" s="13" t="s">
        <v>36</v>
      </c>
      <c r="X23" s="39" t="s">
        <v>72</v>
      </c>
      <c r="Z23" s="86" t="s">
        <v>73</v>
      </c>
    </row>
    <row r="24" spans="1:26" ht="15" thickBot="1" x14ac:dyDescent="0.35">
      <c r="A24">
        <f>VLOOKUP(C24,'UniqueAuthor#s'!$B$5:$C$75,2,TRUE)</f>
        <v>2</v>
      </c>
      <c r="B24" t="str">
        <f>IF('Source NewCleanData'!$C60="lesson1",'Source NewCleanData'!C60,"")</f>
        <v>lesson1</v>
      </c>
      <c r="C24">
        <f>IF('Source NewCleanData'!$C60="lesson1",'Source NewCleanData'!D60,"")</f>
        <v>18621716</v>
      </c>
      <c r="D24" t="str">
        <f>IF('Source NewCleanData'!$C60="lesson1",'Source NewCleanData'!E60,"")</f>
        <v>ConfirmS=1+|S|;</v>
      </c>
      <c r="E24" s="80" t="str">
        <f>IF('Source NewCleanData'!$C60="lesson1",'Source NewCleanData'!F60,"")</f>
        <v>2018-04-30T03:03:40.597Z</v>
      </c>
      <c r="F24" s="90" t="str">
        <f t="shared" si="0"/>
        <v>Incorrect</v>
      </c>
      <c r="H24" s="90" t="str">
        <f t="shared" si="1"/>
        <v/>
      </c>
      <c r="I24">
        <v>19</v>
      </c>
      <c r="J24" t="s">
        <v>74</v>
      </c>
      <c r="K24" s="90">
        <f t="shared" si="2"/>
        <v>5</v>
      </c>
      <c r="L24" s="118">
        <f t="shared" si="3"/>
        <v>1.1389521640091117E-2</v>
      </c>
      <c r="M24" t="b">
        <v>0</v>
      </c>
      <c r="N24" s="46" t="s">
        <v>36</v>
      </c>
      <c r="O24" s="5"/>
      <c r="P24" s="8"/>
      <c r="Q24" s="5"/>
      <c r="R24" s="101">
        <f>TroubleSpotAnalysis!$A$11</f>
        <v>8</v>
      </c>
      <c r="S24" s="129" t="str">
        <f>TroubleSpotAnalysis!$B$11</f>
        <v>Syntax and Other:</v>
      </c>
      <c r="T24" s="122">
        <f t="shared" si="4"/>
        <v>16</v>
      </c>
      <c r="U24" s="120">
        <f t="shared" si="5"/>
        <v>0.19277108433734941</v>
      </c>
      <c r="V24" s="107">
        <f t="shared" si="6"/>
        <v>0.13793103448275862</v>
      </c>
      <c r="W24" s="53" t="s">
        <v>39</v>
      </c>
      <c r="X24" s="54" t="s">
        <v>75</v>
      </c>
      <c r="Z24" s="89" t="s">
        <v>76</v>
      </c>
    </row>
    <row r="25" spans="1:26" ht="15" thickBot="1" x14ac:dyDescent="0.35">
      <c r="A25">
        <f>VLOOKUP(C25,'UniqueAuthor#s'!$B$5:$C$75,2,TRUE)</f>
        <v>2</v>
      </c>
      <c r="B25" t="str">
        <f>IF('Source NewCleanData'!$C61="lesson1",'Source NewCleanData'!C61,"")</f>
        <v>lesson1</v>
      </c>
      <c r="C25">
        <f>IF('Source NewCleanData'!$C61="lesson1",'Source NewCleanData'!D61,"")</f>
        <v>18621716</v>
      </c>
      <c r="D25" t="str">
        <f>IF('Source NewCleanData'!$C61="lesson1",'Source NewCleanData'!E61,"")</f>
        <v>ConfirmS=&lt;#K&gt;;</v>
      </c>
      <c r="E25" s="80" t="str">
        <f>IF('Source NewCleanData'!$C61="lesson1",'Source NewCleanData'!F61,"")</f>
        <v>2018-05-03T03:08:53.520Z</v>
      </c>
      <c r="F25" s="90" t="str">
        <f t="shared" si="0"/>
        <v>Correct</v>
      </c>
      <c r="G25">
        <f>COUNTIF($C$6:$C$444,"="&amp;$C20)</f>
        <v>14</v>
      </c>
      <c r="H25" s="90" t="str">
        <f t="shared" si="1"/>
        <v/>
      </c>
      <c r="I25">
        <v>20</v>
      </c>
      <c r="J25" t="s">
        <v>77</v>
      </c>
      <c r="K25" s="90">
        <f t="shared" si="2"/>
        <v>4</v>
      </c>
      <c r="L25" s="118">
        <f t="shared" si="3"/>
        <v>9.1116173120728925E-3</v>
      </c>
      <c r="M25" s="29" t="b">
        <v>1</v>
      </c>
      <c r="N25" s="46" t="s">
        <v>69</v>
      </c>
      <c r="O25" s="5"/>
      <c r="P25" s="8"/>
      <c r="Q25" s="5"/>
      <c r="R25" s="67"/>
      <c r="S25" s="18"/>
      <c r="T25" s="123">
        <f>SUM(T17:T24)</f>
        <v>116</v>
      </c>
      <c r="U25" s="121"/>
      <c r="V25" s="126">
        <f>SUM(V17:V24)</f>
        <v>1</v>
      </c>
      <c r="W25" s="40"/>
      <c r="X25" s="44"/>
    </row>
    <row r="26" spans="1:26" x14ac:dyDescent="0.3">
      <c r="A26">
        <f>VLOOKUP(C26,'UniqueAuthor#s'!$B$5:$C$75,2,TRUE)</f>
        <v>3</v>
      </c>
      <c r="B26" t="str">
        <f>IF('Source NewCleanData'!$C93="lesson1",'Source NewCleanData'!C93,"")</f>
        <v>lesson1</v>
      </c>
      <c r="C26">
        <f>IF('Source NewCleanData'!$C93="lesson1",'Source NewCleanData'!D93,"")</f>
        <v>25569125</v>
      </c>
      <c r="D26" t="str">
        <f>IF('Source NewCleanData'!$C93="lesson1",'Source NewCleanData'!E93,"")</f>
        <v>ConfirmS=K;</v>
      </c>
      <c r="E26" s="80" t="str">
        <f>IF('Source NewCleanData'!$C93="lesson1",'Source NewCleanData'!F93,"")</f>
        <v>2018-04-26T02:44:00.249Z</v>
      </c>
      <c r="F26" s="90" t="str">
        <f t="shared" si="0"/>
        <v>Incorrect</v>
      </c>
      <c r="H26" s="90" t="str">
        <f t="shared" si="1"/>
        <v/>
      </c>
      <c r="I26">
        <v>21</v>
      </c>
      <c r="J26" t="s">
        <v>78</v>
      </c>
      <c r="K26" s="90">
        <f t="shared" si="2"/>
        <v>4</v>
      </c>
      <c r="L26" s="118">
        <f t="shared" si="3"/>
        <v>9.1116173120728925E-3</v>
      </c>
      <c r="M26" t="b">
        <v>0</v>
      </c>
      <c r="N26" s="11" t="s">
        <v>19</v>
      </c>
      <c r="O26" s="13" t="s">
        <v>60</v>
      </c>
      <c r="P26" s="48"/>
      <c r="Q26" s="5"/>
    </row>
    <row r="27" spans="1:26" x14ac:dyDescent="0.3">
      <c r="A27">
        <f>VLOOKUP(C27,'UniqueAuthor#s'!$B$5:$C$75,2,TRUE)</f>
        <v>3</v>
      </c>
      <c r="B27" t="str">
        <f>IF('Source NewCleanData'!$C94="lesson1",'Source NewCleanData'!C94,"")</f>
        <v>lesson1</v>
      </c>
      <c r="C27">
        <f>IF('Source NewCleanData'!$C94="lesson1",'Source NewCleanData'!D94,"")</f>
        <v>25569125</v>
      </c>
      <c r="D27" t="str">
        <f>IF('Source NewCleanData'!$C94="lesson1",'Source NewCleanData'!E94,"")</f>
        <v>ConfirmS=#K;</v>
      </c>
      <c r="E27" s="80" t="str">
        <f>IF('Source NewCleanData'!$C94="lesson1",'Source NewCleanData'!F94,"")</f>
        <v>2018-04-26T02:44:14.987Z</v>
      </c>
      <c r="F27" s="90" t="str">
        <f t="shared" si="0"/>
        <v>Incorrect</v>
      </c>
      <c r="H27" s="90" t="str">
        <f t="shared" si="1"/>
        <v/>
      </c>
      <c r="I27">
        <v>22</v>
      </c>
      <c r="J27" t="s">
        <v>79</v>
      </c>
      <c r="K27" s="90">
        <f t="shared" si="2"/>
        <v>4</v>
      </c>
      <c r="L27" s="118">
        <f t="shared" si="3"/>
        <v>9.1116173120728925E-3</v>
      </c>
      <c r="M27" t="b">
        <v>0</v>
      </c>
      <c r="N27" s="6" t="s">
        <v>18</v>
      </c>
      <c r="O27" s="5" t="s">
        <v>19</v>
      </c>
      <c r="P27" s="48" t="s">
        <v>60</v>
      </c>
      <c r="Q27" s="5"/>
      <c r="U27" s="5"/>
      <c r="V27" s="5"/>
      <c r="W27" s="5"/>
      <c r="X27" s="5"/>
    </row>
    <row r="28" spans="1:26" x14ac:dyDescent="0.3">
      <c r="A28">
        <f>VLOOKUP(C28,'UniqueAuthor#s'!$B$5:$C$75,2,TRUE)</f>
        <v>3</v>
      </c>
      <c r="B28" t="str">
        <f>IF('Source NewCleanData'!$C95="lesson1",'Source NewCleanData'!C95,"")</f>
        <v>lesson1</v>
      </c>
      <c r="C28">
        <f>IF('Source NewCleanData'!$C95="lesson1",'Source NewCleanData'!D95,"")</f>
        <v>25569125</v>
      </c>
      <c r="D28" t="str">
        <f>IF('Source NewCleanData'!$C95="lesson1",'Source NewCleanData'!E95,"")</f>
        <v>ConfirmS=#S;</v>
      </c>
      <c r="E28" s="80" t="str">
        <f>IF('Source NewCleanData'!$C95="lesson1",'Source NewCleanData'!F95,"")</f>
        <v>2018-04-26T02:46:27.161Z</v>
      </c>
      <c r="F28" s="90" t="str">
        <f t="shared" si="0"/>
        <v>Incorrect</v>
      </c>
      <c r="H28" s="90" t="str">
        <f t="shared" si="1"/>
        <v/>
      </c>
      <c r="I28">
        <v>23</v>
      </c>
      <c r="J28" t="s">
        <v>80</v>
      </c>
      <c r="K28" s="90">
        <f t="shared" si="2"/>
        <v>4</v>
      </c>
      <c r="L28" s="118">
        <f t="shared" si="3"/>
        <v>9.1116173120728925E-3</v>
      </c>
      <c r="M28" t="b">
        <v>0</v>
      </c>
      <c r="N28" s="46" t="s">
        <v>39</v>
      </c>
      <c r="O28" s="5"/>
      <c r="P28" s="8"/>
      <c r="Q28" s="5"/>
      <c r="U28" s="106"/>
      <c r="V28" s="106"/>
      <c r="W28" s="105"/>
      <c r="X28" s="105"/>
    </row>
    <row r="29" spans="1:26" ht="15" thickBot="1" x14ac:dyDescent="0.35">
      <c r="A29">
        <f>VLOOKUP(C29,'UniqueAuthor#s'!$B$5:$C$75,2,TRUE)</f>
        <v>3</v>
      </c>
      <c r="B29" t="str">
        <f>IF('Source NewCleanData'!$C96="lesson1",'Source NewCleanData'!C96,"")</f>
        <v>lesson1</v>
      </c>
      <c r="C29">
        <f>IF('Source NewCleanData'!$C96="lesson1",'Source NewCleanData'!D96,"")</f>
        <v>25569125</v>
      </c>
      <c r="D29" t="str">
        <f>IF('Source NewCleanData'!$C96="lesson1",'Source NewCleanData'!E96,"")</f>
        <v>ConfirmS=S;</v>
      </c>
      <c r="E29" s="80" t="str">
        <f>IF('Source NewCleanData'!$C96="lesson1",'Source NewCleanData'!F96,"")</f>
        <v>2018-04-26T02:46:32.607Z</v>
      </c>
      <c r="F29" s="90" t="str">
        <f t="shared" si="0"/>
        <v>Incorrect</v>
      </c>
      <c r="H29" s="90" t="str">
        <f t="shared" si="1"/>
        <v/>
      </c>
      <c r="I29">
        <v>24</v>
      </c>
      <c r="J29" t="s">
        <v>81</v>
      </c>
      <c r="K29" s="90">
        <f t="shared" si="2"/>
        <v>3</v>
      </c>
      <c r="L29" s="118">
        <f t="shared" si="3"/>
        <v>6.8337129840546698E-3</v>
      </c>
      <c r="M29" t="b">
        <v>0</v>
      </c>
      <c r="N29" s="6" t="s">
        <v>18</v>
      </c>
      <c r="O29" s="5" t="s">
        <v>19</v>
      </c>
      <c r="P29" s="8"/>
      <c r="Q29" s="5"/>
      <c r="U29" s="106"/>
      <c r="V29" s="106"/>
      <c r="W29" s="105"/>
      <c r="X29" s="105"/>
    </row>
    <row r="30" spans="1:26" ht="15" thickBot="1" x14ac:dyDescent="0.35">
      <c r="A30">
        <f>VLOOKUP(C30,'UniqueAuthor#s'!$B$5:$C$75,2,TRUE)</f>
        <v>3</v>
      </c>
      <c r="B30" t="str">
        <f>IF('Source NewCleanData'!$C97="lesson1",'Source NewCleanData'!C97,"")</f>
        <v>lesson1</v>
      </c>
      <c r="C30">
        <f>IF('Source NewCleanData'!$C97="lesson1",'Source NewCleanData'!D97,"")</f>
        <v>25569125</v>
      </c>
      <c r="D30" t="str">
        <f>IF('Source NewCleanData'!$C97="lesson1",'Source NewCleanData'!E97,"")</f>
        <v>ConfirmS=K;</v>
      </c>
      <c r="E30" s="80" t="str">
        <f>IF('Source NewCleanData'!$C97="lesson1",'Source NewCleanData'!F97,"")</f>
        <v>2018-04-26T02:46:50.164Z</v>
      </c>
      <c r="F30" s="90" t="str">
        <f t="shared" si="0"/>
        <v>Incorrect</v>
      </c>
      <c r="H30" s="90" t="str">
        <f t="shared" si="1"/>
        <v/>
      </c>
      <c r="I30">
        <v>25</v>
      </c>
      <c r="J30" t="s">
        <v>82</v>
      </c>
      <c r="K30" s="90">
        <f t="shared" si="2"/>
        <v>3</v>
      </c>
      <c r="L30" s="118">
        <f t="shared" si="3"/>
        <v>6.8337129840546698E-3</v>
      </c>
      <c r="M30" t="b">
        <v>0</v>
      </c>
      <c r="N30" s="6" t="s">
        <v>69</v>
      </c>
      <c r="O30" s="13" t="s">
        <v>63</v>
      </c>
      <c r="P30" s="8"/>
      <c r="Q30" s="5"/>
      <c r="R30" s="95" t="s">
        <v>83</v>
      </c>
      <c r="S30" s="32"/>
      <c r="T30" s="33"/>
    </row>
    <row r="31" spans="1:26" x14ac:dyDescent="0.3">
      <c r="A31">
        <f>VLOOKUP(C31,'UniqueAuthor#s'!$B$5:$C$75,2,TRUE)</f>
        <v>3</v>
      </c>
      <c r="B31" t="str">
        <f>IF('Source NewCleanData'!$C98="lesson1",'Source NewCleanData'!C98,"")</f>
        <v>lesson1</v>
      </c>
      <c r="C31">
        <f>IF('Source NewCleanData'!$C98="lesson1",'Source NewCleanData'!D98,"")</f>
        <v>25569125</v>
      </c>
      <c r="D31" t="str">
        <f>IF('Source NewCleanData'!$C98="lesson1",'Source NewCleanData'!E98,"")</f>
        <v>ConfirmS=#K+#S;</v>
      </c>
      <c r="E31" s="80" t="str">
        <f>IF('Source NewCleanData'!$C98="lesson1",'Source NewCleanData'!F98,"")</f>
        <v>2018-04-26T02:48:32.327Z</v>
      </c>
      <c r="F31" s="90" t="str">
        <f t="shared" si="0"/>
        <v>Incorrect</v>
      </c>
      <c r="H31" s="90" t="str">
        <f t="shared" si="1"/>
        <v/>
      </c>
      <c r="I31">
        <v>26</v>
      </c>
      <c r="J31" t="s">
        <v>84</v>
      </c>
      <c r="K31" s="90">
        <f t="shared" si="2"/>
        <v>3</v>
      </c>
      <c r="L31" s="118">
        <f t="shared" si="3"/>
        <v>6.8337129840546698E-3</v>
      </c>
      <c r="M31" t="b">
        <v>0</v>
      </c>
      <c r="N31" s="6" t="s">
        <v>18</v>
      </c>
      <c r="O31" s="5" t="s">
        <v>19</v>
      </c>
      <c r="P31" s="8"/>
      <c r="Q31" s="5"/>
      <c r="R31" s="38" t="s">
        <v>85</v>
      </c>
      <c r="S31" s="5">
        <f>COUNTIF(M$6:M$91,TRUE)</f>
        <v>22</v>
      </c>
      <c r="T31" s="112">
        <f>S31/I$91</f>
        <v>0.2558139534883721</v>
      </c>
      <c r="U31" s="5"/>
      <c r="V31" s="5"/>
      <c r="W31" s="5"/>
      <c r="X31" s="5"/>
    </row>
    <row r="32" spans="1:26" ht="15" thickBot="1" x14ac:dyDescent="0.35">
      <c r="A32">
        <f>VLOOKUP(C32,'UniqueAuthor#s'!$B$5:$C$75,2,TRUE)</f>
        <v>3</v>
      </c>
      <c r="B32" t="str">
        <f>IF('Source NewCleanData'!$C99="lesson1",'Source NewCleanData'!C99,"")</f>
        <v>lesson1</v>
      </c>
      <c r="C32">
        <f>IF('Source NewCleanData'!$C99="lesson1",'Source NewCleanData'!D99,"")</f>
        <v>25569125</v>
      </c>
      <c r="D32" t="str">
        <f>IF('Source NewCleanData'!$C99="lesson1",'Source NewCleanData'!E99,"")</f>
        <v>ConfirmS=#Ko#S;</v>
      </c>
      <c r="E32" s="80" t="str">
        <f>IF('Source NewCleanData'!$C99="lesson1",'Source NewCleanData'!F99,"")</f>
        <v>2018-04-26T02:48:43.605Z</v>
      </c>
      <c r="F32" s="90" t="str">
        <f t="shared" si="0"/>
        <v>Incorrect</v>
      </c>
      <c r="H32" s="90" t="str">
        <f t="shared" si="1"/>
        <v/>
      </c>
      <c r="I32">
        <v>27</v>
      </c>
      <c r="J32" t="s">
        <v>86</v>
      </c>
      <c r="K32" s="90">
        <f t="shared" si="2"/>
        <v>3</v>
      </c>
      <c r="L32" s="118">
        <f t="shared" si="3"/>
        <v>6.8337129840546698E-3</v>
      </c>
      <c r="M32" t="b">
        <v>0</v>
      </c>
      <c r="N32" s="46" t="s">
        <v>42</v>
      </c>
      <c r="O32" s="13" t="s">
        <v>36</v>
      </c>
      <c r="P32" s="8"/>
      <c r="Q32" s="5"/>
      <c r="R32" s="67" t="s">
        <v>87</v>
      </c>
      <c r="S32" s="18">
        <f>COUNTIF(M$6:M$91,FALSE)</f>
        <v>64</v>
      </c>
      <c r="T32" s="113">
        <f>S32/I$91</f>
        <v>0.7441860465116279</v>
      </c>
      <c r="U32" s="105"/>
      <c r="V32" s="105"/>
      <c r="W32" s="5"/>
      <c r="X32" s="5"/>
    </row>
    <row r="33" spans="1:24" ht="15" thickBot="1" x14ac:dyDescent="0.35">
      <c r="A33">
        <f>VLOOKUP(C33,'UniqueAuthor#s'!$B$5:$C$75,2,TRUE)</f>
        <v>3</v>
      </c>
      <c r="B33" t="str">
        <f>IF('Source NewCleanData'!$C100="lesson1",'Source NewCleanData'!C100,"")</f>
        <v>lesson1</v>
      </c>
      <c r="C33">
        <f>IF('Source NewCleanData'!$C100="lesson1",'Source NewCleanData'!D100,"")</f>
        <v>25569125</v>
      </c>
      <c r="D33" t="str">
        <f>IF('Source NewCleanData'!$C100="lesson1",'Source NewCleanData'!E100,"")</f>
        <v>ConfirmS=#Ko#S;</v>
      </c>
      <c r="E33" s="80" t="str">
        <f>IF('Source NewCleanData'!$C100="lesson1",'Source NewCleanData'!F100,"")</f>
        <v>2018-04-26T02:49:02.791Z</v>
      </c>
      <c r="F33" s="90" t="str">
        <f t="shared" si="0"/>
        <v>Incorrect</v>
      </c>
      <c r="H33" s="90" t="str">
        <f t="shared" si="1"/>
        <v/>
      </c>
      <c r="I33">
        <v>28</v>
      </c>
      <c r="J33" t="s">
        <v>88</v>
      </c>
      <c r="K33" s="90">
        <f t="shared" si="2"/>
        <v>3</v>
      </c>
      <c r="L33" s="118">
        <f t="shared" si="3"/>
        <v>6.8337129840546698E-3</v>
      </c>
      <c r="M33" t="b">
        <v>0</v>
      </c>
      <c r="N33" s="46" t="s">
        <v>42</v>
      </c>
      <c r="O33" s="5"/>
      <c r="P33" s="8"/>
      <c r="Q33" s="5"/>
      <c r="U33" s="105"/>
      <c r="V33" s="105"/>
      <c r="W33" s="5"/>
      <c r="X33" s="5"/>
    </row>
    <row r="34" spans="1:24" x14ac:dyDescent="0.3">
      <c r="A34">
        <f>VLOOKUP(C34,'UniqueAuthor#s'!$B$5:$C$75,2,TRUE)</f>
        <v>3</v>
      </c>
      <c r="B34" t="str">
        <f>IF('Source NewCleanData'!$C101="lesson1",'Source NewCleanData'!C101,"")</f>
        <v>lesson1</v>
      </c>
      <c r="C34">
        <f>IF('Source NewCleanData'!$C101="lesson1",'Source NewCleanData'!D101,"")</f>
        <v>25569125</v>
      </c>
      <c r="D34" t="str">
        <f>IF('Source NewCleanData'!$C101="lesson1",'Source NewCleanData'!E101,"")</f>
        <v>ConfirmS=#K+#S;</v>
      </c>
      <c r="E34" s="80" t="str">
        <f>IF('Source NewCleanData'!$C101="lesson1",'Source NewCleanData'!F101,"")</f>
        <v>2018-04-26T02:49:13.720Z</v>
      </c>
      <c r="F34" s="90" t="str">
        <f t="shared" si="0"/>
        <v>Incorrect</v>
      </c>
      <c r="H34" s="90" t="str">
        <f t="shared" si="1"/>
        <v/>
      </c>
      <c r="I34">
        <v>29</v>
      </c>
      <c r="J34" t="s">
        <v>89</v>
      </c>
      <c r="K34" s="90">
        <f t="shared" si="2"/>
        <v>3</v>
      </c>
      <c r="L34" s="118">
        <f t="shared" si="3"/>
        <v>6.8337129840546698E-3</v>
      </c>
      <c r="M34" t="b">
        <v>0</v>
      </c>
      <c r="N34" s="46" t="s">
        <v>39</v>
      </c>
      <c r="O34" s="5"/>
      <c r="P34" s="8"/>
      <c r="Q34" s="5"/>
      <c r="R34" s="41"/>
      <c r="S34" s="70" t="s">
        <v>90</v>
      </c>
      <c r="T34" s="33"/>
      <c r="U34" s="5"/>
      <c r="V34" s="5"/>
      <c r="W34" s="106"/>
      <c r="X34" s="106"/>
    </row>
    <row r="35" spans="1:24" x14ac:dyDescent="0.3">
      <c r="A35">
        <f>VLOOKUP(C35,'UniqueAuthor#s'!$B$5:$C$75,2,TRUE)</f>
        <v>3</v>
      </c>
      <c r="B35" t="str">
        <f>IF('Source NewCleanData'!$C102="lesson1",'Source NewCleanData'!C102,"")</f>
        <v>lesson1</v>
      </c>
      <c r="C35">
        <f>IF('Source NewCleanData'!$C102="lesson1",'Source NewCleanData'!D102,"")</f>
        <v>25569125</v>
      </c>
      <c r="D35" t="str">
        <f>IF('Source NewCleanData'!$C102="lesson1",'Source NewCleanData'!E102,"")</f>
        <v>ConfirmS=&lt;K&gt;o&lt;S&gt;;</v>
      </c>
      <c r="E35" s="80" t="str">
        <f>IF('Source NewCleanData'!$C102="lesson1",'Source NewCleanData'!F102,"")</f>
        <v>2018-04-26T02:51:12.794Z</v>
      </c>
      <c r="F35" s="90" t="str">
        <f t="shared" si="0"/>
        <v>Incorrect</v>
      </c>
      <c r="H35" s="90" t="str">
        <f t="shared" si="1"/>
        <v/>
      </c>
      <c r="I35">
        <v>30</v>
      </c>
      <c r="J35" t="s">
        <v>91</v>
      </c>
      <c r="K35" s="90">
        <f t="shared" si="2"/>
        <v>3</v>
      </c>
      <c r="L35" s="118">
        <f t="shared" si="3"/>
        <v>6.8337129840546698E-3</v>
      </c>
      <c r="M35" t="b">
        <v>0</v>
      </c>
      <c r="N35" s="46" t="s">
        <v>39</v>
      </c>
      <c r="O35" s="5"/>
      <c r="P35" s="8"/>
      <c r="Q35" s="5"/>
      <c r="R35" s="38"/>
      <c r="S35" s="3" t="s">
        <v>92</v>
      </c>
      <c r="T35" s="35"/>
      <c r="U35" s="5"/>
      <c r="V35" s="5"/>
      <c r="W35" s="106"/>
      <c r="X35" s="106"/>
    </row>
    <row r="36" spans="1:24" ht="15" thickBot="1" x14ac:dyDescent="0.35">
      <c r="A36">
        <f>VLOOKUP(C36,'UniqueAuthor#s'!$B$5:$C$75,2,TRUE)</f>
        <v>3</v>
      </c>
      <c r="B36" t="str">
        <f>IF('Source NewCleanData'!$C103="lesson1",'Source NewCleanData'!C103,"")</f>
        <v>lesson1</v>
      </c>
      <c r="C36">
        <f>IF('Source NewCleanData'!$C103="lesson1",'Source NewCleanData'!D103,"")</f>
        <v>25569125</v>
      </c>
      <c r="D36" t="str">
        <f>IF('Source NewCleanData'!$C103="lesson1",'Source NewCleanData'!E103,"")</f>
        <v>ConfirmS=&lt;K&gt;+&lt;S&gt;;</v>
      </c>
      <c r="E36" s="80" t="str">
        <f>IF('Source NewCleanData'!$C103="lesson1",'Source NewCleanData'!F103,"")</f>
        <v>2018-04-26T02:51:21.318Z</v>
      </c>
      <c r="F36" s="90" t="str">
        <f t="shared" si="0"/>
        <v>Incorrect</v>
      </c>
      <c r="H36" s="90" t="str">
        <f t="shared" si="1"/>
        <v/>
      </c>
      <c r="I36">
        <v>31</v>
      </c>
      <c r="J36" t="s">
        <v>93</v>
      </c>
      <c r="K36" s="90">
        <f t="shared" si="2"/>
        <v>2</v>
      </c>
      <c r="L36" s="118">
        <f t="shared" si="3"/>
        <v>4.5558086560364463E-3</v>
      </c>
      <c r="M36" t="b">
        <v>0</v>
      </c>
      <c r="N36" s="6" t="s">
        <v>19</v>
      </c>
      <c r="O36" s="5"/>
      <c r="P36" s="8"/>
      <c r="Q36" s="5"/>
      <c r="R36" s="67"/>
      <c r="S36" s="155" t="s">
        <v>10</v>
      </c>
      <c r="T36" s="44"/>
      <c r="U36" s="105"/>
      <c r="V36" s="105"/>
      <c r="W36" s="106"/>
      <c r="X36" s="106"/>
    </row>
    <row r="37" spans="1:24" x14ac:dyDescent="0.3">
      <c r="A37">
        <f>VLOOKUP(C37,'UniqueAuthor#s'!$B$5:$C$75,2,TRUE)</f>
        <v>3</v>
      </c>
      <c r="B37" t="str">
        <f>IF('Source NewCleanData'!$C104="lesson1",'Source NewCleanData'!C104,"")</f>
        <v>lesson1</v>
      </c>
      <c r="C37">
        <f>IF('Source NewCleanData'!$C104="lesson1",'Source NewCleanData'!D104,"")</f>
        <v>25569125</v>
      </c>
      <c r="D37" t="str">
        <f>IF('Source NewCleanData'!$C104="lesson1",'Source NewCleanData'!E104,"")</f>
        <v>ConfirmS=K+Empty_String;</v>
      </c>
      <c r="E37" s="80" t="str">
        <f>IF('Source NewCleanData'!$C104="lesson1",'Source NewCleanData'!F104,"")</f>
        <v>2018-04-26T02:51:55.926Z</v>
      </c>
      <c r="F37" s="90" t="str">
        <f t="shared" si="0"/>
        <v>Incorrect</v>
      </c>
      <c r="H37" s="90" t="str">
        <f t="shared" si="1"/>
        <v/>
      </c>
      <c r="I37">
        <v>32</v>
      </c>
      <c r="J37" t="s">
        <v>94</v>
      </c>
      <c r="K37" s="90">
        <f t="shared" si="2"/>
        <v>2</v>
      </c>
      <c r="L37" s="118">
        <f t="shared" si="3"/>
        <v>4.5558086560364463E-3</v>
      </c>
      <c r="M37" t="b">
        <v>0</v>
      </c>
      <c r="N37" s="6" t="s">
        <v>69</v>
      </c>
      <c r="O37" s="5"/>
      <c r="P37" s="8"/>
      <c r="Q37" s="5"/>
      <c r="R37" s="49" t="s">
        <v>95</v>
      </c>
      <c r="S37" s="7">
        <f>COUNTIF($G$6:$G$444,"=1")</f>
        <v>8</v>
      </c>
      <c r="T37" s="110">
        <f>S37/'UniqueAuthor#s'!$C$77</f>
        <v>0.11267605633802817</v>
      </c>
      <c r="U37" s="5"/>
      <c r="V37" s="5"/>
      <c r="W37" s="106"/>
      <c r="X37" s="106"/>
    </row>
    <row r="38" spans="1:24" x14ac:dyDescent="0.3">
      <c r="A38">
        <f>VLOOKUP(C38,'UniqueAuthor#s'!$B$5:$C$75,2,TRUE)</f>
        <v>3</v>
      </c>
      <c r="B38" t="str">
        <f>IF('Source NewCleanData'!$C105="lesson1",'Source NewCleanData'!C105,"")</f>
        <v>lesson1</v>
      </c>
      <c r="C38">
        <f>IF('Source NewCleanData'!$C105="lesson1",'Source NewCleanData'!D105,"")</f>
        <v>25569125</v>
      </c>
      <c r="D38" t="str">
        <f>IF('Source NewCleanData'!$C105="lesson1",'Source NewCleanData'!E105,"")</f>
        <v>ConfirmS=K+S;</v>
      </c>
      <c r="E38" s="80" t="str">
        <f>IF('Source NewCleanData'!$C105="lesson1",'Source NewCleanData'!F105,"")</f>
        <v>2018-04-26T02:53:43.542Z</v>
      </c>
      <c r="F38" s="90" t="str">
        <f t="shared" si="0"/>
        <v>Incorrect</v>
      </c>
      <c r="H38" s="90" t="str">
        <f t="shared" si="1"/>
        <v/>
      </c>
      <c r="I38">
        <v>33</v>
      </c>
      <c r="J38" t="s">
        <v>96</v>
      </c>
      <c r="K38" s="90">
        <f t="shared" ref="K38:K69" si="7">COUNTIF($D$6:$D$444,"="&amp;$J38)</f>
        <v>2</v>
      </c>
      <c r="L38" s="118">
        <f t="shared" si="3"/>
        <v>4.5558086560364463E-3</v>
      </c>
      <c r="M38" s="29" t="b">
        <v>1</v>
      </c>
      <c r="N38" s="46" t="s">
        <v>18</v>
      </c>
      <c r="O38" s="13" t="s">
        <v>36</v>
      </c>
      <c r="P38" s="8"/>
      <c r="Q38" s="5"/>
      <c r="R38" s="49" t="s">
        <v>97</v>
      </c>
      <c r="S38" s="7">
        <f>SUM(COUNTIFS($G$6:$G$444, {"=2","=3","=4","=5"}))</f>
        <v>32</v>
      </c>
      <c r="T38" s="110">
        <f>S38/'UniqueAuthor#s'!$C$77</f>
        <v>0.45070422535211269</v>
      </c>
      <c r="U38" s="5"/>
      <c r="V38" s="5"/>
      <c r="W38" s="106"/>
      <c r="X38" s="106"/>
    </row>
    <row r="39" spans="1:24" x14ac:dyDescent="0.3">
      <c r="A39">
        <f>VLOOKUP(C39,'UniqueAuthor#s'!$B$5:$C$75,2,TRUE)</f>
        <v>3</v>
      </c>
      <c r="B39" t="str">
        <f>IF('Source NewCleanData'!$C106="lesson1",'Source NewCleanData'!C106,"")</f>
        <v>lesson1</v>
      </c>
      <c r="C39">
        <f>IF('Source NewCleanData'!$C106="lesson1",'Source NewCleanData'!D106,"")</f>
        <v>25569125</v>
      </c>
      <c r="D39" t="str">
        <f>IF('Source NewCleanData'!$C106="lesson1",'Source NewCleanData'!E106,"")</f>
        <v>ConfirmS=S;</v>
      </c>
      <c r="E39" s="80" t="str">
        <f>IF('Source NewCleanData'!$C106="lesson1",'Source NewCleanData'!F106,"")</f>
        <v>2018-04-26T02:56:57.125Z</v>
      </c>
      <c r="F39" s="90" t="str">
        <f t="shared" si="0"/>
        <v>Incorrect</v>
      </c>
      <c r="H39" s="90" t="str">
        <f t="shared" si="1"/>
        <v/>
      </c>
      <c r="I39">
        <v>34</v>
      </c>
      <c r="J39" t="s">
        <v>98</v>
      </c>
      <c r="K39" s="90">
        <f t="shared" si="7"/>
        <v>2</v>
      </c>
      <c r="L39" s="118">
        <f t="shared" si="3"/>
        <v>4.5558086560364463E-3</v>
      </c>
      <c r="M39" t="b">
        <v>0</v>
      </c>
      <c r="N39" s="46" t="s">
        <v>39</v>
      </c>
      <c r="O39" s="5"/>
      <c r="P39" s="8"/>
      <c r="Q39" s="5"/>
      <c r="R39" s="49" t="s">
        <v>99</v>
      </c>
      <c r="S39" s="7">
        <f>SUM(COUNTIFS($G$6:$G$444, {"=6","=7","=8","=9","=10"}))</f>
        <v>17</v>
      </c>
      <c r="T39" s="110">
        <f>S39/'UniqueAuthor#s'!$C$77</f>
        <v>0.23943661971830985</v>
      </c>
      <c r="W39" s="106"/>
      <c r="X39" s="106"/>
    </row>
    <row r="40" spans="1:24" x14ac:dyDescent="0.3">
      <c r="A40">
        <f>VLOOKUP(C40,'UniqueAuthor#s'!$B$5:$C$75,2,TRUE)</f>
        <v>3</v>
      </c>
      <c r="B40" t="str">
        <f>IF('Source NewCleanData'!$C107="lesson1",'Source NewCleanData'!C107,"")</f>
        <v>lesson1</v>
      </c>
      <c r="C40">
        <f>IF('Source NewCleanData'!$C107="lesson1",'Source NewCleanData'!D107,"")</f>
        <v>25569125</v>
      </c>
      <c r="D40" t="str">
        <f>IF('Source NewCleanData'!$C107="lesson1",'Source NewCleanData'!E107,"")</f>
        <v>ConfirmS=&lt;K&gt;+S;</v>
      </c>
      <c r="E40" s="80" t="str">
        <f>IF('Source NewCleanData'!$C107="lesson1",'Source NewCleanData'!F107,"")</f>
        <v>2018-04-26T02:57:08.399Z</v>
      </c>
      <c r="F40" s="90" t="str">
        <f t="shared" si="0"/>
        <v>Incorrect</v>
      </c>
      <c r="H40" s="90" t="str">
        <f t="shared" si="1"/>
        <v/>
      </c>
      <c r="I40">
        <v>35</v>
      </c>
      <c r="J40" t="s">
        <v>100</v>
      </c>
      <c r="K40" s="90">
        <f t="shared" si="7"/>
        <v>2</v>
      </c>
      <c r="L40" s="118">
        <f t="shared" si="3"/>
        <v>4.5558086560364463E-3</v>
      </c>
      <c r="M40" t="b">
        <v>0</v>
      </c>
      <c r="N40" s="46" t="s">
        <v>18</v>
      </c>
      <c r="O40" s="5" t="s">
        <v>19</v>
      </c>
      <c r="P40" s="8"/>
      <c r="Q40" s="5"/>
      <c r="R40" s="68" t="s">
        <v>101</v>
      </c>
      <c r="S40" s="7">
        <f>SUM(COUNTIFS($G$6:$G$444, {"=11","=12","=13","=14","=15"}))</f>
        <v>10</v>
      </c>
      <c r="T40" s="110">
        <f>S40/'UniqueAuthor#s'!$C$77</f>
        <v>0.14084507042253522</v>
      </c>
    </row>
    <row r="41" spans="1:24" x14ac:dyDescent="0.3">
      <c r="A41">
        <f>VLOOKUP(C41,'UniqueAuthor#s'!$B$5:$C$75,2,TRUE)</f>
        <v>3</v>
      </c>
      <c r="B41" t="str">
        <f>IF('Source NewCleanData'!$C108="lesson1",'Source NewCleanData'!C108,"")</f>
        <v>lesson1</v>
      </c>
      <c r="C41">
        <f>IF('Source NewCleanData'!$C108="lesson1",'Source NewCleanData'!D108,"")</f>
        <v>25569125</v>
      </c>
      <c r="D41" t="str">
        <f>IF('Source NewCleanData'!$C108="lesson1",'Source NewCleanData'!E108,"")</f>
        <v>ConfirmS=&lt;K&gt;oS;</v>
      </c>
      <c r="E41" s="80" t="str">
        <f>IF('Source NewCleanData'!$C108="lesson1",'Source NewCleanData'!F108,"")</f>
        <v>2018-04-26T02:57:14.178Z</v>
      </c>
      <c r="F41" s="90" t="str">
        <f t="shared" si="0"/>
        <v>Incorrect</v>
      </c>
      <c r="H41" s="90" t="str">
        <f t="shared" si="1"/>
        <v/>
      </c>
      <c r="I41">
        <v>36</v>
      </c>
      <c r="J41" t="s">
        <v>102</v>
      </c>
      <c r="K41" s="90">
        <f t="shared" si="7"/>
        <v>2</v>
      </c>
      <c r="L41" s="118">
        <f t="shared" si="3"/>
        <v>4.5558086560364463E-3</v>
      </c>
      <c r="M41" t="b">
        <v>0</v>
      </c>
      <c r="N41" s="6" t="s">
        <v>69</v>
      </c>
      <c r="O41" s="5" t="s">
        <v>63</v>
      </c>
      <c r="P41" s="8"/>
      <c r="Q41" s="5"/>
      <c r="R41" s="68" t="s">
        <v>103</v>
      </c>
      <c r="S41" s="7">
        <f>SUM(COUNTIFS($G$6:$G$444,{"=16","=17","=18","=19","=20"}))</f>
        <v>4</v>
      </c>
      <c r="T41" s="110">
        <f>S41/'UniqueAuthor#s'!$C$77</f>
        <v>5.6338028169014086E-2</v>
      </c>
      <c r="W41" s="5"/>
      <c r="X41" s="5"/>
    </row>
    <row r="42" spans="1:24" ht="15" thickBot="1" x14ac:dyDescent="0.35">
      <c r="A42">
        <f>VLOOKUP(C42,'UniqueAuthor#s'!$B$5:$C$75,2,TRUE)</f>
        <v>3</v>
      </c>
      <c r="B42" t="str">
        <f>IF('Source NewCleanData'!$C109="lesson1",'Source NewCleanData'!C109,"")</f>
        <v>lesson1</v>
      </c>
      <c r="C42">
        <f>IF('Source NewCleanData'!$C109="lesson1",'Source NewCleanData'!D109,"")</f>
        <v>25569125</v>
      </c>
      <c r="D42" t="str">
        <f>IF('Source NewCleanData'!$C109="lesson1",'Source NewCleanData'!E109,"")</f>
        <v>ConfirmS=&lt;K&gt;;</v>
      </c>
      <c r="E42" s="80" t="str">
        <f>IF('Source NewCleanData'!$C109="lesson1",'Source NewCleanData'!F109,"")</f>
        <v>2018-04-26T02:59:57.986Z</v>
      </c>
      <c r="F42" s="90" t="str">
        <f t="shared" si="0"/>
        <v>Incorrect</v>
      </c>
      <c r="H42" s="90" t="str">
        <f t="shared" si="1"/>
        <v/>
      </c>
      <c r="I42">
        <v>37</v>
      </c>
      <c r="J42" t="s">
        <v>104</v>
      </c>
      <c r="K42" s="90">
        <f t="shared" si="7"/>
        <v>2</v>
      </c>
      <c r="L42" s="118">
        <f t="shared" si="3"/>
        <v>4.5558086560364463E-3</v>
      </c>
      <c r="M42" t="b">
        <v>0</v>
      </c>
      <c r="N42" s="6" t="s">
        <v>18</v>
      </c>
      <c r="O42" s="5" t="s">
        <v>19</v>
      </c>
      <c r="P42" s="8" t="s">
        <v>60</v>
      </c>
      <c r="Q42" s="5"/>
      <c r="R42" s="51" t="s">
        <v>105</v>
      </c>
      <c r="S42" s="116">
        <f>COUNTIF($G$6:$G$444,"&gt;20")</f>
        <v>0</v>
      </c>
      <c r="T42" s="111">
        <f>S42/'UniqueAuthor#s'!$C$77</f>
        <v>0</v>
      </c>
      <c r="W42" s="105"/>
      <c r="X42" s="105"/>
    </row>
    <row r="43" spans="1:24" ht="15" thickBot="1" x14ac:dyDescent="0.35">
      <c r="A43">
        <f>VLOOKUP(C43,'UniqueAuthor#s'!$B$5:$C$75,2,TRUE)</f>
        <v>3</v>
      </c>
      <c r="B43" t="str">
        <f>IF('Source NewCleanData'!$C110="lesson1",'Source NewCleanData'!C110,"")</f>
        <v>lesson1</v>
      </c>
      <c r="C43">
        <f>IF('Source NewCleanData'!$C110="lesson1",'Source NewCleanData'!D110,"")</f>
        <v>25569125</v>
      </c>
      <c r="D43" t="str">
        <f>IF('Source NewCleanData'!$C110="lesson1",'Source NewCleanData'!E110,"")</f>
        <v>ConfirmS=&lt;#K&gt;;</v>
      </c>
      <c r="E43" s="80" t="str">
        <f>IF('Source NewCleanData'!$C110="lesson1",'Source NewCleanData'!F110,"")</f>
        <v>2018-04-26T17:22:44.073Z</v>
      </c>
      <c r="F43" s="90" t="str">
        <f t="shared" si="0"/>
        <v>Correct</v>
      </c>
      <c r="G43">
        <f>COUNTIF($C$6:$C$444,"="&amp;$C38)</f>
        <v>18</v>
      </c>
      <c r="H43" s="90" t="str">
        <f t="shared" si="1"/>
        <v/>
      </c>
      <c r="I43">
        <v>38</v>
      </c>
      <c r="J43" t="s">
        <v>106</v>
      </c>
      <c r="K43" s="90">
        <f t="shared" si="7"/>
        <v>2</v>
      </c>
      <c r="L43" s="118">
        <f t="shared" si="3"/>
        <v>4.5558086560364463E-3</v>
      </c>
      <c r="M43" t="b">
        <v>0</v>
      </c>
      <c r="N43" s="46" t="s">
        <v>39</v>
      </c>
      <c r="O43" s="5"/>
      <c r="P43" s="8"/>
      <c r="Q43" s="5"/>
      <c r="W43" s="105"/>
      <c r="X43" s="105"/>
    </row>
    <row r="44" spans="1:24" ht="15" thickBot="1" x14ac:dyDescent="0.35">
      <c r="A44">
        <f>VLOOKUP(C44,'UniqueAuthor#s'!$B$5:$C$75,2,TRUE)</f>
        <v>4</v>
      </c>
      <c r="B44" t="str">
        <f>IF('Source NewCleanData'!$C111="lesson1",'Source NewCleanData'!C111,"")</f>
        <v>lesson1</v>
      </c>
      <c r="C44">
        <f>IF('Source NewCleanData'!$C111="lesson1",'Source NewCleanData'!D111,"")</f>
        <v>61285508</v>
      </c>
      <c r="D44" t="str">
        <f>IF('Source NewCleanData'!$C111="lesson1",'Source NewCleanData'!E111,"")</f>
        <v>ConfirmS=/*expression*/;</v>
      </c>
      <c r="E44" s="80" t="str">
        <f>IF('Source NewCleanData'!$C111="lesson1",'Source NewCleanData'!F111,"")</f>
        <v>2018-04-29T05:13:16.096Z</v>
      </c>
      <c r="F44" s="90" t="str">
        <f t="shared" si="0"/>
        <v>Incorrect</v>
      </c>
      <c r="H44" s="90" t="str">
        <f t="shared" si="1"/>
        <v/>
      </c>
      <c r="I44">
        <v>39</v>
      </c>
      <c r="J44" t="s">
        <v>107</v>
      </c>
      <c r="K44" s="90">
        <f t="shared" si="7"/>
        <v>2</v>
      </c>
      <c r="L44" s="118">
        <f t="shared" si="3"/>
        <v>4.5558086560364463E-3</v>
      </c>
      <c r="M44" t="b">
        <v>0</v>
      </c>
      <c r="N44" s="6" t="s">
        <v>19</v>
      </c>
      <c r="O44" s="5"/>
      <c r="P44" s="8"/>
      <c r="Q44" s="5"/>
      <c r="R44" s="102"/>
      <c r="S44" s="103" t="s">
        <v>108</v>
      </c>
      <c r="T44" s="104"/>
      <c r="W44" s="5"/>
      <c r="X44" s="5"/>
    </row>
    <row r="45" spans="1:24" x14ac:dyDescent="0.3">
      <c r="A45">
        <f>VLOOKUP(C45,'UniqueAuthor#s'!$B$5:$C$75,2,TRUE)</f>
        <v>4</v>
      </c>
      <c r="B45" t="str">
        <f>IF('Source NewCleanData'!$C112="lesson1",'Source NewCleanData'!C112,"")</f>
        <v>lesson1</v>
      </c>
      <c r="C45">
        <f>IF('Source NewCleanData'!$C112="lesson1",'Source NewCleanData'!D112,"")</f>
        <v>61285508</v>
      </c>
      <c r="D45" t="str">
        <f>IF('Source NewCleanData'!$C112="lesson1",'Source NewCleanData'!E112,"")</f>
        <v>ConfirmS=/*expression*/;</v>
      </c>
      <c r="E45" s="80" t="str">
        <f>IF('Source NewCleanData'!$C112="lesson1",'Source NewCleanData'!F112,"")</f>
        <v>2018-04-29T05:13:44.129Z</v>
      </c>
      <c r="F45" s="90" t="str">
        <f t="shared" si="0"/>
        <v>Incorrect</v>
      </c>
      <c r="H45" s="90" t="str">
        <f t="shared" si="1"/>
        <v/>
      </c>
      <c r="I45">
        <v>40</v>
      </c>
      <c r="J45" t="s">
        <v>109</v>
      </c>
      <c r="K45" s="90">
        <f t="shared" si="7"/>
        <v>2</v>
      </c>
      <c r="L45" s="118">
        <f t="shared" si="3"/>
        <v>4.5558086560364463E-3</v>
      </c>
      <c r="M45" s="29" t="b">
        <v>1</v>
      </c>
      <c r="N45" s="46" t="s">
        <v>39</v>
      </c>
      <c r="O45" s="5"/>
      <c r="P45" s="8"/>
      <c r="Q45" s="5"/>
      <c r="R45" s="96" t="s">
        <v>110</v>
      </c>
      <c r="S45" s="7" t="str">
        <f>COUNTIF($H$6:$H$444,"=Gave Up")&amp;" out of "&amp;'UniqueAuthor#s'!C77&amp; " gave up"</f>
        <v>7 out of 71 gave up</v>
      </c>
      <c r="T45" s="112">
        <f>COUNTIF($H$6:$H$444,"=Gave Up")/'UniqueAuthor#s'!C77</f>
        <v>9.8591549295774641E-2</v>
      </c>
      <c r="W45" s="5"/>
      <c r="X45" s="5"/>
    </row>
    <row r="46" spans="1:24" x14ac:dyDescent="0.3">
      <c r="A46">
        <f>VLOOKUP(C46,'UniqueAuthor#s'!$B$5:$C$75,2,TRUE)</f>
        <v>4</v>
      </c>
      <c r="B46" t="str">
        <f>IF('Source NewCleanData'!$C113="lesson1",'Source NewCleanData'!C113,"")</f>
        <v>lesson1</v>
      </c>
      <c r="C46">
        <f>IF('Source NewCleanData'!$C113="lesson1",'Source NewCleanData'!D113,"")</f>
        <v>61285508</v>
      </c>
      <c r="D46" t="str">
        <f>IF('Source NewCleanData'!$C113="lesson1",'Source NewCleanData'!E113,"")</f>
        <v>ConfirmS=/*expression*/;</v>
      </c>
      <c r="E46" s="80" t="str">
        <f>IF('Source NewCleanData'!$C113="lesson1",'Source NewCleanData'!F113,"")</f>
        <v>2018-04-29T05:16:00.850Z</v>
      </c>
      <c r="F46" s="90" t="str">
        <f t="shared" si="0"/>
        <v>Incorrect</v>
      </c>
      <c r="H46" s="90" t="str">
        <f t="shared" si="1"/>
        <v/>
      </c>
      <c r="I46">
        <v>41</v>
      </c>
      <c r="J46" t="s">
        <v>111</v>
      </c>
      <c r="K46" s="90">
        <f t="shared" si="7"/>
        <v>2</v>
      </c>
      <c r="L46" s="118">
        <f t="shared" si="3"/>
        <v>4.5558086560364463E-3</v>
      </c>
      <c r="M46" t="b">
        <v>0</v>
      </c>
      <c r="N46" s="6" t="s">
        <v>18</v>
      </c>
      <c r="O46" s="5" t="s">
        <v>19</v>
      </c>
      <c r="P46" s="8"/>
      <c r="Q46" s="5"/>
      <c r="R46" s="38"/>
      <c r="S46" s="5"/>
      <c r="T46" s="94"/>
      <c r="W46" s="105"/>
      <c r="X46" s="105"/>
    </row>
    <row r="47" spans="1:24" x14ac:dyDescent="0.3">
      <c r="A47">
        <f>VLOOKUP(C47,'UniqueAuthor#s'!$B$5:$C$75,2,TRUE)</f>
        <v>4</v>
      </c>
      <c r="B47" t="str">
        <f>IF('Source NewCleanData'!$C114="lesson1",'Source NewCleanData'!C114,"")</f>
        <v>lesson1</v>
      </c>
      <c r="C47">
        <f>IF('Source NewCleanData'!$C114="lesson1",'Source NewCleanData'!D114,"")</f>
        <v>61285508</v>
      </c>
      <c r="D47" t="str">
        <f>IF('Source NewCleanData'!$C114="lesson1",'Source NewCleanData'!E114,"")</f>
        <v>ConfirmS=k;</v>
      </c>
      <c r="E47" s="80" t="str">
        <f>IF('Source NewCleanData'!$C114="lesson1",'Source NewCleanData'!F114,"")</f>
        <v>2018-04-29T05:16:30.234Z</v>
      </c>
      <c r="F47" s="90" t="str">
        <f t="shared" si="0"/>
        <v>Incorrect</v>
      </c>
      <c r="H47" s="90" t="str">
        <f t="shared" si="1"/>
        <v/>
      </c>
      <c r="I47">
        <v>42</v>
      </c>
      <c r="J47" t="s">
        <v>112</v>
      </c>
      <c r="K47" s="90">
        <f t="shared" si="7"/>
        <v>2</v>
      </c>
      <c r="L47" s="118">
        <f t="shared" si="3"/>
        <v>4.5558086560364463E-3</v>
      </c>
      <c r="M47" t="b">
        <v>0</v>
      </c>
      <c r="N47" s="46" t="s">
        <v>42</v>
      </c>
      <c r="O47" s="5" t="s">
        <v>19</v>
      </c>
      <c r="P47" s="8"/>
      <c r="Q47" s="5"/>
      <c r="R47" s="100" t="s">
        <v>113</v>
      </c>
      <c r="S47" s="5"/>
      <c r="T47" s="35"/>
      <c r="W47" s="5"/>
      <c r="X47" s="5"/>
    </row>
    <row r="48" spans="1:24" x14ac:dyDescent="0.3">
      <c r="A48">
        <f>VLOOKUP(C48,'UniqueAuthor#s'!$B$5:$C$75,2,TRUE)</f>
        <v>4</v>
      </c>
      <c r="B48" t="str">
        <f>IF('Source NewCleanData'!$C115="lesson1",'Source NewCleanData'!C115,"")</f>
        <v>lesson1</v>
      </c>
      <c r="C48">
        <f>IF('Source NewCleanData'!$C115="lesson1",'Source NewCleanData'!D115,"")</f>
        <v>61285508</v>
      </c>
      <c r="D48" t="str">
        <f>IF('Source NewCleanData'!$C115="lesson1",'Source NewCleanData'!E115,"")</f>
        <v>ConfirmS=K;</v>
      </c>
      <c r="E48" s="80" t="str">
        <f>IF('Source NewCleanData'!$C115="lesson1",'Source NewCleanData'!F115,"")</f>
        <v>2018-04-29T05:16:50.637Z</v>
      </c>
      <c r="F48" s="90" t="str">
        <f t="shared" si="0"/>
        <v>Incorrect</v>
      </c>
      <c r="H48" s="90" t="str">
        <f t="shared" si="1"/>
        <v/>
      </c>
      <c r="I48">
        <v>43</v>
      </c>
      <c r="J48" t="s">
        <v>114</v>
      </c>
      <c r="K48" s="90">
        <f t="shared" si="7"/>
        <v>2</v>
      </c>
      <c r="L48" s="118">
        <f t="shared" si="3"/>
        <v>4.5558086560364463E-3</v>
      </c>
      <c r="M48" s="29" t="b">
        <v>1</v>
      </c>
      <c r="N48" s="46" t="s">
        <v>39</v>
      </c>
      <c r="O48" s="5"/>
      <c r="P48" s="8"/>
      <c r="Q48" s="5"/>
      <c r="R48" s="101" t="s">
        <v>115</v>
      </c>
      <c r="S48" s="5">
        <f>_xlfn.MINIFS($G$6:$G$444,$H$6:$H$444,"=Gave Up")</f>
        <v>2</v>
      </c>
      <c r="T48" s="35"/>
      <c r="W48" s="5"/>
      <c r="X48" s="5"/>
    </row>
    <row r="49" spans="1:20" x14ac:dyDescent="0.3">
      <c r="A49">
        <f>VLOOKUP(C49,'UniqueAuthor#s'!$B$5:$C$75,2,TRUE)</f>
        <v>4</v>
      </c>
      <c r="B49" t="str">
        <f>IF('Source NewCleanData'!$C116="lesson1",'Source NewCleanData'!C116,"")</f>
        <v>lesson1</v>
      </c>
      <c r="C49">
        <f>IF('Source NewCleanData'!$C116="lesson1",'Source NewCleanData'!D116,"")</f>
        <v>61285508</v>
      </c>
      <c r="D49" t="str">
        <f>IF('Source NewCleanData'!$C116="lesson1",'Source NewCleanData'!E116,"")</f>
        <v>ConfirmS=Empty_String;</v>
      </c>
      <c r="E49" s="80" t="str">
        <f>IF('Source NewCleanData'!$C116="lesson1",'Source NewCleanData'!F116,"")</f>
        <v>2018-04-29T05:17:08.765Z</v>
      </c>
      <c r="F49" s="90" t="str">
        <f t="shared" si="0"/>
        <v>Incorrect</v>
      </c>
      <c r="H49" s="90" t="str">
        <f t="shared" si="1"/>
        <v/>
      </c>
      <c r="I49">
        <v>44</v>
      </c>
      <c r="J49" t="s">
        <v>116</v>
      </c>
      <c r="K49" s="90">
        <f t="shared" si="7"/>
        <v>1</v>
      </c>
      <c r="L49" s="118">
        <f t="shared" si="3"/>
        <v>2.2779043280182231E-3</v>
      </c>
      <c r="M49" t="b">
        <v>0</v>
      </c>
      <c r="N49" s="46" t="s">
        <v>39</v>
      </c>
      <c r="O49" s="5"/>
      <c r="P49" s="8"/>
      <c r="Q49" s="5"/>
      <c r="R49" s="101" t="s">
        <v>117</v>
      </c>
      <c r="S49" s="5">
        <f>_xlfn.MAXIFS($G$6:$G$444,$H$6:$H$444,"=Gave Up")</f>
        <v>16</v>
      </c>
      <c r="T49" s="94"/>
    </row>
    <row r="50" spans="1:20" x14ac:dyDescent="0.3">
      <c r="A50">
        <f>VLOOKUP(C50,'UniqueAuthor#s'!$B$5:$C$75,2,TRUE)</f>
        <v>4</v>
      </c>
      <c r="B50" t="str">
        <f>IF('Source NewCleanData'!$C117="lesson1",'Source NewCleanData'!C117,"")</f>
        <v>lesson1</v>
      </c>
      <c r="C50">
        <f>IF('Source NewCleanData'!$C117="lesson1",'Source NewCleanData'!D117,"")</f>
        <v>61285508</v>
      </c>
      <c r="D50" t="str">
        <f>IF('Source NewCleanData'!$C117="lesson1",'Source NewCleanData'!E117,"")</f>
        <v>ConfirmS=S;</v>
      </c>
      <c r="E50" s="80" t="str">
        <f>IF('Source NewCleanData'!$C117="lesson1",'Source NewCleanData'!F117,"")</f>
        <v>2018-04-29T05:17:17.381Z</v>
      </c>
      <c r="F50" s="90" t="str">
        <f t="shared" si="0"/>
        <v>Incorrect</v>
      </c>
      <c r="H50" s="90" t="str">
        <f t="shared" si="1"/>
        <v/>
      </c>
      <c r="I50">
        <v>45</v>
      </c>
      <c r="J50" t="s">
        <v>118</v>
      </c>
      <c r="K50" s="90">
        <f t="shared" si="7"/>
        <v>1</v>
      </c>
      <c r="L50" s="118">
        <f t="shared" si="3"/>
        <v>2.2779043280182231E-3</v>
      </c>
      <c r="M50" t="b">
        <v>0</v>
      </c>
      <c r="N50" s="46" t="s">
        <v>39</v>
      </c>
      <c r="O50" s="5"/>
      <c r="P50" s="8"/>
      <c r="Q50" s="5"/>
      <c r="R50" s="96" t="s">
        <v>119</v>
      </c>
      <c r="S50" s="99">
        <f>AVERAGEIF($H$6:$H$444,"=Gave Up",$G$6:$G$444)</f>
        <v>10.142857142857142</v>
      </c>
      <c r="T50" s="35"/>
    </row>
    <row r="51" spans="1:20" ht="15" thickBot="1" x14ac:dyDescent="0.35">
      <c r="A51">
        <f>VLOOKUP(C51,'UniqueAuthor#s'!$B$5:$C$75,2,TRUE)</f>
        <v>4</v>
      </c>
      <c r="B51" t="str">
        <f>IF('Source NewCleanData'!$C118="lesson1",'Source NewCleanData'!C118,"")</f>
        <v>lesson1</v>
      </c>
      <c r="C51">
        <f>IF('Source NewCleanData'!$C118="lesson1",'Source NewCleanData'!D118,"")</f>
        <v>61285508</v>
      </c>
      <c r="D51" t="str">
        <f>IF('Source NewCleanData'!$C118="lesson1",'Source NewCleanData'!E118,"")</f>
        <v>ConfirmS=#S;</v>
      </c>
      <c r="E51" s="80" t="str">
        <f>IF('Source NewCleanData'!$C118="lesson1",'Source NewCleanData'!F118,"")</f>
        <v>2018-04-29T05:17:26.442Z</v>
      </c>
      <c r="F51" s="90" t="str">
        <f t="shared" si="0"/>
        <v>Incorrect</v>
      </c>
      <c r="H51" s="90" t="str">
        <f t="shared" si="1"/>
        <v/>
      </c>
      <c r="I51">
        <v>46</v>
      </c>
      <c r="J51" t="s">
        <v>120</v>
      </c>
      <c r="K51" s="90">
        <f t="shared" si="7"/>
        <v>1</v>
      </c>
      <c r="L51" s="118">
        <f t="shared" si="3"/>
        <v>2.2779043280182231E-3</v>
      </c>
      <c r="M51" t="b">
        <v>0</v>
      </c>
      <c r="N51" s="6" t="s">
        <v>19</v>
      </c>
      <c r="O51" s="5"/>
      <c r="P51" s="8"/>
      <c r="Q51" s="5"/>
      <c r="R51" s="97" t="s">
        <v>121</v>
      </c>
      <c r="S51" s="98">
        <f>DSTDEV(G5:H444,1,S53:S54)</f>
        <v>4.8795003647426665</v>
      </c>
      <c r="T51" s="44"/>
    </row>
    <row r="52" spans="1:20" x14ac:dyDescent="0.3">
      <c r="A52">
        <f>VLOOKUP(C52,'UniqueAuthor#s'!$B$5:$C$75,2,TRUE)</f>
        <v>4</v>
      </c>
      <c r="B52" t="str">
        <f>IF('Source NewCleanData'!$C119="lesson1",'Source NewCleanData'!C119,"")</f>
        <v>lesson1</v>
      </c>
      <c r="C52">
        <f>IF('Source NewCleanData'!$C119="lesson1",'Source NewCleanData'!D119,"")</f>
        <v>61285508</v>
      </c>
      <c r="D52" t="str">
        <f>IF('Source NewCleanData'!$C119="lesson1",'Source NewCleanData'!E119,"")</f>
        <v>ConfirmS=#Ko#S;</v>
      </c>
      <c r="E52" s="80" t="str">
        <f>IF('Source NewCleanData'!$C119="lesson1",'Source NewCleanData'!F119,"")</f>
        <v>2018-04-29T05:18:24.327Z</v>
      </c>
      <c r="F52" s="90" t="str">
        <f t="shared" si="0"/>
        <v>Incorrect</v>
      </c>
      <c r="H52" s="90" t="str">
        <f t="shared" si="1"/>
        <v/>
      </c>
      <c r="I52">
        <v>47</v>
      </c>
      <c r="J52" t="s">
        <v>122</v>
      </c>
      <c r="K52" s="90">
        <f t="shared" si="7"/>
        <v>1</v>
      </c>
      <c r="L52" s="118">
        <f t="shared" si="3"/>
        <v>2.2779043280182231E-3</v>
      </c>
      <c r="M52" t="b">
        <v>0</v>
      </c>
      <c r="N52" s="6" t="s">
        <v>69</v>
      </c>
      <c r="O52" s="5"/>
      <c r="P52" s="8"/>
      <c r="Q52" s="5"/>
    </row>
    <row r="53" spans="1:20" x14ac:dyDescent="0.3">
      <c r="A53">
        <f>VLOOKUP(C53,'UniqueAuthor#s'!$B$5:$C$75,2,TRUE)</f>
        <v>4</v>
      </c>
      <c r="B53" t="str">
        <f>IF('Source NewCleanData'!$C120="lesson1",'Source NewCleanData'!C120,"")</f>
        <v>lesson1</v>
      </c>
      <c r="C53">
        <f>IF('Source NewCleanData'!$C120="lesson1",'Source NewCleanData'!D120,"")</f>
        <v>61285508</v>
      </c>
      <c r="D53" t="str">
        <f>IF('Source NewCleanData'!$C120="lesson1",'Source NewCleanData'!E120,"")</f>
        <v>ConfirmS=KoS;</v>
      </c>
      <c r="E53" s="80" t="str">
        <f>IF('Source NewCleanData'!$C120="lesson1",'Source NewCleanData'!F120,"")</f>
        <v>2018-04-29T05:18:31.098Z</v>
      </c>
      <c r="F53" s="90" t="str">
        <f t="shared" si="0"/>
        <v>Incorrect</v>
      </c>
      <c r="H53" s="90" t="str">
        <f t="shared" si="1"/>
        <v/>
      </c>
      <c r="I53">
        <v>48</v>
      </c>
      <c r="J53" t="s">
        <v>123</v>
      </c>
      <c r="K53" s="90">
        <f t="shared" si="7"/>
        <v>1</v>
      </c>
      <c r="L53" s="118">
        <f t="shared" si="3"/>
        <v>2.2779043280182231E-3</v>
      </c>
      <c r="M53" t="b">
        <v>0</v>
      </c>
      <c r="N53" s="6" t="s">
        <v>18</v>
      </c>
      <c r="O53" s="5" t="s">
        <v>19</v>
      </c>
      <c r="P53" s="48" t="s">
        <v>60</v>
      </c>
      <c r="Q53" s="5"/>
      <c r="S53" t="s">
        <v>13</v>
      </c>
    </row>
    <row r="54" spans="1:20" x14ac:dyDescent="0.3">
      <c r="A54">
        <f>VLOOKUP(C54,'UniqueAuthor#s'!$B$5:$C$75,2,TRUE)</f>
        <v>4</v>
      </c>
      <c r="B54" t="str">
        <f>IF('Source NewCleanData'!$C121="lesson1",'Source NewCleanData'!C121,"")</f>
        <v>lesson1</v>
      </c>
      <c r="C54">
        <f>IF('Source NewCleanData'!$C121="lesson1",'Source NewCleanData'!D121,"")</f>
        <v>61285508</v>
      </c>
      <c r="D54" t="str">
        <f>IF('Source NewCleanData'!$C121="lesson1",'Source NewCleanData'!E121,"")</f>
        <v>ConfirmS=#S;</v>
      </c>
      <c r="E54" s="80" t="str">
        <f>IF('Source NewCleanData'!$C121="lesson1",'Source NewCleanData'!F121,"")</f>
        <v>2018-04-29T05:18:57.797Z</v>
      </c>
      <c r="F54" s="90" t="str">
        <f t="shared" si="0"/>
        <v>Incorrect</v>
      </c>
      <c r="H54" s="90" t="str">
        <f t="shared" si="1"/>
        <v/>
      </c>
      <c r="I54">
        <v>49</v>
      </c>
      <c r="J54" t="s">
        <v>124</v>
      </c>
      <c r="K54" s="90">
        <f t="shared" si="7"/>
        <v>1</v>
      </c>
      <c r="L54" s="118">
        <f t="shared" si="3"/>
        <v>2.2779043280182231E-3</v>
      </c>
      <c r="M54" t="b">
        <v>0</v>
      </c>
      <c r="N54" s="6" t="s">
        <v>18</v>
      </c>
      <c r="O54" s="5" t="s">
        <v>19</v>
      </c>
      <c r="P54" s="8" t="s">
        <v>60</v>
      </c>
      <c r="Q54" s="5"/>
      <c r="S54" t="str">
        <f>"Gave Up"</f>
        <v>Gave Up</v>
      </c>
    </row>
    <row r="55" spans="1:20" x14ac:dyDescent="0.3">
      <c r="A55">
        <f>VLOOKUP(C55,'UniqueAuthor#s'!$B$5:$C$75,2,TRUE)</f>
        <v>4</v>
      </c>
      <c r="B55" t="str">
        <f>IF('Source NewCleanData'!$C122="lesson1",'Source NewCleanData'!C122,"")</f>
        <v>lesson1</v>
      </c>
      <c r="C55">
        <f>IF('Source NewCleanData'!$C122="lesson1",'Source NewCleanData'!D122,"")</f>
        <v>61285508</v>
      </c>
      <c r="D55" t="str">
        <f>IF('Source NewCleanData'!$C122="lesson1",'Source NewCleanData'!E122,"")</f>
        <v>ConfirmS=K;</v>
      </c>
      <c r="E55" s="80" t="str">
        <f>IF('Source NewCleanData'!$C122="lesson1",'Source NewCleanData'!F122,"")</f>
        <v>2018-04-29T05:19:16.733Z</v>
      </c>
      <c r="F55" s="90" t="str">
        <f t="shared" si="0"/>
        <v>Incorrect</v>
      </c>
      <c r="H55" s="90" t="str">
        <f t="shared" si="1"/>
        <v/>
      </c>
      <c r="I55">
        <v>50</v>
      </c>
      <c r="J55" t="s">
        <v>125</v>
      </c>
      <c r="K55" s="90">
        <f t="shared" si="7"/>
        <v>1</v>
      </c>
      <c r="L55" s="118">
        <f t="shared" si="3"/>
        <v>2.2779043280182231E-3</v>
      </c>
      <c r="M55" t="b">
        <v>0</v>
      </c>
      <c r="N55" s="6" t="s">
        <v>18</v>
      </c>
      <c r="O55" s="13" t="s">
        <v>60</v>
      </c>
      <c r="P55" s="8"/>
      <c r="Q55" s="5"/>
    </row>
    <row r="56" spans="1:20" x14ac:dyDescent="0.3">
      <c r="A56">
        <f>VLOOKUP(C56,'UniqueAuthor#s'!$B$5:$C$75,2,TRUE)</f>
        <v>4</v>
      </c>
      <c r="B56" t="str">
        <f>IF('Source NewCleanData'!$C123="lesson1",'Source NewCleanData'!C123,"")</f>
        <v>lesson1</v>
      </c>
      <c r="C56">
        <f>IF('Source NewCleanData'!$C123="lesson1",'Source NewCleanData'!D123,"")</f>
        <v>61285508</v>
      </c>
      <c r="D56" t="str">
        <f>IF('Source NewCleanData'!$C123="lesson1",'Source NewCleanData'!E123,"")</f>
        <v>ConfirmS=K;</v>
      </c>
      <c r="E56" s="80" t="str">
        <f>IF('Source NewCleanData'!$C123="lesson1",'Source NewCleanData'!F123,"")</f>
        <v>2018-04-29T05:20:09.167Z</v>
      </c>
      <c r="F56" s="90" t="str">
        <f t="shared" si="0"/>
        <v>Incorrect</v>
      </c>
      <c r="H56" s="90" t="str">
        <f t="shared" si="1"/>
        <v/>
      </c>
      <c r="I56">
        <v>51</v>
      </c>
      <c r="J56" t="s">
        <v>126</v>
      </c>
      <c r="K56" s="90">
        <f t="shared" si="7"/>
        <v>1</v>
      </c>
      <c r="L56" s="118">
        <f t="shared" si="3"/>
        <v>2.2779043280182231E-3</v>
      </c>
      <c r="M56" t="b">
        <v>0</v>
      </c>
      <c r="N56" s="6" t="s">
        <v>18</v>
      </c>
      <c r="O56" s="13" t="s">
        <v>19</v>
      </c>
      <c r="P56" s="8"/>
      <c r="Q56" s="5"/>
    </row>
    <row r="57" spans="1:20" x14ac:dyDescent="0.3">
      <c r="A57">
        <f>VLOOKUP(C57,'UniqueAuthor#s'!$B$5:$C$75,2,TRUE)</f>
        <v>4</v>
      </c>
      <c r="B57" t="str">
        <f>IF('Source NewCleanData'!$C124="lesson1",'Source NewCleanData'!C124,"")</f>
        <v>lesson1</v>
      </c>
      <c r="C57">
        <f>IF('Source NewCleanData'!$C124="lesson1",'Source NewCleanData'!D124,"")</f>
        <v>61285508</v>
      </c>
      <c r="D57" t="str">
        <f>IF('Source NewCleanData'!$C124="lesson1",'Source NewCleanData'!E124,"")</f>
        <v>ConfirmS=So#K;</v>
      </c>
      <c r="E57" s="80" t="str">
        <f>IF('Source NewCleanData'!$C124="lesson1",'Source NewCleanData'!F124,"")</f>
        <v>2018-04-29T05:20:35.440Z</v>
      </c>
      <c r="F57" s="90" t="str">
        <f t="shared" si="0"/>
        <v>Incorrect</v>
      </c>
      <c r="H57" s="90" t="str">
        <f t="shared" si="1"/>
        <v/>
      </c>
      <c r="I57">
        <v>52</v>
      </c>
      <c r="J57" t="s">
        <v>127</v>
      </c>
      <c r="K57" s="90">
        <f t="shared" si="7"/>
        <v>1</v>
      </c>
      <c r="L57" s="118">
        <f t="shared" si="3"/>
        <v>2.2779043280182231E-3</v>
      </c>
      <c r="M57" t="b">
        <v>0</v>
      </c>
      <c r="N57" s="46" t="s">
        <v>42</v>
      </c>
      <c r="O57" s="13" t="s">
        <v>19</v>
      </c>
      <c r="P57" s="8"/>
      <c r="Q57" s="5"/>
    </row>
    <row r="58" spans="1:20" x14ac:dyDescent="0.3">
      <c r="A58">
        <f>VLOOKUP(C58,'UniqueAuthor#s'!$B$5:$C$75,2,TRUE)</f>
        <v>4</v>
      </c>
      <c r="B58" t="str">
        <f>IF('Source NewCleanData'!$C125="lesson1",'Source NewCleanData'!C125,"")</f>
        <v>lesson1</v>
      </c>
      <c r="C58">
        <f>IF('Source NewCleanData'!$C125="lesson1",'Source NewCleanData'!D125,"")</f>
        <v>61285508</v>
      </c>
      <c r="D58" t="str">
        <f>IF('Source NewCleanData'!$C125="lesson1",'Source NewCleanData'!E125,"")</f>
        <v>ConfirmS=3;</v>
      </c>
      <c r="E58" s="80" t="str">
        <f>IF('Source NewCleanData'!$C125="lesson1",'Source NewCleanData'!F125,"")</f>
        <v>2018-04-29T05:21:21.620Z</v>
      </c>
      <c r="F58" s="90" t="str">
        <f t="shared" si="0"/>
        <v>Incorrect</v>
      </c>
      <c r="H58" s="90" t="str">
        <f t="shared" si="1"/>
        <v/>
      </c>
      <c r="I58">
        <v>53</v>
      </c>
      <c r="J58" t="s">
        <v>128</v>
      </c>
      <c r="K58" s="90">
        <f t="shared" si="7"/>
        <v>1</v>
      </c>
      <c r="L58" s="118">
        <f t="shared" si="3"/>
        <v>2.2779043280182231E-3</v>
      </c>
      <c r="M58" t="b">
        <v>0</v>
      </c>
      <c r="N58" s="46" t="s">
        <v>42</v>
      </c>
      <c r="O58" s="13" t="s">
        <v>19</v>
      </c>
      <c r="P58" s="8" t="s">
        <v>60</v>
      </c>
      <c r="Q58" s="5"/>
    </row>
    <row r="59" spans="1:20" x14ac:dyDescent="0.3">
      <c r="A59">
        <f>VLOOKUP(C59,'UniqueAuthor#s'!$B$5:$C$75,2,TRUE)</f>
        <v>4</v>
      </c>
      <c r="B59" t="str">
        <f>IF('Source NewCleanData'!$C126="lesson1",'Source NewCleanData'!C126,"")</f>
        <v>lesson1</v>
      </c>
      <c r="C59">
        <f>IF('Source NewCleanData'!$C126="lesson1",'Source NewCleanData'!D126,"")</f>
        <v>61285508</v>
      </c>
      <c r="D59" t="str">
        <f>IF('Source NewCleanData'!$C126="lesson1",'Source NewCleanData'!E126,"")</f>
        <v>ConfirmS=K;</v>
      </c>
      <c r="E59" s="80" t="str">
        <f>IF('Source NewCleanData'!$C126="lesson1",'Source NewCleanData'!F126,"")</f>
        <v>2018-04-29T05:21:39.967Z</v>
      </c>
      <c r="F59" s="90" t="str">
        <f t="shared" si="0"/>
        <v>Incorrect</v>
      </c>
      <c r="H59" s="90" t="str">
        <f t="shared" si="1"/>
        <v/>
      </c>
      <c r="I59">
        <v>54</v>
      </c>
      <c r="J59" t="s">
        <v>129</v>
      </c>
      <c r="K59" s="90">
        <f t="shared" si="7"/>
        <v>1</v>
      </c>
      <c r="L59" s="118">
        <f t="shared" si="3"/>
        <v>2.2779043280182231E-3</v>
      </c>
      <c r="M59" t="b">
        <v>0</v>
      </c>
      <c r="N59" s="46" t="s">
        <v>39</v>
      </c>
      <c r="O59" s="5"/>
      <c r="P59" s="8"/>
      <c r="Q59" s="5"/>
    </row>
    <row r="60" spans="1:20" x14ac:dyDescent="0.3">
      <c r="A60">
        <f>VLOOKUP(C60,'UniqueAuthor#s'!$B$5:$C$75,2,TRUE)</f>
        <v>4</v>
      </c>
      <c r="B60" t="str">
        <f>IF('Source NewCleanData'!$C127="lesson1",'Source NewCleanData'!C127,"")</f>
        <v>lesson1</v>
      </c>
      <c r="C60">
        <f>IF('Source NewCleanData'!$C127="lesson1",'Source NewCleanData'!D127,"")</f>
        <v>61285508</v>
      </c>
      <c r="D60" t="str">
        <f>IF('Source NewCleanData'!$C127="lesson1",'Source NewCleanData'!E127,"")</f>
        <v>ConfirmS=&lt;K&gt;;</v>
      </c>
      <c r="E60" s="80" t="str">
        <f>IF('Source NewCleanData'!$C127="lesson1",'Source NewCleanData'!F127,"")</f>
        <v>2018-04-29T05:22:09.198Z</v>
      </c>
      <c r="F60" s="90" t="str">
        <f t="shared" si="0"/>
        <v>Incorrect</v>
      </c>
      <c r="H60" s="90" t="str">
        <f t="shared" si="1"/>
        <v/>
      </c>
      <c r="I60">
        <v>55</v>
      </c>
      <c r="J60" t="s">
        <v>130</v>
      </c>
      <c r="K60" s="90">
        <f t="shared" si="7"/>
        <v>1</v>
      </c>
      <c r="L60" s="118">
        <f t="shared" si="3"/>
        <v>2.2779043280182231E-3</v>
      </c>
      <c r="M60" t="b">
        <v>1</v>
      </c>
      <c r="N60" s="6" t="s">
        <v>69</v>
      </c>
      <c r="O60" s="5"/>
      <c r="P60" s="8"/>
      <c r="Q60" s="5"/>
    </row>
    <row r="61" spans="1:20" x14ac:dyDescent="0.3">
      <c r="A61">
        <f>VLOOKUP(C61,'UniqueAuthor#s'!$B$5:$C$75,2,TRUE)</f>
        <v>4</v>
      </c>
      <c r="B61" t="str">
        <f>IF('Source NewCleanData'!$C128="lesson1",'Source NewCleanData'!C128,"")</f>
        <v>lesson1</v>
      </c>
      <c r="C61">
        <f>IF('Source NewCleanData'!$C128="lesson1",'Source NewCleanData'!D128,"")</f>
        <v>61285508</v>
      </c>
      <c r="D61" t="str">
        <f>IF('Source NewCleanData'!$C128="lesson1",'Source NewCleanData'!E128,"")</f>
        <v>ConfirmS=K;</v>
      </c>
      <c r="E61" s="80" t="str">
        <f>IF('Source NewCleanData'!$C128="lesson1",'Source NewCleanData'!F128,"")</f>
        <v>2018-04-29T05:22:18.789Z</v>
      </c>
      <c r="F61" s="90" t="str">
        <f t="shared" si="0"/>
        <v>Incorrect</v>
      </c>
      <c r="H61" s="90" t="str">
        <f t="shared" si="1"/>
        <v/>
      </c>
      <c r="I61">
        <v>56</v>
      </c>
      <c r="J61" t="s">
        <v>131</v>
      </c>
      <c r="K61" s="90">
        <f t="shared" si="7"/>
        <v>1</v>
      </c>
      <c r="L61" s="118">
        <f t="shared" si="3"/>
        <v>2.2779043280182231E-3</v>
      </c>
      <c r="M61" s="29" t="b">
        <v>1</v>
      </c>
      <c r="N61" s="6" t="s">
        <v>69</v>
      </c>
      <c r="O61" s="5"/>
      <c r="P61" s="8"/>
      <c r="Q61" s="5"/>
    </row>
    <row r="62" spans="1:20" x14ac:dyDescent="0.3">
      <c r="A62">
        <f>VLOOKUP(C62,'UniqueAuthor#s'!$B$5:$C$75,2,TRUE)</f>
        <v>4</v>
      </c>
      <c r="B62" t="str">
        <f>IF('Source NewCleanData'!$C129="lesson1",'Source NewCleanData'!C129,"")</f>
        <v>lesson1</v>
      </c>
      <c r="C62">
        <f>IF('Source NewCleanData'!$C129="lesson1",'Source NewCleanData'!D129,"")</f>
        <v>61285508</v>
      </c>
      <c r="D62" t="str">
        <f>IF('Source NewCleanData'!$C129="lesson1",'Source NewCleanData'!E129,"")</f>
        <v>ConfirmS=Empty_String;</v>
      </c>
      <c r="E62" s="80" t="str">
        <f>IF('Source NewCleanData'!$C129="lesson1",'Source NewCleanData'!F129,"")</f>
        <v>2018-04-29T05:22:35.460Z</v>
      </c>
      <c r="F62" s="90" t="str">
        <f t="shared" si="0"/>
        <v>Incorrect</v>
      </c>
      <c r="H62" s="90" t="str">
        <f t="shared" si="1"/>
        <v/>
      </c>
      <c r="I62">
        <v>57</v>
      </c>
      <c r="J62" t="s">
        <v>132</v>
      </c>
      <c r="K62" s="90">
        <f t="shared" si="7"/>
        <v>1</v>
      </c>
      <c r="L62" s="118">
        <f t="shared" si="3"/>
        <v>2.2779043280182231E-3</v>
      </c>
      <c r="M62" s="29" t="b">
        <v>1</v>
      </c>
      <c r="N62" s="6" t="s">
        <v>18</v>
      </c>
      <c r="O62" s="5"/>
      <c r="P62" s="8"/>
      <c r="Q62" s="5"/>
    </row>
    <row r="63" spans="1:20" x14ac:dyDescent="0.3">
      <c r="A63">
        <f>VLOOKUP(C63,'UniqueAuthor#s'!$B$5:$C$75,2,TRUE)</f>
        <v>4</v>
      </c>
      <c r="B63" t="str">
        <f>IF('Source NewCleanData'!$C130="lesson1",'Source NewCleanData'!C130,"")</f>
        <v>lesson1</v>
      </c>
      <c r="C63">
        <f>IF('Source NewCleanData'!$C130="lesson1",'Source NewCleanData'!D130,"")</f>
        <v>61285508</v>
      </c>
      <c r="D63" t="str">
        <f>IF('Source NewCleanData'!$C130="lesson1",'Source NewCleanData'!E130,"")</f>
        <v>ConfirmS=&lt;#K&gt;o#S;</v>
      </c>
      <c r="E63" s="80" t="str">
        <f>IF('Source NewCleanData'!$C130="lesson1",'Source NewCleanData'!F130,"")</f>
        <v>2018-04-29T05:23:02.801Z</v>
      </c>
      <c r="F63" s="90" t="str">
        <f t="shared" si="0"/>
        <v>Correct</v>
      </c>
      <c r="G63">
        <f>COUNTIF($C$6:$C$444,"="&amp;$C63)</f>
        <v>20</v>
      </c>
      <c r="H63" s="90" t="str">
        <f t="shared" si="1"/>
        <v/>
      </c>
      <c r="I63">
        <v>58</v>
      </c>
      <c r="J63" t="s">
        <v>133</v>
      </c>
      <c r="K63" s="90">
        <f t="shared" si="7"/>
        <v>1</v>
      </c>
      <c r="L63" s="118">
        <f t="shared" si="3"/>
        <v>2.2779043280182231E-3</v>
      </c>
      <c r="M63" s="29" t="b">
        <v>1</v>
      </c>
      <c r="N63" s="6" t="s">
        <v>18</v>
      </c>
      <c r="O63" s="5"/>
      <c r="P63" s="8"/>
      <c r="Q63" s="5"/>
    </row>
    <row r="64" spans="1:20" x14ac:dyDescent="0.3">
      <c r="A64">
        <f>VLOOKUP(C64,'UniqueAuthor#s'!$B$5:$C$75,2,TRUE)</f>
        <v>5</v>
      </c>
      <c r="B64" t="str">
        <f>IF('Source NewCleanData'!$C175="lesson1",'Source NewCleanData'!C175,"")</f>
        <v>lesson1</v>
      </c>
      <c r="C64">
        <f>IF('Source NewCleanData'!$C175="lesson1",'Source NewCleanData'!D175,"")</f>
        <v>97667106</v>
      </c>
      <c r="D64" t="str">
        <f>IF('Source NewCleanData'!$C175="lesson1",'Source NewCleanData'!E175,"")</f>
        <v>ConfirmS=&lt;K&gt;o#S;</v>
      </c>
      <c r="E64" s="80" t="str">
        <f>IF('Source NewCleanData'!$C175="lesson1",'Source NewCleanData'!F175,"")</f>
        <v>2018-04-30T02:01:22.160Z</v>
      </c>
      <c r="F64" s="90" t="str">
        <f t="shared" si="0"/>
        <v>Incorrect</v>
      </c>
      <c r="H64" s="90" t="str">
        <f t="shared" si="1"/>
        <v/>
      </c>
      <c r="I64">
        <v>59</v>
      </c>
      <c r="J64" t="s">
        <v>134</v>
      </c>
      <c r="K64" s="90">
        <f t="shared" si="7"/>
        <v>1</v>
      </c>
      <c r="L64" s="118">
        <f t="shared" si="3"/>
        <v>2.2779043280182231E-3</v>
      </c>
      <c r="M64" s="29" t="b">
        <v>0</v>
      </c>
      <c r="N64" s="6" t="s">
        <v>69</v>
      </c>
      <c r="O64" s="5"/>
      <c r="P64" s="8"/>
      <c r="Q64" s="5"/>
    </row>
    <row r="65" spans="1:17" x14ac:dyDescent="0.3">
      <c r="A65">
        <f>VLOOKUP(C65,'UniqueAuthor#s'!$B$5:$C$75,2,TRUE)</f>
        <v>5</v>
      </c>
      <c r="B65" t="str">
        <f>IF('Source NewCleanData'!$C176="lesson1",'Source NewCleanData'!C176,"")</f>
        <v>lesson1</v>
      </c>
      <c r="C65">
        <f>IF('Source NewCleanData'!$C176="lesson1",'Source NewCleanData'!D176,"")</f>
        <v>97667106</v>
      </c>
      <c r="D65" t="str">
        <f>IF('Source NewCleanData'!$C176="lesson1",'Source NewCleanData'!E176,"")</f>
        <v>ConfirmS=&lt;K&gt;;</v>
      </c>
      <c r="E65" s="80" t="str">
        <f>IF('Source NewCleanData'!$C176="lesson1",'Source NewCleanData'!F176,"")</f>
        <v>2018-04-30T02:01:42.102Z</v>
      </c>
      <c r="F65" s="90" t="str">
        <f t="shared" si="0"/>
        <v>Incorrect</v>
      </c>
      <c r="H65" s="90" t="str">
        <f t="shared" si="1"/>
        <v/>
      </c>
      <c r="I65">
        <v>60</v>
      </c>
      <c r="J65" t="s">
        <v>135</v>
      </c>
      <c r="K65" s="90">
        <f t="shared" si="7"/>
        <v>1</v>
      </c>
      <c r="L65" s="118">
        <f t="shared" si="3"/>
        <v>2.2779043280182231E-3</v>
      </c>
      <c r="M65" s="29" t="b">
        <v>0</v>
      </c>
      <c r="N65" s="6" t="s">
        <v>19</v>
      </c>
      <c r="O65" s="5"/>
      <c r="P65" s="8"/>
      <c r="Q65" s="5"/>
    </row>
    <row r="66" spans="1:17" x14ac:dyDescent="0.3">
      <c r="A66">
        <f>VLOOKUP(C66,'UniqueAuthor#s'!$B$5:$C$75,2,TRUE)</f>
        <v>5</v>
      </c>
      <c r="B66" t="str">
        <f>IF('Source NewCleanData'!$C177="lesson1",'Source NewCleanData'!C177,"")</f>
        <v>lesson1</v>
      </c>
      <c r="C66">
        <f>IF('Source NewCleanData'!$C177="lesson1",'Source NewCleanData'!D177,"")</f>
        <v>97667106</v>
      </c>
      <c r="D66" t="str">
        <f>IF('Source NewCleanData'!$C177="lesson1",'Source NewCleanData'!E177,"")</f>
        <v>ConfirmS=&lt;#K&gt;;</v>
      </c>
      <c r="E66" s="80" t="str">
        <f>IF('Source NewCleanData'!$C177="lesson1",'Source NewCleanData'!F177,"")</f>
        <v>2018-04-30T02:02:58.995Z</v>
      </c>
      <c r="F66" s="90" t="str">
        <f t="shared" si="0"/>
        <v>Correct</v>
      </c>
      <c r="G66">
        <f>COUNTIF($C$6:$C$444,"="&amp;$C66)</f>
        <v>3</v>
      </c>
      <c r="H66" s="90" t="str">
        <f t="shared" si="1"/>
        <v/>
      </c>
      <c r="I66">
        <v>61</v>
      </c>
      <c r="J66" t="s">
        <v>136</v>
      </c>
      <c r="K66" s="90">
        <f t="shared" si="7"/>
        <v>1</v>
      </c>
      <c r="L66" s="118">
        <f t="shared" si="3"/>
        <v>2.2779043280182231E-3</v>
      </c>
      <c r="M66" s="29" t="b">
        <v>0</v>
      </c>
      <c r="N66" s="6" t="s">
        <v>39</v>
      </c>
      <c r="O66" s="5"/>
      <c r="P66" s="8"/>
      <c r="Q66" s="5"/>
    </row>
    <row r="67" spans="1:17" x14ac:dyDescent="0.3">
      <c r="A67">
        <f>VLOOKUP(C67,'UniqueAuthor#s'!$B$5:$C$75,2,TRUE)</f>
        <v>6</v>
      </c>
      <c r="B67" t="str">
        <f>IF('Source NewCleanData'!$C202="lesson1",'Source NewCleanData'!C202,"")</f>
        <v>lesson1</v>
      </c>
      <c r="C67">
        <f>IF('Source NewCleanData'!$C202="lesson1",'Source NewCleanData'!D202,"")</f>
        <v>106377461</v>
      </c>
      <c r="D67" t="str">
        <f>IF('Source NewCleanData'!$C202="lesson1",'Source NewCleanData'!E202,"")</f>
        <v>ConfirmS=&lt;#K&gt;o#S;</v>
      </c>
      <c r="E67" s="80" t="str">
        <f>IF('Source NewCleanData'!$C202="lesson1",'Source NewCleanData'!F202,"")</f>
        <v>2018-04-24T16:26:20.848Z</v>
      </c>
      <c r="F67" s="90" t="str">
        <f t="shared" si="0"/>
        <v>Correct</v>
      </c>
      <c r="G67">
        <f>COUNTIF($C$6:$C$444,"="&amp;$C67)</f>
        <v>1</v>
      </c>
      <c r="H67" s="90" t="str">
        <f t="shared" si="1"/>
        <v/>
      </c>
      <c r="I67">
        <v>62</v>
      </c>
      <c r="J67" t="s">
        <v>137</v>
      </c>
      <c r="K67" s="90">
        <f t="shared" si="7"/>
        <v>1</v>
      </c>
      <c r="L67" s="118">
        <f t="shared" si="3"/>
        <v>2.2779043280182231E-3</v>
      </c>
      <c r="M67" s="29" t="b">
        <v>0</v>
      </c>
      <c r="N67" s="6" t="s">
        <v>39</v>
      </c>
      <c r="O67" s="5"/>
      <c r="P67" s="8"/>
      <c r="Q67" s="5"/>
    </row>
    <row r="68" spans="1:17" x14ac:dyDescent="0.3">
      <c r="A68">
        <f>VLOOKUP(C68,'UniqueAuthor#s'!$B$5:$C$75,2,TRUE)</f>
        <v>7</v>
      </c>
      <c r="B68" t="str">
        <f>IF('Source NewCleanData'!$C227="lesson1",'Source NewCleanData'!C227,"")</f>
        <v>lesson1</v>
      </c>
      <c r="C68">
        <f>IF('Source NewCleanData'!$C227="lesson1",'Source NewCleanData'!D227,"")</f>
        <v>162281163</v>
      </c>
      <c r="D68" t="str">
        <f>IF('Source NewCleanData'!$C227="lesson1",'Source NewCleanData'!E227,"")</f>
        <v>ConfirmS=Empty_String;</v>
      </c>
      <c r="E68" s="80" t="str">
        <f>IF('Source NewCleanData'!$C227="lesson1",'Source NewCleanData'!F227,"")</f>
        <v>2018-04-29T23:06:41.938Z</v>
      </c>
      <c r="F68" s="90" t="str">
        <f t="shared" si="0"/>
        <v>Incorrect</v>
      </c>
      <c r="H68" s="90" t="str">
        <f t="shared" si="1"/>
        <v/>
      </c>
      <c r="I68">
        <v>63</v>
      </c>
      <c r="J68" t="s">
        <v>138</v>
      </c>
      <c r="K68" s="90">
        <f t="shared" si="7"/>
        <v>1</v>
      </c>
      <c r="L68" s="118">
        <f t="shared" si="3"/>
        <v>2.2779043280182231E-3</v>
      </c>
      <c r="M68" s="29" t="b">
        <v>0</v>
      </c>
      <c r="N68" s="6" t="s">
        <v>60</v>
      </c>
      <c r="O68" s="5"/>
      <c r="P68" s="8"/>
      <c r="Q68" s="5"/>
    </row>
    <row r="69" spans="1:17" x14ac:dyDescent="0.3">
      <c r="A69">
        <f>VLOOKUP(C69,'UniqueAuthor#s'!$B$5:$C$75,2,TRUE)</f>
        <v>7</v>
      </c>
      <c r="B69" t="str">
        <f>IF('Source NewCleanData'!$C228="lesson1",'Source NewCleanData'!C228,"")</f>
        <v>lesson1</v>
      </c>
      <c r="C69">
        <f>IF('Source NewCleanData'!$C228="lesson1",'Source NewCleanData'!D228,"")</f>
        <v>162281163</v>
      </c>
      <c r="D69" t="str">
        <f>IF('Source NewCleanData'!$C228="lesson1",'Source NewCleanData'!E228,"")</f>
        <v>ConfirmS=K;</v>
      </c>
      <c r="E69" s="80" t="str">
        <f>IF('Source NewCleanData'!$C228="lesson1",'Source NewCleanData'!F228,"")</f>
        <v>2018-04-29T23:06:52.419Z</v>
      </c>
      <c r="F69" s="90" t="str">
        <f t="shared" si="0"/>
        <v>Incorrect</v>
      </c>
      <c r="H69" s="90" t="str">
        <f t="shared" si="1"/>
        <v/>
      </c>
      <c r="I69">
        <v>64</v>
      </c>
      <c r="J69" t="s">
        <v>139</v>
      </c>
      <c r="K69" s="90">
        <f t="shared" si="7"/>
        <v>1</v>
      </c>
      <c r="L69" s="118">
        <f t="shared" si="3"/>
        <v>2.2779043280182231E-3</v>
      </c>
      <c r="M69" s="29" t="b">
        <v>0</v>
      </c>
      <c r="N69" s="6" t="s">
        <v>69</v>
      </c>
      <c r="O69" s="5"/>
      <c r="P69" s="8"/>
      <c r="Q69" s="5"/>
    </row>
    <row r="70" spans="1:17" x14ac:dyDescent="0.3">
      <c r="A70">
        <f>VLOOKUP(C70,'UniqueAuthor#s'!$B$5:$C$75,2,TRUE)</f>
        <v>7</v>
      </c>
      <c r="B70" t="str">
        <f>IF('Source NewCleanData'!$C229="lesson1",'Source NewCleanData'!C229,"")</f>
        <v>lesson1</v>
      </c>
      <c r="C70">
        <f>IF('Source NewCleanData'!$C229="lesson1",'Source NewCleanData'!D229,"")</f>
        <v>162281163</v>
      </c>
      <c r="D70" t="str">
        <f>IF('Source NewCleanData'!$C229="lesson1",'Source NewCleanData'!E229,"")</f>
        <v>ConfirmS=S;</v>
      </c>
      <c r="E70" s="80" t="str">
        <f>IF('Source NewCleanData'!$C229="lesson1",'Source NewCleanData'!F229,"")</f>
        <v>2018-04-29T23:07:58.309Z</v>
      </c>
      <c r="F70" s="90" t="str">
        <f t="shared" ref="F70:F133" si="8">IF(OR($D70=$S$9,$D70=$S$10,$D70=$S$11),"Correct","Incorrect")</f>
        <v>Incorrect</v>
      </c>
      <c r="H70" s="90" t="str">
        <f t="shared" ref="H70:H133" si="9">IF(AND(G70&gt;0,F70="Incorrect"),"Gave Up","")</f>
        <v/>
      </c>
      <c r="I70">
        <v>65</v>
      </c>
      <c r="J70" t="s">
        <v>140</v>
      </c>
      <c r="K70" s="90">
        <f t="shared" ref="K70:K91" si="10">COUNTIF($D$6:$D$444,"="&amp;$J70)</f>
        <v>1</v>
      </c>
      <c r="L70" s="118">
        <f t="shared" si="3"/>
        <v>2.2779043280182231E-3</v>
      </c>
      <c r="M70" s="29" t="b">
        <v>0</v>
      </c>
      <c r="N70" s="6" t="s">
        <v>39</v>
      </c>
      <c r="O70" s="5"/>
      <c r="P70" s="8"/>
      <c r="Q70" s="5"/>
    </row>
    <row r="71" spans="1:17" x14ac:dyDescent="0.3">
      <c r="A71">
        <f>VLOOKUP(C71,'UniqueAuthor#s'!$B$5:$C$75,2,TRUE)</f>
        <v>7</v>
      </c>
      <c r="B71" t="str">
        <f>IF('Source NewCleanData'!$C230="lesson1",'Source NewCleanData'!C230,"")</f>
        <v>lesson1</v>
      </c>
      <c r="C71">
        <f>IF('Source NewCleanData'!$C230="lesson1",'Source NewCleanData'!D230,"")</f>
        <v>162281163</v>
      </c>
      <c r="D71" t="str">
        <f>IF('Source NewCleanData'!$C230="lesson1",'Source NewCleanData'!E230,"")</f>
        <v>ConfirmS=SoK;</v>
      </c>
      <c r="E71" s="80" t="str">
        <f>IF('Source NewCleanData'!$C230="lesson1",'Source NewCleanData'!F230,"")</f>
        <v>2018-04-29T23:08:16.715Z</v>
      </c>
      <c r="F71" s="90" t="str">
        <f t="shared" si="8"/>
        <v>Incorrect</v>
      </c>
      <c r="H71" s="90" t="str">
        <f t="shared" si="9"/>
        <v/>
      </c>
      <c r="I71">
        <v>66</v>
      </c>
      <c r="J71" t="s">
        <v>141</v>
      </c>
      <c r="K71" s="90">
        <f t="shared" si="10"/>
        <v>1</v>
      </c>
      <c r="L71" s="118">
        <f t="shared" ref="L71:L91" si="11">K71/$B$445</f>
        <v>2.2779043280182231E-3</v>
      </c>
      <c r="M71" s="29" t="b">
        <v>1</v>
      </c>
      <c r="N71" s="6" t="s">
        <v>69</v>
      </c>
      <c r="O71" s="5"/>
      <c r="P71" s="8"/>
      <c r="Q71" s="5"/>
    </row>
    <row r="72" spans="1:17" x14ac:dyDescent="0.3">
      <c r="A72">
        <f>VLOOKUP(C72,'UniqueAuthor#s'!$B$5:$C$75,2,TRUE)</f>
        <v>7</v>
      </c>
      <c r="B72" t="str">
        <f>IF('Source NewCleanData'!$C231="lesson1",'Source NewCleanData'!C231,"")</f>
        <v>lesson1</v>
      </c>
      <c r="C72">
        <f>IF('Source NewCleanData'!$C231="lesson1",'Source NewCleanData'!D231,"")</f>
        <v>162281163</v>
      </c>
      <c r="D72" t="str">
        <f>IF('Source NewCleanData'!$C231="lesson1",'Source NewCleanData'!E231,"")</f>
        <v>ConfirmS=KoS;</v>
      </c>
      <c r="E72" s="80" t="str">
        <f>IF('Source NewCleanData'!$C231="lesson1",'Source NewCleanData'!F231,"")</f>
        <v>2018-04-29T23:08:24.816Z</v>
      </c>
      <c r="F72" s="90" t="str">
        <f t="shared" si="8"/>
        <v>Incorrect</v>
      </c>
      <c r="H72" s="90" t="str">
        <f t="shared" si="9"/>
        <v/>
      </c>
      <c r="I72">
        <v>67</v>
      </c>
      <c r="J72" t="s">
        <v>142</v>
      </c>
      <c r="K72" s="90">
        <f t="shared" si="10"/>
        <v>1</v>
      </c>
      <c r="L72" s="118">
        <f t="shared" si="11"/>
        <v>2.2779043280182231E-3</v>
      </c>
      <c r="M72" s="29" t="b">
        <v>1</v>
      </c>
      <c r="N72" s="6" t="s">
        <v>69</v>
      </c>
      <c r="O72" s="5"/>
      <c r="P72" s="8"/>
      <c r="Q72" s="5"/>
    </row>
    <row r="73" spans="1:17" x14ac:dyDescent="0.3">
      <c r="A73">
        <f>VLOOKUP(C73,'UniqueAuthor#s'!$B$5:$C$75,2,TRUE)</f>
        <v>7</v>
      </c>
      <c r="B73" t="str">
        <f>IF('Source NewCleanData'!$C232="lesson1",'Source NewCleanData'!C232,"")</f>
        <v>lesson1</v>
      </c>
      <c r="C73">
        <f>IF('Source NewCleanData'!$C232="lesson1",'Source NewCleanData'!D232,"")</f>
        <v>162281163</v>
      </c>
      <c r="D73" t="str">
        <f>IF('Source NewCleanData'!$C232="lesson1",'Source NewCleanData'!E232,"")</f>
        <v>ConfirmS=K;</v>
      </c>
      <c r="E73" s="80" t="str">
        <f>IF('Source NewCleanData'!$C232="lesson1",'Source NewCleanData'!F232,"")</f>
        <v>2018-04-29T23:08:42.212Z</v>
      </c>
      <c r="F73" s="90" t="str">
        <f t="shared" si="8"/>
        <v>Incorrect</v>
      </c>
      <c r="H73" s="90" t="str">
        <f t="shared" si="9"/>
        <v/>
      </c>
      <c r="I73">
        <v>68</v>
      </c>
      <c r="J73" t="s">
        <v>143</v>
      </c>
      <c r="K73" s="90">
        <f t="shared" si="10"/>
        <v>1</v>
      </c>
      <c r="L73" s="118">
        <f t="shared" si="11"/>
        <v>2.2779043280182231E-3</v>
      </c>
      <c r="M73" s="29" t="b">
        <v>0</v>
      </c>
      <c r="N73" s="6" t="s">
        <v>42</v>
      </c>
      <c r="O73" s="5"/>
      <c r="P73" s="8"/>
      <c r="Q73" s="5"/>
    </row>
    <row r="74" spans="1:17" x14ac:dyDescent="0.3">
      <c r="A74">
        <f>VLOOKUP(C74,'UniqueAuthor#s'!$B$5:$C$75,2,TRUE)</f>
        <v>7</v>
      </c>
      <c r="B74" t="str">
        <f>IF('Source NewCleanData'!$C233="lesson1",'Source NewCleanData'!C233,"")</f>
        <v>lesson1</v>
      </c>
      <c r="C74">
        <f>IF('Source NewCleanData'!$C233="lesson1",'Source NewCleanData'!D233,"")</f>
        <v>162281163</v>
      </c>
      <c r="D74" t="str">
        <f>IF('Source NewCleanData'!$C233="lesson1",'Source NewCleanData'!E233,"")</f>
        <v>ConfirmS=#K;</v>
      </c>
      <c r="E74" s="80" t="str">
        <f>IF('Source NewCleanData'!$C233="lesson1",'Source NewCleanData'!F233,"")</f>
        <v>2018-04-29T23:09:36.928Z</v>
      </c>
      <c r="F74" s="90" t="str">
        <f t="shared" si="8"/>
        <v>Incorrect</v>
      </c>
      <c r="H74" s="90" t="str">
        <f t="shared" si="9"/>
        <v/>
      </c>
      <c r="I74">
        <v>69</v>
      </c>
      <c r="J74" t="s">
        <v>144</v>
      </c>
      <c r="K74" s="90">
        <f t="shared" si="10"/>
        <v>1</v>
      </c>
      <c r="L74" s="118">
        <f t="shared" si="11"/>
        <v>2.2779043280182231E-3</v>
      </c>
      <c r="M74" s="29" t="b">
        <v>1</v>
      </c>
      <c r="N74" s="6" t="s">
        <v>18</v>
      </c>
      <c r="O74" s="5"/>
      <c r="P74" s="8"/>
      <c r="Q74" s="5"/>
    </row>
    <row r="75" spans="1:17" x14ac:dyDescent="0.3">
      <c r="A75">
        <f>VLOOKUP(C75,'UniqueAuthor#s'!$B$5:$C$75,2,TRUE)</f>
        <v>7</v>
      </c>
      <c r="B75" t="str">
        <f>IF('Source NewCleanData'!$C234="lesson1",'Source NewCleanData'!C234,"")</f>
        <v>lesson1</v>
      </c>
      <c r="C75">
        <f>IF('Source NewCleanData'!$C234="lesson1",'Source NewCleanData'!D234,"")</f>
        <v>162281163</v>
      </c>
      <c r="D75" t="str">
        <f>IF('Source NewCleanData'!$C234="lesson1",'Source NewCleanData'!E234,"")</f>
        <v>ConfirmS=#S;</v>
      </c>
      <c r="E75" s="80" t="str">
        <f>IF('Source NewCleanData'!$C234="lesson1",'Source NewCleanData'!F234,"")</f>
        <v>2018-04-29T23:09:47.178Z</v>
      </c>
      <c r="F75" s="90" t="str">
        <f t="shared" si="8"/>
        <v>Incorrect</v>
      </c>
      <c r="H75" s="90" t="str">
        <f t="shared" si="9"/>
        <v/>
      </c>
      <c r="I75">
        <v>70</v>
      </c>
      <c r="J75" t="s">
        <v>145</v>
      </c>
      <c r="K75" s="90">
        <f t="shared" si="10"/>
        <v>1</v>
      </c>
      <c r="L75" s="118">
        <f t="shared" si="11"/>
        <v>2.2779043280182231E-3</v>
      </c>
      <c r="M75" s="29" t="b">
        <v>0</v>
      </c>
      <c r="N75" s="6" t="s">
        <v>18</v>
      </c>
      <c r="O75" s="5" t="s">
        <v>19</v>
      </c>
      <c r="P75" s="8"/>
      <c r="Q75" s="5"/>
    </row>
    <row r="76" spans="1:17" x14ac:dyDescent="0.3">
      <c r="A76">
        <f>VLOOKUP(C76,'UniqueAuthor#s'!$B$5:$C$75,2,TRUE)</f>
        <v>7</v>
      </c>
      <c r="B76" t="str">
        <f>IF('Source NewCleanData'!$C235="lesson1",'Source NewCleanData'!C235,"")</f>
        <v>lesson1</v>
      </c>
      <c r="C76">
        <f>IF('Source NewCleanData'!$C235="lesson1",'Source NewCleanData'!D235,"")</f>
        <v>162281163</v>
      </c>
      <c r="D76" t="str">
        <f>IF('Source NewCleanData'!$C235="lesson1",'Source NewCleanData'!E235,"")</f>
        <v>ConfirmS=3;</v>
      </c>
      <c r="E76" s="80" t="str">
        <f>IF('Source NewCleanData'!$C235="lesson1",'Source NewCleanData'!F235,"")</f>
        <v>2018-04-29T23:10:02.756Z</v>
      </c>
      <c r="F76" s="90" t="str">
        <f t="shared" si="8"/>
        <v>Incorrect</v>
      </c>
      <c r="H76" s="90" t="str">
        <f t="shared" si="9"/>
        <v/>
      </c>
      <c r="I76">
        <v>71</v>
      </c>
      <c r="J76" t="s">
        <v>146</v>
      </c>
      <c r="K76" s="90">
        <f t="shared" si="10"/>
        <v>1</v>
      </c>
      <c r="L76" s="118">
        <f t="shared" si="11"/>
        <v>2.2779043280182231E-3</v>
      </c>
      <c r="M76" s="29" t="b">
        <v>0</v>
      </c>
      <c r="N76" s="6" t="s">
        <v>42</v>
      </c>
      <c r="O76" s="5"/>
      <c r="P76" s="8"/>
      <c r="Q76" s="5"/>
    </row>
    <row r="77" spans="1:17" x14ac:dyDescent="0.3">
      <c r="A77">
        <f>VLOOKUP(C77,'UniqueAuthor#s'!$B$5:$C$75,2,TRUE)</f>
        <v>7</v>
      </c>
      <c r="B77" t="str">
        <f>IF('Source NewCleanData'!$C236="lesson1",'Source NewCleanData'!C236,"")</f>
        <v>lesson1</v>
      </c>
      <c r="C77">
        <f>IF('Source NewCleanData'!$C236="lesson1",'Source NewCleanData'!D236,"")</f>
        <v>162281163</v>
      </c>
      <c r="D77" t="str">
        <f>IF('Source NewCleanData'!$C236="lesson1",'Source NewCleanData'!E236,"")</f>
        <v>ConfirmS=kok;</v>
      </c>
      <c r="E77" s="80" t="str">
        <f>IF('Source NewCleanData'!$C236="lesson1",'Source NewCleanData'!F236,"")</f>
        <v>2018-04-29T23:10:55.208Z</v>
      </c>
      <c r="F77" s="90" t="str">
        <f t="shared" si="8"/>
        <v>Incorrect</v>
      </c>
      <c r="H77" s="90" t="str">
        <f t="shared" si="9"/>
        <v/>
      </c>
      <c r="I77">
        <v>72</v>
      </c>
      <c r="J77" t="s">
        <v>147</v>
      </c>
      <c r="K77" s="90">
        <f t="shared" si="10"/>
        <v>1</v>
      </c>
      <c r="L77" s="118">
        <f t="shared" si="11"/>
        <v>2.2779043280182231E-3</v>
      </c>
      <c r="M77" s="29" t="b">
        <v>1</v>
      </c>
      <c r="N77" s="6" t="s">
        <v>18</v>
      </c>
      <c r="O77" s="5"/>
      <c r="P77" s="8"/>
      <c r="Q77" s="5"/>
    </row>
    <row r="78" spans="1:17" x14ac:dyDescent="0.3">
      <c r="A78">
        <f>VLOOKUP(C78,'UniqueAuthor#s'!$B$5:$C$75,2,TRUE)</f>
        <v>7</v>
      </c>
      <c r="B78" t="str">
        <f>IF('Source NewCleanData'!$C237="lesson1",'Source NewCleanData'!C237,"")</f>
        <v>lesson1</v>
      </c>
      <c r="C78">
        <f>IF('Source NewCleanData'!$C237="lesson1",'Source NewCleanData'!D237,"")</f>
        <v>162281163</v>
      </c>
      <c r="D78" t="str">
        <f>IF('Source NewCleanData'!$C237="lesson1",'Source NewCleanData'!E237,"")</f>
        <v>ConfirmS=KoK</v>
      </c>
      <c r="E78" s="80" t="str">
        <f>IF('Source NewCleanData'!$C237="lesson1",'Source NewCleanData'!F237,"")</f>
        <v>2018-04-29T23:11:09.938Z</v>
      </c>
      <c r="F78" s="90" t="str">
        <f t="shared" si="8"/>
        <v>Incorrect</v>
      </c>
      <c r="H78" s="90" t="str">
        <f t="shared" si="9"/>
        <v/>
      </c>
      <c r="I78">
        <v>73</v>
      </c>
      <c r="J78" t="s">
        <v>148</v>
      </c>
      <c r="K78" s="90">
        <f t="shared" si="10"/>
        <v>1</v>
      </c>
      <c r="L78" s="118">
        <f t="shared" si="11"/>
        <v>2.2779043280182231E-3</v>
      </c>
      <c r="M78" s="29" t="b">
        <v>0</v>
      </c>
      <c r="N78" s="46" t="s">
        <v>39</v>
      </c>
      <c r="O78" s="5"/>
      <c r="P78" s="8"/>
      <c r="Q78" s="5"/>
    </row>
    <row r="79" spans="1:17" x14ac:dyDescent="0.3">
      <c r="A79">
        <f>VLOOKUP(C79,'UniqueAuthor#s'!$B$5:$C$75,2,TRUE)</f>
        <v>7</v>
      </c>
      <c r="B79" t="str">
        <f>IF('Source NewCleanData'!$C238="lesson1",'Source NewCleanData'!C238,"")</f>
        <v>lesson1</v>
      </c>
      <c r="C79">
        <f>IF('Source NewCleanData'!$C238="lesson1",'Source NewCleanData'!D238,"")</f>
        <v>162281163</v>
      </c>
      <c r="D79" t="str">
        <f>IF('Source NewCleanData'!$C238="lesson1",'Source NewCleanData'!E238,"")</f>
        <v>ConfirmS=KoK;</v>
      </c>
      <c r="E79" s="80" t="str">
        <f>IF('Source NewCleanData'!$C238="lesson1",'Source NewCleanData'!F238,"")</f>
        <v>2018-04-29T23:11:14.585Z</v>
      </c>
      <c r="F79" s="90" t="str">
        <f t="shared" si="8"/>
        <v>Incorrect</v>
      </c>
      <c r="H79" s="90" t="str">
        <f t="shared" si="9"/>
        <v/>
      </c>
      <c r="I79">
        <v>74</v>
      </c>
      <c r="J79" t="s">
        <v>149</v>
      </c>
      <c r="K79" s="90">
        <f t="shared" si="10"/>
        <v>1</v>
      </c>
      <c r="L79" s="118">
        <f t="shared" si="11"/>
        <v>2.2779043280182231E-3</v>
      </c>
      <c r="M79" s="29" t="b">
        <v>0</v>
      </c>
      <c r="N79" s="6" t="s">
        <v>18</v>
      </c>
      <c r="O79" s="5"/>
      <c r="P79" s="8"/>
      <c r="Q79" s="5"/>
    </row>
    <row r="80" spans="1:17" x14ac:dyDescent="0.3">
      <c r="A80">
        <f>VLOOKUP(C80,'UniqueAuthor#s'!$B$5:$C$75,2,TRUE)</f>
        <v>7</v>
      </c>
      <c r="B80" t="str">
        <f>IF('Source NewCleanData'!$C239="lesson1",'Source NewCleanData'!C239,"")</f>
        <v>lesson1</v>
      </c>
      <c r="C80">
        <f>IF('Source NewCleanData'!$C239="lesson1",'Source NewCleanData'!D239,"")</f>
        <v>162281163</v>
      </c>
      <c r="D80" t="str">
        <f>IF('Source NewCleanData'!$C239="lesson1",'Source NewCleanData'!E239,"")</f>
        <v>ConfirmS=KoK;</v>
      </c>
      <c r="E80" s="80" t="str">
        <f>IF('Source NewCleanData'!$C239="lesson1",'Source NewCleanData'!F239,"")</f>
        <v>2018-04-29T23:11:27.390Z</v>
      </c>
      <c r="F80" s="90" t="str">
        <f t="shared" si="8"/>
        <v>Incorrect</v>
      </c>
      <c r="H80" s="90" t="str">
        <f t="shared" si="9"/>
        <v/>
      </c>
      <c r="I80">
        <v>75</v>
      </c>
      <c r="J80" t="s">
        <v>150</v>
      </c>
      <c r="K80" s="90">
        <f t="shared" si="10"/>
        <v>1</v>
      </c>
      <c r="L80" s="118">
        <f t="shared" si="11"/>
        <v>2.2779043280182231E-3</v>
      </c>
      <c r="M80" s="29" t="b">
        <v>0</v>
      </c>
      <c r="N80" s="6" t="s">
        <v>18</v>
      </c>
      <c r="O80" s="5"/>
      <c r="P80" s="8"/>
      <c r="Q80" s="5"/>
    </row>
    <row r="81" spans="1:17" x14ac:dyDescent="0.3">
      <c r="A81">
        <f>VLOOKUP(C81,'UniqueAuthor#s'!$B$5:$C$75,2,TRUE)</f>
        <v>7</v>
      </c>
      <c r="B81" t="str">
        <f>IF('Source NewCleanData'!$C240="lesson1",'Source NewCleanData'!C240,"")</f>
        <v>lesson1</v>
      </c>
      <c r="C81">
        <f>IF('Source NewCleanData'!$C240="lesson1",'Source NewCleanData'!D240,"")</f>
        <v>162281163</v>
      </c>
      <c r="D81" t="str">
        <f>IF('Source NewCleanData'!$C240="lesson1",'Source NewCleanData'!E240,"")</f>
        <v>ConfirmS=&lt;K&gt;oS;</v>
      </c>
      <c r="E81" s="80" t="str">
        <f>IF('Source NewCleanData'!$C240="lesson1",'Source NewCleanData'!F240,"")</f>
        <v>2018-04-29T23:11:38.106Z</v>
      </c>
      <c r="F81" s="90" t="str">
        <f t="shared" si="8"/>
        <v>Incorrect</v>
      </c>
      <c r="H81" s="90" t="str">
        <f t="shared" si="9"/>
        <v/>
      </c>
      <c r="I81">
        <v>76</v>
      </c>
      <c r="J81" t="s">
        <v>33</v>
      </c>
      <c r="K81" s="90">
        <f t="shared" si="10"/>
        <v>1</v>
      </c>
      <c r="L81" s="118">
        <f t="shared" si="11"/>
        <v>2.2779043280182231E-3</v>
      </c>
      <c r="M81" s="29" t="b">
        <v>1</v>
      </c>
      <c r="N81" s="6"/>
      <c r="O81" s="5"/>
      <c r="P81" s="8"/>
      <c r="Q81" s="5"/>
    </row>
    <row r="82" spans="1:17" x14ac:dyDescent="0.3">
      <c r="A82">
        <f>VLOOKUP(C82,'UniqueAuthor#s'!$B$5:$C$75,2,TRUE)</f>
        <v>7</v>
      </c>
      <c r="B82" t="str">
        <f>IF('Source NewCleanData'!$C241="lesson1",'Source NewCleanData'!C241,"")</f>
        <v>lesson1</v>
      </c>
      <c r="C82">
        <f>IF('Source NewCleanData'!$C241="lesson1",'Source NewCleanData'!D241,"")</f>
        <v>162281163</v>
      </c>
      <c r="D82" t="str">
        <f>IF('Source NewCleanData'!$C241="lesson1",'Source NewCleanData'!E241,"")</f>
        <v>ConfirmS=&lt;K,K&gt;;</v>
      </c>
      <c r="E82" s="80" t="str">
        <f>IF('Source NewCleanData'!$C241="lesson1",'Source NewCleanData'!F241,"")</f>
        <v>2018-04-29T23:11:57.390Z</v>
      </c>
      <c r="F82" s="90" t="str">
        <f t="shared" si="8"/>
        <v>Incorrect</v>
      </c>
      <c r="H82" s="90" t="str">
        <f t="shared" si="9"/>
        <v/>
      </c>
      <c r="I82">
        <v>77</v>
      </c>
      <c r="J82" t="s">
        <v>151</v>
      </c>
      <c r="K82" s="90">
        <f t="shared" si="10"/>
        <v>1</v>
      </c>
      <c r="L82" s="118">
        <f t="shared" si="11"/>
        <v>2.2779043280182231E-3</v>
      </c>
      <c r="M82" s="29" t="b">
        <v>0</v>
      </c>
      <c r="N82" s="6" t="s">
        <v>19</v>
      </c>
      <c r="O82" s="5" t="s">
        <v>60</v>
      </c>
      <c r="P82" s="8"/>
      <c r="Q82" s="5"/>
    </row>
    <row r="83" spans="1:17" x14ac:dyDescent="0.3">
      <c r="A83">
        <f>VLOOKUP(C83,'UniqueAuthor#s'!$B$5:$C$75,2,TRUE)</f>
        <v>7</v>
      </c>
      <c r="B83" t="str">
        <f>IF('Source NewCleanData'!$C242="lesson1",'Source NewCleanData'!C242,"")</f>
        <v>lesson1</v>
      </c>
      <c r="C83">
        <f>IF('Source NewCleanData'!$C242="lesson1",'Source NewCleanData'!D242,"")</f>
        <v>162281163</v>
      </c>
      <c r="D83" t="str">
        <f>IF('Source NewCleanData'!$C242="lesson1",'Source NewCleanData'!E242,"")</f>
        <v>ConfirmS=#K;</v>
      </c>
      <c r="E83" s="80" t="str">
        <f>IF('Source NewCleanData'!$C242="lesson1",'Source NewCleanData'!F242,"")</f>
        <v>2018-04-29T23:12:38.182Z</v>
      </c>
      <c r="F83" s="90" t="str">
        <f t="shared" si="8"/>
        <v>Incorrect</v>
      </c>
      <c r="G83">
        <f>COUNTIF($C$6:$C$444,"="&amp;$C83)</f>
        <v>16</v>
      </c>
      <c r="H83" s="90" t="str">
        <f t="shared" si="9"/>
        <v>Gave Up</v>
      </c>
      <c r="I83">
        <v>78</v>
      </c>
      <c r="J83" t="s">
        <v>152</v>
      </c>
      <c r="K83" s="90">
        <f t="shared" si="10"/>
        <v>1</v>
      </c>
      <c r="L83" s="118">
        <f t="shared" si="11"/>
        <v>2.2779043280182231E-3</v>
      </c>
      <c r="M83" s="29" t="b">
        <v>0</v>
      </c>
      <c r="N83" s="6" t="s">
        <v>60</v>
      </c>
      <c r="O83" s="5"/>
      <c r="P83" s="8"/>
      <c r="Q83" s="5"/>
    </row>
    <row r="84" spans="1:17" x14ac:dyDescent="0.3">
      <c r="A84">
        <f>VLOOKUP(C84,'UniqueAuthor#s'!$B$5:$C$75,2,TRUE)</f>
        <v>8</v>
      </c>
      <c r="B84" t="str">
        <f>IF('Source NewCleanData'!$C243="lesson1",'Source NewCleanData'!C243,"")</f>
        <v>lesson1</v>
      </c>
      <c r="C84">
        <f>IF('Source NewCleanData'!$C243="lesson1",'Source NewCleanData'!D243,"")</f>
        <v>171256030</v>
      </c>
      <c r="D84" t="str">
        <f>IF('Source NewCleanData'!$C243="lesson1",'Source NewCleanData'!E243,"")</f>
        <v>ConfirmS=&lt;#K&gt;o#S;</v>
      </c>
      <c r="E84" s="80" t="str">
        <f>IF('Source NewCleanData'!$C243="lesson1",'Source NewCleanData'!F243,"")</f>
        <v>2018-04-26T05:00:35.283Z</v>
      </c>
      <c r="F84" s="90" t="str">
        <f t="shared" si="8"/>
        <v>Correct</v>
      </c>
      <c r="G84">
        <f>COUNTIF($C$6:$C$444,"="&amp;$C84)</f>
        <v>1</v>
      </c>
      <c r="H84" s="90" t="str">
        <f t="shared" si="9"/>
        <v/>
      </c>
      <c r="I84">
        <v>79</v>
      </c>
      <c r="J84" t="s">
        <v>153</v>
      </c>
      <c r="K84" s="90">
        <f t="shared" si="10"/>
        <v>1</v>
      </c>
      <c r="L84" s="118">
        <f t="shared" si="11"/>
        <v>2.2779043280182231E-3</v>
      </c>
      <c r="M84" s="29" t="b">
        <v>0</v>
      </c>
      <c r="N84" s="6" t="s">
        <v>19</v>
      </c>
      <c r="O84" s="5"/>
      <c r="P84" s="8"/>
      <c r="Q84" s="5"/>
    </row>
    <row r="85" spans="1:17" x14ac:dyDescent="0.3">
      <c r="A85">
        <f>VLOOKUP(C85,'UniqueAuthor#s'!$B$5:$C$75,2,TRUE)</f>
        <v>9</v>
      </c>
      <c r="B85" t="str">
        <f>IF('Source NewCleanData'!$C255="lesson1",'Source NewCleanData'!C255,"")</f>
        <v>lesson1</v>
      </c>
      <c r="C85">
        <f>IF('Source NewCleanData'!$C255="lesson1",'Source NewCleanData'!D255,"")</f>
        <v>172969818</v>
      </c>
      <c r="D85" t="str">
        <f>IF('Source NewCleanData'!$C255="lesson1",'Source NewCleanData'!E255,"")</f>
        <v>ConfirmS=/*expression*/;</v>
      </c>
      <c r="E85" s="80" t="str">
        <f>IF('Source NewCleanData'!$C255="lesson1",'Source NewCleanData'!F255,"")</f>
        <v>2018-05-03T20:42:01.811Z</v>
      </c>
      <c r="F85" s="90" t="str">
        <f t="shared" si="8"/>
        <v>Incorrect</v>
      </c>
      <c r="H85" s="90" t="str">
        <f t="shared" si="9"/>
        <v/>
      </c>
      <c r="I85">
        <v>80</v>
      </c>
      <c r="J85" t="s">
        <v>154</v>
      </c>
      <c r="K85" s="90">
        <f t="shared" si="10"/>
        <v>1</v>
      </c>
      <c r="L85" s="118">
        <f t="shared" si="11"/>
        <v>2.2779043280182231E-3</v>
      </c>
      <c r="M85" s="29" t="b">
        <v>0</v>
      </c>
      <c r="N85" s="6" t="s">
        <v>69</v>
      </c>
      <c r="O85" s="5"/>
      <c r="P85" s="8"/>
      <c r="Q85" s="5"/>
    </row>
    <row r="86" spans="1:17" x14ac:dyDescent="0.3">
      <c r="A86">
        <f>VLOOKUP(C86,'UniqueAuthor#s'!$B$5:$C$75,2,TRUE)</f>
        <v>9</v>
      </c>
      <c r="B86" t="str">
        <f>IF('Source NewCleanData'!$C256="lesson1",'Source NewCleanData'!C256,"")</f>
        <v>lesson1</v>
      </c>
      <c r="C86">
        <f>IF('Source NewCleanData'!$C256="lesson1",'Source NewCleanData'!D256,"")</f>
        <v>172969818</v>
      </c>
      <c r="D86" t="str">
        <f>IF('Source NewCleanData'!$C256="lesson1",'Source NewCleanData'!E256,"")</f>
        <v>ConfirmS=K/*expression*/;</v>
      </c>
      <c r="E86" s="80" t="str">
        <f>IF('Source NewCleanData'!$C256="lesson1",'Source NewCleanData'!F256,"")</f>
        <v>2018-05-03T20:42:40.167Z</v>
      </c>
      <c r="F86" s="90" t="str">
        <f t="shared" si="8"/>
        <v>Incorrect</v>
      </c>
      <c r="H86" s="90" t="str">
        <f t="shared" si="9"/>
        <v/>
      </c>
      <c r="I86">
        <v>81</v>
      </c>
      <c r="J86" t="s">
        <v>155</v>
      </c>
      <c r="K86" s="90">
        <f t="shared" si="10"/>
        <v>1</v>
      </c>
      <c r="L86" s="118">
        <f t="shared" si="11"/>
        <v>2.2779043280182231E-3</v>
      </c>
      <c r="M86" s="29" t="b">
        <v>0</v>
      </c>
      <c r="N86" s="46" t="s">
        <v>39</v>
      </c>
      <c r="O86" s="5"/>
      <c r="P86" s="8"/>
      <c r="Q86" s="5"/>
    </row>
    <row r="87" spans="1:17" x14ac:dyDescent="0.3">
      <c r="A87">
        <f>VLOOKUP(C87,'UniqueAuthor#s'!$B$5:$C$75,2,TRUE)</f>
        <v>9</v>
      </c>
      <c r="B87" t="str">
        <f>IF('Source NewCleanData'!$C257="lesson1",'Source NewCleanData'!C257,"")</f>
        <v>lesson1</v>
      </c>
      <c r="C87">
        <f>IF('Source NewCleanData'!$C257="lesson1",'Source NewCleanData'!D257,"")</f>
        <v>172969818</v>
      </c>
      <c r="D87" t="str">
        <f>IF('Source NewCleanData'!$C257="lesson1",'Source NewCleanData'!E257,"")</f>
        <v>ConfirmS=K;</v>
      </c>
      <c r="E87" s="80" t="str">
        <f>IF('Source NewCleanData'!$C257="lesson1",'Source NewCleanData'!F257,"")</f>
        <v>2018-05-03T20:42:54.535Z</v>
      </c>
      <c r="F87" s="90" t="str">
        <f t="shared" si="8"/>
        <v>Incorrect</v>
      </c>
      <c r="H87" s="90" t="str">
        <f t="shared" si="9"/>
        <v/>
      </c>
      <c r="I87">
        <v>82</v>
      </c>
      <c r="J87" t="s">
        <v>156</v>
      </c>
      <c r="K87" s="90">
        <f t="shared" si="10"/>
        <v>1</v>
      </c>
      <c r="L87" s="118">
        <f t="shared" si="11"/>
        <v>2.2779043280182231E-3</v>
      </c>
      <c r="M87" s="29" t="b">
        <v>0</v>
      </c>
      <c r="N87" s="6" t="s">
        <v>18</v>
      </c>
      <c r="O87" s="5" t="s">
        <v>19</v>
      </c>
      <c r="P87" s="8"/>
      <c r="Q87" s="5"/>
    </row>
    <row r="88" spans="1:17" x14ac:dyDescent="0.3">
      <c r="A88">
        <f>VLOOKUP(C88,'UniqueAuthor#s'!$B$5:$C$75,2,TRUE)</f>
        <v>9</v>
      </c>
      <c r="B88" t="str">
        <f>IF('Source NewCleanData'!$C258="lesson1",'Source NewCleanData'!C258,"")</f>
        <v>lesson1</v>
      </c>
      <c r="C88">
        <f>IF('Source NewCleanData'!$C258="lesson1",'Source NewCleanData'!D258,"")</f>
        <v>172969818</v>
      </c>
      <c r="D88" t="str">
        <f>IF('Source NewCleanData'!$C258="lesson1",'Source NewCleanData'!E258,"")</f>
        <v>ConfirmS=#S;</v>
      </c>
      <c r="E88" s="80" t="str">
        <f>IF('Source NewCleanData'!$C258="lesson1",'Source NewCleanData'!F258,"")</f>
        <v>2018-05-03T20:43:14.502Z</v>
      </c>
      <c r="F88" s="90" t="str">
        <f t="shared" si="8"/>
        <v>Incorrect</v>
      </c>
      <c r="H88" s="90" t="str">
        <f t="shared" si="9"/>
        <v/>
      </c>
      <c r="I88">
        <v>83</v>
      </c>
      <c r="J88" t="s">
        <v>157</v>
      </c>
      <c r="K88" s="90">
        <f t="shared" si="10"/>
        <v>1</v>
      </c>
      <c r="L88" s="118">
        <f t="shared" si="11"/>
        <v>2.2779043280182231E-3</v>
      </c>
      <c r="M88" s="29" t="b">
        <v>0</v>
      </c>
      <c r="N88" s="6" t="s">
        <v>18</v>
      </c>
      <c r="O88" s="5"/>
      <c r="P88" s="8"/>
      <c r="Q88" s="5"/>
    </row>
    <row r="89" spans="1:17" x14ac:dyDescent="0.3">
      <c r="A89">
        <f>VLOOKUP(C89,'UniqueAuthor#s'!$B$5:$C$75,2,TRUE)</f>
        <v>9</v>
      </c>
      <c r="B89" t="str">
        <f>IF('Source NewCleanData'!$C259="lesson1",'Source NewCleanData'!C259,"")</f>
        <v>lesson1</v>
      </c>
      <c r="C89">
        <f>IF('Source NewCleanData'!$C259="lesson1",'Source NewCleanData'!D259,"")</f>
        <v>172969818</v>
      </c>
      <c r="D89" t="str">
        <f>IF('Source NewCleanData'!$C259="lesson1",'Source NewCleanData'!E259,"")</f>
        <v>ConfirmS=K;</v>
      </c>
      <c r="E89" s="80" t="str">
        <f>IF('Source NewCleanData'!$C259="lesson1",'Source NewCleanData'!F259,"")</f>
        <v>2018-05-03T20:44:04.268Z</v>
      </c>
      <c r="F89" s="90" t="str">
        <f t="shared" si="8"/>
        <v>Incorrect</v>
      </c>
      <c r="H89" s="90" t="str">
        <f t="shared" si="9"/>
        <v/>
      </c>
      <c r="I89">
        <v>84</v>
      </c>
      <c r="J89" t="s">
        <v>158</v>
      </c>
      <c r="K89" s="90">
        <f t="shared" si="10"/>
        <v>1</v>
      </c>
      <c r="L89" s="118">
        <f t="shared" si="11"/>
        <v>2.2779043280182231E-3</v>
      </c>
      <c r="M89" s="29" t="b">
        <v>0</v>
      </c>
      <c r="N89" s="6" t="s">
        <v>18</v>
      </c>
      <c r="O89" s="5"/>
      <c r="P89" s="8"/>
      <c r="Q89" s="5"/>
    </row>
    <row r="90" spans="1:17" x14ac:dyDescent="0.3">
      <c r="A90">
        <f>VLOOKUP(C90,'UniqueAuthor#s'!$B$5:$C$75,2,TRUE)</f>
        <v>9</v>
      </c>
      <c r="B90" t="str">
        <f>IF('Source NewCleanData'!$C260="lesson1",'Source NewCleanData'!C260,"")</f>
        <v>lesson1</v>
      </c>
      <c r="C90">
        <f>IF('Source NewCleanData'!$C260="lesson1",'Source NewCleanData'!D260,"")</f>
        <v>172969818</v>
      </c>
      <c r="D90" t="str">
        <f>IF('Source NewCleanData'!$C260="lesson1",'Source NewCleanData'!E260,"")</f>
        <v>ConfirmS=Ko#s;</v>
      </c>
      <c r="E90" s="80" t="str">
        <f>IF('Source NewCleanData'!$C260="lesson1",'Source NewCleanData'!F260,"")</f>
        <v>2018-05-03T20:44:53.467Z</v>
      </c>
      <c r="F90" s="90" t="str">
        <f t="shared" si="8"/>
        <v>Incorrect</v>
      </c>
      <c r="H90" s="90" t="str">
        <f t="shared" si="9"/>
        <v/>
      </c>
      <c r="I90">
        <v>85</v>
      </c>
      <c r="J90" t="s">
        <v>159</v>
      </c>
      <c r="K90" s="90">
        <f t="shared" si="10"/>
        <v>1</v>
      </c>
      <c r="L90" s="118">
        <f t="shared" si="11"/>
        <v>2.2779043280182231E-3</v>
      </c>
      <c r="M90" s="29" t="b">
        <v>1</v>
      </c>
      <c r="N90" s="6" t="s">
        <v>18</v>
      </c>
      <c r="O90" s="5"/>
      <c r="P90" s="8"/>
      <c r="Q90" s="5"/>
    </row>
    <row r="91" spans="1:17" x14ac:dyDescent="0.3">
      <c r="A91">
        <f>VLOOKUP(C91,'UniqueAuthor#s'!$B$5:$C$75,2,TRUE)</f>
        <v>9</v>
      </c>
      <c r="B91" t="str">
        <f>IF('Source NewCleanData'!$C261="lesson1",'Source NewCleanData'!C261,"")</f>
        <v>lesson1</v>
      </c>
      <c r="C91">
        <f>IF('Source NewCleanData'!$C261="lesson1",'Source NewCleanData'!D261,"")</f>
        <v>172969818</v>
      </c>
      <c r="D91" t="str">
        <f>IF('Source NewCleanData'!$C261="lesson1",'Source NewCleanData'!E261,"")</f>
        <v>ConfirmS=Ko#S;</v>
      </c>
      <c r="E91" s="80" t="str">
        <f>IF('Source NewCleanData'!$C261="lesson1",'Source NewCleanData'!F261,"")</f>
        <v>2018-05-03T20:44:59.381Z</v>
      </c>
      <c r="F91" s="90" t="str">
        <f t="shared" si="8"/>
        <v>Incorrect</v>
      </c>
      <c r="H91" s="90" t="str">
        <f t="shared" si="9"/>
        <v/>
      </c>
      <c r="I91">
        <v>86</v>
      </c>
      <c r="J91" t="s">
        <v>160</v>
      </c>
      <c r="K91" s="90">
        <f t="shared" si="10"/>
        <v>1</v>
      </c>
      <c r="L91" s="118">
        <f t="shared" si="11"/>
        <v>2.2779043280182231E-3</v>
      </c>
      <c r="M91" s="29" t="b">
        <v>0</v>
      </c>
      <c r="N91" s="91" t="s">
        <v>18</v>
      </c>
      <c r="O91" s="92" t="s">
        <v>19</v>
      </c>
      <c r="P91" s="93"/>
      <c r="Q91" s="5"/>
    </row>
    <row r="92" spans="1:17" x14ac:dyDescent="0.3">
      <c r="A92">
        <f>VLOOKUP(C92,'UniqueAuthor#s'!$B$5:$C$75,2,TRUE)</f>
        <v>9</v>
      </c>
      <c r="B92" t="str">
        <f>IF('Source NewCleanData'!$C262="lesson1",'Source NewCleanData'!C262,"")</f>
        <v>lesson1</v>
      </c>
      <c r="C92">
        <f>IF('Source NewCleanData'!$C262="lesson1",'Source NewCleanData'!D262,"")</f>
        <v>172969818</v>
      </c>
      <c r="D92" t="str">
        <f>IF('Source NewCleanData'!$C262="lesson1",'Source NewCleanData'!E262,"")</f>
        <v>ConfirmS=Ko#S;</v>
      </c>
      <c r="E92" s="80" t="str">
        <f>IF('Source NewCleanData'!$C262="lesson1",'Source NewCleanData'!F262,"")</f>
        <v>2018-05-03T20:46:13.033Z</v>
      </c>
      <c r="F92" s="90" t="str">
        <f t="shared" si="8"/>
        <v>Incorrect</v>
      </c>
      <c r="H92" s="90" t="str">
        <f t="shared" si="9"/>
        <v/>
      </c>
    </row>
    <row r="93" spans="1:17" x14ac:dyDescent="0.3">
      <c r="A93">
        <f>VLOOKUP(C93,'UniqueAuthor#s'!$B$5:$C$75,2,TRUE)</f>
        <v>9</v>
      </c>
      <c r="B93" t="str">
        <f>IF('Source NewCleanData'!$C263="lesson1",'Source NewCleanData'!C263,"")</f>
        <v>lesson1</v>
      </c>
      <c r="C93">
        <f>IF('Source NewCleanData'!$C263="lesson1",'Source NewCleanData'!D263,"")</f>
        <v>172969818</v>
      </c>
      <c r="D93" t="str">
        <f>IF('Source NewCleanData'!$C263="lesson1",'Source NewCleanData'!E263,"")</f>
        <v>ConfirmS=Ko#S;</v>
      </c>
      <c r="E93" s="80" t="str">
        <f>IF('Source NewCleanData'!$C263="lesson1",'Source NewCleanData'!F263,"")</f>
        <v>2018-05-03T20:46:18.898Z</v>
      </c>
      <c r="F93" s="90" t="str">
        <f t="shared" si="8"/>
        <v>Incorrect</v>
      </c>
      <c r="H93" s="90" t="str">
        <f t="shared" si="9"/>
        <v/>
      </c>
    </row>
    <row r="94" spans="1:17" x14ac:dyDescent="0.3">
      <c r="A94">
        <f>VLOOKUP(C94,'UniqueAuthor#s'!$B$5:$C$75,2,TRUE)</f>
        <v>9</v>
      </c>
      <c r="B94" t="str">
        <f>IF('Source NewCleanData'!$C264="lesson1",'Source NewCleanData'!C264,"")</f>
        <v>lesson1</v>
      </c>
      <c r="C94">
        <f>IF('Source NewCleanData'!$C264="lesson1",'Source NewCleanData'!D264,"")</f>
        <v>172969818</v>
      </c>
      <c r="D94" t="str">
        <f>IF('Source NewCleanData'!$C264="lesson1",'Source NewCleanData'!E264,"")</f>
        <v>ConfirmS=#S;</v>
      </c>
      <c r="E94" s="80" t="str">
        <f>IF('Source NewCleanData'!$C264="lesson1",'Source NewCleanData'!F264,"")</f>
        <v>2018-05-03T20:46:29.886Z</v>
      </c>
      <c r="F94" s="90" t="str">
        <f t="shared" si="8"/>
        <v>Incorrect</v>
      </c>
      <c r="H94" s="90" t="str">
        <f t="shared" si="9"/>
        <v/>
      </c>
    </row>
    <row r="95" spans="1:17" x14ac:dyDescent="0.3">
      <c r="A95">
        <f>VLOOKUP(C95,'UniqueAuthor#s'!$B$5:$C$75,2,TRUE)</f>
        <v>9</v>
      </c>
      <c r="B95" t="str">
        <f>IF('Source NewCleanData'!$C265="lesson1",'Source NewCleanData'!C265,"")</f>
        <v>lesson1</v>
      </c>
      <c r="C95">
        <f>IF('Source NewCleanData'!$C265="lesson1",'Source NewCleanData'!D265,"")</f>
        <v>172969818</v>
      </c>
      <c r="D95" t="str">
        <f>IF('Source NewCleanData'!$C265="lesson1",'Source NewCleanData'!E265,"")</f>
        <v>ConfirmS=K;</v>
      </c>
      <c r="E95" s="80" t="str">
        <f>IF('Source NewCleanData'!$C265="lesson1",'Source NewCleanData'!F265,"")</f>
        <v>2018-05-03T20:46:39.694Z</v>
      </c>
      <c r="F95" s="90" t="str">
        <f t="shared" si="8"/>
        <v>Incorrect</v>
      </c>
      <c r="H95" s="90" t="str">
        <f t="shared" si="9"/>
        <v/>
      </c>
    </row>
    <row r="96" spans="1:17" x14ac:dyDescent="0.3">
      <c r="A96">
        <f>VLOOKUP(C96,'UniqueAuthor#s'!$B$5:$C$75,2,TRUE)</f>
        <v>9</v>
      </c>
      <c r="B96" t="str">
        <f>IF('Source NewCleanData'!$C266="lesson1",'Source NewCleanData'!C266,"")</f>
        <v>lesson1</v>
      </c>
      <c r="C96">
        <f>IF('Source NewCleanData'!$C266="lesson1",'Source NewCleanData'!D266,"")</f>
        <v>172969818</v>
      </c>
      <c r="D96" t="str">
        <f>IF('Source NewCleanData'!$C266="lesson1",'Source NewCleanData'!E266,"")</f>
        <v>ConfirmS=KoS;</v>
      </c>
      <c r="E96" s="80" t="str">
        <f>IF('Source NewCleanData'!$C266="lesson1",'Source NewCleanData'!F266,"")</f>
        <v>2018-05-03T20:46:51.397Z</v>
      </c>
      <c r="F96" s="90" t="str">
        <f t="shared" si="8"/>
        <v>Incorrect</v>
      </c>
      <c r="H96" s="90" t="str">
        <f t="shared" si="9"/>
        <v/>
      </c>
    </row>
    <row r="97" spans="1:8" x14ac:dyDescent="0.3">
      <c r="A97">
        <f>VLOOKUP(C97,'UniqueAuthor#s'!$B$5:$C$75,2,TRUE)</f>
        <v>9</v>
      </c>
      <c r="B97" t="str">
        <f>IF('Source NewCleanData'!$C267="lesson1",'Source NewCleanData'!C267,"")</f>
        <v>lesson1</v>
      </c>
      <c r="C97">
        <f>IF('Source NewCleanData'!$C267="lesson1",'Source NewCleanData'!D267,"")</f>
        <v>172969818</v>
      </c>
      <c r="D97" t="str">
        <f>IF('Source NewCleanData'!$C267="lesson1",'Source NewCleanData'!E267,"")</f>
        <v>ConfirmS=Ko#S;</v>
      </c>
      <c r="E97" s="80" t="str">
        <f>IF('Source NewCleanData'!$C267="lesson1",'Source NewCleanData'!F267,"")</f>
        <v>2018-05-03T20:46:58.306Z</v>
      </c>
      <c r="F97" s="90" t="str">
        <f t="shared" si="8"/>
        <v>Incorrect</v>
      </c>
      <c r="H97" s="90" t="str">
        <f t="shared" si="9"/>
        <v/>
      </c>
    </row>
    <row r="98" spans="1:8" x14ac:dyDescent="0.3">
      <c r="A98">
        <f>VLOOKUP(C98,'UniqueAuthor#s'!$B$5:$C$75,2,TRUE)</f>
        <v>9</v>
      </c>
      <c r="B98" t="str">
        <f>IF('Source NewCleanData'!$C268="lesson1",'Source NewCleanData'!C268,"")</f>
        <v>lesson1</v>
      </c>
      <c r="C98">
        <f>IF('Source NewCleanData'!$C268="lesson1",'Source NewCleanData'!D268,"")</f>
        <v>172969818</v>
      </c>
      <c r="D98" t="str">
        <f>IF('Source NewCleanData'!$C268="lesson1",'Source NewCleanData'!E268,"")</f>
        <v>ConfirmS=Ko#S;</v>
      </c>
      <c r="E98" s="80" t="str">
        <f>IF('Source NewCleanData'!$C268="lesson1",'Source NewCleanData'!F268,"")</f>
        <v>2018-05-03T20:48:18.473Z</v>
      </c>
      <c r="F98" s="90" t="str">
        <f t="shared" si="8"/>
        <v>Incorrect</v>
      </c>
      <c r="G98">
        <f>COUNTIF($C$6:$C$444,"="&amp;$C98)</f>
        <v>14</v>
      </c>
      <c r="H98" s="90" t="str">
        <f t="shared" si="9"/>
        <v>Gave Up</v>
      </c>
    </row>
    <row r="99" spans="1:8" x14ac:dyDescent="0.3">
      <c r="A99">
        <f>VLOOKUP(C99,'UniqueAuthor#s'!$B$5:$C$75,2,TRUE)</f>
        <v>10</v>
      </c>
      <c r="B99" t="str">
        <f>IF('Source NewCleanData'!$C269="lesson1",'Source NewCleanData'!C269,"")</f>
        <v>lesson1</v>
      </c>
      <c r="C99">
        <f>IF('Source NewCleanData'!$C269="lesson1",'Source NewCleanData'!D269,"")</f>
        <v>202435402</v>
      </c>
      <c r="D99" t="str">
        <f>IF('Source NewCleanData'!$C269="lesson1",'Source NewCleanData'!E269,"")</f>
        <v>ConfirmS=K;</v>
      </c>
      <c r="E99" s="80" t="str">
        <f>IF('Source NewCleanData'!$C269="lesson1",'Source NewCleanData'!F269,"")</f>
        <v>2018-04-23T23:04:06.276Z</v>
      </c>
      <c r="F99" s="90" t="str">
        <f t="shared" si="8"/>
        <v>Incorrect</v>
      </c>
      <c r="H99" s="90" t="str">
        <f t="shared" si="9"/>
        <v/>
      </c>
    </row>
    <row r="100" spans="1:8" x14ac:dyDescent="0.3">
      <c r="A100">
        <f>VLOOKUP(C100,'UniqueAuthor#s'!$B$5:$C$75,2,TRUE)</f>
        <v>10</v>
      </c>
      <c r="B100" t="str">
        <f>IF('Source NewCleanData'!$C270="lesson1",'Source NewCleanData'!C270,"")</f>
        <v>lesson1</v>
      </c>
      <c r="C100">
        <f>IF('Source NewCleanData'!$C270="lesson1",'Source NewCleanData'!D270,"")</f>
        <v>202435402</v>
      </c>
      <c r="D100" t="str">
        <f>IF('Source NewCleanData'!$C270="lesson1",'Source NewCleanData'!E270,"")</f>
        <v>ConfirmS=#K;</v>
      </c>
      <c r="E100" s="80" t="str">
        <f>IF('Source NewCleanData'!$C270="lesson1",'Source NewCleanData'!F270,"")</f>
        <v>2018-04-23T23:04:15.739Z</v>
      </c>
      <c r="F100" s="90" t="str">
        <f t="shared" si="8"/>
        <v>Incorrect</v>
      </c>
      <c r="H100" s="90" t="str">
        <f t="shared" si="9"/>
        <v/>
      </c>
    </row>
    <row r="101" spans="1:8" x14ac:dyDescent="0.3">
      <c r="A101">
        <f>VLOOKUP(C101,'UniqueAuthor#s'!$B$5:$C$75,2,TRUE)</f>
        <v>10</v>
      </c>
      <c r="B101" t="str">
        <f>IF('Source NewCleanData'!$C271="lesson1",'Source NewCleanData'!C271,"")</f>
        <v>lesson1</v>
      </c>
      <c r="C101">
        <f>IF('Source NewCleanData'!$C271="lesson1",'Source NewCleanData'!D271,"")</f>
        <v>202435402</v>
      </c>
      <c r="D101" t="str">
        <f>IF('Source NewCleanData'!$C271="lesson1",'Source NewCleanData'!E271,"")</f>
        <v>ConfirmS=#Ko#S;</v>
      </c>
      <c r="E101" s="80" t="str">
        <f>IF('Source NewCleanData'!$C271="lesson1",'Source NewCleanData'!F271,"")</f>
        <v>2018-04-23T23:04:24.806Z</v>
      </c>
      <c r="F101" s="90" t="str">
        <f t="shared" si="8"/>
        <v>Incorrect</v>
      </c>
      <c r="H101" s="90" t="str">
        <f t="shared" si="9"/>
        <v/>
      </c>
    </row>
    <row r="102" spans="1:8" x14ac:dyDescent="0.3">
      <c r="A102">
        <f>VLOOKUP(C102,'UniqueAuthor#s'!$B$5:$C$75,2,TRUE)</f>
        <v>10</v>
      </c>
      <c r="B102" t="str">
        <f>IF('Source NewCleanData'!$C272="lesson1",'Source NewCleanData'!C272,"")</f>
        <v>lesson1</v>
      </c>
      <c r="C102">
        <f>IF('Source NewCleanData'!$C272="lesson1",'Source NewCleanData'!D272,"")</f>
        <v>202435402</v>
      </c>
      <c r="D102" t="str">
        <f>IF('Source NewCleanData'!$C272="lesson1",'Source NewCleanData'!E272,"")</f>
        <v>ConfirmS=&lt;#K&gt;;</v>
      </c>
      <c r="E102" s="80" t="str">
        <f>IF('Source NewCleanData'!$C272="lesson1",'Source NewCleanData'!F272,"")</f>
        <v>2018-04-23T23:04:38.715Z</v>
      </c>
      <c r="F102" s="90" t="str">
        <f t="shared" si="8"/>
        <v>Correct</v>
      </c>
      <c r="G102">
        <f>COUNTIF($C$6:$C$444,"="&amp;$C102)</f>
        <v>4</v>
      </c>
      <c r="H102" s="90" t="str">
        <f t="shared" si="9"/>
        <v/>
      </c>
    </row>
    <row r="103" spans="1:8" x14ac:dyDescent="0.3">
      <c r="A103">
        <f>VLOOKUP(C103,'UniqueAuthor#s'!$B$5:$C$75,2,TRUE)</f>
        <v>11</v>
      </c>
      <c r="B103" t="str">
        <f>IF('Source NewCleanData'!$C323="lesson1",'Source NewCleanData'!C323,"")</f>
        <v>lesson1</v>
      </c>
      <c r="C103">
        <f>IF('Source NewCleanData'!$C323="lesson1",'Source NewCleanData'!D323,"")</f>
        <v>211663413</v>
      </c>
      <c r="D103" t="str">
        <f>IF('Source NewCleanData'!$C323="lesson1",'Source NewCleanData'!E323,"")</f>
        <v>ConfirmS=#So&lt;K&gt;;</v>
      </c>
      <c r="E103" s="80" t="str">
        <f>IF('Source NewCleanData'!$C323="lesson1",'Source NewCleanData'!F323,"")</f>
        <v>2018-04-30T01:49:04.079Z</v>
      </c>
      <c r="F103" s="90" t="str">
        <f t="shared" si="8"/>
        <v>Incorrect</v>
      </c>
      <c r="H103" s="90" t="str">
        <f t="shared" si="9"/>
        <v/>
      </c>
    </row>
    <row r="104" spans="1:8" x14ac:dyDescent="0.3">
      <c r="A104">
        <f>VLOOKUP(C104,'UniqueAuthor#s'!$B$5:$C$75,2,TRUE)</f>
        <v>11</v>
      </c>
      <c r="B104" t="str">
        <f>IF('Source NewCleanData'!$C324="lesson1",'Source NewCleanData'!C324,"")</f>
        <v>lesson1</v>
      </c>
      <c r="C104">
        <f>IF('Source NewCleanData'!$C324="lesson1",'Source NewCleanData'!D324,"")</f>
        <v>211663413</v>
      </c>
      <c r="D104" t="str">
        <f>IF('Source NewCleanData'!$C324="lesson1",'Source NewCleanData'!E324,"")</f>
        <v>ConfirmS=&lt;K&gt;o#S;</v>
      </c>
      <c r="E104" s="80" t="str">
        <f>IF('Source NewCleanData'!$C324="lesson1",'Source NewCleanData'!F324,"")</f>
        <v>2018-04-30T01:49:29.265Z</v>
      </c>
      <c r="F104" s="90" t="str">
        <f t="shared" si="8"/>
        <v>Incorrect</v>
      </c>
      <c r="H104" s="90" t="str">
        <f t="shared" si="9"/>
        <v/>
      </c>
    </row>
    <row r="105" spans="1:8" x14ac:dyDescent="0.3">
      <c r="A105">
        <f>VLOOKUP(C105,'UniqueAuthor#s'!$B$5:$C$75,2,TRUE)</f>
        <v>11</v>
      </c>
      <c r="B105" t="str">
        <f>IF('Source NewCleanData'!$C325="lesson1",'Source NewCleanData'!C325,"")</f>
        <v>lesson1</v>
      </c>
      <c r="C105">
        <f>IF('Source NewCleanData'!$C325="lesson1",'Source NewCleanData'!D325,"")</f>
        <v>211663413</v>
      </c>
      <c r="D105" t="str">
        <f>IF('Source NewCleanData'!$C325="lesson1",'Source NewCleanData'!E325,"")</f>
        <v>ConfirmS=&lt;K&gt;;</v>
      </c>
      <c r="E105" s="80" t="str">
        <f>IF('Source NewCleanData'!$C325="lesson1",'Source NewCleanData'!F325,"")</f>
        <v>2018-04-30T01:49:47.951Z</v>
      </c>
      <c r="F105" s="90" t="str">
        <f t="shared" si="8"/>
        <v>Incorrect</v>
      </c>
      <c r="H105" s="90" t="str">
        <f t="shared" si="9"/>
        <v/>
      </c>
    </row>
    <row r="106" spans="1:8" x14ac:dyDescent="0.3">
      <c r="A106">
        <f>VLOOKUP(C106,'UniqueAuthor#s'!$B$5:$C$75,2,TRUE)</f>
        <v>11</v>
      </c>
      <c r="B106" t="str">
        <f>IF('Source NewCleanData'!$C326="lesson1",'Source NewCleanData'!C326,"")</f>
        <v>lesson1</v>
      </c>
      <c r="C106">
        <f>IF('Source NewCleanData'!$C326="lesson1",'Source NewCleanData'!D326,"")</f>
        <v>211663413</v>
      </c>
      <c r="D106" t="str">
        <f>IF('Source NewCleanData'!$C326="lesson1",'Source NewCleanData'!E326,"")</f>
        <v>ConfirmS=&lt;#K&gt;o#S;</v>
      </c>
      <c r="E106" s="80" t="str">
        <f>IF('Source NewCleanData'!$C326="lesson1",'Source NewCleanData'!F326,"")</f>
        <v>2018-04-30T01:50:10.634Z</v>
      </c>
      <c r="F106" s="90" t="str">
        <f t="shared" si="8"/>
        <v>Correct</v>
      </c>
      <c r="G106">
        <f>COUNTIF($C$6:$C$444,"="&amp;$C106)</f>
        <v>4</v>
      </c>
      <c r="H106" s="90" t="str">
        <f t="shared" si="9"/>
        <v/>
      </c>
    </row>
    <row r="107" spans="1:8" x14ac:dyDescent="0.3">
      <c r="A107">
        <f>VLOOKUP(C107,'UniqueAuthor#s'!$B$5:$C$75,2,TRUE)</f>
        <v>12</v>
      </c>
      <c r="B107" t="str">
        <f>IF('Source NewCleanData'!$C359="lesson1",'Source NewCleanData'!C359,"")</f>
        <v>lesson1</v>
      </c>
      <c r="C107">
        <f>IF('Source NewCleanData'!$C359="lesson1",'Source NewCleanData'!D359,"")</f>
        <v>244920322</v>
      </c>
      <c r="D107" t="str">
        <f>IF('Source NewCleanData'!$C359="lesson1",'Source NewCleanData'!E359,"")</f>
        <v>ConfirmS=&lt;K&gt;;</v>
      </c>
      <c r="E107" s="80" t="str">
        <f>IF('Source NewCleanData'!$C359="lesson1",'Source NewCleanData'!F359,"")</f>
        <v>2018-04-25T18:23:47.379Z</v>
      </c>
      <c r="F107" s="90" t="str">
        <f t="shared" si="8"/>
        <v>Incorrect</v>
      </c>
      <c r="H107" s="90" t="str">
        <f t="shared" si="9"/>
        <v/>
      </c>
    </row>
    <row r="108" spans="1:8" x14ac:dyDescent="0.3">
      <c r="A108">
        <f>VLOOKUP(C108,'UniqueAuthor#s'!$B$5:$C$75,2,TRUE)</f>
        <v>12</v>
      </c>
      <c r="B108" t="str">
        <f>IF('Source NewCleanData'!$C360="lesson1",'Source NewCleanData'!C360,"")</f>
        <v>lesson1</v>
      </c>
      <c r="C108">
        <f>IF('Source NewCleanData'!$C360="lesson1",'Source NewCleanData'!D360,"")</f>
        <v>244920322</v>
      </c>
      <c r="D108" t="str">
        <f>IF('Source NewCleanData'!$C360="lesson1",'Source NewCleanData'!E360,"")</f>
        <v>ConfirmS=&lt;#K&gt;;</v>
      </c>
      <c r="E108" s="80" t="str">
        <f>IF('Source NewCleanData'!$C360="lesson1",'Source NewCleanData'!F360,"")</f>
        <v>2018-04-25T18:23:56.105Z</v>
      </c>
      <c r="F108" s="90" t="str">
        <f t="shared" si="8"/>
        <v>Correct</v>
      </c>
      <c r="G108">
        <f>COUNTIF($C$6:$C$444,"="&amp;$C108)</f>
        <v>2</v>
      </c>
      <c r="H108" s="90" t="str">
        <f t="shared" si="9"/>
        <v/>
      </c>
    </row>
    <row r="109" spans="1:8" x14ac:dyDescent="0.3">
      <c r="A109">
        <f>VLOOKUP(C109,'UniqueAuthor#s'!$B$5:$C$75,2,TRUE)</f>
        <v>13</v>
      </c>
      <c r="B109" t="str">
        <f>IF('Source NewCleanData'!$C374="lesson1",'Source NewCleanData'!C374,"")</f>
        <v>lesson1</v>
      </c>
      <c r="C109">
        <f>IF('Source NewCleanData'!$C374="lesson1",'Source NewCleanData'!D374,"")</f>
        <v>246635549</v>
      </c>
      <c r="D109" t="str">
        <f>IF('Source NewCleanData'!$C374="lesson1",'Source NewCleanData'!E374,"")</f>
        <v>ConfirmS=K;</v>
      </c>
      <c r="E109" s="80" t="str">
        <f>IF('Source NewCleanData'!$C374="lesson1",'Source NewCleanData'!F374,"")</f>
        <v>2018-05-04T02:10:06.129Z</v>
      </c>
      <c r="F109" s="90" t="str">
        <f t="shared" si="8"/>
        <v>Incorrect</v>
      </c>
      <c r="H109" s="90" t="str">
        <f t="shared" si="9"/>
        <v/>
      </c>
    </row>
    <row r="110" spans="1:8" x14ac:dyDescent="0.3">
      <c r="A110">
        <f>VLOOKUP(C110,'UniqueAuthor#s'!$B$5:$C$75,2,TRUE)</f>
        <v>13</v>
      </c>
      <c r="B110" t="str">
        <f>IF('Source NewCleanData'!$C375="lesson1",'Source NewCleanData'!C375,"")</f>
        <v>lesson1</v>
      </c>
      <c r="C110">
        <f>IF('Source NewCleanData'!$C375="lesson1",'Source NewCleanData'!D375,"")</f>
        <v>246635549</v>
      </c>
      <c r="D110" t="str">
        <f>IF('Source NewCleanData'!$C375="lesson1",'Source NewCleanData'!E375,"")</f>
        <v>ConfirmS=&lt;#K&gt;;</v>
      </c>
      <c r="E110" s="80" t="str">
        <f>IF('Source NewCleanData'!$C375="lesson1",'Source NewCleanData'!F375,"")</f>
        <v>2018-05-04T02:10:18.113Z</v>
      </c>
      <c r="F110" s="90" t="str">
        <f t="shared" si="8"/>
        <v>Correct</v>
      </c>
      <c r="G110">
        <f>COUNTIF($C$6:$C$444,"="&amp;$C110)</f>
        <v>2</v>
      </c>
      <c r="H110" s="90" t="str">
        <f t="shared" si="9"/>
        <v/>
      </c>
    </row>
    <row r="111" spans="1:8" x14ac:dyDescent="0.3">
      <c r="A111">
        <f>VLOOKUP(C111,'UniqueAuthor#s'!$B$5:$C$75,2,TRUE)</f>
        <v>14</v>
      </c>
      <c r="B111" t="str">
        <f>IF('Source NewCleanData'!$C385="lesson1",'Source NewCleanData'!C385,"")</f>
        <v>lesson1</v>
      </c>
      <c r="C111">
        <f>IF('Source NewCleanData'!$C385="lesson1",'Source NewCleanData'!D385,"")</f>
        <v>255459812</v>
      </c>
      <c r="D111" t="str">
        <f>IF('Source NewCleanData'!$C385="lesson1",'Source NewCleanData'!E385,"")</f>
        <v>ConfirmS=/*expression*/;</v>
      </c>
      <c r="E111" s="80" t="str">
        <f>IF('Source NewCleanData'!$C385="lesson1",'Source NewCleanData'!F385,"")</f>
        <v>2018-05-03T17:58:35.179Z</v>
      </c>
      <c r="F111" s="90" t="str">
        <f t="shared" si="8"/>
        <v>Incorrect</v>
      </c>
      <c r="H111" s="90" t="str">
        <f t="shared" si="9"/>
        <v/>
      </c>
    </row>
    <row r="112" spans="1:8" x14ac:dyDescent="0.3">
      <c r="A112">
        <f>VLOOKUP(C112,'UniqueAuthor#s'!$B$5:$C$75,2,TRUE)</f>
        <v>14</v>
      </c>
      <c r="B112" t="str">
        <f>IF('Source NewCleanData'!$C386="lesson1",'Source NewCleanData'!C386,"")</f>
        <v>lesson1</v>
      </c>
      <c r="C112">
        <f>IF('Source NewCleanData'!$C386="lesson1",'Source NewCleanData'!D386,"")</f>
        <v>255459812</v>
      </c>
      <c r="D112" t="str">
        <f>IF('Source NewCleanData'!$C386="lesson1",'Source NewCleanData'!E386,"")</f>
        <v>ConfirmS=&lt;E&gt;o#S;</v>
      </c>
      <c r="E112" s="80" t="str">
        <f>IF('Source NewCleanData'!$C386="lesson1",'Source NewCleanData'!F386,"")</f>
        <v>2018-05-03T17:59:43.610Z</v>
      </c>
      <c r="F112" s="90" t="str">
        <f t="shared" si="8"/>
        <v>Incorrect</v>
      </c>
      <c r="H112" s="90" t="str">
        <f t="shared" si="9"/>
        <v/>
      </c>
    </row>
    <row r="113" spans="1:8" x14ac:dyDescent="0.3">
      <c r="A113">
        <f>VLOOKUP(C113,'UniqueAuthor#s'!$B$5:$C$75,2,TRUE)</f>
        <v>14</v>
      </c>
      <c r="B113" t="str">
        <f>IF('Source NewCleanData'!$C387="lesson1",'Source NewCleanData'!C387,"")</f>
        <v>lesson1</v>
      </c>
      <c r="C113">
        <f>IF('Source NewCleanData'!$C387="lesson1",'Source NewCleanData'!D387,"")</f>
        <v>255459812</v>
      </c>
      <c r="D113" t="str">
        <f>IF('Source NewCleanData'!$C387="lesson1",'Source NewCleanData'!E387,"")</f>
        <v>Confirm1+|S|&lt;=Max_Depth;</v>
      </c>
      <c r="E113" s="80" t="str">
        <f>IF('Source NewCleanData'!$C387="lesson1",'Source NewCleanData'!F387,"")</f>
        <v>2018-05-03T18:00:33.308Z</v>
      </c>
      <c r="F113" s="90" t="str">
        <f t="shared" si="8"/>
        <v>Incorrect</v>
      </c>
      <c r="H113" s="90" t="str">
        <f t="shared" si="9"/>
        <v/>
      </c>
    </row>
    <row r="114" spans="1:8" x14ac:dyDescent="0.3">
      <c r="A114">
        <f>VLOOKUP(C114,'UniqueAuthor#s'!$B$5:$C$75,2,TRUE)</f>
        <v>14</v>
      </c>
      <c r="B114" t="str">
        <f>IF('Source NewCleanData'!$C388="lesson1",'Source NewCleanData'!C388,"")</f>
        <v>lesson1</v>
      </c>
      <c r="C114">
        <f>IF('Source NewCleanData'!$C388="lesson1",'Source NewCleanData'!D388,"")</f>
        <v>255459812</v>
      </c>
      <c r="D114" t="str">
        <f>IF('Source NewCleanData'!$C388="lesson1",'Source NewCleanData'!E388,"")</f>
        <v>Confirm|S|&lt;Max_Depth;</v>
      </c>
      <c r="E114" s="80" t="str">
        <f>IF('Source NewCleanData'!$C388="lesson1",'Source NewCleanData'!F388,"")</f>
        <v>2018-05-03T18:01:55.583Z</v>
      </c>
      <c r="F114" s="90" t="str">
        <f t="shared" si="8"/>
        <v>Incorrect</v>
      </c>
      <c r="H114" s="90" t="str">
        <f t="shared" si="9"/>
        <v/>
      </c>
    </row>
    <row r="115" spans="1:8" x14ac:dyDescent="0.3">
      <c r="A115">
        <f>VLOOKUP(C115,'UniqueAuthor#s'!$B$5:$C$75,2,TRUE)</f>
        <v>14</v>
      </c>
      <c r="B115" t="str">
        <f>IF('Source NewCleanData'!$C389="lesson1",'Source NewCleanData'!C389,"")</f>
        <v>lesson1</v>
      </c>
      <c r="C115">
        <f>IF('Source NewCleanData'!$C389="lesson1",'Source NewCleanData'!D389,"")</f>
        <v>255459812</v>
      </c>
      <c r="D115" t="str">
        <f>IF('Source NewCleanData'!$C389="lesson1",'Source NewCleanData'!E389,"")</f>
        <v>ConfirmS=Empty_String;</v>
      </c>
      <c r="E115" s="80" t="str">
        <f>IF('Source NewCleanData'!$C389="lesson1",'Source NewCleanData'!F389,"")</f>
        <v>2018-05-03T18:02:44.224Z</v>
      </c>
      <c r="F115" s="90" t="str">
        <f t="shared" si="8"/>
        <v>Incorrect</v>
      </c>
      <c r="H115" s="90" t="str">
        <f t="shared" si="9"/>
        <v/>
      </c>
    </row>
    <row r="116" spans="1:8" x14ac:dyDescent="0.3">
      <c r="A116">
        <f>VLOOKUP(C116,'UniqueAuthor#s'!$B$5:$C$75,2,TRUE)</f>
        <v>14</v>
      </c>
      <c r="B116" t="str">
        <f>IF('Source NewCleanData'!$C390="lesson1",'Source NewCleanData'!C390,"")</f>
        <v>lesson1</v>
      </c>
      <c r="C116">
        <f>IF('Source NewCleanData'!$C390="lesson1",'Source NewCleanData'!D390,"")</f>
        <v>255459812</v>
      </c>
      <c r="D116" t="str">
        <f>IF('Source NewCleanData'!$C390="lesson1",'Source NewCleanData'!E390,"")</f>
        <v>ConfirmS=&lt;#E&gt;o#S;</v>
      </c>
      <c r="E116" s="80" t="str">
        <f>IF('Source NewCleanData'!$C390="lesson1",'Source NewCleanData'!F390,"")</f>
        <v>2018-05-03T18:03:47.077Z</v>
      </c>
      <c r="F116" s="90" t="str">
        <f t="shared" si="8"/>
        <v>Incorrect</v>
      </c>
      <c r="H116" s="90" t="str">
        <f t="shared" si="9"/>
        <v/>
      </c>
    </row>
    <row r="117" spans="1:8" x14ac:dyDescent="0.3">
      <c r="A117">
        <f>VLOOKUP(C117,'UniqueAuthor#s'!$B$5:$C$75,2,TRUE)</f>
        <v>14</v>
      </c>
      <c r="B117" t="str">
        <f>IF('Source NewCleanData'!$C391="lesson1",'Source NewCleanData'!C391,"")</f>
        <v>lesson1</v>
      </c>
      <c r="C117">
        <f>IF('Source NewCleanData'!$C391="lesson1",'Source NewCleanData'!D391,"")</f>
        <v>255459812</v>
      </c>
      <c r="D117" t="str">
        <f>IF('Source NewCleanData'!$C391="lesson1",'Source NewCleanData'!E391,"")</f>
        <v>ConfirmS=&lt;E&gt;;</v>
      </c>
      <c r="E117" s="80" t="str">
        <f>IF('Source NewCleanData'!$C391="lesson1",'Source NewCleanData'!F391,"")</f>
        <v>2018-05-03T18:05:11.746Z</v>
      </c>
      <c r="F117" s="90" t="str">
        <f t="shared" si="8"/>
        <v>Incorrect</v>
      </c>
      <c r="H117" s="90" t="str">
        <f t="shared" si="9"/>
        <v/>
      </c>
    </row>
    <row r="118" spans="1:8" x14ac:dyDescent="0.3">
      <c r="A118">
        <f>VLOOKUP(C118,'UniqueAuthor#s'!$B$5:$C$75,2,TRUE)</f>
        <v>14</v>
      </c>
      <c r="B118" t="str">
        <f>IF('Source NewCleanData'!$C392="lesson1",'Source NewCleanData'!C392,"")</f>
        <v>lesson1</v>
      </c>
      <c r="C118">
        <f>IF('Source NewCleanData'!$C392="lesson1",'Source NewCleanData'!D392,"")</f>
        <v>255459812</v>
      </c>
      <c r="D118" t="str">
        <f>IF('Source NewCleanData'!$C392="lesson1",'Source NewCleanData'!E392,"")</f>
        <v>Confirm;</v>
      </c>
      <c r="E118" s="80" t="str">
        <f>IF('Source NewCleanData'!$C392="lesson1",'Source NewCleanData'!F392,"")</f>
        <v>2018-05-03T18:05:17.405Z</v>
      </c>
      <c r="F118" s="90" t="str">
        <f t="shared" si="8"/>
        <v>Incorrect</v>
      </c>
      <c r="H118" s="90" t="str">
        <f t="shared" si="9"/>
        <v/>
      </c>
    </row>
    <row r="119" spans="1:8" x14ac:dyDescent="0.3">
      <c r="A119">
        <f>VLOOKUP(C119,'UniqueAuthor#s'!$B$5:$C$75,2,TRUE)</f>
        <v>14</v>
      </c>
      <c r="B119" t="str">
        <f>IF('Source NewCleanData'!$C393="lesson1",'Source NewCleanData'!C393,"")</f>
        <v>lesson1</v>
      </c>
      <c r="C119">
        <f>IF('Source NewCleanData'!$C393="lesson1",'Source NewCleanData'!D393,"")</f>
        <v>255459812</v>
      </c>
      <c r="D119" t="str">
        <f>IF('Source NewCleanData'!$C393="lesson1",'Source NewCleanData'!E393,"")</f>
        <v>ConfirmS=#So&lt;E&gt;;</v>
      </c>
      <c r="E119" s="80" t="str">
        <f>IF('Source NewCleanData'!$C393="lesson1",'Source NewCleanData'!F393,"")</f>
        <v>2018-05-03T18:06:45.627Z</v>
      </c>
      <c r="F119" s="90" t="str">
        <f t="shared" si="8"/>
        <v>Incorrect</v>
      </c>
      <c r="H119" s="90" t="str">
        <f t="shared" si="9"/>
        <v/>
      </c>
    </row>
    <row r="120" spans="1:8" x14ac:dyDescent="0.3">
      <c r="A120">
        <f>VLOOKUP(C120,'UniqueAuthor#s'!$B$5:$C$75,2,TRUE)</f>
        <v>14</v>
      </c>
      <c r="B120" t="str">
        <f>IF('Source NewCleanData'!$C394="lesson1",'Source NewCleanData'!C394,"")</f>
        <v>lesson1</v>
      </c>
      <c r="C120">
        <f>IF('Source NewCleanData'!$C394="lesson1",'Source NewCleanData'!D394,"")</f>
        <v>255459812</v>
      </c>
      <c r="D120" t="str">
        <f>IF('Source NewCleanData'!$C394="lesson1",'Source NewCleanData'!E394,"")</f>
        <v>ConfirmS=#K;</v>
      </c>
      <c r="E120" s="80" t="str">
        <f>IF('Source NewCleanData'!$C394="lesson1",'Source NewCleanData'!F394,"")</f>
        <v>2018-05-04T00:15:49.702Z</v>
      </c>
      <c r="F120" s="90" t="str">
        <f t="shared" si="8"/>
        <v>Incorrect</v>
      </c>
      <c r="H120" s="90" t="str">
        <f t="shared" si="9"/>
        <v/>
      </c>
    </row>
    <row r="121" spans="1:8" x14ac:dyDescent="0.3">
      <c r="A121">
        <f>VLOOKUP(C121,'UniqueAuthor#s'!$B$5:$C$75,2,TRUE)</f>
        <v>14</v>
      </c>
      <c r="B121" t="str">
        <f>IF('Source NewCleanData'!$C395="lesson1",'Source NewCleanData'!C395,"")</f>
        <v>lesson1</v>
      </c>
      <c r="C121">
        <f>IF('Source NewCleanData'!$C395="lesson1",'Source NewCleanData'!D395,"")</f>
        <v>255459812</v>
      </c>
      <c r="D121" t="str">
        <f>IF('Source NewCleanData'!$C395="lesson1",'Source NewCleanData'!E395,"")</f>
        <v>ConfirmS=Empty_String;</v>
      </c>
      <c r="E121" s="80" t="str">
        <f>IF('Source NewCleanData'!$C395="lesson1",'Source NewCleanData'!F395,"")</f>
        <v>2018-05-04T00:18:16.793Z</v>
      </c>
      <c r="F121" s="90" t="str">
        <f t="shared" si="8"/>
        <v>Incorrect</v>
      </c>
      <c r="H121" s="90" t="str">
        <f t="shared" si="9"/>
        <v/>
      </c>
    </row>
    <row r="122" spans="1:8" x14ac:dyDescent="0.3">
      <c r="A122">
        <f>VLOOKUP(C122,'UniqueAuthor#s'!$B$5:$C$75,2,TRUE)</f>
        <v>14</v>
      </c>
      <c r="B122" t="str">
        <f>IF('Source NewCleanData'!$C396="lesson1",'Source NewCleanData'!C396,"")</f>
        <v>lesson1</v>
      </c>
      <c r="C122">
        <f>IF('Source NewCleanData'!$C396="lesson1",'Source NewCleanData'!D396,"")</f>
        <v>255459812</v>
      </c>
      <c r="D122" t="str">
        <f>IF('Source NewCleanData'!$C396="lesson1",'Source NewCleanData'!E396,"")</f>
        <v>ConfirmS=K;</v>
      </c>
      <c r="E122" s="80" t="str">
        <f>IF('Source NewCleanData'!$C396="lesson1",'Source NewCleanData'!F396,"")</f>
        <v>2018-05-04T00:18:37.386Z</v>
      </c>
      <c r="F122" s="90" t="str">
        <f t="shared" si="8"/>
        <v>Incorrect</v>
      </c>
      <c r="H122" s="90" t="str">
        <f t="shared" si="9"/>
        <v/>
      </c>
    </row>
    <row r="123" spans="1:8" x14ac:dyDescent="0.3">
      <c r="A123">
        <f>VLOOKUP(C123,'UniqueAuthor#s'!$B$5:$C$75,2,TRUE)</f>
        <v>14</v>
      </c>
      <c r="B123" t="str">
        <f>IF('Source NewCleanData'!$C397="lesson1",'Source NewCleanData'!C397,"")</f>
        <v>lesson1</v>
      </c>
      <c r="C123">
        <f>IF('Source NewCleanData'!$C397="lesson1",'Source NewCleanData'!D397,"")</f>
        <v>255459812</v>
      </c>
      <c r="D123" t="str">
        <f>IF('Source NewCleanData'!$C397="lesson1",'Source NewCleanData'!E397,"")</f>
        <v>ConfirmS=#SoK;</v>
      </c>
      <c r="E123" s="80" t="str">
        <f>IF('Source NewCleanData'!$C397="lesson1",'Source NewCleanData'!F397,"")</f>
        <v>2018-05-04T00:18:59.354Z</v>
      </c>
      <c r="F123" s="90" t="str">
        <f t="shared" si="8"/>
        <v>Incorrect</v>
      </c>
      <c r="G123">
        <f>COUNTIF($C$6:$C$444,"="&amp;$C123)</f>
        <v>13</v>
      </c>
      <c r="H123" s="90" t="str">
        <f t="shared" si="9"/>
        <v>Gave Up</v>
      </c>
    </row>
    <row r="124" spans="1:8" x14ac:dyDescent="0.3">
      <c r="A124">
        <f>VLOOKUP(C124,'UniqueAuthor#s'!$B$5:$C$75,2,TRUE)</f>
        <v>15</v>
      </c>
      <c r="B124" t="str">
        <f>IF('Source NewCleanData'!$C398="lesson1",'Source NewCleanData'!C398,"")</f>
        <v>lesson1</v>
      </c>
      <c r="C124">
        <f>IF('Source NewCleanData'!$C398="lesson1",'Source NewCleanData'!D398,"")</f>
        <v>255664131</v>
      </c>
      <c r="D124" t="str">
        <f>IF('Source NewCleanData'!$C398="lesson1",'Source NewCleanData'!E398,"")</f>
        <v>ConfirmS=&lt;K&gt;;</v>
      </c>
      <c r="E124" s="80" t="str">
        <f>IF('Source NewCleanData'!$C398="lesson1",'Source NewCleanData'!F398,"")</f>
        <v>2018-04-26T16:51:17.119Z</v>
      </c>
      <c r="F124" s="90" t="str">
        <f t="shared" si="8"/>
        <v>Incorrect</v>
      </c>
      <c r="H124" s="90" t="str">
        <f t="shared" si="9"/>
        <v/>
      </c>
    </row>
    <row r="125" spans="1:8" x14ac:dyDescent="0.3">
      <c r="A125">
        <f>VLOOKUP(C125,'UniqueAuthor#s'!$B$5:$C$75,2,TRUE)</f>
        <v>15</v>
      </c>
      <c r="B125" t="str">
        <f>IF('Source NewCleanData'!$C399="lesson1",'Source NewCleanData'!C399,"")</f>
        <v>lesson1</v>
      </c>
      <c r="C125">
        <f>IF('Source NewCleanData'!$C399="lesson1",'Source NewCleanData'!D399,"")</f>
        <v>255664131</v>
      </c>
      <c r="D125" t="str">
        <f>IF('Source NewCleanData'!$C399="lesson1",'Source NewCleanData'!E399,"")</f>
        <v>ConfirmS=&lt;#K&gt;;</v>
      </c>
      <c r="E125" s="80" t="str">
        <f>IF('Source NewCleanData'!$C399="lesson1",'Source NewCleanData'!F399,"")</f>
        <v>2018-04-26T16:52:36.268Z</v>
      </c>
      <c r="F125" s="90" t="str">
        <f t="shared" si="8"/>
        <v>Correct</v>
      </c>
      <c r="G125">
        <f>COUNTIF($C$6:$C$444,"="&amp;$C125)</f>
        <v>2</v>
      </c>
      <c r="H125" s="90" t="str">
        <f t="shared" si="9"/>
        <v/>
      </c>
    </row>
    <row r="126" spans="1:8" x14ac:dyDescent="0.3">
      <c r="A126">
        <f>VLOOKUP(C126,'UniqueAuthor#s'!$B$5:$C$75,2,TRUE)</f>
        <v>16</v>
      </c>
      <c r="B126" t="str">
        <f>IF('Source NewCleanData'!$C426="lesson1",'Source NewCleanData'!C426,"")</f>
        <v>lesson1</v>
      </c>
      <c r="C126">
        <f>IF('Source NewCleanData'!$C426="lesson1",'Source NewCleanData'!D426,"")</f>
        <v>256272415</v>
      </c>
      <c r="D126" t="str">
        <f>IF('Source NewCleanData'!$C426="lesson1",'Source NewCleanData'!E426,"")</f>
        <v>ConfirmS=K;</v>
      </c>
      <c r="E126" s="80" t="str">
        <f>IF('Source NewCleanData'!$C426="lesson1",'Source NewCleanData'!F426,"")</f>
        <v>2018-04-26T23:02:17.391Z</v>
      </c>
      <c r="F126" s="90" t="str">
        <f t="shared" si="8"/>
        <v>Incorrect</v>
      </c>
      <c r="H126" s="90" t="str">
        <f t="shared" si="9"/>
        <v/>
      </c>
    </row>
    <row r="127" spans="1:8" x14ac:dyDescent="0.3">
      <c r="A127">
        <f>VLOOKUP(C127,'UniqueAuthor#s'!$B$5:$C$75,2,TRUE)</f>
        <v>16</v>
      </c>
      <c r="B127" t="str">
        <f>IF('Source NewCleanData'!$C427="lesson1",'Source NewCleanData'!C427,"")</f>
        <v>lesson1</v>
      </c>
      <c r="C127">
        <f>IF('Source NewCleanData'!$C427="lesson1",'Source NewCleanData'!D427,"")</f>
        <v>256272415</v>
      </c>
      <c r="D127" t="str">
        <f>IF('Source NewCleanData'!$C427="lesson1",'Source NewCleanData'!E427,"")</f>
        <v>ConfirmS=Empty_StringoK;</v>
      </c>
      <c r="E127" s="80" t="str">
        <f>IF('Source NewCleanData'!$C427="lesson1",'Source NewCleanData'!F427,"")</f>
        <v>2018-04-26T23:02:36.712Z</v>
      </c>
      <c r="F127" s="90" t="str">
        <f t="shared" si="8"/>
        <v>Incorrect</v>
      </c>
      <c r="H127" s="90" t="str">
        <f t="shared" si="9"/>
        <v/>
      </c>
    </row>
    <row r="128" spans="1:8" x14ac:dyDescent="0.3">
      <c r="A128">
        <f>VLOOKUP(C128,'UniqueAuthor#s'!$B$5:$C$75,2,TRUE)</f>
        <v>16</v>
      </c>
      <c r="B128" t="str">
        <f>IF('Source NewCleanData'!$C428="lesson1",'Source NewCleanData'!C428,"")</f>
        <v>lesson1</v>
      </c>
      <c r="C128">
        <f>IF('Source NewCleanData'!$C428="lesson1",'Source NewCleanData'!D428,"")</f>
        <v>256272415</v>
      </c>
      <c r="D128" t="str">
        <f>IF('Source NewCleanData'!$C428="lesson1",'Source NewCleanData'!E428,"")</f>
        <v>ConfirmS=SoK;</v>
      </c>
      <c r="E128" s="80" t="str">
        <f>IF('Source NewCleanData'!$C428="lesson1",'Source NewCleanData'!F428,"")</f>
        <v>2018-04-26T23:02:45.827Z</v>
      </c>
      <c r="F128" s="90" t="str">
        <f t="shared" si="8"/>
        <v>Incorrect</v>
      </c>
      <c r="H128" s="90" t="str">
        <f t="shared" si="9"/>
        <v/>
      </c>
    </row>
    <row r="129" spans="1:8" x14ac:dyDescent="0.3">
      <c r="A129">
        <f>VLOOKUP(C129,'UniqueAuthor#s'!$B$5:$C$75,2,TRUE)</f>
        <v>16</v>
      </c>
      <c r="B129" t="str">
        <f>IF('Source NewCleanData'!$C429="lesson1",'Source NewCleanData'!C429,"")</f>
        <v>lesson1</v>
      </c>
      <c r="C129">
        <f>IF('Source NewCleanData'!$C429="lesson1",'Source NewCleanData'!D429,"")</f>
        <v>256272415</v>
      </c>
      <c r="D129" t="str">
        <f>IF('Source NewCleanData'!$C429="lesson1",'Source NewCleanData'!E429,"")</f>
        <v>ConfirmS=&lt;K&gt;;</v>
      </c>
      <c r="E129" s="80" t="str">
        <f>IF('Source NewCleanData'!$C429="lesson1",'Source NewCleanData'!F429,"")</f>
        <v>2018-04-26T23:03:11.477Z</v>
      </c>
      <c r="F129" s="90" t="str">
        <f t="shared" si="8"/>
        <v>Incorrect</v>
      </c>
      <c r="H129" s="90" t="str">
        <f t="shared" si="9"/>
        <v/>
      </c>
    </row>
    <row r="130" spans="1:8" x14ac:dyDescent="0.3">
      <c r="A130">
        <f>VLOOKUP(C130,'UniqueAuthor#s'!$B$5:$C$75,2,TRUE)</f>
        <v>16</v>
      </c>
      <c r="B130" t="str">
        <f>IF('Source NewCleanData'!$C430="lesson1",'Source NewCleanData'!C430,"")</f>
        <v>lesson1</v>
      </c>
      <c r="C130">
        <f>IF('Source NewCleanData'!$C430="lesson1",'Source NewCleanData'!D430,"")</f>
        <v>256272415</v>
      </c>
      <c r="D130" t="str">
        <f>IF('Source NewCleanData'!$C430="lesson1",'Source NewCleanData'!E430,"")</f>
        <v>ConfirmS=#SoK;</v>
      </c>
      <c r="E130" s="80" t="str">
        <f>IF('Source NewCleanData'!$C430="lesson1",'Source NewCleanData'!F430,"")</f>
        <v>2018-04-26T23:03:30.158Z</v>
      </c>
      <c r="F130" s="90" t="str">
        <f t="shared" si="8"/>
        <v>Incorrect</v>
      </c>
      <c r="H130" s="90" t="str">
        <f t="shared" si="9"/>
        <v/>
      </c>
    </row>
    <row r="131" spans="1:8" x14ac:dyDescent="0.3">
      <c r="A131">
        <f>VLOOKUP(C131,'UniqueAuthor#s'!$B$5:$C$75,2,TRUE)</f>
        <v>16</v>
      </c>
      <c r="B131" t="str">
        <f>IF('Source NewCleanData'!$C431="lesson1",'Source NewCleanData'!C431,"")</f>
        <v>lesson1</v>
      </c>
      <c r="C131">
        <f>IF('Source NewCleanData'!$C431="lesson1",'Source NewCleanData'!D431,"")</f>
        <v>256272415</v>
      </c>
      <c r="D131" t="str">
        <f>IF('Source NewCleanData'!$C431="lesson1",'Source NewCleanData'!E431,"")</f>
        <v>ConfirmS=KoS;</v>
      </c>
      <c r="E131" s="80" t="str">
        <f>IF('Source NewCleanData'!$C431="lesson1",'Source NewCleanData'!F431,"")</f>
        <v>2018-04-26T23:03:55.233Z</v>
      </c>
      <c r="F131" s="90" t="str">
        <f t="shared" si="8"/>
        <v>Incorrect</v>
      </c>
      <c r="H131" s="90" t="str">
        <f t="shared" si="9"/>
        <v/>
      </c>
    </row>
    <row r="132" spans="1:8" x14ac:dyDescent="0.3">
      <c r="A132">
        <f>VLOOKUP(C132,'UniqueAuthor#s'!$B$5:$C$75,2,TRUE)</f>
        <v>16</v>
      </c>
      <c r="B132" t="str">
        <f>IF('Source NewCleanData'!$C432="lesson1",'Source NewCleanData'!C432,"")</f>
        <v>lesson1</v>
      </c>
      <c r="C132">
        <f>IF('Source NewCleanData'!$C432="lesson1",'Source NewCleanData'!D432,"")</f>
        <v>256272415</v>
      </c>
      <c r="D132" t="str">
        <f>IF('Source NewCleanData'!$C432="lesson1",'Source NewCleanData'!E432,"")</f>
        <v>ConfirmS=&lt;K&gt;oS;</v>
      </c>
      <c r="E132" s="80" t="str">
        <f>IF('Source NewCleanData'!$C432="lesson1",'Source NewCleanData'!F432,"")</f>
        <v>2018-04-26T23:04:12.183Z</v>
      </c>
      <c r="F132" s="90" t="str">
        <f t="shared" si="8"/>
        <v>Incorrect</v>
      </c>
      <c r="H132" s="90" t="str">
        <f t="shared" si="9"/>
        <v/>
      </c>
    </row>
    <row r="133" spans="1:8" x14ac:dyDescent="0.3">
      <c r="A133">
        <f>VLOOKUP(C133,'UniqueAuthor#s'!$B$5:$C$75,2,TRUE)</f>
        <v>16</v>
      </c>
      <c r="B133" t="str">
        <f>IF('Source NewCleanData'!$C433="lesson1",'Source NewCleanData'!C433,"")</f>
        <v>lesson1</v>
      </c>
      <c r="C133">
        <f>IF('Source NewCleanData'!$C433="lesson1",'Source NewCleanData'!D433,"")</f>
        <v>256272415</v>
      </c>
      <c r="D133" t="str">
        <f>IF('Source NewCleanData'!$C433="lesson1",'Source NewCleanData'!E433,"")</f>
        <v>ConfirmS=&lt;K&gt;o#S;</v>
      </c>
      <c r="E133" s="80" t="str">
        <f>IF('Source NewCleanData'!$C433="lesson1",'Source NewCleanData'!F433,"")</f>
        <v>2018-04-26T23:04:24.068Z</v>
      </c>
      <c r="F133" s="90" t="str">
        <f t="shared" si="8"/>
        <v>Incorrect</v>
      </c>
      <c r="H133" s="90" t="str">
        <f t="shared" si="9"/>
        <v/>
      </c>
    </row>
    <row r="134" spans="1:8" x14ac:dyDescent="0.3">
      <c r="A134">
        <f>VLOOKUP(C134,'UniqueAuthor#s'!$B$5:$C$75,2,TRUE)</f>
        <v>16</v>
      </c>
      <c r="B134" t="str">
        <f>IF('Source NewCleanData'!$C434="lesson1",'Source NewCleanData'!C434,"")</f>
        <v>lesson1</v>
      </c>
      <c r="C134">
        <f>IF('Source NewCleanData'!$C434="lesson1",'Source NewCleanData'!D434,"")</f>
        <v>256272415</v>
      </c>
      <c r="D134" t="str">
        <f>IF('Source NewCleanData'!$C434="lesson1",'Source NewCleanData'!E434,"")</f>
        <v>ConfirmS=&lt;#K&gt;o#S;</v>
      </c>
      <c r="E134" s="80" t="str">
        <f>IF('Source NewCleanData'!$C434="lesson1",'Source NewCleanData'!F434,"")</f>
        <v>2018-04-26T23:04:32.269Z</v>
      </c>
      <c r="F134" s="90" t="str">
        <f t="shared" ref="F134:F197" si="12">IF(OR($D134=$S$9,$D134=$S$10,$D134=$S$11),"Correct","Incorrect")</f>
        <v>Correct</v>
      </c>
      <c r="G134">
        <f>COUNTIF($C$6:$C$444,"="&amp;$C134)</f>
        <v>9</v>
      </c>
      <c r="H134" s="90" t="str">
        <f t="shared" ref="H134:H197" si="13">IF(AND(G134&gt;0,F134="Incorrect"),"Gave Up","")</f>
        <v/>
      </c>
    </row>
    <row r="135" spans="1:8" x14ac:dyDescent="0.3">
      <c r="A135">
        <f>VLOOKUP(C135,'UniqueAuthor#s'!$B$5:$C$75,2,TRUE)</f>
        <v>17</v>
      </c>
      <c r="B135" t="str">
        <f>IF('Source NewCleanData'!$C446="lesson1",'Source NewCleanData'!C446,"")</f>
        <v>lesson1</v>
      </c>
      <c r="C135">
        <f>IF('Source NewCleanData'!$C446="lesson1",'Source NewCleanData'!D446,"")</f>
        <v>265083727</v>
      </c>
      <c r="D135" t="str">
        <f>IF('Source NewCleanData'!$C446="lesson1",'Source NewCleanData'!E446,"")</f>
        <v>ConfirmS=/*expression*/;</v>
      </c>
      <c r="E135" s="80" t="str">
        <f>IF('Source NewCleanData'!$C446="lesson1",'Source NewCleanData'!F446,"")</f>
        <v>2018-04-29T21:51:51.626Z</v>
      </c>
      <c r="F135" s="90" t="str">
        <f t="shared" si="12"/>
        <v>Incorrect</v>
      </c>
      <c r="H135" s="90" t="str">
        <f t="shared" si="13"/>
        <v/>
      </c>
    </row>
    <row r="136" spans="1:8" x14ac:dyDescent="0.3">
      <c r="A136">
        <f>VLOOKUP(C136,'UniqueAuthor#s'!$B$5:$C$75,2,TRUE)</f>
        <v>17</v>
      </c>
      <c r="B136" t="str">
        <f>IF('Source NewCleanData'!$C447="lesson1",'Source NewCleanData'!C447,"")</f>
        <v>lesson1</v>
      </c>
      <c r="C136">
        <f>IF('Source NewCleanData'!$C447="lesson1",'Source NewCleanData'!D447,"")</f>
        <v>265083727</v>
      </c>
      <c r="D136" t="str">
        <f>IF('Source NewCleanData'!$C447="lesson1",'Source NewCleanData'!E447,"")</f>
        <v>ConfirmS=K+S;</v>
      </c>
      <c r="E136" s="80" t="str">
        <f>IF('Source NewCleanData'!$C447="lesson1",'Source NewCleanData'!F447,"")</f>
        <v>2018-04-29T21:52:07.813Z</v>
      </c>
      <c r="F136" s="90" t="str">
        <f t="shared" si="12"/>
        <v>Incorrect</v>
      </c>
      <c r="H136" s="90" t="str">
        <f t="shared" si="13"/>
        <v/>
      </c>
    </row>
    <row r="137" spans="1:8" x14ac:dyDescent="0.3">
      <c r="A137">
        <f>VLOOKUP(C137,'UniqueAuthor#s'!$B$5:$C$75,2,TRUE)</f>
        <v>17</v>
      </c>
      <c r="B137" t="str">
        <f>IF('Source NewCleanData'!$C448="lesson1",'Source NewCleanData'!C448,"")</f>
        <v>lesson1</v>
      </c>
      <c r="C137">
        <f>IF('Source NewCleanData'!$C448="lesson1",'Source NewCleanData'!D448,"")</f>
        <v>265083727</v>
      </c>
      <c r="D137" t="str">
        <f>IF('Source NewCleanData'!$C448="lesson1",'Source NewCleanData'!E448,"")</f>
        <v>ConfirmS=|#S|+1;</v>
      </c>
      <c r="E137" s="80" t="str">
        <f>IF('Source NewCleanData'!$C448="lesson1",'Source NewCleanData'!F448,"")</f>
        <v>2018-04-29T21:52:49.913Z</v>
      </c>
      <c r="F137" s="90" t="str">
        <f t="shared" si="12"/>
        <v>Incorrect</v>
      </c>
      <c r="H137" s="90" t="str">
        <f t="shared" si="13"/>
        <v/>
      </c>
    </row>
    <row r="138" spans="1:8" x14ac:dyDescent="0.3">
      <c r="A138">
        <f>VLOOKUP(C138,'UniqueAuthor#s'!$B$5:$C$75,2,TRUE)</f>
        <v>17</v>
      </c>
      <c r="B138" t="str">
        <f>IF('Source NewCleanData'!$C449="lesson1",'Source NewCleanData'!C449,"")</f>
        <v>lesson1</v>
      </c>
      <c r="C138">
        <f>IF('Source NewCleanData'!$C449="lesson1",'Source NewCleanData'!D449,"")</f>
        <v>265083727</v>
      </c>
      <c r="D138" t="str">
        <f>IF('Source NewCleanData'!$C449="lesson1",'Source NewCleanData'!E449,"")</f>
        <v>ConfirmS=#S+1;</v>
      </c>
      <c r="E138" s="80" t="str">
        <f>IF('Source NewCleanData'!$C449="lesson1",'Source NewCleanData'!F449,"")</f>
        <v>2018-04-29T21:52:57.117Z</v>
      </c>
      <c r="F138" s="90" t="str">
        <f t="shared" si="12"/>
        <v>Incorrect</v>
      </c>
      <c r="H138" s="90" t="str">
        <f t="shared" si="13"/>
        <v/>
      </c>
    </row>
    <row r="139" spans="1:8" x14ac:dyDescent="0.3">
      <c r="A139">
        <f>VLOOKUP(C139,'UniqueAuthor#s'!$B$5:$C$75,2,TRUE)</f>
        <v>17</v>
      </c>
      <c r="B139" t="str">
        <f>IF('Source NewCleanData'!$C450="lesson1",'Source NewCleanData'!C450,"")</f>
        <v>lesson1</v>
      </c>
      <c r="C139">
        <f>IF('Source NewCleanData'!$C450="lesson1",'Source NewCleanData'!D450,"")</f>
        <v>265083727</v>
      </c>
      <c r="D139" t="str">
        <f>IF('Source NewCleanData'!$C450="lesson1",'Source NewCleanData'!E450,"")</f>
        <v>ConfirmS=#S+1;</v>
      </c>
      <c r="E139" s="80" t="str">
        <f>IF('Source NewCleanData'!$C450="lesson1",'Source NewCleanData'!F450,"")</f>
        <v>2018-04-29T21:53:01.384Z</v>
      </c>
      <c r="F139" s="90" t="str">
        <f t="shared" si="12"/>
        <v>Incorrect</v>
      </c>
      <c r="H139" s="90" t="str">
        <f t="shared" si="13"/>
        <v/>
      </c>
    </row>
    <row r="140" spans="1:8" x14ac:dyDescent="0.3">
      <c r="A140">
        <f>VLOOKUP(C140,'UniqueAuthor#s'!$B$5:$C$75,2,TRUE)</f>
        <v>17</v>
      </c>
      <c r="B140" t="str">
        <f>IF('Source NewCleanData'!$C451="lesson1",'Source NewCleanData'!C451,"")</f>
        <v>lesson1</v>
      </c>
      <c r="C140">
        <f>IF('Source NewCleanData'!$C451="lesson1",'Source NewCleanData'!D451,"")</f>
        <v>265083727</v>
      </c>
      <c r="D140" t="str">
        <f>IF('Source NewCleanData'!$C451="lesson1",'Source NewCleanData'!E451,"")</f>
        <v>ConfirmS=S+1;</v>
      </c>
      <c r="E140" s="80" t="str">
        <f>IF('Source NewCleanData'!$C451="lesson1",'Source NewCleanData'!F451,"")</f>
        <v>2018-04-29T21:53:08.591Z</v>
      </c>
      <c r="F140" s="90" t="str">
        <f t="shared" si="12"/>
        <v>Incorrect</v>
      </c>
      <c r="H140" s="90" t="str">
        <f t="shared" si="13"/>
        <v/>
      </c>
    </row>
    <row r="141" spans="1:8" x14ac:dyDescent="0.3">
      <c r="A141">
        <f>VLOOKUP(C141,'UniqueAuthor#s'!$B$5:$C$75,2,TRUE)</f>
        <v>17</v>
      </c>
      <c r="B141" t="str">
        <f>IF('Source NewCleanData'!$C452="lesson1",'Source NewCleanData'!C452,"")</f>
        <v>lesson1</v>
      </c>
      <c r="C141">
        <f>IF('Source NewCleanData'!$C452="lesson1",'Source NewCleanData'!D452,"")</f>
        <v>265083727</v>
      </c>
      <c r="D141" t="str">
        <f>IF('Source NewCleanData'!$C452="lesson1",'Source NewCleanData'!E452,"")</f>
        <v>ConfirmS=S+K;</v>
      </c>
      <c r="E141" s="80" t="str">
        <f>IF('Source NewCleanData'!$C452="lesson1",'Source NewCleanData'!F452,"")</f>
        <v>2018-04-29T21:53:14.942Z</v>
      </c>
      <c r="F141" s="90" t="str">
        <f t="shared" si="12"/>
        <v>Incorrect</v>
      </c>
      <c r="H141" s="90" t="str">
        <f t="shared" si="13"/>
        <v/>
      </c>
    </row>
    <row r="142" spans="1:8" x14ac:dyDescent="0.3">
      <c r="A142">
        <f>VLOOKUP(C142,'UniqueAuthor#s'!$B$5:$C$75,2,TRUE)</f>
        <v>17</v>
      </c>
      <c r="B142" t="str">
        <f>IF('Source NewCleanData'!$C453="lesson1",'Source NewCleanData'!C453,"")</f>
        <v>lesson1</v>
      </c>
      <c r="C142">
        <f>IF('Source NewCleanData'!$C453="lesson1",'Source NewCleanData'!D453,"")</f>
        <v>265083727</v>
      </c>
      <c r="D142" t="str">
        <f>IF('Source NewCleanData'!$C453="lesson1",'Source NewCleanData'!E453,"")</f>
        <v>ConfirmS=K+S;</v>
      </c>
      <c r="E142" s="80" t="str">
        <f>IF('Source NewCleanData'!$C453="lesson1",'Source NewCleanData'!F453,"")</f>
        <v>2018-04-29T21:53:26.331Z</v>
      </c>
      <c r="F142" s="90" t="str">
        <f t="shared" si="12"/>
        <v>Incorrect</v>
      </c>
      <c r="H142" s="90" t="str">
        <f t="shared" si="13"/>
        <v/>
      </c>
    </row>
    <row r="143" spans="1:8" x14ac:dyDescent="0.3">
      <c r="A143">
        <f>VLOOKUP(C143,'UniqueAuthor#s'!$B$5:$C$75,2,TRUE)</f>
        <v>17</v>
      </c>
      <c r="B143" t="str">
        <f>IF('Source NewCleanData'!$C454="lesson1",'Source NewCleanData'!C454,"")</f>
        <v>lesson1</v>
      </c>
      <c r="C143">
        <f>IF('Source NewCleanData'!$C454="lesson1",'Source NewCleanData'!D454,"")</f>
        <v>265083727</v>
      </c>
      <c r="D143" t="str">
        <f>IF('Source NewCleanData'!$C454="lesson1",'Source NewCleanData'!E454,"")</f>
        <v>ConfirmS=&lt;#K&gt;o#S;</v>
      </c>
      <c r="E143" s="80" t="str">
        <f>IF('Source NewCleanData'!$C454="lesson1",'Source NewCleanData'!F454,"")</f>
        <v>2018-04-29T21:53:46.154Z</v>
      </c>
      <c r="F143" s="90" t="str">
        <f t="shared" si="12"/>
        <v>Correct</v>
      </c>
      <c r="G143">
        <f>COUNTIF($C$6:$C$444,"="&amp;$C143)</f>
        <v>9</v>
      </c>
      <c r="H143" s="90" t="str">
        <f t="shared" si="13"/>
        <v/>
      </c>
    </row>
    <row r="144" spans="1:8" x14ac:dyDescent="0.3">
      <c r="A144">
        <f>VLOOKUP(C144,'UniqueAuthor#s'!$B$5:$C$75,2,TRUE)</f>
        <v>18</v>
      </c>
      <c r="B144" t="str">
        <f>IF('Source NewCleanData'!$C483="lesson1",'Source NewCleanData'!C483,"")</f>
        <v>lesson1</v>
      </c>
      <c r="C144">
        <f>IF('Source NewCleanData'!$C483="lesson1",'Source NewCleanData'!D483,"")</f>
        <v>271627384</v>
      </c>
      <c r="D144" t="str">
        <f>IF('Source NewCleanData'!$C483="lesson1",'Source NewCleanData'!E483,"")</f>
        <v>ConfirmS=&lt;K&gt;;</v>
      </c>
      <c r="E144" s="80" t="str">
        <f>IF('Source NewCleanData'!$C483="lesson1",'Source NewCleanData'!F483,"")</f>
        <v>2018-04-24T02:54:20.056Z</v>
      </c>
      <c r="F144" s="90" t="str">
        <f t="shared" si="12"/>
        <v>Incorrect</v>
      </c>
      <c r="H144" s="90" t="str">
        <f t="shared" si="13"/>
        <v/>
      </c>
    </row>
    <row r="145" spans="1:8" x14ac:dyDescent="0.3">
      <c r="A145">
        <f>VLOOKUP(C145,'UniqueAuthor#s'!$B$5:$C$75,2,TRUE)</f>
        <v>18</v>
      </c>
      <c r="B145" t="str">
        <f>IF('Source NewCleanData'!$C484="lesson1",'Source NewCleanData'!C484,"")</f>
        <v>lesson1</v>
      </c>
      <c r="C145">
        <f>IF('Source NewCleanData'!$C484="lesson1",'Source NewCleanData'!D484,"")</f>
        <v>271627384</v>
      </c>
      <c r="D145" t="str">
        <f>IF('Source NewCleanData'!$C484="lesson1",'Source NewCleanData'!E484,"")</f>
        <v>ConfirmS=K;</v>
      </c>
      <c r="E145" s="80" t="str">
        <f>IF('Source NewCleanData'!$C484="lesson1",'Source NewCleanData'!F484,"")</f>
        <v>2018-04-24T02:55:12.249Z</v>
      </c>
      <c r="F145" s="90" t="str">
        <f t="shared" si="12"/>
        <v>Incorrect</v>
      </c>
      <c r="H145" s="90" t="str">
        <f t="shared" si="13"/>
        <v/>
      </c>
    </row>
    <row r="146" spans="1:8" x14ac:dyDescent="0.3">
      <c r="A146">
        <f>VLOOKUP(C146,'UniqueAuthor#s'!$B$5:$C$75,2,TRUE)</f>
        <v>18</v>
      </c>
      <c r="B146" t="str">
        <f>IF('Source NewCleanData'!$C485="lesson1",'Source NewCleanData'!C485,"")</f>
        <v>lesson1</v>
      </c>
      <c r="C146">
        <f>IF('Source NewCleanData'!$C485="lesson1",'Source NewCleanData'!D485,"")</f>
        <v>271627384</v>
      </c>
      <c r="D146" t="str">
        <f>IF('Source NewCleanData'!$C485="lesson1",'Source NewCleanData'!E485,"")</f>
        <v>ConfirmS=Ko#S;</v>
      </c>
      <c r="E146" s="80" t="str">
        <f>IF('Source NewCleanData'!$C485="lesson1",'Source NewCleanData'!F485,"")</f>
        <v>2018-04-24T02:55:39.698Z</v>
      </c>
      <c r="F146" s="90" t="str">
        <f t="shared" si="12"/>
        <v>Incorrect</v>
      </c>
      <c r="H146" s="90" t="str">
        <f t="shared" si="13"/>
        <v/>
      </c>
    </row>
    <row r="147" spans="1:8" x14ac:dyDescent="0.3">
      <c r="A147">
        <f>VLOOKUP(C147,'UniqueAuthor#s'!$B$5:$C$75,2,TRUE)</f>
        <v>18</v>
      </c>
      <c r="B147" t="str">
        <f>IF('Source NewCleanData'!$C486="lesson1",'Source NewCleanData'!C486,"")</f>
        <v>lesson1</v>
      </c>
      <c r="C147">
        <f>IF('Source NewCleanData'!$C486="lesson1",'Source NewCleanData'!D486,"")</f>
        <v>271627384</v>
      </c>
      <c r="D147" t="str">
        <f>IF('Source NewCleanData'!$C486="lesson1",'Source NewCleanData'!E486,"")</f>
        <v>ConfirmS=&lt;#K&gt;o#S;</v>
      </c>
      <c r="E147" s="80" t="str">
        <f>IF('Source NewCleanData'!$C486="lesson1",'Source NewCleanData'!F486,"")</f>
        <v>2018-04-24T02:55:53.867Z</v>
      </c>
      <c r="F147" s="90" t="str">
        <f t="shared" si="12"/>
        <v>Correct</v>
      </c>
      <c r="G147">
        <f>COUNTIF($C$6:$C$444,"="&amp;$C147)</f>
        <v>4</v>
      </c>
      <c r="H147" s="90" t="str">
        <f t="shared" si="13"/>
        <v/>
      </c>
    </row>
    <row r="148" spans="1:8" x14ac:dyDescent="0.3">
      <c r="A148">
        <f>VLOOKUP(C148,'UniqueAuthor#s'!$B$5:$C$75,2,TRUE)</f>
        <v>19</v>
      </c>
      <c r="B148" t="str">
        <f>IF('Source NewCleanData'!$C497="lesson1",'Source NewCleanData'!C497,"")</f>
        <v>lesson1</v>
      </c>
      <c r="C148">
        <f>IF('Source NewCleanData'!$C497="lesson1",'Source NewCleanData'!D497,"")</f>
        <v>277475471</v>
      </c>
      <c r="D148" t="str">
        <f>IF('Source NewCleanData'!$C497="lesson1",'Source NewCleanData'!E497,"")</f>
        <v>ConfirmS=&lt;#K&gt;;</v>
      </c>
      <c r="E148" s="80" t="str">
        <f>IF('Source NewCleanData'!$C497="lesson1",'Source NewCleanData'!F497,"")</f>
        <v>2018-04-26T04:18:41.784Z</v>
      </c>
      <c r="F148" s="90" t="str">
        <f t="shared" si="12"/>
        <v>Correct</v>
      </c>
      <c r="G148">
        <f>COUNTIF($C$6:$C$444,"="&amp;$C148)</f>
        <v>1</v>
      </c>
      <c r="H148" s="90" t="str">
        <f t="shared" si="13"/>
        <v/>
      </c>
    </row>
    <row r="149" spans="1:8" x14ac:dyDescent="0.3">
      <c r="A149">
        <f>VLOOKUP(C149,'UniqueAuthor#s'!$B$5:$C$75,2,TRUE)</f>
        <v>20</v>
      </c>
      <c r="B149" t="str">
        <f>IF('Source NewCleanData'!$C513="lesson1",'Source NewCleanData'!C513,"")</f>
        <v>lesson1</v>
      </c>
      <c r="C149">
        <f>IF('Source NewCleanData'!$C513="lesson1",'Source NewCleanData'!D513,"")</f>
        <v>295685076</v>
      </c>
      <c r="D149" t="str">
        <f>IF('Source NewCleanData'!$C513="lesson1",'Source NewCleanData'!E513,"")</f>
        <v>ConfirmS=&lt;K&gt;o#S;</v>
      </c>
      <c r="E149" s="80" t="str">
        <f>IF('Source NewCleanData'!$C513="lesson1",'Source NewCleanData'!F513,"")</f>
        <v>2018-04-28T16:16:08.898Z</v>
      </c>
      <c r="F149" s="90" t="str">
        <f t="shared" si="12"/>
        <v>Incorrect</v>
      </c>
      <c r="H149" s="90" t="str">
        <f t="shared" si="13"/>
        <v/>
      </c>
    </row>
    <row r="150" spans="1:8" x14ac:dyDescent="0.3">
      <c r="A150">
        <f>VLOOKUP(C150,'UniqueAuthor#s'!$B$5:$C$75,2,TRUE)</f>
        <v>20</v>
      </c>
      <c r="B150" t="str">
        <f>IF('Source NewCleanData'!$C514="lesson1",'Source NewCleanData'!C514,"")</f>
        <v>lesson1</v>
      </c>
      <c r="C150">
        <f>IF('Source NewCleanData'!$C514="lesson1",'Source NewCleanData'!D514,"")</f>
        <v>295685076</v>
      </c>
      <c r="D150" t="str">
        <f>IF('Source NewCleanData'!$C514="lesson1",'Source NewCleanData'!E514,"")</f>
        <v>ConfirmS=&lt;#K&gt;o#S;</v>
      </c>
      <c r="E150" s="80" t="str">
        <f>IF('Source NewCleanData'!$C514="lesson1",'Source NewCleanData'!F514,"")</f>
        <v>2018-04-28T16:17:12.932Z</v>
      </c>
      <c r="F150" s="90" t="str">
        <f t="shared" si="12"/>
        <v>Correct</v>
      </c>
      <c r="G150">
        <f>COUNTIF($C$6:$C$444,"="&amp;$C150)</f>
        <v>2</v>
      </c>
      <c r="H150" s="90" t="str">
        <f t="shared" si="13"/>
        <v/>
      </c>
    </row>
    <row r="151" spans="1:8" x14ac:dyDescent="0.3">
      <c r="A151">
        <f>VLOOKUP(C151,'UniqueAuthor#s'!$B$5:$C$75,2,TRUE)</f>
        <v>21</v>
      </c>
      <c r="B151" t="str">
        <f>IF('Source NewCleanData'!$C521="lesson1",'Source NewCleanData'!C521,"")</f>
        <v>lesson1</v>
      </c>
      <c r="C151">
        <f>IF('Source NewCleanData'!$C521="lesson1",'Source NewCleanData'!D521,"")</f>
        <v>301402026</v>
      </c>
      <c r="D151" t="str">
        <f>IF('Source NewCleanData'!$C521="lesson1",'Source NewCleanData'!E521,"")</f>
        <v>ConfirmS=Empty_String;</v>
      </c>
      <c r="E151" s="80" t="str">
        <f>IF('Source NewCleanData'!$C521="lesson1",'Source NewCleanData'!F521,"")</f>
        <v>2018-04-26T15:50:30.289Z</v>
      </c>
      <c r="F151" s="90" t="str">
        <f t="shared" si="12"/>
        <v>Incorrect</v>
      </c>
      <c r="H151" s="90" t="str">
        <f t="shared" si="13"/>
        <v/>
      </c>
    </row>
    <row r="152" spans="1:8" x14ac:dyDescent="0.3">
      <c r="A152">
        <f>VLOOKUP(C152,'UniqueAuthor#s'!$B$5:$C$75,2,TRUE)</f>
        <v>21</v>
      </c>
      <c r="B152" t="str">
        <f>IF('Source NewCleanData'!$C522="lesson1",'Source NewCleanData'!C522,"")</f>
        <v>lesson1</v>
      </c>
      <c r="C152">
        <f>IF('Source NewCleanData'!$C522="lesson1",'Source NewCleanData'!D522,"")</f>
        <v>301402026</v>
      </c>
      <c r="D152" t="str">
        <f>IF('Source NewCleanData'!$C522="lesson1",'Source NewCleanData'!E522,"")</f>
        <v>ConfirmS=#S;</v>
      </c>
      <c r="E152" s="80" t="str">
        <f>IF('Source NewCleanData'!$C522="lesson1",'Source NewCleanData'!F522,"")</f>
        <v>2018-04-26T15:50:48.965Z</v>
      </c>
      <c r="F152" s="90" t="str">
        <f t="shared" si="12"/>
        <v>Incorrect</v>
      </c>
      <c r="H152" s="90" t="str">
        <f t="shared" si="13"/>
        <v/>
      </c>
    </row>
    <row r="153" spans="1:8" x14ac:dyDescent="0.3">
      <c r="A153">
        <f>VLOOKUP(C153,'UniqueAuthor#s'!$B$5:$C$75,2,TRUE)</f>
        <v>21</v>
      </c>
      <c r="B153" t="str">
        <f>IF('Source NewCleanData'!$C523="lesson1",'Source NewCleanData'!C523,"")</f>
        <v>lesson1</v>
      </c>
      <c r="C153">
        <f>IF('Source NewCleanData'!$C523="lesson1",'Source NewCleanData'!D523,"")</f>
        <v>301402026</v>
      </c>
      <c r="D153" t="str">
        <f>IF('Source NewCleanData'!$C523="lesson1",'Source NewCleanData'!E523,"")</f>
        <v>ConfirmS=&lt;K&gt;oS;</v>
      </c>
      <c r="E153" s="80" t="str">
        <f>IF('Source NewCleanData'!$C523="lesson1",'Source NewCleanData'!F523,"")</f>
        <v>2018-04-26T15:52:06.665Z</v>
      </c>
      <c r="F153" s="90" t="str">
        <f t="shared" si="12"/>
        <v>Incorrect</v>
      </c>
      <c r="H153" s="90" t="str">
        <f t="shared" si="13"/>
        <v/>
      </c>
    </row>
    <row r="154" spans="1:8" x14ac:dyDescent="0.3">
      <c r="A154">
        <f>VLOOKUP(C154,'UniqueAuthor#s'!$B$5:$C$75,2,TRUE)</f>
        <v>21</v>
      </c>
      <c r="B154" t="str">
        <f>IF('Source NewCleanData'!$C524="lesson1",'Source NewCleanData'!C524,"")</f>
        <v>lesson1</v>
      </c>
      <c r="C154">
        <f>IF('Source NewCleanData'!$C524="lesson1",'Source NewCleanData'!D524,"")</f>
        <v>301402026</v>
      </c>
      <c r="D154" t="str">
        <f>IF('Source NewCleanData'!$C524="lesson1",'Source NewCleanData'!E524,"")</f>
        <v>ConfirmS=&lt;#K&gt;o&lt;#S&gt;;</v>
      </c>
      <c r="E154" s="80" t="str">
        <f>IF('Source NewCleanData'!$C524="lesson1",'Source NewCleanData'!F524,"")</f>
        <v>2018-04-26T15:53:44.397Z</v>
      </c>
      <c r="F154" s="90" t="str">
        <f t="shared" si="12"/>
        <v>Incorrect</v>
      </c>
      <c r="H154" s="90" t="str">
        <f t="shared" si="13"/>
        <v/>
      </c>
    </row>
    <row r="155" spans="1:8" x14ac:dyDescent="0.3">
      <c r="A155">
        <f>VLOOKUP(C155,'UniqueAuthor#s'!$B$5:$C$75,2,TRUE)</f>
        <v>21</v>
      </c>
      <c r="B155" t="str">
        <f>IF('Source NewCleanData'!$C525="lesson1",'Source NewCleanData'!C525,"")</f>
        <v>lesson1</v>
      </c>
      <c r="C155">
        <f>IF('Source NewCleanData'!$C525="lesson1",'Source NewCleanData'!D525,"")</f>
        <v>301402026</v>
      </c>
      <c r="D155" t="str">
        <f>IF('Source NewCleanData'!$C525="lesson1",'Source NewCleanData'!E525,"")</f>
        <v>ConfirmS=&lt;K&gt;o&lt;#S&gt;;</v>
      </c>
      <c r="E155" s="80" t="str">
        <f>IF('Source NewCleanData'!$C525="lesson1",'Source NewCleanData'!F525,"")</f>
        <v>2018-04-26T15:54:01.315Z</v>
      </c>
      <c r="F155" s="90" t="str">
        <f t="shared" si="12"/>
        <v>Incorrect</v>
      </c>
      <c r="H155" s="90" t="str">
        <f t="shared" si="13"/>
        <v/>
      </c>
    </row>
    <row r="156" spans="1:8" x14ac:dyDescent="0.3">
      <c r="A156">
        <f>VLOOKUP(C156,'UniqueAuthor#s'!$B$5:$C$75,2,TRUE)</f>
        <v>21</v>
      </c>
      <c r="B156" t="str">
        <f>IF('Source NewCleanData'!$C526="lesson1",'Source NewCleanData'!C526,"")</f>
        <v>lesson1</v>
      </c>
      <c r="C156">
        <f>IF('Source NewCleanData'!$C526="lesson1",'Source NewCleanData'!D526,"")</f>
        <v>301402026</v>
      </c>
      <c r="D156" t="str">
        <f>IF('Source NewCleanData'!$C526="lesson1",'Source NewCleanData'!E526,"")</f>
        <v>ConfirmS=&lt;K&gt;o#S;</v>
      </c>
      <c r="E156" s="80" t="str">
        <f>IF('Source NewCleanData'!$C526="lesson1",'Source NewCleanData'!F526,"")</f>
        <v>2018-04-26T15:54:20.397Z</v>
      </c>
      <c r="F156" s="90" t="str">
        <f t="shared" si="12"/>
        <v>Incorrect</v>
      </c>
      <c r="H156" s="90" t="str">
        <f t="shared" si="13"/>
        <v/>
      </c>
    </row>
    <row r="157" spans="1:8" x14ac:dyDescent="0.3">
      <c r="A157">
        <f>VLOOKUP(C157,'UniqueAuthor#s'!$B$5:$C$75,2,TRUE)</f>
        <v>21</v>
      </c>
      <c r="B157" t="str">
        <f>IF('Source NewCleanData'!$C527="lesson1",'Source NewCleanData'!C527,"")</f>
        <v>lesson1</v>
      </c>
      <c r="C157">
        <f>IF('Source NewCleanData'!$C527="lesson1",'Source NewCleanData'!D527,"")</f>
        <v>301402026</v>
      </c>
      <c r="D157" t="str">
        <f>IF('Source NewCleanData'!$C527="lesson1",'Source NewCleanData'!E527,"")</f>
        <v>ConfirmS=&lt;#K&gt;o#S;</v>
      </c>
      <c r="E157" s="80" t="str">
        <f>IF('Source NewCleanData'!$C527="lesson1",'Source NewCleanData'!F527,"")</f>
        <v>2018-04-26T15:54:39.483Z</v>
      </c>
      <c r="F157" s="90" t="str">
        <f t="shared" si="12"/>
        <v>Correct</v>
      </c>
      <c r="G157">
        <f>COUNTIF($C$6:$C$444,"="&amp;$C157)</f>
        <v>7</v>
      </c>
      <c r="H157" s="90" t="str">
        <f t="shared" si="13"/>
        <v/>
      </c>
    </row>
    <row r="158" spans="1:8" x14ac:dyDescent="0.3">
      <c r="A158">
        <f>VLOOKUP(C158,'UniqueAuthor#s'!$B$5:$C$75,2,TRUE)</f>
        <v>22</v>
      </c>
      <c r="B158" t="str">
        <f>IF('Source NewCleanData'!$C535="lesson1",'Source NewCleanData'!C535,"")</f>
        <v>lesson1</v>
      </c>
      <c r="C158">
        <f>IF('Source NewCleanData'!$C535="lesson1",'Source NewCleanData'!D535,"")</f>
        <v>333030749</v>
      </c>
      <c r="D158" t="str">
        <f>IF('Source NewCleanData'!$C535="lesson1",'Source NewCleanData'!E535,"")</f>
        <v>ConfirmS=#Ko#S/*expression*/;</v>
      </c>
      <c r="E158" s="80" t="str">
        <f>IF('Source NewCleanData'!$C535="lesson1",'Source NewCleanData'!F535,"")</f>
        <v>2018-04-26T04:15:28.733Z</v>
      </c>
      <c r="F158" s="90" t="str">
        <f t="shared" si="12"/>
        <v>Incorrect</v>
      </c>
      <c r="H158" s="90" t="str">
        <f t="shared" si="13"/>
        <v/>
      </c>
    </row>
    <row r="159" spans="1:8" x14ac:dyDescent="0.3">
      <c r="A159">
        <f>VLOOKUP(C159,'UniqueAuthor#s'!$B$5:$C$75,2,TRUE)</f>
        <v>22</v>
      </c>
      <c r="B159" t="str">
        <f>IF('Source NewCleanData'!$C536="lesson1",'Source NewCleanData'!C536,"")</f>
        <v>lesson1</v>
      </c>
      <c r="C159">
        <f>IF('Source NewCleanData'!$C536="lesson1",'Source NewCleanData'!D536,"")</f>
        <v>333030749</v>
      </c>
      <c r="D159" t="str">
        <f>IF('Source NewCleanData'!$C536="lesson1",'Source NewCleanData'!E536,"")</f>
        <v>ConfirmS=&lt;#K&gt;/*expression*/;</v>
      </c>
      <c r="E159" s="80" t="str">
        <f>IF('Source NewCleanData'!$C536="lesson1",'Source NewCleanData'!F536,"")</f>
        <v>2018-04-26T04:15:43.976Z</v>
      </c>
      <c r="F159" s="90" t="str">
        <f t="shared" si="12"/>
        <v>Incorrect</v>
      </c>
      <c r="H159" s="90" t="str">
        <f t="shared" si="13"/>
        <v/>
      </c>
    </row>
    <row r="160" spans="1:8" x14ac:dyDescent="0.3">
      <c r="A160">
        <f>VLOOKUP(C160,'UniqueAuthor#s'!$B$5:$C$75,2,TRUE)</f>
        <v>22</v>
      </c>
      <c r="B160" t="str">
        <f>IF('Source NewCleanData'!$C537="lesson1",'Source NewCleanData'!C537,"")</f>
        <v>lesson1</v>
      </c>
      <c r="C160">
        <f>IF('Source NewCleanData'!$C537="lesson1",'Source NewCleanData'!D537,"")</f>
        <v>333030749</v>
      </c>
      <c r="D160" t="str">
        <f>IF('Source NewCleanData'!$C537="lesson1",'Source NewCleanData'!E537,"")</f>
        <v>ConfirmS=&lt;#K&gt;;</v>
      </c>
      <c r="E160" s="80" t="str">
        <f>IF('Source NewCleanData'!$C537="lesson1",'Source NewCleanData'!F537,"")</f>
        <v>2018-04-26T04:16:08.215Z</v>
      </c>
      <c r="F160" s="90" t="str">
        <f t="shared" si="12"/>
        <v>Correct</v>
      </c>
      <c r="G160">
        <f>COUNTIF($C$6:$C$444,"="&amp;$C160)</f>
        <v>3</v>
      </c>
      <c r="H160" s="90" t="str">
        <f t="shared" si="13"/>
        <v/>
      </c>
    </row>
    <row r="161" spans="1:8" x14ac:dyDescent="0.3">
      <c r="A161">
        <f>VLOOKUP(C161,'UniqueAuthor#s'!$B$5:$C$75,2,TRUE)</f>
        <v>23</v>
      </c>
      <c r="B161" t="str">
        <f>IF('Source NewCleanData'!$C550="lesson1",'Source NewCleanData'!C550,"")</f>
        <v>lesson1</v>
      </c>
      <c r="C161">
        <f>IF('Source NewCleanData'!$C550="lesson1",'Source NewCleanData'!D550,"")</f>
        <v>335074713</v>
      </c>
      <c r="D161" t="str">
        <f>IF('Source NewCleanData'!$C550="lesson1",'Source NewCleanData'!E550,"")</f>
        <v>ConfirmS=Empty_String;</v>
      </c>
      <c r="E161" s="80" t="str">
        <f>IF('Source NewCleanData'!$C550="lesson1",'Source NewCleanData'!F550,"")</f>
        <v>2018-04-30T02:52:04.506Z</v>
      </c>
      <c r="F161" s="90" t="str">
        <f t="shared" si="12"/>
        <v>Incorrect</v>
      </c>
      <c r="H161" s="90" t="str">
        <f t="shared" si="13"/>
        <v/>
      </c>
    </row>
    <row r="162" spans="1:8" x14ac:dyDescent="0.3">
      <c r="A162">
        <f>VLOOKUP(C162,'UniqueAuthor#s'!$B$5:$C$75,2,TRUE)</f>
        <v>23</v>
      </c>
      <c r="B162" t="str">
        <f>IF('Source NewCleanData'!$C551="lesson1",'Source NewCleanData'!C551,"")</f>
        <v>lesson1</v>
      </c>
      <c r="C162">
        <f>IF('Source NewCleanData'!$C551="lesson1",'Source NewCleanData'!D551,"")</f>
        <v>335074713</v>
      </c>
      <c r="D162" t="str">
        <f>IF('Source NewCleanData'!$C551="lesson1",'Source NewCleanData'!E551,"")</f>
        <v>ConfirmS=&lt;&gt;;</v>
      </c>
      <c r="E162" s="80" t="str">
        <f>IF('Source NewCleanData'!$C551="lesson1",'Source NewCleanData'!F551,"")</f>
        <v>2018-04-30T02:52:33.319Z</v>
      </c>
      <c r="F162" s="90" t="str">
        <f t="shared" si="12"/>
        <v>Incorrect</v>
      </c>
      <c r="H162" s="90" t="str">
        <f t="shared" si="13"/>
        <v/>
      </c>
    </row>
    <row r="163" spans="1:8" x14ac:dyDescent="0.3">
      <c r="A163">
        <f>VLOOKUP(C163,'UniqueAuthor#s'!$B$5:$C$75,2,TRUE)</f>
        <v>23</v>
      </c>
      <c r="B163" t="str">
        <f>IF('Source NewCleanData'!$C552="lesson1",'Source NewCleanData'!C552,"")</f>
        <v>lesson1</v>
      </c>
      <c r="C163">
        <f>IF('Source NewCleanData'!$C552="lesson1",'Source NewCleanData'!D552,"")</f>
        <v>335074713</v>
      </c>
      <c r="D163" t="str">
        <f>IF('Source NewCleanData'!$C552="lesson1",'Source NewCleanData'!E552,"")</f>
        <v>ConfirmS=0;</v>
      </c>
      <c r="E163" s="80" t="str">
        <f>IF('Source NewCleanData'!$C552="lesson1",'Source NewCleanData'!F552,"")</f>
        <v>2018-04-30T02:52:45.136Z</v>
      </c>
      <c r="F163" s="90" t="str">
        <f t="shared" si="12"/>
        <v>Incorrect</v>
      </c>
      <c r="H163" s="90" t="str">
        <f t="shared" si="13"/>
        <v/>
      </c>
    </row>
    <row r="164" spans="1:8" x14ac:dyDescent="0.3">
      <c r="A164">
        <f>VLOOKUP(C164,'UniqueAuthor#s'!$B$5:$C$75,2,TRUE)</f>
        <v>23</v>
      </c>
      <c r="B164" t="str">
        <f>IF('Source NewCleanData'!$C553="lesson1",'Source NewCleanData'!C553,"")</f>
        <v>lesson1</v>
      </c>
      <c r="C164">
        <f>IF('Source NewCleanData'!$C553="lesson1",'Source NewCleanData'!D553,"")</f>
        <v>335074713</v>
      </c>
      <c r="D164" t="str">
        <f>IF('Source NewCleanData'!$C553="lesson1",'Source NewCleanData'!E553,"")</f>
        <v>ConfirmS=();</v>
      </c>
      <c r="E164" s="80" t="str">
        <f>IF('Source NewCleanData'!$C553="lesson1",'Source NewCleanData'!F553,"")</f>
        <v>2018-04-30T02:53:29.076Z</v>
      </c>
      <c r="F164" s="90" t="str">
        <f t="shared" si="12"/>
        <v>Incorrect</v>
      </c>
      <c r="H164" s="90" t="str">
        <f t="shared" si="13"/>
        <v/>
      </c>
    </row>
    <row r="165" spans="1:8" x14ac:dyDescent="0.3">
      <c r="A165">
        <f>VLOOKUP(C165,'UniqueAuthor#s'!$B$5:$C$75,2,TRUE)</f>
        <v>23</v>
      </c>
      <c r="B165" t="str">
        <f>IF('Source NewCleanData'!$C554="lesson1",'Source NewCleanData'!C554,"")</f>
        <v>lesson1</v>
      </c>
      <c r="C165">
        <f>IF('Source NewCleanData'!$C554="lesson1",'Source NewCleanData'!D554,"")</f>
        <v>335074713</v>
      </c>
      <c r="D165" t="str">
        <f>IF('Source NewCleanData'!$C554="lesson1",'Source NewCleanData'!E554,"")</f>
        <v>ConfirmS=K;</v>
      </c>
      <c r="E165" s="80" t="str">
        <f>IF('Source NewCleanData'!$C554="lesson1",'Source NewCleanData'!F554,"")</f>
        <v>2018-04-30T02:53:55.654Z</v>
      </c>
      <c r="F165" s="90" t="str">
        <f t="shared" si="12"/>
        <v>Incorrect</v>
      </c>
      <c r="H165" s="90" t="str">
        <f t="shared" si="13"/>
        <v/>
      </c>
    </row>
    <row r="166" spans="1:8" x14ac:dyDescent="0.3">
      <c r="A166">
        <f>VLOOKUP(C166,'UniqueAuthor#s'!$B$5:$C$75,2,TRUE)</f>
        <v>23</v>
      </c>
      <c r="B166" t="str">
        <f>IF('Source NewCleanData'!$C555="lesson1",'Source NewCleanData'!C555,"")</f>
        <v>lesson1</v>
      </c>
      <c r="C166">
        <f>IF('Source NewCleanData'!$C555="lesson1",'Source NewCleanData'!D555,"")</f>
        <v>335074713</v>
      </c>
      <c r="D166" t="str">
        <f>IF('Source NewCleanData'!$C555="lesson1",'Source NewCleanData'!E555,"")</f>
        <v>ConfirmS=3;</v>
      </c>
      <c r="E166" s="80" t="str">
        <f>IF('Source NewCleanData'!$C555="lesson1",'Source NewCleanData'!F555,"")</f>
        <v>2018-04-30T02:56:27.307Z</v>
      </c>
      <c r="F166" s="90" t="str">
        <f t="shared" si="12"/>
        <v>Incorrect</v>
      </c>
      <c r="H166" s="90" t="str">
        <f t="shared" si="13"/>
        <v/>
      </c>
    </row>
    <row r="167" spans="1:8" x14ac:dyDescent="0.3">
      <c r="A167">
        <f>VLOOKUP(C167,'UniqueAuthor#s'!$B$5:$C$75,2,TRUE)</f>
        <v>23</v>
      </c>
      <c r="B167" t="str">
        <f>IF('Source NewCleanData'!$C556="lesson1",'Source NewCleanData'!C556,"")</f>
        <v>lesson1</v>
      </c>
      <c r="C167">
        <f>IF('Source NewCleanData'!$C556="lesson1",'Source NewCleanData'!D556,"")</f>
        <v>335074713</v>
      </c>
      <c r="D167" t="str">
        <f>IF('Source NewCleanData'!$C556="lesson1",'Source NewCleanData'!E556,"")</f>
        <v>ConfirmS=Empty_String;</v>
      </c>
      <c r="E167" s="80" t="str">
        <f>IF('Source NewCleanData'!$C556="lesson1",'Source NewCleanData'!F556,"")</f>
        <v>2018-04-30T02:57:01.813Z</v>
      </c>
      <c r="F167" s="90" t="str">
        <f t="shared" si="12"/>
        <v>Incorrect</v>
      </c>
      <c r="H167" s="90" t="str">
        <f t="shared" si="13"/>
        <v/>
      </c>
    </row>
    <row r="168" spans="1:8" x14ac:dyDescent="0.3">
      <c r="A168">
        <f>VLOOKUP(C168,'UniqueAuthor#s'!$B$5:$C$75,2,TRUE)</f>
        <v>23</v>
      </c>
      <c r="B168" t="str">
        <f>IF('Source NewCleanData'!$C557="lesson1",'Source NewCleanData'!C557,"")</f>
        <v>lesson1</v>
      </c>
      <c r="C168">
        <f>IF('Source NewCleanData'!$C557="lesson1",'Source NewCleanData'!D557,"")</f>
        <v>335074713</v>
      </c>
      <c r="D168" t="str">
        <f>IF('Source NewCleanData'!$C557="lesson1",'Source NewCleanData'!E557,"")</f>
        <v>ConfirmS=&lt;#S&gt;o#K;</v>
      </c>
      <c r="E168" s="80" t="str">
        <f>IF('Source NewCleanData'!$C557="lesson1",'Source NewCleanData'!F557,"")</f>
        <v>2018-04-30T02:57:40.508Z</v>
      </c>
      <c r="F168" s="90" t="str">
        <f t="shared" si="12"/>
        <v>Incorrect</v>
      </c>
      <c r="H168" s="90" t="str">
        <f t="shared" si="13"/>
        <v/>
      </c>
    </row>
    <row r="169" spans="1:8" x14ac:dyDescent="0.3">
      <c r="A169">
        <f>VLOOKUP(C169,'UniqueAuthor#s'!$B$5:$C$75,2,TRUE)</f>
        <v>23</v>
      </c>
      <c r="B169" t="str">
        <f>IF('Source NewCleanData'!$C558="lesson1",'Source NewCleanData'!C558,"")</f>
        <v>lesson1</v>
      </c>
      <c r="C169">
        <f>IF('Source NewCleanData'!$C558="lesson1",'Source NewCleanData'!D558,"")</f>
        <v>335074713</v>
      </c>
      <c r="D169" t="str">
        <f>IF('Source NewCleanData'!$C558="lesson1",'Source NewCleanData'!E558,"")</f>
        <v>ConfirmS=&lt;#S&gt;o#K;</v>
      </c>
      <c r="E169" s="80" t="str">
        <f>IF('Source NewCleanData'!$C558="lesson1",'Source NewCleanData'!F558,"")</f>
        <v>2018-04-30T02:58:01.365Z</v>
      </c>
      <c r="F169" s="90" t="str">
        <f t="shared" si="12"/>
        <v>Incorrect</v>
      </c>
      <c r="H169" s="90" t="str">
        <f t="shared" si="13"/>
        <v/>
      </c>
    </row>
    <row r="170" spans="1:8" x14ac:dyDescent="0.3">
      <c r="A170">
        <f>VLOOKUP(C170,'UniqueAuthor#s'!$B$5:$C$75,2,TRUE)</f>
        <v>23</v>
      </c>
      <c r="B170" t="str">
        <f>IF('Source NewCleanData'!$C559="lesson1",'Source NewCleanData'!C559,"")</f>
        <v>lesson1</v>
      </c>
      <c r="C170">
        <f>IF('Source NewCleanData'!$C559="lesson1",'Source NewCleanData'!D559,"")</f>
        <v>335074713</v>
      </c>
      <c r="D170" t="str">
        <f>IF('Source NewCleanData'!$C559="lesson1",'Source NewCleanData'!E559,"")</f>
        <v>ConfirmS=#K;</v>
      </c>
      <c r="E170" s="80" t="str">
        <f>IF('Source NewCleanData'!$C559="lesson1",'Source NewCleanData'!F559,"")</f>
        <v>2018-04-30T03:00:55.883Z</v>
      </c>
      <c r="F170" s="90" t="str">
        <f t="shared" si="12"/>
        <v>Incorrect</v>
      </c>
      <c r="H170" s="90" t="str">
        <f t="shared" si="13"/>
        <v/>
      </c>
    </row>
    <row r="171" spans="1:8" x14ac:dyDescent="0.3">
      <c r="A171">
        <f>VLOOKUP(C171,'UniqueAuthor#s'!$B$5:$C$75,2,TRUE)</f>
        <v>23</v>
      </c>
      <c r="B171" t="str">
        <f>IF('Source NewCleanData'!$C560="lesson1",'Source NewCleanData'!C560,"")</f>
        <v>lesson1</v>
      </c>
      <c r="C171">
        <f>IF('Source NewCleanData'!$C560="lesson1",'Source NewCleanData'!D560,"")</f>
        <v>335074713</v>
      </c>
      <c r="D171" t="str">
        <f>IF('Source NewCleanData'!$C560="lesson1",'Source NewCleanData'!E560,"")</f>
        <v>ConfirmS=&lt;3&gt;;</v>
      </c>
      <c r="E171" s="80" t="str">
        <f>IF('Source NewCleanData'!$C560="lesson1",'Source NewCleanData'!F560,"")</f>
        <v>2018-04-30T03:01:12.993Z</v>
      </c>
      <c r="F171" s="90" t="str">
        <f t="shared" si="12"/>
        <v>Incorrect</v>
      </c>
      <c r="G171">
        <f>COUNTIF($C$6:$C$444,"="&amp;$C171)</f>
        <v>11</v>
      </c>
      <c r="H171" s="90" t="str">
        <f t="shared" si="13"/>
        <v>Gave Up</v>
      </c>
    </row>
    <row r="172" spans="1:8" x14ac:dyDescent="0.3">
      <c r="A172">
        <f>VLOOKUP(C172,'UniqueAuthor#s'!$B$5:$C$75,2,TRUE)</f>
        <v>24</v>
      </c>
      <c r="B172" t="str">
        <f>IF('Source NewCleanData'!$C561="lesson1",'Source NewCleanData'!C561,"")</f>
        <v>lesson1</v>
      </c>
      <c r="C172">
        <f>IF('Source NewCleanData'!$C561="lesson1",'Source NewCleanData'!D561,"")</f>
        <v>353072782</v>
      </c>
      <c r="D172" t="str">
        <f>IF('Source NewCleanData'!$C561="lesson1",'Source NewCleanData'!E561,"")</f>
        <v>ConfirmS=#So&lt;K&gt;;</v>
      </c>
      <c r="E172" s="80" t="str">
        <f>IF('Source NewCleanData'!$C561="lesson1",'Source NewCleanData'!F561,"")</f>
        <v>2018-04-29T18:47:32.482Z</v>
      </c>
      <c r="F172" s="90" t="str">
        <f t="shared" si="12"/>
        <v>Incorrect</v>
      </c>
      <c r="H172" s="90" t="str">
        <f t="shared" si="13"/>
        <v/>
      </c>
    </row>
    <row r="173" spans="1:8" x14ac:dyDescent="0.3">
      <c r="A173">
        <f>VLOOKUP(C173,'UniqueAuthor#s'!$B$5:$C$75,2,TRUE)</f>
        <v>24</v>
      </c>
      <c r="B173" t="str">
        <f>IF('Source NewCleanData'!$C562="lesson1",'Source NewCleanData'!C562,"")</f>
        <v>lesson1</v>
      </c>
      <c r="C173">
        <f>IF('Source NewCleanData'!$C562="lesson1",'Source NewCleanData'!D562,"")</f>
        <v>353072782</v>
      </c>
      <c r="D173" t="str">
        <f>IF('Source NewCleanData'!$C562="lesson1",'Source NewCleanData'!E562,"")</f>
        <v>ConfirmS=&lt;K&gt;o#S;</v>
      </c>
      <c r="E173" s="80" t="str">
        <f>IF('Source NewCleanData'!$C562="lesson1",'Source NewCleanData'!F562,"")</f>
        <v>2018-04-29T18:47:49.571Z</v>
      </c>
      <c r="F173" s="90" t="str">
        <f t="shared" si="12"/>
        <v>Incorrect</v>
      </c>
      <c r="H173" s="90" t="str">
        <f t="shared" si="13"/>
        <v/>
      </c>
    </row>
    <row r="174" spans="1:8" x14ac:dyDescent="0.3">
      <c r="A174">
        <f>VLOOKUP(C174,'UniqueAuthor#s'!$B$5:$C$75,2,TRUE)</f>
        <v>24</v>
      </c>
      <c r="B174" t="str">
        <f>IF('Source NewCleanData'!$C563="lesson1",'Source NewCleanData'!C563,"")</f>
        <v>lesson1</v>
      </c>
      <c r="C174">
        <f>IF('Source NewCleanData'!$C563="lesson1",'Source NewCleanData'!D563,"")</f>
        <v>353072782</v>
      </c>
      <c r="D174" t="str">
        <f>IF('Source NewCleanData'!$C563="lesson1",'Source NewCleanData'!E563,"")</f>
        <v>ConfirmS=&lt;K&gt;o&lt;#S&gt;;</v>
      </c>
      <c r="E174" s="80" t="str">
        <f>IF('Source NewCleanData'!$C563="lesson1",'Source NewCleanData'!F563,"")</f>
        <v>2018-04-29T18:48:17.719Z</v>
      </c>
      <c r="F174" s="90" t="str">
        <f t="shared" si="12"/>
        <v>Incorrect</v>
      </c>
      <c r="H174" s="90" t="str">
        <f t="shared" si="13"/>
        <v/>
      </c>
    </row>
    <row r="175" spans="1:8" x14ac:dyDescent="0.3">
      <c r="A175">
        <f>VLOOKUP(C175,'UniqueAuthor#s'!$B$5:$C$75,2,TRUE)</f>
        <v>24</v>
      </c>
      <c r="B175" t="str">
        <f>IF('Source NewCleanData'!$C564="lesson1",'Source NewCleanData'!C564,"")</f>
        <v>lesson1</v>
      </c>
      <c r="C175">
        <f>IF('Source NewCleanData'!$C564="lesson1",'Source NewCleanData'!D564,"")</f>
        <v>353072782</v>
      </c>
      <c r="D175" t="str">
        <f>IF('Source NewCleanData'!$C564="lesson1",'Source NewCleanData'!E564,"")</f>
        <v>ConfirmS=&lt;#S&gt;o&lt;K&gt;;</v>
      </c>
      <c r="E175" s="80" t="str">
        <f>IF('Source NewCleanData'!$C564="lesson1",'Source NewCleanData'!F564,"")</f>
        <v>2018-04-29T18:48:33.775Z</v>
      </c>
      <c r="F175" s="90" t="str">
        <f t="shared" si="12"/>
        <v>Incorrect</v>
      </c>
      <c r="H175" s="90" t="str">
        <f t="shared" si="13"/>
        <v/>
      </c>
    </row>
    <row r="176" spans="1:8" x14ac:dyDescent="0.3">
      <c r="A176">
        <f>VLOOKUP(C176,'UniqueAuthor#s'!$B$5:$C$75,2,TRUE)</f>
        <v>24</v>
      </c>
      <c r="B176" t="str">
        <f>IF('Source NewCleanData'!$C565="lesson1",'Source NewCleanData'!C565,"")</f>
        <v>lesson1</v>
      </c>
      <c r="C176">
        <f>IF('Source NewCleanData'!$C565="lesson1",'Source NewCleanData'!D565,"")</f>
        <v>353072782</v>
      </c>
      <c r="D176" t="str">
        <f>IF('Source NewCleanData'!$C565="lesson1",'Source NewCleanData'!E565,"")</f>
        <v>ConfirmS=&lt;#K&gt;o#S;</v>
      </c>
      <c r="E176" s="80" t="str">
        <f>IF('Source NewCleanData'!$C565="lesson1",'Source NewCleanData'!F565,"")</f>
        <v>2018-04-29T18:48:59.687Z</v>
      </c>
      <c r="F176" s="90" t="str">
        <f t="shared" si="12"/>
        <v>Correct</v>
      </c>
      <c r="G176">
        <f>COUNTIF($C$6:$C$444,"="&amp;$C176)</f>
        <v>5</v>
      </c>
      <c r="H176" s="90" t="str">
        <f t="shared" si="13"/>
        <v/>
      </c>
    </row>
    <row r="177" spans="1:8" x14ac:dyDescent="0.3">
      <c r="A177">
        <f>VLOOKUP(C177,'UniqueAuthor#s'!$B$5:$C$75,2,TRUE)</f>
        <v>25</v>
      </c>
      <c r="B177" t="str">
        <f>IF('Source NewCleanData'!$C591="lesson1",'Source NewCleanData'!C591,"")</f>
        <v>lesson1</v>
      </c>
      <c r="C177">
        <f>IF('Source NewCleanData'!$C591="lesson1",'Source NewCleanData'!D591,"")</f>
        <v>377597233</v>
      </c>
      <c r="D177" t="str">
        <f>IF('Source NewCleanData'!$C591="lesson1",'Source NewCleanData'!E591,"")</f>
        <v>ConfirmS=K+#S;</v>
      </c>
      <c r="E177" s="80" t="str">
        <f>IF('Source NewCleanData'!$C591="lesson1",'Source NewCleanData'!F591,"")</f>
        <v>2018-04-26T03:37:39.912Z</v>
      </c>
      <c r="F177" s="90" t="str">
        <f t="shared" si="12"/>
        <v>Incorrect</v>
      </c>
      <c r="H177" s="90" t="str">
        <f t="shared" si="13"/>
        <v/>
      </c>
    </row>
    <row r="178" spans="1:8" x14ac:dyDescent="0.3">
      <c r="A178">
        <f>VLOOKUP(C178,'UniqueAuthor#s'!$B$5:$C$75,2,TRUE)</f>
        <v>25</v>
      </c>
      <c r="B178" t="str">
        <f>IF('Source NewCleanData'!$C592="lesson1",'Source NewCleanData'!C592,"")</f>
        <v>lesson1</v>
      </c>
      <c r="C178">
        <f>IF('Source NewCleanData'!$C592="lesson1",'Source NewCleanData'!D592,"")</f>
        <v>377597233</v>
      </c>
      <c r="D178" t="str">
        <f>IF('Source NewCleanData'!$C592="lesson1",'Source NewCleanData'!E592,"")</f>
        <v>ConfirmS=&lt;#K&gt;;</v>
      </c>
      <c r="E178" s="80" t="str">
        <f>IF('Source NewCleanData'!$C592="lesson1",'Source NewCleanData'!F592,"")</f>
        <v>2018-04-26T03:38:00.015Z</v>
      </c>
      <c r="F178" s="90" t="str">
        <f t="shared" si="12"/>
        <v>Correct</v>
      </c>
      <c r="G178">
        <f>COUNTIF($C$6:$C$444,"="&amp;$C178)</f>
        <v>2</v>
      </c>
      <c r="H178" s="90" t="str">
        <f t="shared" si="13"/>
        <v/>
      </c>
    </row>
    <row r="179" spans="1:8" x14ac:dyDescent="0.3">
      <c r="A179">
        <f>VLOOKUP(C179,'UniqueAuthor#s'!$B$5:$C$75,2,TRUE)</f>
        <v>26</v>
      </c>
      <c r="B179" t="str">
        <f>IF('Source NewCleanData'!$C609="lesson1",'Source NewCleanData'!C609,"")</f>
        <v>lesson1</v>
      </c>
      <c r="C179">
        <f>IF('Source NewCleanData'!$C609="lesson1",'Source NewCleanData'!D609,"")</f>
        <v>379308075</v>
      </c>
      <c r="D179" t="str">
        <f>IF('Source NewCleanData'!$C609="lesson1",'Source NewCleanData'!E609,"")</f>
        <v>ConfirmS=#K;</v>
      </c>
      <c r="E179" s="80" t="str">
        <f>IF('Source NewCleanData'!$C609="lesson1",'Source NewCleanData'!F609,"")</f>
        <v>2018-04-26T00:57:56.656Z</v>
      </c>
      <c r="F179" s="90" t="str">
        <f t="shared" si="12"/>
        <v>Incorrect</v>
      </c>
      <c r="H179" s="90" t="str">
        <f t="shared" si="13"/>
        <v/>
      </c>
    </row>
    <row r="180" spans="1:8" x14ac:dyDescent="0.3">
      <c r="A180">
        <f>VLOOKUP(C180,'UniqueAuthor#s'!$B$5:$C$75,2,TRUE)</f>
        <v>26</v>
      </c>
      <c r="B180" t="str">
        <f>IF('Source NewCleanData'!$C610="lesson1",'Source NewCleanData'!C610,"")</f>
        <v>lesson1</v>
      </c>
      <c r="C180">
        <f>IF('Source NewCleanData'!$C610="lesson1",'Source NewCleanData'!D610,"")</f>
        <v>379308075</v>
      </c>
      <c r="D180" t="str">
        <f>IF('Source NewCleanData'!$C610="lesson1",'Source NewCleanData'!E610,"")</f>
        <v>ConfirmS=K;</v>
      </c>
      <c r="E180" s="80" t="str">
        <f>IF('Source NewCleanData'!$C610="lesson1",'Source NewCleanData'!F610,"")</f>
        <v>2018-04-26T00:58:09.326Z</v>
      </c>
      <c r="F180" s="90" t="str">
        <f t="shared" si="12"/>
        <v>Incorrect</v>
      </c>
      <c r="H180" s="90" t="str">
        <f t="shared" si="13"/>
        <v/>
      </c>
    </row>
    <row r="181" spans="1:8" x14ac:dyDescent="0.3">
      <c r="A181">
        <f>VLOOKUP(C181,'UniqueAuthor#s'!$B$5:$C$75,2,TRUE)</f>
        <v>26</v>
      </c>
      <c r="B181" t="str">
        <f>IF('Source NewCleanData'!$C611="lesson1",'Source NewCleanData'!C611,"")</f>
        <v>lesson1</v>
      </c>
      <c r="C181">
        <f>IF('Source NewCleanData'!$C611="lesson1",'Source NewCleanData'!D611,"")</f>
        <v>379308075</v>
      </c>
      <c r="D181" t="str">
        <f>IF('Source NewCleanData'!$C611="lesson1",'Source NewCleanData'!E611,"")</f>
        <v>ConfirmS=&lt;#K&gt;;</v>
      </c>
      <c r="E181" s="80" t="str">
        <f>IF('Source NewCleanData'!$C611="lesson1",'Source NewCleanData'!F611,"")</f>
        <v>2018-04-26T00:58:21.640Z</v>
      </c>
      <c r="F181" s="90" t="str">
        <f t="shared" si="12"/>
        <v>Correct</v>
      </c>
      <c r="G181">
        <f>COUNTIF($C$6:$C$444,"="&amp;$C181)</f>
        <v>3</v>
      </c>
      <c r="H181" s="90" t="str">
        <f t="shared" si="13"/>
        <v/>
      </c>
    </row>
    <row r="182" spans="1:8" x14ac:dyDescent="0.3">
      <c r="A182">
        <f>VLOOKUP(C182,'UniqueAuthor#s'!$B$5:$C$75,2,TRUE)</f>
        <v>27</v>
      </c>
      <c r="B182" t="str">
        <f>IF('Source NewCleanData'!$C701="lesson1",'Source NewCleanData'!C701,"")</f>
        <v>lesson1</v>
      </c>
      <c r="C182">
        <f>IF('Source NewCleanData'!$C701="lesson1",'Source NewCleanData'!D701,"")</f>
        <v>380300581</v>
      </c>
      <c r="D182" t="str">
        <f>IF('Source NewCleanData'!$C701="lesson1",'Source NewCleanData'!E701,"")</f>
        <v>ConfirmS=&lt;#K&gt;o#S;</v>
      </c>
      <c r="E182" s="80" t="str">
        <f>IF('Source NewCleanData'!$C701="lesson1",'Source NewCleanData'!F701,"")</f>
        <v>2018-04-26T16:00:59.877Z</v>
      </c>
      <c r="F182" s="90" t="str">
        <f t="shared" si="12"/>
        <v>Correct</v>
      </c>
      <c r="G182">
        <f>COUNTIF($C$6:$C$444,"="&amp;$C182)</f>
        <v>1</v>
      </c>
      <c r="H182" s="90" t="str">
        <f t="shared" si="13"/>
        <v/>
      </c>
    </row>
    <row r="183" spans="1:8" x14ac:dyDescent="0.3">
      <c r="A183">
        <f>VLOOKUP(C183,'UniqueAuthor#s'!$B$5:$C$75,2,TRUE)</f>
        <v>28</v>
      </c>
      <c r="B183" t="str">
        <f>IF('Source NewCleanData'!$C713="lesson1",'Source NewCleanData'!C713,"")</f>
        <v>lesson1</v>
      </c>
      <c r="C183">
        <f>IF('Source NewCleanData'!$C713="lesson1",'Source NewCleanData'!D713,"")</f>
        <v>381170352</v>
      </c>
      <c r="D183" t="str">
        <f>IF('Source NewCleanData'!$C713="lesson1",'Source NewCleanData'!E713,"")</f>
        <v>ConfirmS=/*expression*/;</v>
      </c>
      <c r="E183" s="80" t="str">
        <f>IF('Source NewCleanData'!$C713="lesson1",'Source NewCleanData'!F713,"")</f>
        <v>2018-04-30T01:47:34.585Z</v>
      </c>
      <c r="F183" s="90" t="str">
        <f t="shared" si="12"/>
        <v>Incorrect</v>
      </c>
      <c r="H183" s="90" t="str">
        <f t="shared" si="13"/>
        <v/>
      </c>
    </row>
    <row r="184" spans="1:8" x14ac:dyDescent="0.3">
      <c r="A184">
        <f>VLOOKUP(C184,'UniqueAuthor#s'!$B$5:$C$75,2,TRUE)</f>
        <v>28</v>
      </c>
      <c r="B184" t="str">
        <f>IF('Source NewCleanData'!$C714="lesson1",'Source NewCleanData'!C714,"")</f>
        <v>lesson1</v>
      </c>
      <c r="C184">
        <f>IF('Source NewCleanData'!$C714="lesson1",'Source NewCleanData'!D714,"")</f>
        <v>381170352</v>
      </c>
      <c r="D184" t="str">
        <f>IF('Source NewCleanData'!$C714="lesson1",'Source NewCleanData'!E714,"")</f>
        <v>ConfirmS=&lt;#K&gt;o#S;</v>
      </c>
      <c r="E184" s="80" t="str">
        <f>IF('Source NewCleanData'!$C714="lesson1",'Source NewCleanData'!F714,"")</f>
        <v>2018-04-30T01:55:57.054Z</v>
      </c>
      <c r="F184" s="90" t="str">
        <f t="shared" si="12"/>
        <v>Correct</v>
      </c>
      <c r="G184">
        <f>COUNTIF($C$6:$C$444,"="&amp;$C184)</f>
        <v>2</v>
      </c>
      <c r="H184" s="90" t="str">
        <f t="shared" si="13"/>
        <v/>
      </c>
    </row>
    <row r="185" spans="1:8" x14ac:dyDescent="0.3">
      <c r="A185">
        <f>VLOOKUP(C185,'UniqueAuthor#s'!$B$5:$C$75,2,TRUE)</f>
        <v>29</v>
      </c>
      <c r="B185" t="str">
        <f>IF('Source NewCleanData'!$C742="lesson1",'Source NewCleanData'!C742,"")</f>
        <v>lesson1</v>
      </c>
      <c r="C185">
        <f>IF('Source NewCleanData'!$C742="lesson1",'Source NewCleanData'!D742,"")</f>
        <v>410358274</v>
      </c>
      <c r="D185" t="str">
        <f>IF('Source NewCleanData'!$C742="lesson1",'Source NewCleanData'!E742,"")</f>
        <v>ConfirmS=/*expression*/;</v>
      </c>
      <c r="E185" s="80" t="str">
        <f>IF('Source NewCleanData'!$C742="lesson1",'Source NewCleanData'!F742,"")</f>
        <v>2018-04-24T14:04:16.920Z</v>
      </c>
      <c r="F185" s="90" t="str">
        <f t="shared" si="12"/>
        <v>Incorrect</v>
      </c>
      <c r="H185" s="90" t="str">
        <f t="shared" si="13"/>
        <v/>
      </c>
    </row>
    <row r="186" spans="1:8" x14ac:dyDescent="0.3">
      <c r="A186">
        <f>VLOOKUP(C186,'UniqueAuthor#s'!$B$5:$C$75,2,TRUE)</f>
        <v>29</v>
      </c>
      <c r="B186" t="str">
        <f>IF('Source NewCleanData'!$C743="lesson1",'Source NewCleanData'!C743,"")</f>
        <v>lesson1</v>
      </c>
      <c r="C186">
        <f>IF('Source NewCleanData'!$C743="lesson1",'Source NewCleanData'!D743,"")</f>
        <v>410358274</v>
      </c>
      <c r="D186" t="str">
        <f>IF('Source NewCleanData'!$C743="lesson1",'Source NewCleanData'!E743,"")</f>
        <v>ConfirmS=K;</v>
      </c>
      <c r="E186" s="80" t="str">
        <f>IF('Source NewCleanData'!$C743="lesson1",'Source NewCleanData'!F743,"")</f>
        <v>2018-04-24T14:04:31.065Z</v>
      </c>
      <c r="F186" s="90" t="str">
        <f t="shared" si="12"/>
        <v>Incorrect</v>
      </c>
      <c r="H186" s="90" t="str">
        <f t="shared" si="13"/>
        <v/>
      </c>
    </row>
    <row r="187" spans="1:8" x14ac:dyDescent="0.3">
      <c r="A187">
        <f>VLOOKUP(C187,'UniqueAuthor#s'!$B$5:$C$75,2,TRUE)</f>
        <v>29</v>
      </c>
      <c r="B187" t="str">
        <f>IF('Source NewCleanData'!$C744="lesson1",'Source NewCleanData'!C744,"")</f>
        <v>lesson1</v>
      </c>
      <c r="C187">
        <f>IF('Source NewCleanData'!$C744="lesson1",'Source NewCleanData'!D744,"")</f>
        <v>410358274</v>
      </c>
      <c r="D187" t="str">
        <f>IF('Source NewCleanData'!$C744="lesson1",'Source NewCleanData'!E744,"")</f>
        <v>ConfirmS=#S;</v>
      </c>
      <c r="E187" s="80" t="str">
        <f>IF('Source NewCleanData'!$C744="lesson1",'Source NewCleanData'!F744,"")</f>
        <v>2018-04-24T14:04:57.896Z</v>
      </c>
      <c r="F187" s="90" t="str">
        <f t="shared" si="12"/>
        <v>Incorrect</v>
      </c>
      <c r="H187" s="90" t="str">
        <f t="shared" si="13"/>
        <v/>
      </c>
    </row>
    <row r="188" spans="1:8" x14ac:dyDescent="0.3">
      <c r="A188">
        <f>VLOOKUP(C188,'UniqueAuthor#s'!$B$5:$C$75,2,TRUE)</f>
        <v>29</v>
      </c>
      <c r="B188" t="str">
        <f>IF('Source NewCleanData'!$C745="lesson1",'Source NewCleanData'!C745,"")</f>
        <v>lesson1</v>
      </c>
      <c r="C188">
        <f>IF('Source NewCleanData'!$C745="lesson1",'Source NewCleanData'!D745,"")</f>
        <v>410358274</v>
      </c>
      <c r="D188" t="str">
        <f>IF('Source NewCleanData'!$C745="lesson1",'Source NewCleanData'!E745,"")</f>
        <v>ConfirmS=&lt;S&gt;;</v>
      </c>
      <c r="E188" s="80" t="str">
        <f>IF('Source NewCleanData'!$C745="lesson1",'Source NewCleanData'!F745,"")</f>
        <v>2018-04-24T14:05:30.386Z</v>
      </c>
      <c r="F188" s="90" t="str">
        <f t="shared" si="12"/>
        <v>Incorrect</v>
      </c>
      <c r="H188" s="90" t="str">
        <f t="shared" si="13"/>
        <v/>
      </c>
    </row>
    <row r="189" spans="1:8" x14ac:dyDescent="0.3">
      <c r="A189">
        <f>VLOOKUP(C189,'UniqueAuthor#s'!$B$5:$C$75,2,TRUE)</f>
        <v>29</v>
      </c>
      <c r="B189" t="str">
        <f>IF('Source NewCleanData'!$C746="lesson1",'Source NewCleanData'!C746,"")</f>
        <v>lesson1</v>
      </c>
      <c r="C189">
        <f>IF('Source NewCleanData'!$C746="lesson1",'Source NewCleanData'!D746,"")</f>
        <v>410358274</v>
      </c>
      <c r="D189" t="str">
        <f>IF('Source NewCleanData'!$C746="lesson1",'Source NewCleanData'!E746,"")</f>
        <v>ConfirmS=#K;</v>
      </c>
      <c r="E189" s="80" t="str">
        <f>IF('Source NewCleanData'!$C746="lesson1",'Source NewCleanData'!F746,"")</f>
        <v>2018-04-24T14:06:23.928Z</v>
      </c>
      <c r="F189" s="90" t="str">
        <f t="shared" si="12"/>
        <v>Incorrect</v>
      </c>
      <c r="H189" s="90" t="str">
        <f t="shared" si="13"/>
        <v/>
      </c>
    </row>
    <row r="190" spans="1:8" x14ac:dyDescent="0.3">
      <c r="A190">
        <f>VLOOKUP(C190,'UniqueAuthor#s'!$B$5:$C$75,2,TRUE)</f>
        <v>29</v>
      </c>
      <c r="B190" t="str">
        <f>IF('Source NewCleanData'!$C747="lesson1",'Source NewCleanData'!C747,"")</f>
        <v>lesson1</v>
      </c>
      <c r="C190">
        <f>IF('Source NewCleanData'!$C747="lesson1",'Source NewCleanData'!D747,"")</f>
        <v>410358274</v>
      </c>
      <c r="D190" t="str">
        <f>IF('Source NewCleanData'!$C747="lesson1",'Source NewCleanData'!E747,"")</f>
        <v>ConfirmS=S+1;</v>
      </c>
      <c r="E190" s="80" t="str">
        <f>IF('Source NewCleanData'!$C747="lesson1",'Source NewCleanData'!F747,"")</f>
        <v>2018-04-24T14:07:01.191Z</v>
      </c>
      <c r="F190" s="90" t="str">
        <f t="shared" si="12"/>
        <v>Incorrect</v>
      </c>
      <c r="H190" s="90" t="str">
        <f t="shared" si="13"/>
        <v/>
      </c>
    </row>
    <row r="191" spans="1:8" x14ac:dyDescent="0.3">
      <c r="A191">
        <f>VLOOKUP(C191,'UniqueAuthor#s'!$B$5:$C$75,2,TRUE)</f>
        <v>29</v>
      </c>
      <c r="B191" t="str">
        <f>IF('Source NewCleanData'!$C748="lesson1",'Source NewCleanData'!C748,"")</f>
        <v>lesson1</v>
      </c>
      <c r="C191">
        <f>IF('Source NewCleanData'!$C748="lesson1",'Source NewCleanData'!D748,"")</f>
        <v>410358274</v>
      </c>
      <c r="D191" t="str">
        <f>IF('Source NewCleanData'!$C748="lesson1",'Source NewCleanData'!E748,"")</f>
        <v>ConfirmS=SoK;</v>
      </c>
      <c r="E191" s="80" t="str">
        <f>IF('Source NewCleanData'!$C748="lesson1",'Source NewCleanData'!F748,"")</f>
        <v>2018-04-24T14:07:51.845Z</v>
      </c>
      <c r="F191" s="90" t="str">
        <f t="shared" si="12"/>
        <v>Incorrect</v>
      </c>
      <c r="H191" s="90" t="str">
        <f t="shared" si="13"/>
        <v/>
      </c>
    </row>
    <row r="192" spans="1:8" x14ac:dyDescent="0.3">
      <c r="A192">
        <f>VLOOKUP(C192,'UniqueAuthor#s'!$B$5:$C$75,2,TRUE)</f>
        <v>29</v>
      </c>
      <c r="B192" t="str">
        <f>IF('Source NewCleanData'!$C749="lesson1",'Source NewCleanData'!C749,"")</f>
        <v>lesson1</v>
      </c>
      <c r="C192">
        <f>IF('Source NewCleanData'!$C749="lesson1",'Source NewCleanData'!D749,"")</f>
        <v>410358274</v>
      </c>
      <c r="D192" t="str">
        <f>IF('Source NewCleanData'!$C749="lesson1",'Source NewCleanData'!E749,"")</f>
        <v>ConfirmS=#SoK;</v>
      </c>
      <c r="E192" s="80" t="str">
        <f>IF('Source NewCleanData'!$C749="lesson1",'Source NewCleanData'!F749,"")</f>
        <v>2018-04-24T14:07:58.799Z</v>
      </c>
      <c r="F192" s="90" t="str">
        <f t="shared" si="12"/>
        <v>Incorrect</v>
      </c>
      <c r="H192" s="90" t="str">
        <f t="shared" si="13"/>
        <v/>
      </c>
    </row>
    <row r="193" spans="1:8" x14ac:dyDescent="0.3">
      <c r="A193">
        <f>VLOOKUP(C193,'UniqueAuthor#s'!$B$5:$C$75,2,TRUE)</f>
        <v>29</v>
      </c>
      <c r="B193" t="str">
        <f>IF('Source NewCleanData'!$C750="lesson1",'Source NewCleanData'!C750,"")</f>
        <v>lesson1</v>
      </c>
      <c r="C193">
        <f>IF('Source NewCleanData'!$C750="lesson1",'Source NewCleanData'!D750,"")</f>
        <v>410358274</v>
      </c>
      <c r="D193" t="str">
        <f>IF('Source NewCleanData'!$C750="lesson1",'Source NewCleanData'!E750,"")</f>
        <v>ConfirmS=#K+#S;</v>
      </c>
      <c r="E193" s="80" t="str">
        <f>IF('Source NewCleanData'!$C750="lesson1",'Source NewCleanData'!F750,"")</f>
        <v>2018-04-24T14:08:15.821Z</v>
      </c>
      <c r="F193" s="90" t="str">
        <f t="shared" si="12"/>
        <v>Incorrect</v>
      </c>
      <c r="H193" s="90" t="str">
        <f t="shared" si="13"/>
        <v/>
      </c>
    </row>
    <row r="194" spans="1:8" x14ac:dyDescent="0.3">
      <c r="A194">
        <f>VLOOKUP(C194,'UniqueAuthor#s'!$B$5:$C$75,2,TRUE)</f>
        <v>29</v>
      </c>
      <c r="B194" t="str">
        <f>IF('Source NewCleanData'!$C751="lesson1",'Source NewCleanData'!C751,"")</f>
        <v>lesson1</v>
      </c>
      <c r="C194">
        <f>IF('Source NewCleanData'!$C751="lesson1",'Source NewCleanData'!D751,"")</f>
        <v>410358274</v>
      </c>
      <c r="D194" t="str">
        <f>IF('Source NewCleanData'!$C751="lesson1",'Source NewCleanData'!E751,"")</f>
        <v>ConfirmS=#Ko#S;</v>
      </c>
      <c r="E194" s="80" t="str">
        <f>IF('Source NewCleanData'!$C751="lesson1",'Source NewCleanData'!F751,"")</f>
        <v>2018-04-24T14:08:24.916Z</v>
      </c>
      <c r="F194" s="90" t="str">
        <f t="shared" si="12"/>
        <v>Incorrect</v>
      </c>
      <c r="H194" s="90" t="str">
        <f t="shared" si="13"/>
        <v/>
      </c>
    </row>
    <row r="195" spans="1:8" x14ac:dyDescent="0.3">
      <c r="A195">
        <f>VLOOKUP(C195,'UniqueAuthor#s'!$B$5:$C$75,2,TRUE)</f>
        <v>29</v>
      </c>
      <c r="B195" t="str">
        <f>IF('Source NewCleanData'!$C752="lesson1",'Source NewCleanData'!C752,"")</f>
        <v>lesson1</v>
      </c>
      <c r="C195">
        <f>IF('Source NewCleanData'!$C752="lesson1",'Source NewCleanData'!D752,"")</f>
        <v>410358274</v>
      </c>
      <c r="D195" t="str">
        <f>IF('Source NewCleanData'!$C752="lesson1",'Source NewCleanData'!E752,"")</f>
        <v>ConfirmS=Empty_String;</v>
      </c>
      <c r="E195" s="80" t="str">
        <f>IF('Source NewCleanData'!$C752="lesson1",'Source NewCleanData'!F752,"")</f>
        <v>2018-04-24T14:08:55.709Z</v>
      </c>
      <c r="F195" s="90" t="str">
        <f t="shared" si="12"/>
        <v>Incorrect</v>
      </c>
      <c r="H195" s="90" t="str">
        <f t="shared" si="13"/>
        <v/>
      </c>
    </row>
    <row r="196" spans="1:8" x14ac:dyDescent="0.3">
      <c r="A196">
        <f>VLOOKUP(C196,'UniqueAuthor#s'!$B$5:$C$75,2,TRUE)</f>
        <v>29</v>
      </c>
      <c r="B196" t="str">
        <f>IF('Source NewCleanData'!$C753="lesson1",'Source NewCleanData'!C753,"")</f>
        <v>lesson1</v>
      </c>
      <c r="C196">
        <f>IF('Source NewCleanData'!$C753="lesson1",'Source NewCleanData'!D753,"")</f>
        <v>410358274</v>
      </c>
      <c r="D196" t="str">
        <f>IF('Source NewCleanData'!$C753="lesson1",'Source NewCleanData'!E753,"")</f>
        <v>ConfirmS=&lt;#E&gt;o#S;</v>
      </c>
      <c r="E196" s="80" t="str">
        <f>IF('Source NewCleanData'!$C753="lesson1",'Source NewCleanData'!F753,"")</f>
        <v>2018-04-24T14:10:47.546Z</v>
      </c>
      <c r="F196" s="90" t="str">
        <f t="shared" si="12"/>
        <v>Incorrect</v>
      </c>
      <c r="H196" s="90" t="str">
        <f t="shared" si="13"/>
        <v/>
      </c>
    </row>
    <row r="197" spans="1:8" x14ac:dyDescent="0.3">
      <c r="A197">
        <f>VLOOKUP(C197,'UniqueAuthor#s'!$B$5:$C$75,2,TRUE)</f>
        <v>29</v>
      </c>
      <c r="B197" t="str">
        <f>IF('Source NewCleanData'!$C754="lesson1",'Source NewCleanData'!C754,"")</f>
        <v>lesson1</v>
      </c>
      <c r="C197">
        <f>IF('Source NewCleanData'!$C754="lesson1",'Source NewCleanData'!D754,"")</f>
        <v>410358274</v>
      </c>
      <c r="D197" t="str">
        <f>IF('Source NewCleanData'!$C754="lesson1",'Source NewCleanData'!E754,"")</f>
        <v>ConfirmS=&lt;#K&gt;#S;</v>
      </c>
      <c r="E197" s="80" t="str">
        <f>IF('Source NewCleanData'!$C754="lesson1",'Source NewCleanData'!F754,"")</f>
        <v>2018-04-24T14:11:13.265Z</v>
      </c>
      <c r="F197" s="90" t="str">
        <f t="shared" si="12"/>
        <v>Incorrect</v>
      </c>
      <c r="H197" s="90" t="str">
        <f t="shared" si="13"/>
        <v/>
      </c>
    </row>
    <row r="198" spans="1:8" x14ac:dyDescent="0.3">
      <c r="A198">
        <f>VLOOKUP(C198,'UniqueAuthor#s'!$B$5:$C$75,2,TRUE)</f>
        <v>29</v>
      </c>
      <c r="B198" t="str">
        <f>IF('Source NewCleanData'!$C755="lesson1",'Source NewCleanData'!C755,"")</f>
        <v>lesson1</v>
      </c>
      <c r="C198">
        <f>IF('Source NewCleanData'!$C755="lesson1",'Source NewCleanData'!D755,"")</f>
        <v>410358274</v>
      </c>
      <c r="D198" t="str">
        <f>IF('Source NewCleanData'!$C755="lesson1",'Source NewCleanData'!E755,"")</f>
        <v>ConfirmS=&lt;#K&gt;o#S;</v>
      </c>
      <c r="E198" s="80" t="str">
        <f>IF('Source NewCleanData'!$C755="lesson1",'Source NewCleanData'!F755,"")</f>
        <v>2018-04-24T14:11:20.920Z</v>
      </c>
      <c r="F198" s="90" t="str">
        <f t="shared" ref="F198:F261" si="14">IF(OR($D198=$S$9,$D198=$S$10,$D198=$S$11),"Correct","Incorrect")</f>
        <v>Correct</v>
      </c>
      <c r="G198">
        <f>COUNTIF($C$6:$C$444,"="&amp;$C198)</f>
        <v>14</v>
      </c>
      <c r="H198" s="90" t="str">
        <f t="shared" ref="H198:H261" si="15">IF(AND(G198&gt;0,F198="Incorrect"),"Gave Up","")</f>
        <v/>
      </c>
    </row>
    <row r="199" spans="1:8" x14ac:dyDescent="0.3">
      <c r="A199">
        <f>VLOOKUP(C199,'UniqueAuthor#s'!$B$5:$C$75,2,TRUE)</f>
        <v>30</v>
      </c>
      <c r="B199" t="str">
        <f>IF('Source NewCleanData'!$C822="lesson1",'Source NewCleanData'!C822,"")</f>
        <v>lesson1</v>
      </c>
      <c r="C199">
        <f>IF('Source NewCleanData'!$C822="lesson1",'Source NewCleanData'!D822,"")</f>
        <v>432230568</v>
      </c>
      <c r="D199" t="str">
        <f>IF('Source NewCleanData'!$C822="lesson1",'Source NewCleanData'!E822,"")</f>
        <v>ConfirmS=&lt;K&gt;;</v>
      </c>
      <c r="E199" s="80" t="str">
        <f>IF('Source NewCleanData'!$C822="lesson1",'Source NewCleanData'!F822,"")</f>
        <v>2018-04-26T16:58:25.202Z</v>
      </c>
      <c r="F199" s="90" t="str">
        <f t="shared" si="14"/>
        <v>Incorrect</v>
      </c>
      <c r="H199" s="90" t="str">
        <f t="shared" si="15"/>
        <v/>
      </c>
    </row>
    <row r="200" spans="1:8" x14ac:dyDescent="0.3">
      <c r="A200">
        <f>VLOOKUP(C200,'UniqueAuthor#s'!$B$5:$C$75,2,TRUE)</f>
        <v>30</v>
      </c>
      <c r="B200" t="str">
        <f>IF('Source NewCleanData'!$C823="lesson1",'Source NewCleanData'!C823,"")</f>
        <v>lesson1</v>
      </c>
      <c r="C200">
        <f>IF('Source NewCleanData'!$C823="lesson1",'Source NewCleanData'!D823,"")</f>
        <v>432230568</v>
      </c>
      <c r="D200" t="str">
        <f>IF('Source NewCleanData'!$C823="lesson1",'Source NewCleanData'!E823,"")</f>
        <v>ConfirmS=K;</v>
      </c>
      <c r="E200" s="80" t="str">
        <f>IF('Source NewCleanData'!$C823="lesson1",'Source NewCleanData'!F823,"")</f>
        <v>2018-04-26T16:58:39.400Z</v>
      </c>
      <c r="F200" s="90" t="str">
        <f t="shared" si="14"/>
        <v>Incorrect</v>
      </c>
      <c r="H200" s="90" t="str">
        <f t="shared" si="15"/>
        <v/>
      </c>
    </row>
    <row r="201" spans="1:8" x14ac:dyDescent="0.3">
      <c r="A201">
        <f>VLOOKUP(C201,'UniqueAuthor#s'!$B$5:$C$75,2,TRUE)</f>
        <v>30</v>
      </c>
      <c r="B201" t="str">
        <f>IF('Source NewCleanData'!$C824="lesson1",'Source NewCleanData'!C824,"")</f>
        <v>lesson1</v>
      </c>
      <c r="C201">
        <f>IF('Source NewCleanData'!$C824="lesson1",'Source NewCleanData'!D824,"")</f>
        <v>432230568</v>
      </c>
      <c r="D201" t="str">
        <f>IF('Source NewCleanData'!$C824="lesson1",'Source NewCleanData'!E824,"")</f>
        <v>ConfirmS=&lt;K&gt;;</v>
      </c>
      <c r="E201" s="80" t="str">
        <f>IF('Source NewCleanData'!$C824="lesson1",'Source NewCleanData'!F824,"")</f>
        <v>2018-04-26T17:00:07.573Z</v>
      </c>
      <c r="F201" s="90" t="str">
        <f t="shared" si="14"/>
        <v>Incorrect</v>
      </c>
      <c r="H201" s="90" t="str">
        <f t="shared" si="15"/>
        <v/>
      </c>
    </row>
    <row r="202" spans="1:8" x14ac:dyDescent="0.3">
      <c r="A202">
        <f>VLOOKUP(C202,'UniqueAuthor#s'!$B$5:$C$75,2,TRUE)</f>
        <v>30</v>
      </c>
      <c r="B202" t="str">
        <f>IF('Source NewCleanData'!$C825="lesson1",'Source NewCleanData'!C825,"")</f>
        <v>lesson1</v>
      </c>
      <c r="C202">
        <f>IF('Source NewCleanData'!$C825="lesson1",'Source NewCleanData'!D825,"")</f>
        <v>432230568</v>
      </c>
      <c r="D202" t="str">
        <f>IF('Source NewCleanData'!$C825="lesson1",'Source NewCleanData'!E825,"")</f>
        <v>ConfirmS=&lt;K&gt;o#S;</v>
      </c>
      <c r="E202" s="80" t="str">
        <f>IF('Source NewCleanData'!$C825="lesson1",'Source NewCleanData'!F825,"")</f>
        <v>2018-04-26T17:00:53.061Z</v>
      </c>
      <c r="F202" s="90" t="str">
        <f t="shared" si="14"/>
        <v>Incorrect</v>
      </c>
      <c r="H202" s="90" t="str">
        <f t="shared" si="15"/>
        <v/>
      </c>
    </row>
    <row r="203" spans="1:8" x14ac:dyDescent="0.3">
      <c r="A203">
        <f>VLOOKUP(C203,'UniqueAuthor#s'!$B$5:$C$75,2,TRUE)</f>
        <v>30</v>
      </c>
      <c r="B203" t="str">
        <f>IF('Source NewCleanData'!$C826="lesson1",'Source NewCleanData'!C826,"")</f>
        <v>lesson1</v>
      </c>
      <c r="C203">
        <f>IF('Source NewCleanData'!$C826="lesson1",'Source NewCleanData'!D826,"")</f>
        <v>432230568</v>
      </c>
      <c r="D203" t="str">
        <f>IF('Source NewCleanData'!$C826="lesson1",'Source NewCleanData'!E826,"")</f>
        <v>ConfirmS=&lt;K&gt;oS;</v>
      </c>
      <c r="E203" s="80" t="str">
        <f>IF('Source NewCleanData'!$C826="lesson1",'Source NewCleanData'!F826,"")</f>
        <v>2018-04-26T17:00:57.167Z</v>
      </c>
      <c r="F203" s="90" t="str">
        <f t="shared" si="14"/>
        <v>Incorrect</v>
      </c>
      <c r="H203" s="90" t="str">
        <f t="shared" si="15"/>
        <v/>
      </c>
    </row>
    <row r="204" spans="1:8" x14ac:dyDescent="0.3">
      <c r="A204">
        <f>VLOOKUP(C204,'UniqueAuthor#s'!$B$5:$C$75,2,TRUE)</f>
        <v>30</v>
      </c>
      <c r="B204" t="str">
        <f>IF('Source NewCleanData'!$C827="lesson1",'Source NewCleanData'!C827,"")</f>
        <v>lesson1</v>
      </c>
      <c r="C204">
        <f>IF('Source NewCleanData'!$C827="lesson1",'Source NewCleanData'!D827,"")</f>
        <v>432230568</v>
      </c>
      <c r="D204" t="str">
        <f>IF('Source NewCleanData'!$C827="lesson1",'Source NewCleanData'!E827,"")</f>
        <v>ConfirmS=&lt;K&gt;oS;</v>
      </c>
      <c r="E204" s="80" t="str">
        <f>IF('Source NewCleanData'!$C827="lesson1",'Source NewCleanData'!F827,"")</f>
        <v>2018-04-26T17:01:17.048Z</v>
      </c>
      <c r="F204" s="90" t="str">
        <f t="shared" si="14"/>
        <v>Incorrect</v>
      </c>
      <c r="H204" s="90" t="str">
        <f t="shared" si="15"/>
        <v/>
      </c>
    </row>
    <row r="205" spans="1:8" x14ac:dyDescent="0.3">
      <c r="A205">
        <f>VLOOKUP(C205,'UniqueAuthor#s'!$B$5:$C$75,2,TRUE)</f>
        <v>30</v>
      </c>
      <c r="B205" t="str">
        <f>IF('Source NewCleanData'!$C828="lesson1",'Source NewCleanData'!C828,"")</f>
        <v>lesson1</v>
      </c>
      <c r="C205">
        <f>IF('Source NewCleanData'!$C828="lesson1",'Source NewCleanData'!D828,"")</f>
        <v>432230568</v>
      </c>
      <c r="D205" t="str">
        <f>IF('Source NewCleanData'!$C828="lesson1",'Source NewCleanData'!E828,"")</f>
        <v>ConfirmS=&lt;K&gt;;</v>
      </c>
      <c r="E205" s="80" t="str">
        <f>IF('Source NewCleanData'!$C828="lesson1",'Source NewCleanData'!F828,"")</f>
        <v>2018-04-26T17:03:17.746Z</v>
      </c>
      <c r="F205" s="90" t="str">
        <f t="shared" si="14"/>
        <v>Incorrect</v>
      </c>
      <c r="H205" s="90" t="str">
        <f t="shared" si="15"/>
        <v/>
      </c>
    </row>
    <row r="206" spans="1:8" x14ac:dyDescent="0.3">
      <c r="A206">
        <f>VLOOKUP(C206,'UniqueAuthor#s'!$B$5:$C$75,2,TRUE)</f>
        <v>30</v>
      </c>
      <c r="B206" t="str">
        <f>IF('Source NewCleanData'!$C829="lesson1",'Source NewCleanData'!C829,"")</f>
        <v>lesson1</v>
      </c>
      <c r="C206">
        <f>IF('Source NewCleanData'!$C829="lesson1",'Source NewCleanData'!D829,"")</f>
        <v>432230568</v>
      </c>
      <c r="D206" t="str">
        <f>IF('Source NewCleanData'!$C829="lesson1",'Source NewCleanData'!E829,"")</f>
        <v>ConfirmS=&lt;K&gt;;</v>
      </c>
      <c r="E206" s="80" t="str">
        <f>IF('Source NewCleanData'!$C829="lesson1",'Source NewCleanData'!F829,"")</f>
        <v>2018-04-26T17:05:15.780Z</v>
      </c>
      <c r="F206" s="90" t="str">
        <f t="shared" si="14"/>
        <v>Incorrect</v>
      </c>
      <c r="H206" s="90" t="str">
        <f t="shared" si="15"/>
        <v/>
      </c>
    </row>
    <row r="207" spans="1:8" x14ac:dyDescent="0.3">
      <c r="A207">
        <f>VLOOKUP(C207,'UniqueAuthor#s'!$B$5:$C$75,2,TRUE)</f>
        <v>30</v>
      </c>
      <c r="B207" t="str">
        <f>IF('Source NewCleanData'!$C830="lesson1",'Source NewCleanData'!C830,"")</f>
        <v>lesson1</v>
      </c>
      <c r="C207">
        <f>IF('Source NewCleanData'!$C830="lesson1",'Source NewCleanData'!D830,"")</f>
        <v>432230568</v>
      </c>
      <c r="D207" t="str">
        <f>IF('Source NewCleanData'!$C830="lesson1",'Source NewCleanData'!E830,"")</f>
        <v>ConfirmS=&lt;#K&gt;;</v>
      </c>
      <c r="E207" s="80" t="str">
        <f>IF('Source NewCleanData'!$C830="lesson1",'Source NewCleanData'!F830,"")</f>
        <v>2018-04-26T17:05:56.488Z</v>
      </c>
      <c r="F207" s="90" t="str">
        <f t="shared" si="14"/>
        <v>Correct</v>
      </c>
      <c r="G207">
        <f>COUNTIF($C$6:$C$444,"="&amp;$C207)</f>
        <v>9</v>
      </c>
      <c r="H207" s="90" t="str">
        <f t="shared" si="15"/>
        <v/>
      </c>
    </row>
    <row r="208" spans="1:8" x14ac:dyDescent="0.3">
      <c r="A208">
        <f>VLOOKUP(C208,'UniqueAuthor#s'!$B$5:$C$75,2,TRUE)</f>
        <v>31</v>
      </c>
      <c r="B208" t="str">
        <f>IF('Source NewCleanData'!$C838="lesson1",'Source NewCleanData'!C838,"")</f>
        <v>lesson1</v>
      </c>
      <c r="C208">
        <f>IF('Source NewCleanData'!$C838="lesson1",'Source NewCleanData'!D838,"")</f>
        <v>453316077</v>
      </c>
      <c r="D208" t="str">
        <f>IF('Source NewCleanData'!$C838="lesson1",'Source NewCleanData'!E838,"")</f>
        <v>ConfirmS=/*expression*/;</v>
      </c>
      <c r="E208" s="80" t="str">
        <f>IF('Source NewCleanData'!$C838="lesson1",'Source NewCleanData'!F838,"")</f>
        <v>2018-05-03T19:53:29.817Z</v>
      </c>
      <c r="F208" s="90" t="str">
        <f t="shared" si="14"/>
        <v>Incorrect</v>
      </c>
      <c r="H208" s="90" t="str">
        <f t="shared" si="15"/>
        <v/>
      </c>
    </row>
    <row r="209" spans="1:8" x14ac:dyDescent="0.3">
      <c r="A209">
        <f>VLOOKUP(C209,'UniqueAuthor#s'!$B$5:$C$75,2,TRUE)</f>
        <v>31</v>
      </c>
      <c r="B209" t="str">
        <f>IF('Source NewCleanData'!$C839="lesson1",'Source NewCleanData'!C839,"")</f>
        <v>lesson1</v>
      </c>
      <c r="C209">
        <f>IF('Source NewCleanData'!$C839="lesson1",'Source NewCleanData'!D839,"")</f>
        <v>453316077</v>
      </c>
      <c r="D209" t="str">
        <f>IF('Source NewCleanData'!$C839="lesson1",'Source NewCleanData'!E839,"")</f>
        <v>ConfirmS=0;</v>
      </c>
      <c r="E209" s="80" t="str">
        <f>IF('Source NewCleanData'!$C839="lesson1",'Source NewCleanData'!F839,"")</f>
        <v>2018-05-03T19:53:44.304Z</v>
      </c>
      <c r="F209" s="90" t="str">
        <f t="shared" si="14"/>
        <v>Incorrect</v>
      </c>
      <c r="G209">
        <f>COUNTIF($C$6:$C$444,"="&amp;$C209)</f>
        <v>2</v>
      </c>
      <c r="H209" s="90" t="str">
        <f t="shared" si="15"/>
        <v>Gave Up</v>
      </c>
    </row>
    <row r="210" spans="1:8" x14ac:dyDescent="0.3">
      <c r="A210">
        <f>VLOOKUP(C210,'UniqueAuthor#s'!$B$5:$C$75,2,TRUE)</f>
        <v>32</v>
      </c>
      <c r="B210" t="str">
        <f>IF('Source NewCleanData'!$C840="lesson1",'Source NewCleanData'!C840,"")</f>
        <v>lesson1</v>
      </c>
      <c r="C210">
        <f>IF('Source NewCleanData'!$C840="lesson1",'Source NewCleanData'!D840,"")</f>
        <v>457228378</v>
      </c>
      <c r="D210" t="str">
        <f>IF('Source NewCleanData'!$C840="lesson1",'Source NewCleanData'!E840,"")</f>
        <v>ConfirmS=K;</v>
      </c>
      <c r="E210" s="80" t="str">
        <f>IF('Source NewCleanData'!$C840="lesson1",'Source NewCleanData'!F840,"")</f>
        <v>2018-04-29T21:55:08.429Z</v>
      </c>
      <c r="F210" s="90" t="str">
        <f t="shared" si="14"/>
        <v>Incorrect</v>
      </c>
      <c r="H210" s="90" t="str">
        <f t="shared" si="15"/>
        <v/>
      </c>
    </row>
    <row r="211" spans="1:8" x14ac:dyDescent="0.3">
      <c r="A211">
        <f>VLOOKUP(C211,'UniqueAuthor#s'!$B$5:$C$75,2,TRUE)</f>
        <v>32</v>
      </c>
      <c r="B211" t="str">
        <f>IF('Source NewCleanData'!$C841="lesson1",'Source NewCleanData'!C841,"")</f>
        <v>lesson1</v>
      </c>
      <c r="C211">
        <f>IF('Source NewCleanData'!$C841="lesson1",'Source NewCleanData'!D841,"")</f>
        <v>457228378</v>
      </c>
      <c r="D211" t="str">
        <f>IF('Source NewCleanData'!$C841="lesson1",'Source NewCleanData'!E841,"")</f>
        <v>ConfirmS=&lt;K&gt;;</v>
      </c>
      <c r="E211" s="80" t="str">
        <f>IF('Source NewCleanData'!$C841="lesson1",'Source NewCleanData'!F841,"")</f>
        <v>2018-04-29T21:55:34.530Z</v>
      </c>
      <c r="F211" s="90" t="str">
        <f t="shared" si="14"/>
        <v>Incorrect</v>
      </c>
      <c r="H211" s="90" t="str">
        <f t="shared" si="15"/>
        <v/>
      </c>
    </row>
    <row r="212" spans="1:8" x14ac:dyDescent="0.3">
      <c r="A212">
        <f>VLOOKUP(C212,'UniqueAuthor#s'!$B$5:$C$75,2,TRUE)</f>
        <v>32</v>
      </c>
      <c r="B212" t="str">
        <f>IF('Source NewCleanData'!$C842="lesson1",'Source NewCleanData'!C842,"")</f>
        <v>lesson1</v>
      </c>
      <c r="C212">
        <f>IF('Source NewCleanData'!$C842="lesson1",'Source NewCleanData'!D842,"")</f>
        <v>457228378</v>
      </c>
      <c r="D212" t="str">
        <f>IF('Source NewCleanData'!$C842="lesson1",'Source NewCleanData'!E842,"")</f>
        <v>ConfirmS=Ko#S;</v>
      </c>
      <c r="E212" s="80" t="str">
        <f>IF('Source NewCleanData'!$C842="lesson1",'Source NewCleanData'!F842,"")</f>
        <v>2018-04-29T21:56:08.142Z</v>
      </c>
      <c r="F212" s="90" t="str">
        <f t="shared" si="14"/>
        <v>Incorrect</v>
      </c>
      <c r="H212" s="90" t="str">
        <f t="shared" si="15"/>
        <v/>
      </c>
    </row>
    <row r="213" spans="1:8" x14ac:dyDescent="0.3">
      <c r="A213">
        <f>VLOOKUP(C213,'UniqueAuthor#s'!$B$5:$C$75,2,TRUE)</f>
        <v>32</v>
      </c>
      <c r="B213" t="str">
        <f>IF('Source NewCleanData'!$C843="lesson1",'Source NewCleanData'!C843,"")</f>
        <v>lesson1</v>
      </c>
      <c r="C213">
        <f>IF('Source NewCleanData'!$C843="lesson1",'Source NewCleanData'!D843,"")</f>
        <v>457228378</v>
      </c>
      <c r="D213" t="str">
        <f>IF('Source NewCleanData'!$C843="lesson1",'Source NewCleanData'!E843,"")</f>
        <v>ConfirmS=K;</v>
      </c>
      <c r="E213" s="80" t="str">
        <f>IF('Source NewCleanData'!$C843="lesson1",'Source NewCleanData'!F843,"")</f>
        <v>2018-04-29T21:56:25.175Z</v>
      </c>
      <c r="F213" s="90" t="str">
        <f t="shared" si="14"/>
        <v>Incorrect</v>
      </c>
      <c r="H213" s="90" t="str">
        <f t="shared" si="15"/>
        <v/>
      </c>
    </row>
    <row r="214" spans="1:8" x14ac:dyDescent="0.3">
      <c r="A214">
        <f>VLOOKUP(C214,'UniqueAuthor#s'!$B$5:$C$75,2,TRUE)</f>
        <v>32</v>
      </c>
      <c r="B214" t="str">
        <f>IF('Source NewCleanData'!$C844="lesson1",'Source NewCleanData'!C844,"")</f>
        <v>lesson1</v>
      </c>
      <c r="C214">
        <f>IF('Source NewCleanData'!$C844="lesson1",'Source NewCleanData'!D844,"")</f>
        <v>457228378</v>
      </c>
      <c r="D214" t="str">
        <f>IF('Source NewCleanData'!$C844="lesson1",'Source NewCleanData'!E844,"")</f>
        <v>ConfirmS=&lt;K&gt;;</v>
      </c>
      <c r="E214" s="80" t="str">
        <f>IF('Source NewCleanData'!$C844="lesson1",'Source NewCleanData'!F844,"")</f>
        <v>2018-04-29T21:56:45.589Z</v>
      </c>
      <c r="F214" s="90" t="str">
        <f t="shared" si="14"/>
        <v>Incorrect</v>
      </c>
      <c r="H214" s="90" t="str">
        <f t="shared" si="15"/>
        <v/>
      </c>
    </row>
    <row r="215" spans="1:8" x14ac:dyDescent="0.3">
      <c r="A215">
        <f>VLOOKUP(C215,'UniqueAuthor#s'!$B$5:$C$75,2,TRUE)</f>
        <v>32</v>
      </c>
      <c r="B215" t="str">
        <f>IF('Source NewCleanData'!$C845="lesson1",'Source NewCleanData'!C845,"")</f>
        <v>lesson1</v>
      </c>
      <c r="C215">
        <f>IF('Source NewCleanData'!$C845="lesson1",'Source NewCleanData'!D845,"")</f>
        <v>457228378</v>
      </c>
      <c r="D215" t="str">
        <f>IF('Source NewCleanData'!$C845="lesson1",'Source NewCleanData'!E845,"")</f>
        <v>ConfirmS=&lt;K&gt;o#S;</v>
      </c>
      <c r="E215" s="80" t="str">
        <f>IF('Source NewCleanData'!$C845="lesson1",'Source NewCleanData'!F845,"")</f>
        <v>2018-04-29T21:57:11.358Z</v>
      </c>
      <c r="F215" s="90" t="str">
        <f t="shared" si="14"/>
        <v>Incorrect</v>
      </c>
      <c r="H215" s="90" t="str">
        <f t="shared" si="15"/>
        <v/>
      </c>
    </row>
    <row r="216" spans="1:8" x14ac:dyDescent="0.3">
      <c r="A216">
        <f>VLOOKUP(C216,'UniqueAuthor#s'!$B$5:$C$75,2,TRUE)</f>
        <v>32</v>
      </c>
      <c r="B216" t="str">
        <f>IF('Source NewCleanData'!$C846="lesson1",'Source NewCleanData'!C846,"")</f>
        <v>lesson1</v>
      </c>
      <c r="C216">
        <f>IF('Source NewCleanData'!$C846="lesson1",'Source NewCleanData'!D846,"")</f>
        <v>457228378</v>
      </c>
      <c r="D216" t="str">
        <f>IF('Source NewCleanData'!$C846="lesson1",'Source NewCleanData'!E846,"")</f>
        <v>ConfirmS=&lt;#K&gt;o#S;</v>
      </c>
      <c r="E216" s="80" t="str">
        <f>IF('Source NewCleanData'!$C846="lesson1",'Source NewCleanData'!F846,"")</f>
        <v>2018-04-29T21:57:19.110Z</v>
      </c>
      <c r="F216" s="90" t="str">
        <f t="shared" si="14"/>
        <v>Correct</v>
      </c>
      <c r="G216">
        <f>COUNTIF($C$6:$C$444,"="&amp;$C216)</f>
        <v>7</v>
      </c>
      <c r="H216" s="90" t="str">
        <f t="shared" si="15"/>
        <v/>
      </c>
    </row>
    <row r="217" spans="1:8" x14ac:dyDescent="0.3">
      <c r="A217">
        <f>VLOOKUP(C217,'UniqueAuthor#s'!$B$5:$C$75,2,TRUE)</f>
        <v>33</v>
      </c>
      <c r="B217" t="str">
        <f>IF('Source NewCleanData'!$C856="lesson1",'Source NewCleanData'!C856,"")</f>
        <v>lesson1</v>
      </c>
      <c r="C217">
        <f>IF('Source NewCleanData'!$C856="lesson1",'Source NewCleanData'!D856,"")</f>
        <v>459045734</v>
      </c>
      <c r="D217" t="str">
        <f>IF('Source NewCleanData'!$C856="lesson1",'Source NewCleanData'!E856,"")</f>
        <v>ConfirmS=1;</v>
      </c>
      <c r="E217" s="80" t="str">
        <f>IF('Source NewCleanData'!$C856="lesson1",'Source NewCleanData'!F856,"")</f>
        <v>2018-04-29T15:02:32.977Z</v>
      </c>
      <c r="F217" s="90" t="str">
        <f t="shared" si="14"/>
        <v>Incorrect</v>
      </c>
      <c r="H217" s="90" t="str">
        <f t="shared" si="15"/>
        <v/>
      </c>
    </row>
    <row r="218" spans="1:8" x14ac:dyDescent="0.3">
      <c r="A218">
        <f>VLOOKUP(C218,'UniqueAuthor#s'!$B$5:$C$75,2,TRUE)</f>
        <v>33</v>
      </c>
      <c r="B218" t="str">
        <f>IF('Source NewCleanData'!$C857="lesson1",'Source NewCleanData'!C857,"")</f>
        <v>lesson1</v>
      </c>
      <c r="C218">
        <f>IF('Source NewCleanData'!$C857="lesson1",'Source NewCleanData'!D857,"")</f>
        <v>459045734</v>
      </c>
      <c r="D218" t="str">
        <f>IF('Source NewCleanData'!$C857="lesson1",'Source NewCleanData'!E857,"")</f>
        <v>ConfirmS=d;</v>
      </c>
      <c r="E218" s="80" t="str">
        <f>IF('Source NewCleanData'!$C857="lesson1",'Source NewCleanData'!F857,"")</f>
        <v>2018-04-29T15:02:40.224Z</v>
      </c>
      <c r="F218" s="90" t="str">
        <f t="shared" si="14"/>
        <v>Incorrect</v>
      </c>
      <c r="H218" s="90" t="str">
        <f t="shared" si="15"/>
        <v/>
      </c>
    </row>
    <row r="219" spans="1:8" x14ac:dyDescent="0.3">
      <c r="A219">
        <f>VLOOKUP(C219,'UniqueAuthor#s'!$B$5:$C$75,2,TRUE)</f>
        <v>33</v>
      </c>
      <c r="B219" t="str">
        <f>IF('Source NewCleanData'!$C858="lesson1",'Source NewCleanData'!C858,"")</f>
        <v>lesson1</v>
      </c>
      <c r="C219">
        <f>IF('Source NewCleanData'!$C858="lesson1",'Source NewCleanData'!D858,"")</f>
        <v>459045734</v>
      </c>
      <c r="D219" t="str">
        <f>IF('Source NewCleanData'!$C858="lesson1",'Source NewCleanData'!E858,"")</f>
        <v>ConfirmS=d;</v>
      </c>
      <c r="E219" s="80" t="str">
        <f>IF('Source NewCleanData'!$C858="lesson1",'Source NewCleanData'!F858,"")</f>
        <v>2018-04-29T15:02:47.784Z</v>
      </c>
      <c r="F219" s="90" t="str">
        <f t="shared" si="14"/>
        <v>Incorrect</v>
      </c>
      <c r="H219" s="90" t="str">
        <f t="shared" si="15"/>
        <v/>
      </c>
    </row>
    <row r="220" spans="1:8" x14ac:dyDescent="0.3">
      <c r="A220">
        <f>VLOOKUP(C220,'UniqueAuthor#s'!$B$5:$C$75,2,TRUE)</f>
        <v>33</v>
      </c>
      <c r="B220" t="str">
        <f>IF('Source NewCleanData'!$C859="lesson1",'Source NewCleanData'!C859,"")</f>
        <v>lesson1</v>
      </c>
      <c r="C220">
        <f>IF('Source NewCleanData'!$C859="lesson1",'Source NewCleanData'!D859,"")</f>
        <v>459045734</v>
      </c>
      <c r="D220" t="str">
        <f>IF('Source NewCleanData'!$C859="lesson1",'Source NewCleanData'!E859,"")</f>
        <v>ConfirmS=d;</v>
      </c>
      <c r="E220" s="80" t="str">
        <f>IF('Source NewCleanData'!$C859="lesson1",'Source NewCleanData'!F859,"")</f>
        <v>2018-04-29T15:02:53.368Z</v>
      </c>
      <c r="F220" s="90" t="str">
        <f t="shared" si="14"/>
        <v>Incorrect</v>
      </c>
      <c r="H220" s="90" t="str">
        <f t="shared" si="15"/>
        <v/>
      </c>
    </row>
    <row r="221" spans="1:8" x14ac:dyDescent="0.3">
      <c r="A221">
        <f>VLOOKUP(C221,'UniqueAuthor#s'!$B$5:$C$75,2,TRUE)</f>
        <v>33</v>
      </c>
      <c r="B221" t="str">
        <f>IF('Source NewCleanData'!$C860="lesson1",'Source NewCleanData'!C860,"")</f>
        <v>lesson1</v>
      </c>
      <c r="C221">
        <f>IF('Source NewCleanData'!$C860="lesson1",'Source NewCleanData'!D860,"")</f>
        <v>459045734</v>
      </c>
      <c r="D221" t="str">
        <f>IF('Source NewCleanData'!$C860="lesson1",'Source NewCleanData'!E860,"")</f>
        <v>ConfirmS=;</v>
      </c>
      <c r="E221" s="80" t="str">
        <f>IF('Source NewCleanData'!$C860="lesson1",'Source NewCleanData'!F860,"")</f>
        <v>2018-04-29T15:02:59.403Z</v>
      </c>
      <c r="F221" s="90" t="str">
        <f t="shared" si="14"/>
        <v>Incorrect</v>
      </c>
      <c r="H221" s="90" t="str">
        <f t="shared" si="15"/>
        <v/>
      </c>
    </row>
    <row r="222" spans="1:8" x14ac:dyDescent="0.3">
      <c r="A222">
        <f>VLOOKUP(C222,'UniqueAuthor#s'!$B$5:$C$75,2,TRUE)</f>
        <v>33</v>
      </c>
      <c r="B222" t="str">
        <f>IF('Source NewCleanData'!$C861="lesson1",'Source NewCleanData'!C861,"")</f>
        <v>lesson1</v>
      </c>
      <c r="C222">
        <f>IF('Source NewCleanData'!$C861="lesson1",'Source NewCleanData'!D861,"")</f>
        <v>459045734</v>
      </c>
      <c r="D222" t="str">
        <f>IF('Source NewCleanData'!$C861="lesson1",'Source NewCleanData'!E861,"")</f>
        <v>ConfirmS=adihpaiehpqaw3;</v>
      </c>
      <c r="E222" s="80" t="str">
        <f>IF('Source NewCleanData'!$C861="lesson1",'Source NewCleanData'!F861,"")</f>
        <v>2018-04-29T15:03:06.729Z</v>
      </c>
      <c r="F222" s="90" t="str">
        <f t="shared" si="14"/>
        <v>Incorrect</v>
      </c>
      <c r="H222" s="90" t="str">
        <f t="shared" si="15"/>
        <v/>
      </c>
    </row>
    <row r="223" spans="1:8" x14ac:dyDescent="0.3">
      <c r="A223">
        <f>VLOOKUP(C223,'UniqueAuthor#s'!$B$5:$C$75,2,TRUE)</f>
        <v>33</v>
      </c>
      <c r="B223" t="str">
        <f>IF('Source NewCleanData'!$C862="lesson1",'Source NewCleanData'!C862,"")</f>
        <v>lesson1</v>
      </c>
      <c r="C223">
        <f>IF('Source NewCleanData'!$C862="lesson1",'Source NewCleanData'!D862,"")</f>
        <v>459045734</v>
      </c>
      <c r="D223" t="str">
        <f>IF('Source NewCleanData'!$C862="lesson1",'Source NewCleanData'!E862,"")</f>
        <v>ConfirmS=K;</v>
      </c>
      <c r="E223" s="80" t="str">
        <f>IF('Source NewCleanData'!$C862="lesson1",'Source NewCleanData'!F862,"")</f>
        <v>2018-04-29T15:03:23.796Z</v>
      </c>
      <c r="F223" s="90" t="str">
        <f t="shared" si="14"/>
        <v>Incorrect</v>
      </c>
      <c r="H223" s="90" t="str">
        <f t="shared" si="15"/>
        <v/>
      </c>
    </row>
    <row r="224" spans="1:8" x14ac:dyDescent="0.3">
      <c r="A224">
        <f>VLOOKUP(C224,'UniqueAuthor#s'!$B$5:$C$75,2,TRUE)</f>
        <v>33</v>
      </c>
      <c r="B224" t="str">
        <f>IF('Source NewCleanData'!$C863="lesson1",'Source NewCleanData'!C863,"")</f>
        <v>lesson1</v>
      </c>
      <c r="C224">
        <f>IF('Source NewCleanData'!$C863="lesson1",'Source NewCleanData'!D863,"")</f>
        <v>459045734</v>
      </c>
      <c r="D224" t="str">
        <f>IF('Source NewCleanData'!$C863="lesson1",'Source NewCleanData'!E863,"")</f>
        <v>Confirmtrue;</v>
      </c>
      <c r="E224" s="80" t="str">
        <f>IF('Source NewCleanData'!$C863="lesson1",'Source NewCleanData'!F863,"")</f>
        <v>2018-04-29T15:05:39.832Z</v>
      </c>
      <c r="F224" s="90" t="str">
        <f t="shared" si="14"/>
        <v>Incorrect</v>
      </c>
      <c r="H224" s="90" t="str">
        <f t="shared" si="15"/>
        <v/>
      </c>
    </row>
    <row r="225" spans="1:8" x14ac:dyDescent="0.3">
      <c r="A225">
        <f>VLOOKUP(C225,'UniqueAuthor#s'!$B$5:$C$75,2,TRUE)</f>
        <v>33</v>
      </c>
      <c r="B225" t="str">
        <f>IF('Source NewCleanData'!$C864="lesson1",'Source NewCleanData'!C864,"")</f>
        <v>lesson1</v>
      </c>
      <c r="C225">
        <f>IF('Source NewCleanData'!$C864="lesson1",'Source NewCleanData'!D864,"")</f>
        <v>459045734</v>
      </c>
      <c r="D225" t="str">
        <f>IF('Source NewCleanData'!$C864="lesson1",'Source NewCleanData'!E864,"")</f>
        <v>Confirm|S|=1;</v>
      </c>
      <c r="E225" s="80" t="str">
        <f>IF('Source NewCleanData'!$C864="lesson1",'Source NewCleanData'!F864,"")</f>
        <v>2018-04-29T15:05:51.140Z</v>
      </c>
      <c r="F225" s="90" t="str">
        <f t="shared" si="14"/>
        <v>Incorrect</v>
      </c>
      <c r="G225">
        <f>COUNTIF($C$6:$C$444,"="&amp;$C225)</f>
        <v>9</v>
      </c>
      <c r="H225" s="90" t="str">
        <f t="shared" si="15"/>
        <v>Gave Up</v>
      </c>
    </row>
    <row r="226" spans="1:8" x14ac:dyDescent="0.3">
      <c r="A226">
        <f>VLOOKUP(C226,'UniqueAuthor#s'!$B$5:$C$75,2,TRUE)</f>
        <v>34</v>
      </c>
      <c r="B226" t="str">
        <f>IF('Source NewCleanData'!$C882="lesson1",'Source NewCleanData'!C882,"")</f>
        <v>lesson1</v>
      </c>
      <c r="C226">
        <f>IF('Source NewCleanData'!$C882="lesson1",'Source NewCleanData'!D882,"")</f>
        <v>472308960</v>
      </c>
      <c r="D226" t="str">
        <f>IF('Source NewCleanData'!$C882="lesson1",'Source NewCleanData'!E882,"")</f>
        <v>ConfirmS=&lt;K&gt;;</v>
      </c>
      <c r="E226" s="80" t="str">
        <f>IF('Source NewCleanData'!$C882="lesson1",'Source NewCleanData'!F882,"")</f>
        <v>2018-04-24T13:07:47.681Z</v>
      </c>
      <c r="F226" s="90" t="str">
        <f t="shared" si="14"/>
        <v>Incorrect</v>
      </c>
      <c r="H226" s="90" t="str">
        <f t="shared" si="15"/>
        <v/>
      </c>
    </row>
    <row r="227" spans="1:8" x14ac:dyDescent="0.3">
      <c r="A227">
        <f>VLOOKUP(C227,'UniqueAuthor#s'!$B$5:$C$75,2,TRUE)</f>
        <v>34</v>
      </c>
      <c r="B227" t="str">
        <f>IF('Source NewCleanData'!$C883="lesson1",'Source NewCleanData'!C883,"")</f>
        <v>lesson1</v>
      </c>
      <c r="C227">
        <f>IF('Source NewCleanData'!$C883="lesson1",'Source NewCleanData'!D883,"")</f>
        <v>472308960</v>
      </c>
      <c r="D227" t="str">
        <f>IF('Source NewCleanData'!$C883="lesson1",'Source NewCleanData'!E883,"")</f>
        <v>ConfirmS=&lt;K&gt;oS;</v>
      </c>
      <c r="E227" s="80" t="str">
        <f>IF('Source NewCleanData'!$C883="lesson1",'Source NewCleanData'!F883,"")</f>
        <v>2018-04-24T13:08:31.190Z</v>
      </c>
      <c r="F227" s="90" t="str">
        <f t="shared" si="14"/>
        <v>Incorrect</v>
      </c>
      <c r="H227" s="90" t="str">
        <f t="shared" si="15"/>
        <v/>
      </c>
    </row>
    <row r="228" spans="1:8" x14ac:dyDescent="0.3">
      <c r="A228">
        <f>VLOOKUP(C228,'UniqueAuthor#s'!$B$5:$C$75,2,TRUE)</f>
        <v>34</v>
      </c>
      <c r="B228" t="str">
        <f>IF('Source NewCleanData'!$C884="lesson1",'Source NewCleanData'!C884,"")</f>
        <v>lesson1</v>
      </c>
      <c r="C228">
        <f>IF('Source NewCleanData'!$C884="lesson1",'Source NewCleanData'!D884,"")</f>
        <v>472308960</v>
      </c>
      <c r="D228" t="str">
        <f>IF('Source NewCleanData'!$C884="lesson1",'Source NewCleanData'!E884,"")</f>
        <v>ConfirmS=Ko#S;</v>
      </c>
      <c r="E228" s="80" t="str">
        <f>IF('Source NewCleanData'!$C884="lesson1",'Source NewCleanData'!F884,"")</f>
        <v>2018-04-24T13:09:43.846Z</v>
      </c>
      <c r="F228" s="90" t="str">
        <f t="shared" si="14"/>
        <v>Incorrect</v>
      </c>
      <c r="H228" s="90" t="str">
        <f t="shared" si="15"/>
        <v/>
      </c>
    </row>
    <row r="229" spans="1:8" x14ac:dyDescent="0.3">
      <c r="A229">
        <f>VLOOKUP(C229,'UniqueAuthor#s'!$B$5:$C$75,2,TRUE)</f>
        <v>34</v>
      </c>
      <c r="B229" t="str">
        <f>IF('Source NewCleanData'!$C885="lesson1",'Source NewCleanData'!C885,"")</f>
        <v>lesson1</v>
      </c>
      <c r="C229">
        <f>IF('Source NewCleanData'!$C885="lesson1",'Source NewCleanData'!D885,"")</f>
        <v>472308960</v>
      </c>
      <c r="D229" t="str">
        <f>IF('Source NewCleanData'!$C885="lesson1",'Source NewCleanData'!E885,"")</f>
        <v>ConfirmS=&lt;K&gt;o#S;</v>
      </c>
      <c r="E229" s="80" t="str">
        <f>IF('Source NewCleanData'!$C885="lesson1",'Source NewCleanData'!F885,"")</f>
        <v>2018-04-24T13:09:58.481Z</v>
      </c>
      <c r="F229" s="90" t="str">
        <f t="shared" si="14"/>
        <v>Incorrect</v>
      </c>
      <c r="H229" s="90" t="str">
        <f t="shared" si="15"/>
        <v/>
      </c>
    </row>
    <row r="230" spans="1:8" x14ac:dyDescent="0.3">
      <c r="A230">
        <f>VLOOKUP(C230,'UniqueAuthor#s'!$B$5:$C$75,2,TRUE)</f>
        <v>34</v>
      </c>
      <c r="B230" t="str">
        <f>IF('Source NewCleanData'!$C886="lesson1",'Source NewCleanData'!C886,"")</f>
        <v>lesson1</v>
      </c>
      <c r="C230">
        <f>IF('Source NewCleanData'!$C886="lesson1",'Source NewCleanData'!D886,"")</f>
        <v>472308960</v>
      </c>
      <c r="D230" t="str">
        <f>IF('Source NewCleanData'!$C886="lesson1",'Source NewCleanData'!E886,"")</f>
        <v>ConfirmS=&lt;#K&gt;o#S;</v>
      </c>
      <c r="E230" s="80" t="str">
        <f>IF('Source NewCleanData'!$C886="lesson1",'Source NewCleanData'!F886,"")</f>
        <v>2018-04-24T13:11:27.046Z</v>
      </c>
      <c r="F230" s="90" t="str">
        <f t="shared" si="14"/>
        <v>Correct</v>
      </c>
      <c r="G230">
        <f>COUNTIF($C$6:$C$444,"="&amp;$C230)</f>
        <v>5</v>
      </c>
      <c r="H230" s="90" t="str">
        <f t="shared" si="15"/>
        <v/>
      </c>
    </row>
    <row r="231" spans="1:8" x14ac:dyDescent="0.3">
      <c r="A231">
        <f>VLOOKUP(C231,'UniqueAuthor#s'!$B$5:$C$75,2,TRUE)</f>
        <v>35</v>
      </c>
      <c r="B231" t="str">
        <f>IF('Source NewCleanData'!$C971="lesson1",'Source NewCleanData'!C971,"")</f>
        <v>lesson1</v>
      </c>
      <c r="C231">
        <f>IF('Source NewCleanData'!$C971="lesson1",'Source NewCleanData'!D971,"")</f>
        <v>479224761</v>
      </c>
      <c r="D231" t="str">
        <f>IF('Source NewCleanData'!$C971="lesson1",'Source NewCleanData'!E971,"")</f>
        <v>ConfirmS=#K;</v>
      </c>
      <c r="E231" s="80" t="str">
        <f>IF('Source NewCleanData'!$C971="lesson1",'Source NewCleanData'!F971,"")</f>
        <v>2018-05-03T23:56:28.151Z</v>
      </c>
      <c r="F231" s="90" t="str">
        <f t="shared" si="14"/>
        <v>Incorrect</v>
      </c>
      <c r="H231" s="90" t="str">
        <f t="shared" si="15"/>
        <v/>
      </c>
    </row>
    <row r="232" spans="1:8" x14ac:dyDescent="0.3">
      <c r="A232">
        <f>VLOOKUP(C232,'UniqueAuthor#s'!$B$5:$C$75,2,TRUE)</f>
        <v>35</v>
      </c>
      <c r="B232" t="str">
        <f>IF('Source NewCleanData'!$C972="lesson1",'Source NewCleanData'!C972,"")</f>
        <v>lesson1</v>
      </c>
      <c r="C232">
        <f>IF('Source NewCleanData'!$C972="lesson1",'Source NewCleanData'!D972,"")</f>
        <v>479224761</v>
      </c>
      <c r="D232" t="str">
        <f>IF('Source NewCleanData'!$C972="lesson1",'Source NewCleanData'!E972,"")</f>
        <v>ConfirmS=#Ko#S;</v>
      </c>
      <c r="E232" s="80" t="str">
        <f>IF('Source NewCleanData'!$C972="lesson1",'Source NewCleanData'!F972,"")</f>
        <v>2018-05-03T23:56:50.525Z</v>
      </c>
      <c r="F232" s="90" t="str">
        <f t="shared" si="14"/>
        <v>Incorrect</v>
      </c>
      <c r="H232" s="90" t="str">
        <f t="shared" si="15"/>
        <v/>
      </c>
    </row>
    <row r="233" spans="1:8" x14ac:dyDescent="0.3">
      <c r="A233">
        <f>VLOOKUP(C233,'UniqueAuthor#s'!$B$5:$C$75,2,TRUE)</f>
        <v>35</v>
      </c>
      <c r="B233" t="str">
        <f>IF('Source NewCleanData'!$C973="lesson1",'Source NewCleanData'!C973,"")</f>
        <v>lesson1</v>
      </c>
      <c r="C233">
        <f>IF('Source NewCleanData'!$C973="lesson1",'Source NewCleanData'!D973,"")</f>
        <v>479224761</v>
      </c>
      <c r="D233" t="str">
        <f>IF('Source NewCleanData'!$C973="lesson1",'Source NewCleanData'!E973,"")</f>
        <v>ConfirmS=K;</v>
      </c>
      <c r="E233" s="80" t="str">
        <f>IF('Source NewCleanData'!$C973="lesson1",'Source NewCleanData'!F973,"")</f>
        <v>2018-05-03T23:57:08.946Z</v>
      </c>
      <c r="F233" s="90" t="str">
        <f t="shared" si="14"/>
        <v>Incorrect</v>
      </c>
      <c r="H233" s="90" t="str">
        <f t="shared" si="15"/>
        <v/>
      </c>
    </row>
    <row r="234" spans="1:8" x14ac:dyDescent="0.3">
      <c r="A234">
        <f>VLOOKUP(C234,'UniqueAuthor#s'!$B$5:$C$75,2,TRUE)</f>
        <v>35</v>
      </c>
      <c r="B234" t="str">
        <f>IF('Source NewCleanData'!$C974="lesson1",'Source NewCleanData'!C974,"")</f>
        <v>lesson1</v>
      </c>
      <c r="C234">
        <f>IF('Source NewCleanData'!$C974="lesson1",'Source NewCleanData'!D974,"")</f>
        <v>479224761</v>
      </c>
      <c r="D234" t="str">
        <f>IF('Source NewCleanData'!$C974="lesson1",'Source NewCleanData'!E974,"")</f>
        <v>ConfirmS=#So#K;</v>
      </c>
      <c r="E234" s="80" t="str">
        <f>IF('Source NewCleanData'!$C974="lesson1",'Source NewCleanData'!F974,"")</f>
        <v>2018-05-03T23:57:33.687Z</v>
      </c>
      <c r="F234" s="90" t="str">
        <f t="shared" si="14"/>
        <v>Incorrect</v>
      </c>
      <c r="H234" s="90" t="str">
        <f t="shared" si="15"/>
        <v/>
      </c>
    </row>
    <row r="235" spans="1:8" x14ac:dyDescent="0.3">
      <c r="A235">
        <f>VLOOKUP(C235,'UniqueAuthor#s'!$B$5:$C$75,2,TRUE)</f>
        <v>35</v>
      </c>
      <c r="B235" t="str">
        <f>IF('Source NewCleanData'!$C975="lesson1",'Source NewCleanData'!C975,"")</f>
        <v>lesson1</v>
      </c>
      <c r="C235">
        <f>IF('Source NewCleanData'!$C975="lesson1",'Source NewCleanData'!D975,"")</f>
        <v>479224761</v>
      </c>
      <c r="D235" t="str">
        <f>IF('Source NewCleanData'!$C975="lesson1",'Source NewCleanData'!E975,"")</f>
        <v>ConfirmS=#S;</v>
      </c>
      <c r="E235" s="80" t="str">
        <f>IF('Source NewCleanData'!$C975="lesson1",'Source NewCleanData'!F975,"")</f>
        <v>2018-05-03T23:57:44.294Z</v>
      </c>
      <c r="F235" s="90" t="str">
        <f t="shared" si="14"/>
        <v>Incorrect</v>
      </c>
      <c r="H235" s="90" t="str">
        <f t="shared" si="15"/>
        <v/>
      </c>
    </row>
    <row r="236" spans="1:8" x14ac:dyDescent="0.3">
      <c r="A236">
        <f>VLOOKUP(C236,'UniqueAuthor#s'!$B$5:$C$75,2,TRUE)</f>
        <v>35</v>
      </c>
      <c r="B236" t="str">
        <f>IF('Source NewCleanData'!$C976="lesson1",'Source NewCleanData'!C976,"")</f>
        <v>lesson1</v>
      </c>
      <c r="C236">
        <f>IF('Source NewCleanData'!$C976="lesson1",'Source NewCleanData'!D976,"")</f>
        <v>479224761</v>
      </c>
      <c r="D236" t="str">
        <f>IF('Source NewCleanData'!$C976="lesson1",'Source NewCleanData'!E976,"")</f>
        <v>ConfirmS=&lt;E&gt;o#S;</v>
      </c>
      <c r="E236" s="80" t="str">
        <f>IF('Source NewCleanData'!$C976="lesson1",'Source NewCleanData'!F976,"")</f>
        <v>2018-05-03T23:58:23.328Z</v>
      </c>
      <c r="F236" s="90" t="str">
        <f t="shared" si="14"/>
        <v>Incorrect</v>
      </c>
      <c r="H236" s="90" t="str">
        <f t="shared" si="15"/>
        <v/>
      </c>
    </row>
    <row r="237" spans="1:8" x14ac:dyDescent="0.3">
      <c r="A237">
        <f>VLOOKUP(C237,'UniqueAuthor#s'!$B$5:$C$75,2,TRUE)</f>
        <v>35</v>
      </c>
      <c r="B237" t="str">
        <f>IF('Source NewCleanData'!$C977="lesson1",'Source NewCleanData'!C977,"")</f>
        <v>lesson1</v>
      </c>
      <c r="C237">
        <f>IF('Source NewCleanData'!$C977="lesson1",'Source NewCleanData'!D977,"")</f>
        <v>479224761</v>
      </c>
      <c r="D237" t="str">
        <f>IF('Source NewCleanData'!$C977="lesson1",'Source NewCleanData'!E977,"")</f>
        <v>ConfirmS=&lt;K&gt;;</v>
      </c>
      <c r="E237" s="80" t="str">
        <f>IF('Source NewCleanData'!$C977="lesson1",'Source NewCleanData'!F977,"")</f>
        <v>2018-05-03T23:58:57.537Z</v>
      </c>
      <c r="F237" s="90" t="str">
        <f t="shared" si="14"/>
        <v>Incorrect</v>
      </c>
      <c r="H237" s="90" t="str">
        <f t="shared" si="15"/>
        <v/>
      </c>
    </row>
    <row r="238" spans="1:8" x14ac:dyDescent="0.3">
      <c r="A238">
        <f>VLOOKUP(C238,'UniqueAuthor#s'!$B$5:$C$75,2,TRUE)</f>
        <v>35</v>
      </c>
      <c r="B238" t="str">
        <f>IF('Source NewCleanData'!$C978="lesson1",'Source NewCleanData'!C978,"")</f>
        <v>lesson1</v>
      </c>
      <c r="C238">
        <f>IF('Source NewCleanData'!$C978="lesson1",'Source NewCleanData'!D978,"")</f>
        <v>479224761</v>
      </c>
      <c r="D238" t="str">
        <f>IF('Source NewCleanData'!$C978="lesson1",'Source NewCleanData'!E978,"")</f>
        <v>ConfirmS=&lt;#K&gt;;</v>
      </c>
      <c r="E238" s="80" t="str">
        <f>IF('Source NewCleanData'!$C978="lesson1",'Source NewCleanData'!F978,"")</f>
        <v>2018-05-03T23:59:04.164Z</v>
      </c>
      <c r="F238" s="90" t="str">
        <f t="shared" si="14"/>
        <v>Correct</v>
      </c>
      <c r="G238">
        <f>COUNTIF($C$6:$C$444,"="&amp;$C238)</f>
        <v>8</v>
      </c>
      <c r="H238" s="90" t="str">
        <f t="shared" si="15"/>
        <v/>
      </c>
    </row>
    <row r="239" spans="1:8" x14ac:dyDescent="0.3">
      <c r="A239">
        <f>VLOOKUP(C239,'UniqueAuthor#s'!$B$5:$C$75,2,TRUE)</f>
        <v>36</v>
      </c>
      <c r="B239" t="str">
        <f>IF('Source NewCleanData'!$C1006="lesson1",'Source NewCleanData'!C1006,"")</f>
        <v>lesson1</v>
      </c>
      <c r="C239">
        <f>IF('Source NewCleanData'!$C1006="lesson1",'Source NewCleanData'!D1006,"")</f>
        <v>505534945</v>
      </c>
      <c r="D239" t="str">
        <f>IF('Source NewCleanData'!$C1006="lesson1",'Source NewCleanData'!E1006,"")</f>
        <v>ConfirmS=#SoK;</v>
      </c>
      <c r="E239" s="80" t="str">
        <f>IF('Source NewCleanData'!$C1006="lesson1",'Source NewCleanData'!F1006,"")</f>
        <v>2018-04-24T23:57:03.431Z</v>
      </c>
      <c r="F239" s="90" t="str">
        <f t="shared" si="14"/>
        <v>Incorrect</v>
      </c>
      <c r="H239" s="90" t="str">
        <f t="shared" si="15"/>
        <v/>
      </c>
    </row>
    <row r="240" spans="1:8" x14ac:dyDescent="0.3">
      <c r="A240">
        <f>VLOOKUP(C240,'UniqueAuthor#s'!$B$5:$C$75,2,TRUE)</f>
        <v>36</v>
      </c>
      <c r="B240" t="str">
        <f>IF('Source NewCleanData'!$C1007="lesson1",'Source NewCleanData'!C1007,"")</f>
        <v>lesson1</v>
      </c>
      <c r="C240">
        <f>IF('Source NewCleanData'!$C1007="lesson1",'Source NewCleanData'!D1007,"")</f>
        <v>505534945</v>
      </c>
      <c r="D240" t="str">
        <f>IF('Source NewCleanData'!$C1007="lesson1",'Source NewCleanData'!E1007,"")</f>
        <v>ConfirmS=K;</v>
      </c>
      <c r="E240" s="80" t="str">
        <f>IF('Source NewCleanData'!$C1007="lesson1",'Source NewCleanData'!F1007,"")</f>
        <v>2018-04-24T23:57:12.761Z</v>
      </c>
      <c r="F240" s="90" t="str">
        <f t="shared" si="14"/>
        <v>Incorrect</v>
      </c>
      <c r="H240" s="90" t="str">
        <f t="shared" si="15"/>
        <v/>
      </c>
    </row>
    <row r="241" spans="1:8" x14ac:dyDescent="0.3">
      <c r="A241">
        <f>VLOOKUP(C241,'UniqueAuthor#s'!$B$5:$C$75,2,TRUE)</f>
        <v>36</v>
      </c>
      <c r="B241" t="str">
        <f>IF('Source NewCleanData'!$C1008="lesson1",'Source NewCleanData'!C1008,"")</f>
        <v>lesson1</v>
      </c>
      <c r="C241">
        <f>IF('Source NewCleanData'!$C1008="lesson1",'Source NewCleanData'!D1008,"")</f>
        <v>505534945</v>
      </c>
      <c r="D241" t="str">
        <f>IF('Source NewCleanData'!$C1008="lesson1",'Source NewCleanData'!E1008,"")</f>
        <v>ConfirmS=&lt;#K&gt;o#S;</v>
      </c>
      <c r="E241" s="80" t="str">
        <f>IF('Source NewCleanData'!$C1008="lesson1",'Source NewCleanData'!F1008,"")</f>
        <v>2018-04-24T23:57:44.247Z</v>
      </c>
      <c r="F241" s="90" t="str">
        <f t="shared" si="14"/>
        <v>Correct</v>
      </c>
      <c r="G241">
        <f>COUNTIF($C$6:$C$444,"="&amp;$C241)</f>
        <v>3</v>
      </c>
      <c r="H241" s="90" t="str">
        <f t="shared" si="15"/>
        <v/>
      </c>
    </row>
    <row r="242" spans="1:8" x14ac:dyDescent="0.3">
      <c r="A242">
        <f>VLOOKUP(C242,'UniqueAuthor#s'!$B$5:$C$75,2,TRUE)</f>
        <v>37</v>
      </c>
      <c r="B242" t="str">
        <f>IF('Source NewCleanData'!$C1037="lesson1",'Source NewCleanData'!C1037,"")</f>
        <v>lesson1</v>
      </c>
      <c r="C242">
        <f>IF('Source NewCleanData'!$C1037="lesson1",'Source NewCleanData'!D1037,"")</f>
        <v>520399923</v>
      </c>
      <c r="D242" t="str">
        <f>IF('Source NewCleanData'!$C1037="lesson1",'Source NewCleanData'!E1037,"")</f>
        <v>ConfirmS=#K;</v>
      </c>
      <c r="E242" s="80" t="str">
        <f>IF('Source NewCleanData'!$C1037="lesson1",'Source NewCleanData'!F1037,"")</f>
        <v>2018-04-24T00:17:17.101Z</v>
      </c>
      <c r="F242" s="90" t="str">
        <f t="shared" si="14"/>
        <v>Incorrect</v>
      </c>
      <c r="H242" s="90" t="str">
        <f t="shared" si="15"/>
        <v/>
      </c>
    </row>
    <row r="243" spans="1:8" x14ac:dyDescent="0.3">
      <c r="A243">
        <f>VLOOKUP(C243,'UniqueAuthor#s'!$B$5:$C$75,2,TRUE)</f>
        <v>37</v>
      </c>
      <c r="B243" t="str">
        <f>IF('Source NewCleanData'!$C1038="lesson1",'Source NewCleanData'!C1038,"")</f>
        <v>lesson1</v>
      </c>
      <c r="C243">
        <f>IF('Source NewCleanData'!$C1038="lesson1",'Source NewCleanData'!D1038,"")</f>
        <v>520399923</v>
      </c>
      <c r="D243" t="str">
        <f>IF('Source NewCleanData'!$C1038="lesson1",'Source NewCleanData'!E1038,"")</f>
        <v>ConfirmS=Ko#S;</v>
      </c>
      <c r="E243" s="80" t="str">
        <f>IF('Source NewCleanData'!$C1038="lesson1",'Source NewCleanData'!F1038,"")</f>
        <v>2018-04-24T00:17:45.021Z</v>
      </c>
      <c r="F243" s="90" t="str">
        <f t="shared" si="14"/>
        <v>Incorrect</v>
      </c>
      <c r="H243" s="90" t="str">
        <f t="shared" si="15"/>
        <v/>
      </c>
    </row>
    <row r="244" spans="1:8" x14ac:dyDescent="0.3">
      <c r="A244">
        <f>VLOOKUP(C244,'UniqueAuthor#s'!$B$5:$C$75,2,TRUE)</f>
        <v>37</v>
      </c>
      <c r="B244" t="str">
        <f>IF('Source NewCleanData'!$C1039="lesson1",'Source NewCleanData'!C1039,"")</f>
        <v>lesson1</v>
      </c>
      <c r="C244">
        <f>IF('Source NewCleanData'!$C1039="lesson1",'Source NewCleanData'!D1039,"")</f>
        <v>520399923</v>
      </c>
      <c r="D244" t="str">
        <f>IF('Source NewCleanData'!$C1039="lesson1",'Source NewCleanData'!E1039,"")</f>
        <v>ConfirmS=#SoK;</v>
      </c>
      <c r="E244" s="80" t="str">
        <f>IF('Source NewCleanData'!$C1039="lesson1",'Source NewCleanData'!F1039,"")</f>
        <v>2018-04-24T00:18:03.825Z</v>
      </c>
      <c r="F244" s="90" t="str">
        <f t="shared" si="14"/>
        <v>Incorrect</v>
      </c>
      <c r="H244" s="90" t="str">
        <f t="shared" si="15"/>
        <v/>
      </c>
    </row>
    <row r="245" spans="1:8" x14ac:dyDescent="0.3">
      <c r="A245">
        <f>VLOOKUP(C245,'UniqueAuthor#s'!$B$5:$C$75,2,TRUE)</f>
        <v>37</v>
      </c>
      <c r="B245" t="str">
        <f>IF('Source NewCleanData'!$C1040="lesson1",'Source NewCleanData'!C1040,"")</f>
        <v>lesson1</v>
      </c>
      <c r="C245">
        <f>IF('Source NewCleanData'!$C1040="lesson1",'Source NewCleanData'!D1040,"")</f>
        <v>520399923</v>
      </c>
      <c r="D245" t="str">
        <f>IF('Source NewCleanData'!$C1040="lesson1",'Source NewCleanData'!E1040,"")</f>
        <v>ConfirmS=#SoK;</v>
      </c>
      <c r="E245" s="80" t="str">
        <f>IF('Source NewCleanData'!$C1040="lesson1",'Source NewCleanData'!F1040,"")</f>
        <v>2018-04-24T00:18:32.847Z</v>
      </c>
      <c r="F245" s="90" t="str">
        <f t="shared" si="14"/>
        <v>Incorrect</v>
      </c>
      <c r="H245" s="90" t="str">
        <f t="shared" si="15"/>
        <v/>
      </c>
    </row>
    <row r="246" spans="1:8" x14ac:dyDescent="0.3">
      <c r="A246">
        <f>VLOOKUP(C246,'UniqueAuthor#s'!$B$5:$C$75,2,TRUE)</f>
        <v>37</v>
      </c>
      <c r="B246" t="str">
        <f>IF('Source NewCleanData'!$C1041="lesson1",'Source NewCleanData'!C1041,"")</f>
        <v>lesson1</v>
      </c>
      <c r="C246">
        <f>IF('Source NewCleanData'!$C1041="lesson1",'Source NewCleanData'!D1041,"")</f>
        <v>520399923</v>
      </c>
      <c r="D246" t="str">
        <f>IF('Source NewCleanData'!$C1041="lesson1",'Source NewCleanData'!E1041,"")</f>
        <v>ConfirmS=K;</v>
      </c>
      <c r="E246" s="80" t="str">
        <f>IF('Source NewCleanData'!$C1041="lesson1",'Source NewCleanData'!F1041,"")</f>
        <v>2018-04-24T00:18:57.740Z</v>
      </c>
      <c r="F246" s="90" t="str">
        <f t="shared" si="14"/>
        <v>Incorrect</v>
      </c>
      <c r="H246" s="90" t="str">
        <f t="shared" si="15"/>
        <v/>
      </c>
    </row>
    <row r="247" spans="1:8" x14ac:dyDescent="0.3">
      <c r="A247">
        <f>VLOOKUP(C247,'UniqueAuthor#s'!$B$5:$C$75,2,TRUE)</f>
        <v>37</v>
      </c>
      <c r="B247" t="str">
        <f>IF('Source NewCleanData'!$C1042="lesson1",'Source NewCleanData'!C1042,"")</f>
        <v>lesson1</v>
      </c>
      <c r="C247">
        <f>IF('Source NewCleanData'!$C1042="lesson1",'Source NewCleanData'!D1042,"")</f>
        <v>520399923</v>
      </c>
      <c r="D247" t="str">
        <f>IF('Source NewCleanData'!$C1042="lesson1",'Source NewCleanData'!E1042,"")</f>
        <v>ConfirmS=#K;</v>
      </c>
      <c r="E247" s="80" t="str">
        <f>IF('Source NewCleanData'!$C1042="lesson1",'Source NewCleanData'!F1042,"")</f>
        <v>2018-04-24T00:19:10.956Z</v>
      </c>
      <c r="F247" s="90" t="str">
        <f t="shared" si="14"/>
        <v>Incorrect</v>
      </c>
      <c r="H247" s="90" t="str">
        <f t="shared" si="15"/>
        <v/>
      </c>
    </row>
    <row r="248" spans="1:8" x14ac:dyDescent="0.3">
      <c r="A248">
        <f>VLOOKUP(C248,'UniqueAuthor#s'!$B$5:$C$75,2,TRUE)</f>
        <v>37</v>
      </c>
      <c r="B248" t="str">
        <f>IF('Source NewCleanData'!$C1043="lesson1",'Source NewCleanData'!C1043,"")</f>
        <v>lesson1</v>
      </c>
      <c r="C248">
        <f>IF('Source NewCleanData'!$C1043="lesson1",'Source NewCleanData'!D1043,"")</f>
        <v>520399923</v>
      </c>
      <c r="D248" t="str">
        <f>IF('Source NewCleanData'!$C1043="lesson1",'Source NewCleanData'!E1043,"")</f>
        <v>ConfirmS=Ko#S;</v>
      </c>
      <c r="E248" s="80" t="str">
        <f>IF('Source NewCleanData'!$C1043="lesson1",'Source NewCleanData'!F1043,"")</f>
        <v>2018-04-24T00:20:01.715Z</v>
      </c>
      <c r="F248" s="90" t="str">
        <f t="shared" si="14"/>
        <v>Incorrect</v>
      </c>
      <c r="H248" s="90" t="str">
        <f t="shared" si="15"/>
        <v/>
      </c>
    </row>
    <row r="249" spans="1:8" x14ac:dyDescent="0.3">
      <c r="A249">
        <f>VLOOKUP(C249,'UniqueAuthor#s'!$B$5:$C$75,2,TRUE)</f>
        <v>37</v>
      </c>
      <c r="B249" t="str">
        <f>IF('Source NewCleanData'!$C1044="lesson1",'Source NewCleanData'!C1044,"")</f>
        <v>lesson1</v>
      </c>
      <c r="C249">
        <f>IF('Source NewCleanData'!$C1044="lesson1",'Source NewCleanData'!D1044,"")</f>
        <v>520399923</v>
      </c>
      <c r="D249" t="str">
        <f>IF('Source NewCleanData'!$C1044="lesson1",'Source NewCleanData'!E1044,"")</f>
        <v>ConfirmS=&lt;K&gt;o#S;</v>
      </c>
      <c r="E249" s="80" t="str">
        <f>IF('Source NewCleanData'!$C1044="lesson1",'Source NewCleanData'!F1044,"")</f>
        <v>2018-04-24T00:20:39.322Z</v>
      </c>
      <c r="F249" s="90" t="str">
        <f t="shared" si="14"/>
        <v>Incorrect</v>
      </c>
      <c r="H249" s="90" t="str">
        <f t="shared" si="15"/>
        <v/>
      </c>
    </row>
    <row r="250" spans="1:8" x14ac:dyDescent="0.3">
      <c r="A250">
        <f>VLOOKUP(C250,'UniqueAuthor#s'!$B$5:$C$75,2,TRUE)</f>
        <v>37</v>
      </c>
      <c r="B250" t="str">
        <f>IF('Source NewCleanData'!$C1045="lesson1",'Source NewCleanData'!C1045,"")</f>
        <v>lesson1</v>
      </c>
      <c r="C250">
        <f>IF('Source NewCleanData'!$C1045="lesson1",'Source NewCleanData'!D1045,"")</f>
        <v>520399923</v>
      </c>
      <c r="D250" t="str">
        <f>IF('Source NewCleanData'!$C1045="lesson1",'Source NewCleanData'!E1045,"")</f>
        <v>ConfirmS=#So&lt;K&gt;;</v>
      </c>
      <c r="E250" s="80" t="str">
        <f>IF('Source NewCleanData'!$C1045="lesson1",'Source NewCleanData'!F1045,"")</f>
        <v>2018-04-24T00:21:06.364Z</v>
      </c>
      <c r="F250" s="90" t="str">
        <f t="shared" si="14"/>
        <v>Incorrect</v>
      </c>
      <c r="H250" s="90" t="str">
        <f t="shared" si="15"/>
        <v/>
      </c>
    </row>
    <row r="251" spans="1:8" x14ac:dyDescent="0.3">
      <c r="A251">
        <f>VLOOKUP(C251,'UniqueAuthor#s'!$B$5:$C$75,2,TRUE)</f>
        <v>37</v>
      </c>
      <c r="B251" t="str">
        <f>IF('Source NewCleanData'!$C1046="lesson1",'Source NewCleanData'!C1046,"")</f>
        <v>lesson1</v>
      </c>
      <c r="C251">
        <f>IF('Source NewCleanData'!$C1046="lesson1",'Source NewCleanData'!D1046,"")</f>
        <v>520399923</v>
      </c>
      <c r="D251" t="str">
        <f>IF('Source NewCleanData'!$C1046="lesson1",'Source NewCleanData'!E1046,"")</f>
        <v>ConfirmS=&lt;K&gt;;</v>
      </c>
      <c r="E251" s="80" t="str">
        <f>IF('Source NewCleanData'!$C1046="lesson1",'Source NewCleanData'!F1046,"")</f>
        <v>2018-04-24T00:21:36.798Z</v>
      </c>
      <c r="F251" s="90" t="str">
        <f t="shared" si="14"/>
        <v>Incorrect</v>
      </c>
      <c r="H251" s="90" t="str">
        <f t="shared" si="15"/>
        <v/>
      </c>
    </row>
    <row r="252" spans="1:8" x14ac:dyDescent="0.3">
      <c r="A252">
        <f>VLOOKUP(C252,'UniqueAuthor#s'!$B$5:$C$75,2,TRUE)</f>
        <v>37</v>
      </c>
      <c r="B252" t="str">
        <f>IF('Source NewCleanData'!$C1047="lesson1",'Source NewCleanData'!C1047,"")</f>
        <v>lesson1</v>
      </c>
      <c r="C252">
        <f>IF('Source NewCleanData'!$C1047="lesson1",'Source NewCleanData'!D1047,"")</f>
        <v>520399923</v>
      </c>
      <c r="D252" t="str">
        <f>IF('Source NewCleanData'!$C1047="lesson1",'Source NewCleanData'!E1047,"")</f>
        <v>ConfirmS=&lt;#K&gt;;</v>
      </c>
      <c r="E252" s="80" t="str">
        <f>IF('Source NewCleanData'!$C1047="lesson1",'Source NewCleanData'!F1047,"")</f>
        <v>2018-04-24T00:21:44.721Z</v>
      </c>
      <c r="F252" s="90" t="str">
        <f t="shared" si="14"/>
        <v>Correct</v>
      </c>
      <c r="G252">
        <f>COUNTIF($C$6:$C$444,"="&amp;$C252)</f>
        <v>11</v>
      </c>
      <c r="H252" s="90" t="str">
        <f t="shared" si="15"/>
        <v/>
      </c>
    </row>
    <row r="253" spans="1:8" x14ac:dyDescent="0.3">
      <c r="A253">
        <f>VLOOKUP(C253,'UniqueAuthor#s'!$B$5:$C$75,2,TRUE)</f>
        <v>38</v>
      </c>
      <c r="B253" t="str">
        <f>IF('Source NewCleanData'!$C1066="lesson1",'Source NewCleanData'!C1066,"")</f>
        <v>lesson1</v>
      </c>
      <c r="C253">
        <f>IF('Source NewCleanData'!$C1066="lesson1",'Source NewCleanData'!D1066,"")</f>
        <v>539024302</v>
      </c>
      <c r="D253" t="str">
        <f>IF('Source NewCleanData'!$C1066="lesson1",'Source NewCleanData'!E1066,"")</f>
        <v>ConfirmS=&lt;#K&gt;;</v>
      </c>
      <c r="E253" s="80" t="str">
        <f>IF('Source NewCleanData'!$C1066="lesson1",'Source NewCleanData'!F1066,"")</f>
        <v>2018-04-26T12:08:20.668Z</v>
      </c>
      <c r="F253" s="90" t="str">
        <f t="shared" si="14"/>
        <v>Correct</v>
      </c>
      <c r="G253">
        <f>COUNTIF($C$6:$C$444,"="&amp;$C253)</f>
        <v>1</v>
      </c>
      <c r="H253" s="90" t="str">
        <f t="shared" si="15"/>
        <v/>
      </c>
    </row>
    <row r="254" spans="1:8" x14ac:dyDescent="0.3">
      <c r="A254">
        <f>VLOOKUP(C254,'UniqueAuthor#s'!$B$5:$C$75,2,TRUE)</f>
        <v>39</v>
      </c>
      <c r="B254" t="str">
        <f>IF('Source NewCleanData'!$C1073="lesson1",'Source NewCleanData'!C1073,"")</f>
        <v>lesson1</v>
      </c>
      <c r="C254">
        <f>IF('Source NewCleanData'!$C1073="lesson1",'Source NewCleanData'!D1073,"")</f>
        <v>564686712</v>
      </c>
      <c r="D254" t="str">
        <f>IF('Source NewCleanData'!$C1073="lesson1",'Source NewCleanData'!E1073,"")</f>
        <v>ConfirmS=/*expression*/;</v>
      </c>
      <c r="E254" s="80" t="str">
        <f>IF('Source NewCleanData'!$C1073="lesson1",'Source NewCleanData'!F1073,"")</f>
        <v>2018-05-03T21:57:16.717Z</v>
      </c>
      <c r="F254" s="90" t="str">
        <f t="shared" si="14"/>
        <v>Incorrect</v>
      </c>
      <c r="H254" s="90" t="str">
        <f t="shared" si="15"/>
        <v/>
      </c>
    </row>
    <row r="255" spans="1:8" x14ac:dyDescent="0.3">
      <c r="A255">
        <f>VLOOKUP(C255,'UniqueAuthor#s'!$B$5:$C$75,2,TRUE)</f>
        <v>39</v>
      </c>
      <c r="B255" t="str">
        <f>IF('Source NewCleanData'!$C1074="lesson1",'Source NewCleanData'!C1074,"")</f>
        <v>lesson1</v>
      </c>
      <c r="C255">
        <f>IF('Source NewCleanData'!$C1074="lesson1",'Source NewCleanData'!D1074,"")</f>
        <v>564686712</v>
      </c>
      <c r="D255" t="str">
        <f>IF('Source NewCleanData'!$C1074="lesson1",'Source NewCleanData'!E1074,"")</f>
        <v>ConfirmS=K;</v>
      </c>
      <c r="E255" s="80" t="str">
        <f>IF('Source NewCleanData'!$C1074="lesson1",'Source NewCleanData'!F1074,"")</f>
        <v>2018-05-03T21:57:50.577Z</v>
      </c>
      <c r="F255" s="90" t="str">
        <f t="shared" si="14"/>
        <v>Incorrect</v>
      </c>
      <c r="H255" s="90" t="str">
        <f t="shared" si="15"/>
        <v/>
      </c>
    </row>
    <row r="256" spans="1:8" x14ac:dyDescent="0.3">
      <c r="A256">
        <f>VLOOKUP(C256,'UniqueAuthor#s'!$B$5:$C$75,2,TRUE)</f>
        <v>39</v>
      </c>
      <c r="B256" t="str">
        <f>IF('Source NewCleanData'!$C1075="lesson1",'Source NewCleanData'!C1075,"")</f>
        <v>lesson1</v>
      </c>
      <c r="C256">
        <f>IF('Source NewCleanData'!$C1075="lesson1",'Source NewCleanData'!D1075,"")</f>
        <v>564686712</v>
      </c>
      <c r="D256" t="str">
        <f>IF('Source NewCleanData'!$C1075="lesson1",'Source NewCleanData'!E1075,"")</f>
        <v>ConfirmS=S+K;</v>
      </c>
      <c r="E256" s="80" t="str">
        <f>IF('Source NewCleanData'!$C1075="lesson1",'Source NewCleanData'!F1075,"")</f>
        <v>2018-05-03T21:58:14.685Z</v>
      </c>
      <c r="F256" s="90" t="str">
        <f t="shared" si="14"/>
        <v>Incorrect</v>
      </c>
      <c r="H256" s="90" t="str">
        <f t="shared" si="15"/>
        <v/>
      </c>
    </row>
    <row r="257" spans="1:8" x14ac:dyDescent="0.3">
      <c r="A257">
        <f>VLOOKUP(C257,'UniqueAuthor#s'!$B$5:$C$75,2,TRUE)</f>
        <v>39</v>
      </c>
      <c r="B257" t="str">
        <f>IF('Source NewCleanData'!$C1076="lesson1",'Source NewCleanData'!C1076,"")</f>
        <v>lesson1</v>
      </c>
      <c r="C257">
        <f>IF('Source NewCleanData'!$C1076="lesson1",'Source NewCleanData'!D1076,"")</f>
        <v>564686712</v>
      </c>
      <c r="D257" t="str">
        <f>IF('Source NewCleanData'!$C1076="lesson1",'Source NewCleanData'!E1076,"")</f>
        <v>ConfirmS=K+S;</v>
      </c>
      <c r="E257" s="80" t="str">
        <f>IF('Source NewCleanData'!$C1076="lesson1",'Source NewCleanData'!F1076,"")</f>
        <v>2018-05-03T21:58:26.195Z</v>
      </c>
      <c r="F257" s="90" t="str">
        <f t="shared" si="14"/>
        <v>Incorrect</v>
      </c>
      <c r="H257" s="90" t="str">
        <f t="shared" si="15"/>
        <v/>
      </c>
    </row>
    <row r="258" spans="1:8" x14ac:dyDescent="0.3">
      <c r="A258">
        <f>VLOOKUP(C258,'UniqueAuthor#s'!$B$5:$C$75,2,TRUE)</f>
        <v>39</v>
      </c>
      <c r="B258" t="str">
        <f>IF('Source NewCleanData'!$C1077="lesson1",'Source NewCleanData'!C1077,"")</f>
        <v>lesson1</v>
      </c>
      <c r="C258">
        <f>IF('Source NewCleanData'!$C1077="lesson1",'Source NewCleanData'!D1077,"")</f>
        <v>564686712</v>
      </c>
      <c r="D258" t="str">
        <f>IF('Source NewCleanData'!$C1077="lesson1",'Source NewCleanData'!E1077,"")</f>
        <v>ConfirmS=Ko#S;</v>
      </c>
      <c r="E258" s="80" t="str">
        <f>IF('Source NewCleanData'!$C1077="lesson1",'Source NewCleanData'!F1077,"")</f>
        <v>2018-05-03T21:59:15.083Z</v>
      </c>
      <c r="F258" s="90" t="str">
        <f t="shared" si="14"/>
        <v>Incorrect</v>
      </c>
      <c r="H258" s="90" t="str">
        <f t="shared" si="15"/>
        <v/>
      </c>
    </row>
    <row r="259" spans="1:8" x14ac:dyDescent="0.3">
      <c r="A259">
        <f>VLOOKUP(C259,'UniqueAuthor#s'!$B$5:$C$75,2,TRUE)</f>
        <v>39</v>
      </c>
      <c r="B259" t="str">
        <f>IF('Source NewCleanData'!$C1078="lesson1",'Source NewCleanData'!C1078,"")</f>
        <v>lesson1</v>
      </c>
      <c r="C259">
        <f>IF('Source NewCleanData'!$C1078="lesson1",'Source NewCleanData'!D1078,"")</f>
        <v>564686712</v>
      </c>
      <c r="D259" t="str">
        <f>IF('Source NewCleanData'!$C1078="lesson1",'Source NewCleanData'!E1078,"")</f>
        <v>ConfirmS=#SoK;</v>
      </c>
      <c r="E259" s="80" t="str">
        <f>IF('Source NewCleanData'!$C1078="lesson1",'Source NewCleanData'!F1078,"")</f>
        <v>2018-05-03T21:59:32.142Z</v>
      </c>
      <c r="F259" s="90" t="str">
        <f t="shared" si="14"/>
        <v>Incorrect</v>
      </c>
      <c r="H259" s="90" t="str">
        <f t="shared" si="15"/>
        <v/>
      </c>
    </row>
    <row r="260" spans="1:8" x14ac:dyDescent="0.3">
      <c r="A260">
        <f>VLOOKUP(C260,'UniqueAuthor#s'!$B$5:$C$75,2,TRUE)</f>
        <v>39</v>
      </c>
      <c r="B260" t="str">
        <f>IF('Source NewCleanData'!$C1079="lesson1",'Source NewCleanData'!C1079,"")</f>
        <v>lesson1</v>
      </c>
      <c r="C260">
        <f>IF('Source NewCleanData'!$C1079="lesson1",'Source NewCleanData'!D1079,"")</f>
        <v>564686712</v>
      </c>
      <c r="D260" t="str">
        <f>IF('Source NewCleanData'!$C1079="lesson1",'Source NewCleanData'!E1079,"")</f>
        <v>ConfirmS=#S;</v>
      </c>
      <c r="E260" s="80" t="str">
        <f>IF('Source NewCleanData'!$C1079="lesson1",'Source NewCleanData'!F1079,"")</f>
        <v>2018-05-03T21:59:40.858Z</v>
      </c>
      <c r="F260" s="90" t="str">
        <f t="shared" si="14"/>
        <v>Incorrect</v>
      </c>
      <c r="H260" s="90" t="str">
        <f t="shared" si="15"/>
        <v/>
      </c>
    </row>
    <row r="261" spans="1:8" x14ac:dyDescent="0.3">
      <c r="A261">
        <f>VLOOKUP(C261,'UniqueAuthor#s'!$B$5:$C$75,2,TRUE)</f>
        <v>39</v>
      </c>
      <c r="B261" t="str">
        <f>IF('Source NewCleanData'!$C1080="lesson1",'Source NewCleanData'!C1080,"")</f>
        <v>lesson1</v>
      </c>
      <c r="C261">
        <f>IF('Source NewCleanData'!$C1080="lesson1",'Source NewCleanData'!D1080,"")</f>
        <v>564686712</v>
      </c>
      <c r="D261" t="str">
        <f>IF('Source NewCleanData'!$C1080="lesson1",'Source NewCleanData'!E1080,"")</f>
        <v>ConfirmS=&lt;S&gt;;</v>
      </c>
      <c r="E261" s="80" t="str">
        <f>IF('Source NewCleanData'!$C1080="lesson1",'Source NewCleanData'!F1080,"")</f>
        <v>2018-05-03T22:00:20.808Z</v>
      </c>
      <c r="F261" s="90" t="str">
        <f t="shared" si="14"/>
        <v>Incorrect</v>
      </c>
      <c r="H261" s="90" t="str">
        <f t="shared" si="15"/>
        <v/>
      </c>
    </row>
    <row r="262" spans="1:8" x14ac:dyDescent="0.3">
      <c r="A262">
        <f>VLOOKUP(C262,'UniqueAuthor#s'!$B$5:$C$75,2,TRUE)</f>
        <v>39</v>
      </c>
      <c r="B262" t="str">
        <f>IF('Source NewCleanData'!$C1081="lesson1",'Source NewCleanData'!C1081,"")</f>
        <v>lesson1</v>
      </c>
      <c r="C262">
        <f>IF('Source NewCleanData'!$C1081="lesson1",'Source NewCleanData'!D1081,"")</f>
        <v>564686712</v>
      </c>
      <c r="D262" t="str">
        <f>IF('Source NewCleanData'!$C1081="lesson1",'Source NewCleanData'!E1081,"")</f>
        <v>ConfirmS=&lt;K&gt;;</v>
      </c>
      <c r="E262" s="80" t="str">
        <f>IF('Source NewCleanData'!$C1081="lesson1",'Source NewCleanData'!F1081,"")</f>
        <v>2018-05-03T22:00:33.439Z</v>
      </c>
      <c r="F262" s="90" t="str">
        <f t="shared" ref="F262:F325" si="16">IF(OR($D262=$S$9,$D262=$S$10,$D262=$S$11),"Correct","Incorrect")</f>
        <v>Incorrect</v>
      </c>
      <c r="H262" s="90" t="str">
        <f t="shared" ref="H262:H325" si="17">IF(AND(G262&gt;0,F262="Incorrect"),"Gave Up","")</f>
        <v/>
      </c>
    </row>
    <row r="263" spans="1:8" x14ac:dyDescent="0.3">
      <c r="A263">
        <f>VLOOKUP(C263,'UniqueAuthor#s'!$B$5:$C$75,2,TRUE)</f>
        <v>39</v>
      </c>
      <c r="B263" t="str">
        <f>IF('Source NewCleanData'!$C1082="lesson1",'Source NewCleanData'!C1082,"")</f>
        <v>lesson1</v>
      </c>
      <c r="C263">
        <f>IF('Source NewCleanData'!$C1082="lesson1",'Source NewCleanData'!D1082,"")</f>
        <v>564686712</v>
      </c>
      <c r="D263" t="str">
        <f>IF('Source NewCleanData'!$C1082="lesson1",'Source NewCleanData'!E1082,"")</f>
        <v>ConfirmS=&lt;K&gt;;</v>
      </c>
      <c r="E263" s="80" t="str">
        <f>IF('Source NewCleanData'!$C1082="lesson1",'Source NewCleanData'!F1082,"")</f>
        <v>2018-05-03T22:01:35.946Z</v>
      </c>
      <c r="F263" s="90" t="str">
        <f t="shared" si="16"/>
        <v>Incorrect</v>
      </c>
      <c r="H263" s="90" t="str">
        <f t="shared" si="17"/>
        <v/>
      </c>
    </row>
    <row r="264" spans="1:8" x14ac:dyDescent="0.3">
      <c r="A264">
        <f>VLOOKUP(C264,'UniqueAuthor#s'!$B$5:$C$75,2,TRUE)</f>
        <v>39</v>
      </c>
      <c r="B264" t="str">
        <f>IF('Source NewCleanData'!$C1083="lesson1",'Source NewCleanData'!C1083,"")</f>
        <v>lesson1</v>
      </c>
      <c r="C264">
        <f>IF('Source NewCleanData'!$C1083="lesson1",'Source NewCleanData'!D1083,"")</f>
        <v>564686712</v>
      </c>
      <c r="D264" t="str">
        <f>IF('Source NewCleanData'!$C1083="lesson1",'Source NewCleanData'!E1083,"")</f>
        <v>ConfirmS=&lt;#E&gt;o#S;</v>
      </c>
      <c r="E264" s="80" t="str">
        <f>IF('Source NewCleanData'!$C1083="lesson1",'Source NewCleanData'!F1083,"")</f>
        <v>2018-05-03T22:02:29.041Z</v>
      </c>
      <c r="F264" s="90" t="str">
        <f t="shared" si="16"/>
        <v>Incorrect</v>
      </c>
      <c r="H264" s="90" t="str">
        <f t="shared" si="17"/>
        <v/>
      </c>
    </row>
    <row r="265" spans="1:8" x14ac:dyDescent="0.3">
      <c r="A265">
        <f>VLOOKUP(C265,'UniqueAuthor#s'!$B$5:$C$75,2,TRUE)</f>
        <v>39</v>
      </c>
      <c r="B265" t="str">
        <f>IF('Source NewCleanData'!$C1084="lesson1",'Source NewCleanData'!C1084,"")</f>
        <v>lesson1</v>
      </c>
      <c r="C265">
        <f>IF('Source NewCleanData'!$C1084="lesson1",'Source NewCleanData'!D1084,"")</f>
        <v>564686712</v>
      </c>
      <c r="D265" t="str">
        <f>IF('Source NewCleanData'!$C1084="lesson1",'Source NewCleanData'!E1084,"")</f>
        <v>ConfirmS=&lt;#K&gt;o#S;</v>
      </c>
      <c r="E265" s="80" t="str">
        <f>IF('Source NewCleanData'!$C1084="lesson1",'Source NewCleanData'!F1084,"")</f>
        <v>2018-05-03T22:02:35.992Z</v>
      </c>
      <c r="F265" s="90" t="str">
        <f t="shared" si="16"/>
        <v>Correct</v>
      </c>
      <c r="G265">
        <f>COUNTIF($C$6:$C$444,"="&amp;$C265)</f>
        <v>12</v>
      </c>
      <c r="H265" s="90" t="str">
        <f t="shared" si="17"/>
        <v/>
      </c>
    </row>
    <row r="266" spans="1:8" x14ac:dyDescent="0.3">
      <c r="A266">
        <f>VLOOKUP(C266,'UniqueAuthor#s'!$B$5:$C$75,2,TRUE)</f>
        <v>40</v>
      </c>
      <c r="B266" t="str">
        <f>IF('Source NewCleanData'!$C1113="lesson1",'Source NewCleanData'!C1113,"")</f>
        <v>lesson1</v>
      </c>
      <c r="C266">
        <f>IF('Source NewCleanData'!$C1113="lesson1",'Source NewCleanData'!D1113,"")</f>
        <v>566473760</v>
      </c>
      <c r="D266" t="str">
        <f>IF('Source NewCleanData'!$C1113="lesson1",'Source NewCleanData'!E1113,"")</f>
        <v>ConfirmS=K;</v>
      </c>
      <c r="E266" s="80" t="str">
        <f>IF('Source NewCleanData'!$C1113="lesson1",'Source NewCleanData'!F1113,"")</f>
        <v>2018-04-25T21:49:49.502Z</v>
      </c>
      <c r="F266" s="90" t="str">
        <f t="shared" si="16"/>
        <v>Incorrect</v>
      </c>
      <c r="H266" s="90" t="str">
        <f t="shared" si="17"/>
        <v/>
      </c>
    </row>
    <row r="267" spans="1:8" x14ac:dyDescent="0.3">
      <c r="A267">
        <f>VLOOKUP(C267,'UniqueAuthor#s'!$B$5:$C$75,2,TRUE)</f>
        <v>40</v>
      </c>
      <c r="B267" t="str">
        <f>IF('Source NewCleanData'!$C1114="lesson1",'Source NewCleanData'!C1114,"")</f>
        <v>lesson1</v>
      </c>
      <c r="C267">
        <f>IF('Source NewCleanData'!$C1114="lesson1",'Source NewCleanData'!D1114,"")</f>
        <v>566473760</v>
      </c>
      <c r="D267" t="str">
        <f>IF('Source NewCleanData'!$C1114="lesson1",'Source NewCleanData'!E1114,"")</f>
        <v>ConfirmS=&lt;K&gt;o#S;</v>
      </c>
      <c r="E267" s="80" t="str">
        <f>IF('Source NewCleanData'!$C1114="lesson1",'Source NewCleanData'!F1114,"")</f>
        <v>2018-04-25T21:50:27.307Z</v>
      </c>
      <c r="F267" s="90" t="str">
        <f t="shared" si="16"/>
        <v>Incorrect</v>
      </c>
      <c r="H267" s="90" t="str">
        <f t="shared" si="17"/>
        <v/>
      </c>
    </row>
    <row r="268" spans="1:8" x14ac:dyDescent="0.3">
      <c r="A268">
        <f>VLOOKUP(C268,'UniqueAuthor#s'!$B$5:$C$75,2,TRUE)</f>
        <v>40</v>
      </c>
      <c r="B268" t="str">
        <f>IF('Source NewCleanData'!$C1115="lesson1",'Source NewCleanData'!C1115,"")</f>
        <v>lesson1</v>
      </c>
      <c r="C268">
        <f>IF('Source NewCleanData'!$C1115="lesson1",'Source NewCleanData'!D1115,"")</f>
        <v>566473760</v>
      </c>
      <c r="D268" t="str">
        <f>IF('Source NewCleanData'!$C1115="lesson1",'Source NewCleanData'!E1115,"")</f>
        <v>ConfirmS=Ko#S;</v>
      </c>
      <c r="E268" s="80" t="str">
        <f>IF('Source NewCleanData'!$C1115="lesson1",'Source NewCleanData'!F1115,"")</f>
        <v>2018-04-25T21:50:40.606Z</v>
      </c>
      <c r="F268" s="90" t="str">
        <f t="shared" si="16"/>
        <v>Incorrect</v>
      </c>
      <c r="H268" s="90" t="str">
        <f t="shared" si="17"/>
        <v/>
      </c>
    </row>
    <row r="269" spans="1:8" x14ac:dyDescent="0.3">
      <c r="A269">
        <f>VLOOKUP(C269,'UniqueAuthor#s'!$B$5:$C$75,2,TRUE)</f>
        <v>40</v>
      </c>
      <c r="B269" t="str">
        <f>IF('Source NewCleanData'!$C1116="lesson1",'Source NewCleanData'!C1116,"")</f>
        <v>lesson1</v>
      </c>
      <c r="C269">
        <f>IF('Source NewCleanData'!$C1116="lesson1",'Source NewCleanData'!D1116,"")</f>
        <v>566473760</v>
      </c>
      <c r="D269" t="str">
        <f>IF('Source NewCleanData'!$C1116="lesson1",'Source NewCleanData'!E1116,"")</f>
        <v>ConfirmS=&lt;K&gt;o#S;</v>
      </c>
      <c r="E269" s="80" t="str">
        <f>IF('Source NewCleanData'!$C1116="lesson1",'Source NewCleanData'!F1116,"")</f>
        <v>2018-04-25T21:50:51.540Z</v>
      </c>
      <c r="F269" s="90" t="str">
        <f t="shared" si="16"/>
        <v>Incorrect</v>
      </c>
      <c r="H269" s="90" t="str">
        <f t="shared" si="17"/>
        <v/>
      </c>
    </row>
    <row r="270" spans="1:8" x14ac:dyDescent="0.3">
      <c r="A270">
        <f>VLOOKUP(C270,'UniqueAuthor#s'!$B$5:$C$75,2,TRUE)</f>
        <v>40</v>
      </c>
      <c r="B270" t="str">
        <f>IF('Source NewCleanData'!$C1117="lesson1",'Source NewCleanData'!C1117,"")</f>
        <v>lesson1</v>
      </c>
      <c r="C270">
        <f>IF('Source NewCleanData'!$C1117="lesson1",'Source NewCleanData'!D1117,"")</f>
        <v>566473760</v>
      </c>
      <c r="D270" t="str">
        <f>IF('Source NewCleanData'!$C1117="lesson1",'Source NewCleanData'!E1117,"")</f>
        <v>ConfirmS=&lt;K&gt;;</v>
      </c>
      <c r="E270" s="80" t="str">
        <f>IF('Source NewCleanData'!$C1117="lesson1",'Source NewCleanData'!F1117,"")</f>
        <v>2018-04-25T21:51:04.041Z</v>
      </c>
      <c r="F270" s="90" t="str">
        <f t="shared" si="16"/>
        <v>Incorrect</v>
      </c>
      <c r="H270" s="90" t="str">
        <f t="shared" si="17"/>
        <v/>
      </c>
    </row>
    <row r="271" spans="1:8" x14ac:dyDescent="0.3">
      <c r="A271">
        <f>VLOOKUP(C271,'UniqueAuthor#s'!$B$5:$C$75,2,TRUE)</f>
        <v>40</v>
      </c>
      <c r="B271" t="str">
        <f>IF('Source NewCleanData'!$C1118="lesson1",'Source NewCleanData'!C1118,"")</f>
        <v>lesson1</v>
      </c>
      <c r="C271">
        <f>IF('Source NewCleanData'!$C1118="lesson1",'Source NewCleanData'!D1118,"")</f>
        <v>566473760</v>
      </c>
      <c r="D271" t="str">
        <f>IF('Source NewCleanData'!$C1118="lesson1",'Source NewCleanData'!E1118,"")</f>
        <v>ConfirmS=&lt;K&gt;oS;</v>
      </c>
      <c r="E271" s="80" t="str">
        <f>IF('Source NewCleanData'!$C1118="lesson1",'Source NewCleanData'!F1118,"")</f>
        <v>2018-04-25T21:51:55.497Z</v>
      </c>
      <c r="F271" s="90" t="str">
        <f t="shared" si="16"/>
        <v>Incorrect</v>
      </c>
      <c r="H271" s="90" t="str">
        <f t="shared" si="17"/>
        <v/>
      </c>
    </row>
    <row r="272" spans="1:8" x14ac:dyDescent="0.3">
      <c r="A272">
        <f>VLOOKUP(C272,'UniqueAuthor#s'!$B$5:$C$75,2,TRUE)</f>
        <v>40</v>
      </c>
      <c r="B272" t="str">
        <f>IF('Source NewCleanData'!$C1119="lesson1",'Source NewCleanData'!C1119,"")</f>
        <v>lesson1</v>
      </c>
      <c r="C272">
        <f>IF('Source NewCleanData'!$C1119="lesson1",'Source NewCleanData'!D1119,"")</f>
        <v>566473760</v>
      </c>
      <c r="D272" t="str">
        <f>IF('Source NewCleanData'!$C1119="lesson1",'Source NewCleanData'!E1119,"")</f>
        <v>ConfirmS=&lt;K&gt;oS;</v>
      </c>
      <c r="E272" s="80" t="str">
        <f>IF('Source NewCleanData'!$C1119="lesson1",'Source NewCleanData'!F1119,"")</f>
        <v>2018-04-25T21:51:57.195Z</v>
      </c>
      <c r="F272" s="90" t="str">
        <f t="shared" si="16"/>
        <v>Incorrect</v>
      </c>
      <c r="H272" s="90" t="str">
        <f t="shared" si="17"/>
        <v/>
      </c>
    </row>
    <row r="273" spans="1:8" x14ac:dyDescent="0.3">
      <c r="A273">
        <f>VLOOKUP(C273,'UniqueAuthor#s'!$B$5:$C$75,2,TRUE)</f>
        <v>40</v>
      </c>
      <c r="B273" t="str">
        <f>IF('Source NewCleanData'!$C1120="lesson1",'Source NewCleanData'!C1120,"")</f>
        <v>lesson1</v>
      </c>
      <c r="C273">
        <f>IF('Source NewCleanData'!$C1120="lesson1",'Source NewCleanData'!D1120,"")</f>
        <v>566473760</v>
      </c>
      <c r="D273" t="str">
        <f>IF('Source NewCleanData'!$C1120="lesson1",'Source NewCleanData'!E1120,"")</f>
        <v>ConfirmS=&lt;K&gt;o#S;</v>
      </c>
      <c r="E273" s="80" t="str">
        <f>IF('Source NewCleanData'!$C1120="lesson1",'Source NewCleanData'!F1120,"")</f>
        <v>2018-04-25T21:52:08.935Z</v>
      </c>
      <c r="F273" s="90" t="str">
        <f t="shared" si="16"/>
        <v>Incorrect</v>
      </c>
      <c r="H273" s="90" t="str">
        <f t="shared" si="17"/>
        <v/>
      </c>
    </row>
    <row r="274" spans="1:8" x14ac:dyDescent="0.3">
      <c r="A274">
        <f>VLOOKUP(C274,'UniqueAuthor#s'!$B$5:$C$75,2,TRUE)</f>
        <v>40</v>
      </c>
      <c r="B274" t="str">
        <f>IF('Source NewCleanData'!$C1121="lesson1",'Source NewCleanData'!C1121,"")</f>
        <v>lesson1</v>
      </c>
      <c r="C274">
        <f>IF('Source NewCleanData'!$C1121="lesson1",'Source NewCleanData'!D1121,"")</f>
        <v>566473760</v>
      </c>
      <c r="D274" t="str">
        <f>IF('Source NewCleanData'!$C1121="lesson1",'Source NewCleanData'!E1121,"")</f>
        <v>ConfirmS=&lt;K&gt;;</v>
      </c>
      <c r="E274" s="80" t="str">
        <f>IF('Source NewCleanData'!$C1121="lesson1",'Source NewCleanData'!F1121,"")</f>
        <v>2018-04-25T21:52:55.962Z</v>
      </c>
      <c r="F274" s="90" t="str">
        <f t="shared" si="16"/>
        <v>Incorrect</v>
      </c>
      <c r="H274" s="90" t="str">
        <f t="shared" si="17"/>
        <v/>
      </c>
    </row>
    <row r="275" spans="1:8" x14ac:dyDescent="0.3">
      <c r="A275">
        <f>VLOOKUP(C275,'UniqueAuthor#s'!$B$5:$C$75,2,TRUE)</f>
        <v>40</v>
      </c>
      <c r="B275" t="str">
        <f>IF('Source NewCleanData'!$C1122="lesson1",'Source NewCleanData'!C1122,"")</f>
        <v>lesson1</v>
      </c>
      <c r="C275">
        <f>IF('Source NewCleanData'!$C1122="lesson1",'Source NewCleanData'!D1122,"")</f>
        <v>566473760</v>
      </c>
      <c r="D275" t="str">
        <f>IF('Source NewCleanData'!$C1122="lesson1",'Source NewCleanData'!E1122,"")</f>
        <v>ConfirmS=&lt;K&gt;o&lt;&gt;;</v>
      </c>
      <c r="E275" s="80" t="str">
        <f>IF('Source NewCleanData'!$C1122="lesson1",'Source NewCleanData'!F1122,"")</f>
        <v>2018-04-25T21:54:14.747Z</v>
      </c>
      <c r="F275" s="90" t="str">
        <f t="shared" si="16"/>
        <v>Incorrect</v>
      </c>
      <c r="H275" s="90" t="str">
        <f t="shared" si="17"/>
        <v/>
      </c>
    </row>
    <row r="276" spans="1:8" x14ac:dyDescent="0.3">
      <c r="A276">
        <f>VLOOKUP(C276,'UniqueAuthor#s'!$B$5:$C$75,2,TRUE)</f>
        <v>40</v>
      </c>
      <c r="B276" t="str">
        <f>IF('Source NewCleanData'!$C1123="lesson1",'Source NewCleanData'!C1123,"")</f>
        <v>lesson1</v>
      </c>
      <c r="C276">
        <f>IF('Source NewCleanData'!$C1123="lesson1",'Source NewCleanData'!D1123,"")</f>
        <v>566473760</v>
      </c>
      <c r="D276" t="str">
        <f>IF('Source NewCleanData'!$C1123="lesson1",'Source NewCleanData'!E1123,"")</f>
        <v>ConfirmS=&lt;#K&gt;oS;</v>
      </c>
      <c r="E276" s="80" t="str">
        <f>IF('Source NewCleanData'!$C1123="lesson1",'Source NewCleanData'!F1123,"")</f>
        <v>2018-04-25T21:55:27.671Z</v>
      </c>
      <c r="F276" s="90" t="str">
        <f t="shared" si="16"/>
        <v>Incorrect</v>
      </c>
      <c r="H276" s="90" t="str">
        <f t="shared" si="17"/>
        <v/>
      </c>
    </row>
    <row r="277" spans="1:8" x14ac:dyDescent="0.3">
      <c r="A277">
        <f>VLOOKUP(C277,'UniqueAuthor#s'!$B$5:$C$75,2,TRUE)</f>
        <v>40</v>
      </c>
      <c r="B277" t="str">
        <f>IF('Source NewCleanData'!$C1124="lesson1",'Source NewCleanData'!C1124,"")</f>
        <v>lesson1</v>
      </c>
      <c r="C277">
        <f>IF('Source NewCleanData'!$C1124="lesson1",'Source NewCleanData'!D1124,"")</f>
        <v>566473760</v>
      </c>
      <c r="D277" t="str">
        <f>IF('Source NewCleanData'!$C1124="lesson1",'Source NewCleanData'!E1124,"")</f>
        <v>ConfirmS=&lt;#K&gt;;</v>
      </c>
      <c r="E277" s="80" t="str">
        <f>IF('Source NewCleanData'!$C1124="lesson1",'Source NewCleanData'!F1124,"")</f>
        <v>2018-04-25T21:55:39.241Z</v>
      </c>
      <c r="F277" s="90" t="str">
        <f t="shared" si="16"/>
        <v>Correct</v>
      </c>
      <c r="G277">
        <f>COUNTIF($C$6:$C$444,"="&amp;$C277)</f>
        <v>12</v>
      </c>
      <c r="H277" s="90" t="str">
        <f t="shared" si="17"/>
        <v/>
      </c>
    </row>
    <row r="278" spans="1:8" x14ac:dyDescent="0.3">
      <c r="A278">
        <f>VLOOKUP(C278,'UniqueAuthor#s'!$B$5:$C$75,2,TRUE)</f>
        <v>41</v>
      </c>
      <c r="B278" t="str">
        <f>IF('Source NewCleanData'!$C1146="lesson1",'Source NewCleanData'!C1146,"")</f>
        <v>lesson1</v>
      </c>
      <c r="C278">
        <f>IF('Source NewCleanData'!$C1146="lesson1",'Source NewCleanData'!D1146,"")</f>
        <v>584901398</v>
      </c>
      <c r="D278" t="str">
        <f>IF('Source NewCleanData'!$C1146="lesson1",'Source NewCleanData'!E1146,"")</f>
        <v>ConfirmS=&lt;#K&gt;;</v>
      </c>
      <c r="E278" s="80" t="str">
        <f>IF('Source NewCleanData'!$C1146="lesson1",'Source NewCleanData'!F1146,"")</f>
        <v>2018-04-26T01:23:32.787Z</v>
      </c>
      <c r="F278" s="90" t="str">
        <f t="shared" si="16"/>
        <v>Correct</v>
      </c>
      <c r="G278">
        <f>COUNTIF($C$6:$C$444,"="&amp;$C278)</f>
        <v>1</v>
      </c>
      <c r="H278" s="90" t="str">
        <f t="shared" si="17"/>
        <v/>
      </c>
    </row>
    <row r="279" spans="1:8" x14ac:dyDescent="0.3">
      <c r="A279">
        <f>VLOOKUP(C279,'UniqueAuthor#s'!$B$5:$C$75,2,TRUE)</f>
        <v>42</v>
      </c>
      <c r="B279" t="str">
        <f>IF('Source NewCleanData'!$C1153="lesson1",'Source NewCleanData'!C1153,"")</f>
        <v>lesson1</v>
      </c>
      <c r="C279">
        <f>IF('Source NewCleanData'!$C1153="lesson1",'Source NewCleanData'!D1153,"")</f>
        <v>594515373</v>
      </c>
      <c r="D279" t="str">
        <f>IF('Source NewCleanData'!$C1153="lesson1",'Source NewCleanData'!E1153,"")</f>
        <v>ConfirmS=&lt;K&gt;;</v>
      </c>
      <c r="E279" s="80" t="str">
        <f>IF('Source NewCleanData'!$C1153="lesson1",'Source NewCleanData'!F1153,"")</f>
        <v>2018-04-24T00:15:14.655Z</v>
      </c>
      <c r="F279" s="90" t="str">
        <f t="shared" si="16"/>
        <v>Incorrect</v>
      </c>
      <c r="H279" s="90" t="str">
        <f t="shared" si="17"/>
        <v/>
      </c>
    </row>
    <row r="280" spans="1:8" x14ac:dyDescent="0.3">
      <c r="A280">
        <f>VLOOKUP(C280,'UniqueAuthor#s'!$B$5:$C$75,2,TRUE)</f>
        <v>42</v>
      </c>
      <c r="B280" t="str">
        <f>IF('Source NewCleanData'!$C1154="lesson1",'Source NewCleanData'!C1154,"")</f>
        <v>lesson1</v>
      </c>
      <c r="C280">
        <f>IF('Source NewCleanData'!$C1154="lesson1",'Source NewCleanData'!D1154,"")</f>
        <v>594515373</v>
      </c>
      <c r="D280" t="str">
        <f>IF('Source NewCleanData'!$C1154="lesson1",'Source NewCleanData'!E1154,"")</f>
        <v>ConfirmS=&lt;#K&gt;;</v>
      </c>
      <c r="E280" s="80" t="str">
        <f>IF('Source NewCleanData'!$C1154="lesson1",'Source NewCleanData'!F1154,"")</f>
        <v>2018-04-24T00:16:24.047Z</v>
      </c>
      <c r="F280" s="90" t="str">
        <f t="shared" si="16"/>
        <v>Correct</v>
      </c>
      <c r="G280">
        <f>COUNTIF($C$6:$C$444,"="&amp;$C280)</f>
        <v>2</v>
      </c>
      <c r="H280" s="90" t="str">
        <f t="shared" si="17"/>
        <v/>
      </c>
    </row>
    <row r="281" spans="1:8" x14ac:dyDescent="0.3">
      <c r="A281">
        <f>VLOOKUP(C281,'UniqueAuthor#s'!$B$5:$C$75,2,TRUE)</f>
        <v>43</v>
      </c>
      <c r="B281" t="str">
        <f>IF('Source NewCleanData'!$C1192="lesson1",'Source NewCleanData'!C1192,"")</f>
        <v>lesson1</v>
      </c>
      <c r="C281">
        <f>IF('Source NewCleanData'!$C1192="lesson1",'Source NewCleanData'!D1192,"")</f>
        <v>596146975</v>
      </c>
      <c r="D281" t="str">
        <f>IF('Source NewCleanData'!$C1192="lesson1",'Source NewCleanData'!E1192,"")</f>
        <v>ConfirmS=&lt;K&gt;;</v>
      </c>
      <c r="E281" s="80" t="str">
        <f>IF('Source NewCleanData'!$C1192="lesson1",'Source NewCleanData'!F1192,"")</f>
        <v>2018-05-03T02:09:43.711Z</v>
      </c>
      <c r="F281" s="90" t="str">
        <f t="shared" si="16"/>
        <v>Incorrect</v>
      </c>
      <c r="H281" s="90" t="str">
        <f t="shared" si="17"/>
        <v/>
      </c>
    </row>
    <row r="282" spans="1:8" x14ac:dyDescent="0.3">
      <c r="A282">
        <f>VLOOKUP(C282,'UniqueAuthor#s'!$B$5:$C$75,2,TRUE)</f>
        <v>43</v>
      </c>
      <c r="B282" t="str">
        <f>IF('Source NewCleanData'!$C1193="lesson1",'Source NewCleanData'!C1193,"")</f>
        <v>lesson1</v>
      </c>
      <c r="C282">
        <f>IF('Source NewCleanData'!$C1193="lesson1",'Source NewCleanData'!D1193,"")</f>
        <v>596146975</v>
      </c>
      <c r="D282" t="str">
        <f>IF('Source NewCleanData'!$C1193="lesson1",'Source NewCleanData'!E1193,"")</f>
        <v>ConfirmS=&lt;#K&gt;;</v>
      </c>
      <c r="E282" s="80" t="str">
        <f>IF('Source NewCleanData'!$C1193="lesson1",'Source NewCleanData'!F1193,"")</f>
        <v>2018-05-03T02:09:51.190Z</v>
      </c>
      <c r="F282" s="90" t="str">
        <f t="shared" si="16"/>
        <v>Correct</v>
      </c>
      <c r="G282">
        <f>COUNTIF($C$6:$C$444,"="&amp;$C282)</f>
        <v>2</v>
      </c>
      <c r="H282" s="90" t="str">
        <f t="shared" si="17"/>
        <v/>
      </c>
    </row>
    <row r="283" spans="1:8" x14ac:dyDescent="0.3">
      <c r="A283">
        <f>VLOOKUP(C283,'UniqueAuthor#s'!$B$5:$C$75,2,TRUE)</f>
        <v>44</v>
      </c>
      <c r="B283" t="str">
        <f>IF('Source NewCleanData'!$C1218="lesson1",'Source NewCleanData'!C1218,"")</f>
        <v>lesson1</v>
      </c>
      <c r="C283">
        <f>IF('Source NewCleanData'!$C1218="lesson1",'Source NewCleanData'!D1218,"")</f>
        <v>599521860</v>
      </c>
      <c r="D283" t="str">
        <f>IF('Source NewCleanData'!$C1218="lesson1",'Source NewCleanData'!E1218,"")</f>
        <v>ConfirmS=&lt;K&gt;;</v>
      </c>
      <c r="E283" s="80" t="str">
        <f>IF('Source NewCleanData'!$C1218="lesson1",'Source NewCleanData'!F1218,"")</f>
        <v>2018-04-30T00:44:31.958Z</v>
      </c>
      <c r="F283" s="90" t="str">
        <f t="shared" si="16"/>
        <v>Incorrect</v>
      </c>
      <c r="H283" s="90" t="str">
        <f t="shared" si="17"/>
        <v/>
      </c>
    </row>
    <row r="284" spans="1:8" x14ac:dyDescent="0.3">
      <c r="A284">
        <f>VLOOKUP(C284,'UniqueAuthor#s'!$B$5:$C$75,2,TRUE)</f>
        <v>44</v>
      </c>
      <c r="B284" t="str">
        <f>IF('Source NewCleanData'!$C1219="lesson1",'Source NewCleanData'!C1219,"")</f>
        <v>lesson1</v>
      </c>
      <c r="C284">
        <f>IF('Source NewCleanData'!$C1219="lesson1",'Source NewCleanData'!D1219,"")</f>
        <v>599521860</v>
      </c>
      <c r="D284" t="str">
        <f>IF('Source NewCleanData'!$C1219="lesson1",'Source NewCleanData'!E1219,"")</f>
        <v>ConfirmS=K;</v>
      </c>
      <c r="E284" s="80" t="str">
        <f>IF('Source NewCleanData'!$C1219="lesson1",'Source NewCleanData'!F1219,"")</f>
        <v>2018-04-30T00:46:05.767Z</v>
      </c>
      <c r="F284" s="90" t="str">
        <f t="shared" si="16"/>
        <v>Incorrect</v>
      </c>
      <c r="H284" s="90" t="str">
        <f t="shared" si="17"/>
        <v/>
      </c>
    </row>
    <row r="285" spans="1:8" x14ac:dyDescent="0.3">
      <c r="A285">
        <f>VLOOKUP(C285,'UniqueAuthor#s'!$B$5:$C$75,2,TRUE)</f>
        <v>44</v>
      </c>
      <c r="B285" t="str">
        <f>IF('Source NewCleanData'!$C1220="lesson1",'Source NewCleanData'!C1220,"")</f>
        <v>lesson1</v>
      </c>
      <c r="C285">
        <f>IF('Source NewCleanData'!$C1220="lesson1",'Source NewCleanData'!D1220,"")</f>
        <v>599521860</v>
      </c>
      <c r="D285" t="str">
        <f>IF('Source NewCleanData'!$C1220="lesson1",'Source NewCleanData'!E1220,"")</f>
        <v>ConfirmS=[K];</v>
      </c>
      <c r="E285" s="80" t="str">
        <f>IF('Source NewCleanData'!$C1220="lesson1",'Source NewCleanData'!F1220,"")</f>
        <v>2018-04-30T00:46:10.901Z</v>
      </c>
      <c r="F285" s="90" t="str">
        <f t="shared" si="16"/>
        <v>Incorrect</v>
      </c>
      <c r="H285" s="90" t="str">
        <f t="shared" si="17"/>
        <v/>
      </c>
    </row>
    <row r="286" spans="1:8" x14ac:dyDescent="0.3">
      <c r="A286">
        <f>VLOOKUP(C286,'UniqueAuthor#s'!$B$5:$C$75,2,TRUE)</f>
        <v>44</v>
      </c>
      <c r="B286" t="str">
        <f>IF('Source NewCleanData'!$C1221="lesson1",'Source NewCleanData'!C1221,"")</f>
        <v>lesson1</v>
      </c>
      <c r="C286">
        <f>IF('Source NewCleanData'!$C1221="lesson1",'Source NewCleanData'!D1221,"")</f>
        <v>599521860</v>
      </c>
      <c r="D286" t="str">
        <f>IF('Source NewCleanData'!$C1221="lesson1",'Source NewCleanData'!E1221,"")</f>
        <v>ConfirmS=&lt;K&gt;;</v>
      </c>
      <c r="E286" s="80" t="str">
        <f>IF('Source NewCleanData'!$C1221="lesson1",'Source NewCleanData'!F1221,"")</f>
        <v>2018-04-30T00:46:23.687Z</v>
      </c>
      <c r="F286" s="90" t="str">
        <f t="shared" si="16"/>
        <v>Incorrect</v>
      </c>
      <c r="H286" s="90" t="str">
        <f t="shared" si="17"/>
        <v/>
      </c>
    </row>
    <row r="287" spans="1:8" x14ac:dyDescent="0.3">
      <c r="A287">
        <f>VLOOKUP(C287,'UniqueAuthor#s'!$B$5:$C$75,2,TRUE)</f>
        <v>44</v>
      </c>
      <c r="B287" t="str">
        <f>IF('Source NewCleanData'!$C1222="lesson1",'Source NewCleanData'!C1222,"")</f>
        <v>lesson1</v>
      </c>
      <c r="C287">
        <f>IF('Source NewCleanData'!$C1222="lesson1",'Source NewCleanData'!D1222,"")</f>
        <v>599521860</v>
      </c>
      <c r="D287" t="str">
        <f>IF('Source NewCleanData'!$C1222="lesson1",'Source NewCleanData'!E1222,"")</f>
        <v>ConfirmS=&lt;&gt;;</v>
      </c>
      <c r="E287" s="80" t="str">
        <f>IF('Source NewCleanData'!$C1222="lesson1",'Source NewCleanData'!F1222,"")</f>
        <v>2018-04-30T00:46:43.057Z</v>
      </c>
      <c r="F287" s="90" t="str">
        <f t="shared" si="16"/>
        <v>Incorrect</v>
      </c>
      <c r="H287" s="90" t="str">
        <f t="shared" si="17"/>
        <v/>
      </c>
    </row>
    <row r="288" spans="1:8" x14ac:dyDescent="0.3">
      <c r="A288">
        <f>VLOOKUP(C288,'UniqueAuthor#s'!$B$5:$C$75,2,TRUE)</f>
        <v>44</v>
      </c>
      <c r="B288" t="str">
        <f>IF('Source NewCleanData'!$C1223="lesson1",'Source NewCleanData'!C1223,"")</f>
        <v>lesson1</v>
      </c>
      <c r="C288">
        <f>IF('Source NewCleanData'!$C1223="lesson1",'Source NewCleanData'!D1223,"")</f>
        <v>599521860</v>
      </c>
      <c r="D288" t="str">
        <f>IF('Source NewCleanData'!$C1223="lesson1",'Source NewCleanData'!E1223,"")</f>
        <v>ConfirmS=Empry_String;</v>
      </c>
      <c r="E288" s="80" t="str">
        <f>IF('Source NewCleanData'!$C1223="lesson1",'Source NewCleanData'!F1223,"")</f>
        <v>2018-04-30T00:46:54.434Z</v>
      </c>
      <c r="F288" s="90" t="str">
        <f t="shared" si="16"/>
        <v>Incorrect</v>
      </c>
      <c r="H288" s="90" t="str">
        <f t="shared" si="17"/>
        <v/>
      </c>
    </row>
    <row r="289" spans="1:8" x14ac:dyDescent="0.3">
      <c r="A289">
        <f>VLOOKUP(C289,'UniqueAuthor#s'!$B$5:$C$75,2,TRUE)</f>
        <v>44</v>
      </c>
      <c r="B289" t="str">
        <f>IF('Source NewCleanData'!$C1224="lesson1",'Source NewCleanData'!C1224,"")</f>
        <v>lesson1</v>
      </c>
      <c r="C289">
        <f>IF('Source NewCleanData'!$C1224="lesson1",'Source NewCleanData'!D1224,"")</f>
        <v>599521860</v>
      </c>
      <c r="D289" t="str">
        <f>IF('Source NewCleanData'!$C1224="lesson1",'Source NewCleanData'!E1224,"")</f>
        <v>ConfirmS=Empty_String;</v>
      </c>
      <c r="E289" s="80" t="str">
        <f>IF('Source NewCleanData'!$C1224="lesson1",'Source NewCleanData'!F1224,"")</f>
        <v>2018-04-30T00:47:03.586Z</v>
      </c>
      <c r="F289" s="90" t="str">
        <f t="shared" si="16"/>
        <v>Incorrect</v>
      </c>
      <c r="H289" s="90" t="str">
        <f t="shared" si="17"/>
        <v/>
      </c>
    </row>
    <row r="290" spans="1:8" x14ac:dyDescent="0.3">
      <c r="A290">
        <f>VLOOKUP(C290,'UniqueAuthor#s'!$B$5:$C$75,2,TRUE)</f>
        <v>44</v>
      </c>
      <c r="B290" t="str">
        <f>IF('Source NewCleanData'!$C1225="lesson1",'Source NewCleanData'!C1225,"")</f>
        <v>lesson1</v>
      </c>
      <c r="C290">
        <f>IF('Source NewCleanData'!$C1225="lesson1",'Source NewCleanData'!D1225,"")</f>
        <v>599521860</v>
      </c>
      <c r="D290" t="str">
        <f>IF('Source NewCleanData'!$C1225="lesson1",'Source NewCleanData'!E1225,"")</f>
        <v>ConfirmS=&lt;#K&gt;;</v>
      </c>
      <c r="E290" s="80" t="str">
        <f>IF('Source NewCleanData'!$C1225="lesson1",'Source NewCleanData'!F1225,"")</f>
        <v>2018-04-30T00:47:34.344Z</v>
      </c>
      <c r="F290" s="90" t="str">
        <f t="shared" si="16"/>
        <v>Correct</v>
      </c>
      <c r="G290">
        <f>COUNTIF($C$6:$C$444,"="&amp;$C290)</f>
        <v>8</v>
      </c>
      <c r="H290" s="90" t="str">
        <f t="shared" si="17"/>
        <v/>
      </c>
    </row>
    <row r="291" spans="1:8" x14ac:dyDescent="0.3">
      <c r="A291">
        <f>VLOOKUP(C291,'UniqueAuthor#s'!$B$5:$C$75,2,TRUE)</f>
        <v>45</v>
      </c>
      <c r="B291" t="str">
        <f>IF('Source NewCleanData'!$C1233="lesson1",'Source NewCleanData'!C1233,"")</f>
        <v>lesson1</v>
      </c>
      <c r="C291">
        <f>IF('Source NewCleanData'!$C1233="lesson1",'Source NewCleanData'!D1233,"")</f>
        <v>602371802</v>
      </c>
      <c r="D291" t="str">
        <f>IF('Source NewCleanData'!$C1233="lesson1",'Source NewCleanData'!E1233,"")</f>
        <v>ConfirmS=&lt;K&gt;;</v>
      </c>
      <c r="E291" s="80" t="str">
        <f>IF('Source NewCleanData'!$C1233="lesson1",'Source NewCleanData'!F1233,"")</f>
        <v>2018-04-29T23:53:45.183Z</v>
      </c>
      <c r="F291" s="90" t="str">
        <f t="shared" si="16"/>
        <v>Incorrect</v>
      </c>
      <c r="H291" s="90" t="str">
        <f t="shared" si="17"/>
        <v/>
      </c>
    </row>
    <row r="292" spans="1:8" x14ac:dyDescent="0.3">
      <c r="A292">
        <f>VLOOKUP(C292,'UniqueAuthor#s'!$B$5:$C$75,2,TRUE)</f>
        <v>45</v>
      </c>
      <c r="B292" t="str">
        <f>IF('Source NewCleanData'!$C1234="lesson1",'Source NewCleanData'!C1234,"")</f>
        <v>lesson1</v>
      </c>
      <c r="C292">
        <f>IF('Source NewCleanData'!$C1234="lesson1",'Source NewCleanData'!D1234,"")</f>
        <v>602371802</v>
      </c>
      <c r="D292" t="str">
        <f>IF('Source NewCleanData'!$C1234="lesson1",'Source NewCleanData'!E1234,"")</f>
        <v>ConfirmS=Empty_String;</v>
      </c>
      <c r="E292" s="80" t="str">
        <f>IF('Source NewCleanData'!$C1234="lesson1",'Source NewCleanData'!F1234,"")</f>
        <v>2018-04-29T23:58:18.040Z</v>
      </c>
      <c r="F292" s="90" t="str">
        <f t="shared" si="16"/>
        <v>Incorrect</v>
      </c>
      <c r="H292" s="90" t="str">
        <f t="shared" si="17"/>
        <v/>
      </c>
    </row>
    <row r="293" spans="1:8" x14ac:dyDescent="0.3">
      <c r="A293">
        <f>VLOOKUP(C293,'UniqueAuthor#s'!$B$5:$C$75,2,TRUE)</f>
        <v>45</v>
      </c>
      <c r="B293" t="str">
        <f>IF('Source NewCleanData'!$C1235="lesson1",'Source NewCleanData'!C1235,"")</f>
        <v>lesson1</v>
      </c>
      <c r="C293">
        <f>IF('Source NewCleanData'!$C1235="lesson1",'Source NewCleanData'!D1235,"")</f>
        <v>602371802</v>
      </c>
      <c r="D293" t="str">
        <f>IF('Source NewCleanData'!$C1235="lesson1",'Source NewCleanData'!E1235,"")</f>
        <v>ConfirmS=&lt;K&gt;oEmpty_String;</v>
      </c>
      <c r="E293" s="80" t="str">
        <f>IF('Source NewCleanData'!$C1235="lesson1",'Source NewCleanData'!F1235,"")</f>
        <v>2018-04-29T23:58:31.368Z</v>
      </c>
      <c r="F293" s="90" t="str">
        <f t="shared" si="16"/>
        <v>Incorrect</v>
      </c>
      <c r="H293" s="90" t="str">
        <f t="shared" si="17"/>
        <v/>
      </c>
    </row>
    <row r="294" spans="1:8" x14ac:dyDescent="0.3">
      <c r="A294">
        <f>VLOOKUP(C294,'UniqueAuthor#s'!$B$5:$C$75,2,TRUE)</f>
        <v>45</v>
      </c>
      <c r="B294" t="str">
        <f>IF('Source NewCleanData'!$C1236="lesson1",'Source NewCleanData'!C1236,"")</f>
        <v>lesson1</v>
      </c>
      <c r="C294">
        <f>IF('Source NewCleanData'!$C1236="lesson1",'Source NewCleanData'!D1236,"")</f>
        <v>602371802</v>
      </c>
      <c r="D294" t="str">
        <f>IF('Source NewCleanData'!$C1236="lesson1",'Source NewCleanData'!E1236,"")</f>
        <v>ConfirmS=&lt;K&gt;o#S;</v>
      </c>
      <c r="E294" s="80" t="str">
        <f>IF('Source NewCleanData'!$C1236="lesson1",'Source NewCleanData'!F1236,"")</f>
        <v>2018-04-29T23:58:53.389Z</v>
      </c>
      <c r="F294" s="90" t="str">
        <f t="shared" si="16"/>
        <v>Incorrect</v>
      </c>
      <c r="H294" s="90" t="str">
        <f t="shared" si="17"/>
        <v/>
      </c>
    </row>
    <row r="295" spans="1:8" x14ac:dyDescent="0.3">
      <c r="A295">
        <f>VLOOKUP(C295,'UniqueAuthor#s'!$B$5:$C$75,2,TRUE)</f>
        <v>45</v>
      </c>
      <c r="B295" t="str">
        <f>IF('Source NewCleanData'!$C1237="lesson1",'Source NewCleanData'!C1237,"")</f>
        <v>lesson1</v>
      </c>
      <c r="C295">
        <f>IF('Source NewCleanData'!$C1237="lesson1",'Source NewCleanData'!D1237,"")</f>
        <v>602371802</v>
      </c>
      <c r="D295" t="str">
        <f>IF('Source NewCleanData'!$C1237="lesson1",'Source NewCleanData'!E1237,"")</f>
        <v>ConfirmS=#S;</v>
      </c>
      <c r="E295" s="80" t="str">
        <f>IF('Source NewCleanData'!$C1237="lesson1",'Source NewCleanData'!F1237,"")</f>
        <v>2018-04-29T23:59:02.982Z</v>
      </c>
      <c r="F295" s="90" t="str">
        <f t="shared" si="16"/>
        <v>Incorrect</v>
      </c>
      <c r="H295" s="90" t="str">
        <f t="shared" si="17"/>
        <v/>
      </c>
    </row>
    <row r="296" spans="1:8" x14ac:dyDescent="0.3">
      <c r="A296">
        <f>VLOOKUP(C296,'UniqueAuthor#s'!$B$5:$C$75,2,TRUE)</f>
        <v>45</v>
      </c>
      <c r="B296" t="str">
        <f>IF('Source NewCleanData'!$C1238="lesson1",'Source NewCleanData'!C1238,"")</f>
        <v>lesson1</v>
      </c>
      <c r="C296">
        <f>IF('Source NewCleanData'!$C1238="lesson1",'Source NewCleanData'!D1238,"")</f>
        <v>602371802</v>
      </c>
      <c r="D296" t="str">
        <f>IF('Source NewCleanData'!$C1238="lesson1",'Source NewCleanData'!E1238,"")</f>
        <v>ConfirmS=/*expression*/;</v>
      </c>
      <c r="E296" s="80" t="str">
        <f>IF('Source NewCleanData'!$C1238="lesson1",'Source NewCleanData'!F1238,"")</f>
        <v>2018-04-30T00:02:30.685Z</v>
      </c>
      <c r="F296" s="90" t="str">
        <f t="shared" si="16"/>
        <v>Incorrect</v>
      </c>
      <c r="H296" s="90" t="str">
        <f t="shared" si="17"/>
        <v/>
      </c>
    </row>
    <row r="297" spans="1:8" x14ac:dyDescent="0.3">
      <c r="A297">
        <f>VLOOKUP(C297,'UniqueAuthor#s'!$B$5:$C$75,2,TRUE)</f>
        <v>45</v>
      </c>
      <c r="B297" t="str">
        <f>IF('Source NewCleanData'!$C1239="lesson1",'Source NewCleanData'!C1239,"")</f>
        <v>lesson1</v>
      </c>
      <c r="C297">
        <f>IF('Source NewCleanData'!$C1239="lesson1",'Source NewCleanData'!D1239,"")</f>
        <v>602371802</v>
      </c>
      <c r="D297" t="str">
        <f>IF('Source NewCleanData'!$C1239="lesson1",'Source NewCleanData'!E1239,"")</f>
        <v>ConfirmS=&lt;K&gt;o#S;</v>
      </c>
      <c r="E297" s="80" t="str">
        <f>IF('Source NewCleanData'!$C1239="lesson1",'Source NewCleanData'!F1239,"")</f>
        <v>2018-04-30T00:03:35.975Z</v>
      </c>
      <c r="F297" s="90" t="str">
        <f t="shared" si="16"/>
        <v>Incorrect</v>
      </c>
      <c r="H297" s="90" t="str">
        <f t="shared" si="17"/>
        <v/>
      </c>
    </row>
    <row r="298" spans="1:8" x14ac:dyDescent="0.3">
      <c r="A298">
        <f>VLOOKUP(C298,'UniqueAuthor#s'!$B$5:$C$75,2,TRUE)</f>
        <v>45</v>
      </c>
      <c r="B298" t="str">
        <f>IF('Source NewCleanData'!$C1240="lesson1",'Source NewCleanData'!C1240,"")</f>
        <v>lesson1</v>
      </c>
      <c r="C298">
        <f>IF('Source NewCleanData'!$C1240="lesson1",'Source NewCleanData'!D1240,"")</f>
        <v>602371802</v>
      </c>
      <c r="D298" t="str">
        <f>IF('Source NewCleanData'!$C1240="lesson1",'Source NewCleanData'!E1240,"")</f>
        <v>ConfirmS=Ko#S;</v>
      </c>
      <c r="E298" s="80" t="str">
        <f>IF('Source NewCleanData'!$C1240="lesson1",'Source NewCleanData'!F1240,"")</f>
        <v>2018-04-30T00:03:42.559Z</v>
      </c>
      <c r="F298" s="90" t="str">
        <f t="shared" si="16"/>
        <v>Incorrect</v>
      </c>
      <c r="H298" s="90" t="str">
        <f t="shared" si="17"/>
        <v/>
      </c>
    </row>
    <row r="299" spans="1:8" x14ac:dyDescent="0.3">
      <c r="A299">
        <f>VLOOKUP(C299,'UniqueAuthor#s'!$B$5:$C$75,2,TRUE)</f>
        <v>45</v>
      </c>
      <c r="B299" t="str">
        <f>IF('Source NewCleanData'!$C1241="lesson1",'Source NewCleanData'!C1241,"")</f>
        <v>lesson1</v>
      </c>
      <c r="C299">
        <f>IF('Source NewCleanData'!$C1241="lesson1",'Source NewCleanData'!D1241,"")</f>
        <v>602371802</v>
      </c>
      <c r="D299" t="str">
        <f>IF('Source NewCleanData'!$C1241="lesson1",'Source NewCleanData'!E1241,"")</f>
        <v>ConfirmS=&lt;#K&gt;o#S;</v>
      </c>
      <c r="E299" s="80" t="str">
        <f>IF('Source NewCleanData'!$C1241="lesson1",'Source NewCleanData'!F1241,"")</f>
        <v>2018-04-30T00:03:59.293Z</v>
      </c>
      <c r="F299" s="90" t="str">
        <f t="shared" si="16"/>
        <v>Correct</v>
      </c>
      <c r="G299">
        <f>COUNTIF($C$6:$C$444,"="&amp;$C299)</f>
        <v>9</v>
      </c>
      <c r="H299" s="90" t="str">
        <f t="shared" si="17"/>
        <v/>
      </c>
    </row>
    <row r="300" spans="1:8" x14ac:dyDescent="0.3">
      <c r="A300">
        <f>VLOOKUP(C300,'UniqueAuthor#s'!$B$5:$C$75,2,TRUE)</f>
        <v>46</v>
      </c>
      <c r="B300" t="str">
        <f>IF('Source NewCleanData'!$C1278="lesson1",'Source NewCleanData'!C1278,"")</f>
        <v>lesson1</v>
      </c>
      <c r="C300">
        <f>IF('Source NewCleanData'!$C1278="lesson1",'Source NewCleanData'!D1278,"")</f>
        <v>618773139</v>
      </c>
      <c r="D300" t="str">
        <f>IF('Source NewCleanData'!$C1278="lesson1",'Source NewCleanData'!E1278,"")</f>
        <v>ConfirmS=/*expression*/;</v>
      </c>
      <c r="E300" s="80" t="str">
        <f>IF('Source NewCleanData'!$C1278="lesson1",'Source NewCleanData'!F1278,"")</f>
        <v>2018-04-29T18:12:07.849Z</v>
      </c>
      <c r="F300" s="90" t="str">
        <f t="shared" si="16"/>
        <v>Incorrect</v>
      </c>
      <c r="H300" s="90" t="str">
        <f t="shared" si="17"/>
        <v/>
      </c>
    </row>
    <row r="301" spans="1:8" x14ac:dyDescent="0.3">
      <c r="A301">
        <f>VLOOKUP(C301,'UniqueAuthor#s'!$B$5:$C$75,2,TRUE)</f>
        <v>46</v>
      </c>
      <c r="B301" t="str">
        <f>IF('Source NewCleanData'!$C1279="lesson1",'Source NewCleanData'!C1279,"")</f>
        <v>lesson1</v>
      </c>
      <c r="C301">
        <f>IF('Source NewCleanData'!$C1279="lesson1",'Source NewCleanData'!D1279,"")</f>
        <v>618773139</v>
      </c>
      <c r="D301" t="str">
        <f>IF('Source NewCleanData'!$C1279="lesson1",'Source NewCleanData'!E1279,"")</f>
        <v>ConfirmS=;</v>
      </c>
      <c r="E301" s="80" t="str">
        <f>IF('Source NewCleanData'!$C1279="lesson1",'Source NewCleanData'!F1279,"")</f>
        <v>2018-04-29T18:15:20.185Z</v>
      </c>
      <c r="F301" s="90" t="str">
        <f t="shared" si="16"/>
        <v>Incorrect</v>
      </c>
      <c r="H301" s="90" t="str">
        <f t="shared" si="17"/>
        <v/>
      </c>
    </row>
    <row r="302" spans="1:8" x14ac:dyDescent="0.3">
      <c r="A302">
        <f>VLOOKUP(C302,'UniqueAuthor#s'!$B$5:$C$75,2,TRUE)</f>
        <v>46</v>
      </c>
      <c r="B302" t="str">
        <f>IF('Source NewCleanData'!$C1280="lesson1",'Source NewCleanData'!C1280,"")</f>
        <v>lesson1</v>
      </c>
      <c r="C302">
        <f>IF('Source NewCleanData'!$C1280="lesson1",'Source NewCleanData'!D1280,"")</f>
        <v>618773139</v>
      </c>
      <c r="D302" t="str">
        <f>IF('Source NewCleanData'!$C1280="lesson1",'Source NewCleanData'!E1280,"")</f>
        <v>Confirm;</v>
      </c>
      <c r="E302" s="80" t="str">
        <f>IF('Source NewCleanData'!$C1280="lesson1",'Source NewCleanData'!F1280,"")</f>
        <v>2018-04-29T18:15:32.016Z</v>
      </c>
      <c r="F302" s="90" t="str">
        <f t="shared" si="16"/>
        <v>Incorrect</v>
      </c>
      <c r="H302" s="90" t="str">
        <f t="shared" si="17"/>
        <v/>
      </c>
    </row>
    <row r="303" spans="1:8" x14ac:dyDescent="0.3">
      <c r="A303">
        <f>VLOOKUP(C303,'UniqueAuthor#s'!$B$5:$C$75,2,TRUE)</f>
        <v>46</v>
      </c>
      <c r="B303" t="str">
        <f>IF('Source NewCleanData'!$C1281="lesson1",'Source NewCleanData'!C1281,"")</f>
        <v>lesson1</v>
      </c>
      <c r="C303">
        <f>IF('Source NewCleanData'!$C1281="lesson1",'Source NewCleanData'!D1281,"")</f>
        <v>618773139</v>
      </c>
      <c r="D303" t="str">
        <f>IF('Source NewCleanData'!$C1281="lesson1",'Source NewCleanData'!E1281,"")</f>
        <v>ConfirmS=&lt;#K&gt;o#S;</v>
      </c>
      <c r="E303" s="80" t="str">
        <f>IF('Source NewCleanData'!$C1281="lesson1",'Source NewCleanData'!F1281,"")</f>
        <v>2018-04-29T20:34:49.385Z</v>
      </c>
      <c r="F303" s="90" t="str">
        <f t="shared" si="16"/>
        <v>Correct</v>
      </c>
      <c r="G303">
        <f>COUNTIF($C$6:$C$444,"="&amp;$C303)</f>
        <v>4</v>
      </c>
      <c r="H303" s="90" t="str">
        <f t="shared" si="17"/>
        <v/>
      </c>
    </row>
    <row r="304" spans="1:8" x14ac:dyDescent="0.3">
      <c r="A304">
        <f>VLOOKUP(C304,'UniqueAuthor#s'!$B$5:$C$75,2,TRUE)</f>
        <v>47</v>
      </c>
      <c r="B304" t="str">
        <f>IF('Source NewCleanData'!$C1284="lesson1",'Source NewCleanData'!C1284,"")</f>
        <v>lesson1</v>
      </c>
      <c r="C304">
        <f>IF('Source NewCleanData'!$C1284="lesson1",'Source NewCleanData'!D1284,"")</f>
        <v>625941617</v>
      </c>
      <c r="D304" t="str">
        <f>IF('Source NewCleanData'!$C1284="lesson1",'Source NewCleanData'!E1284,"")</f>
        <v>ConfirmS=&lt;#K&gt;o#S</v>
      </c>
      <c r="E304" s="80" t="str">
        <f>IF('Source NewCleanData'!$C1284="lesson1",'Source NewCleanData'!F1284,"")</f>
        <v>2018-04-26T15:55:28.721Z</v>
      </c>
      <c r="F304" s="90" t="str">
        <f t="shared" si="16"/>
        <v>Incorrect</v>
      </c>
      <c r="H304" s="90" t="str">
        <f t="shared" si="17"/>
        <v/>
      </c>
    </row>
    <row r="305" spans="1:8" x14ac:dyDescent="0.3">
      <c r="A305">
        <f>VLOOKUP(C305,'UniqueAuthor#s'!$B$5:$C$75,2,TRUE)</f>
        <v>47</v>
      </c>
      <c r="B305" t="str">
        <f>IF('Source NewCleanData'!$C1285="lesson1",'Source NewCleanData'!C1285,"")</f>
        <v>lesson1</v>
      </c>
      <c r="C305">
        <f>IF('Source NewCleanData'!$C1285="lesson1",'Source NewCleanData'!D1285,"")</f>
        <v>625941617</v>
      </c>
      <c r="D305" t="str">
        <f>IF('Source NewCleanData'!$C1285="lesson1",'Source NewCleanData'!E1285,"")</f>
        <v>ConfirmS=&lt;#K&gt;o#</v>
      </c>
      <c r="E305" s="80" t="str">
        <f>IF('Source NewCleanData'!$C1285="lesson1",'Source NewCleanData'!F1285,"")</f>
        <v>2018-04-26T15:55:40.143Z</v>
      </c>
      <c r="F305" s="90" t="str">
        <f t="shared" si="16"/>
        <v>Incorrect</v>
      </c>
      <c r="H305" s="90" t="str">
        <f t="shared" si="17"/>
        <v/>
      </c>
    </row>
    <row r="306" spans="1:8" x14ac:dyDescent="0.3">
      <c r="A306">
        <f>VLOOKUP(C306,'UniqueAuthor#s'!$B$5:$C$75,2,TRUE)</f>
        <v>47</v>
      </c>
      <c r="B306" t="str">
        <f>IF('Source NewCleanData'!$C1286="lesson1",'Source NewCleanData'!C1286,"")</f>
        <v>lesson1</v>
      </c>
      <c r="C306">
        <f>IF('Source NewCleanData'!$C1286="lesson1",'Source NewCleanData'!D1286,"")</f>
        <v>625941617</v>
      </c>
      <c r="D306" t="str">
        <f>IF('Source NewCleanData'!$C1286="lesson1",'Source NewCleanData'!E1286,"")</f>
        <v>ConfirmS=&lt;#K&gt;oS</v>
      </c>
      <c r="E306" s="80" t="str">
        <f>IF('Source NewCleanData'!$C1286="lesson1",'Source NewCleanData'!F1286,"")</f>
        <v>2018-04-26T15:55:49.083Z</v>
      </c>
      <c r="F306" s="90" t="str">
        <f t="shared" si="16"/>
        <v>Incorrect</v>
      </c>
      <c r="H306" s="90" t="str">
        <f t="shared" si="17"/>
        <v/>
      </c>
    </row>
    <row r="307" spans="1:8" x14ac:dyDescent="0.3">
      <c r="A307">
        <f>VLOOKUP(C307,'UniqueAuthor#s'!$B$5:$C$75,2,TRUE)</f>
        <v>47</v>
      </c>
      <c r="B307" t="str">
        <f>IF('Source NewCleanData'!$C1287="lesson1",'Source NewCleanData'!C1287,"")</f>
        <v>lesson1</v>
      </c>
      <c r="C307">
        <f>IF('Source NewCleanData'!$C1287="lesson1",'Source NewCleanData'!D1287,"")</f>
        <v>625941617</v>
      </c>
      <c r="D307" t="str">
        <f>IF('Source NewCleanData'!$C1287="lesson1",'Source NewCleanData'!E1287,"")</f>
        <v>ConfirmS=&lt;K&gt;o#S</v>
      </c>
      <c r="E307" s="80" t="str">
        <f>IF('Source NewCleanData'!$C1287="lesson1",'Source NewCleanData'!F1287,"")</f>
        <v>2018-04-26T15:56:02.178Z</v>
      </c>
      <c r="F307" s="90" t="str">
        <f t="shared" si="16"/>
        <v>Incorrect</v>
      </c>
      <c r="H307" s="90" t="str">
        <f t="shared" si="17"/>
        <v/>
      </c>
    </row>
    <row r="308" spans="1:8" x14ac:dyDescent="0.3">
      <c r="A308">
        <f>VLOOKUP(C308,'UniqueAuthor#s'!$B$5:$C$75,2,TRUE)</f>
        <v>47</v>
      </c>
      <c r="B308" t="str">
        <f>IF('Source NewCleanData'!$C1288="lesson1",'Source NewCleanData'!C1288,"")</f>
        <v>lesson1</v>
      </c>
      <c r="C308">
        <f>IF('Source NewCleanData'!$C1288="lesson1",'Source NewCleanData'!D1288,"")</f>
        <v>625941617</v>
      </c>
      <c r="D308" t="str">
        <f>IF('Source NewCleanData'!$C1288="lesson1",'Source NewCleanData'!E1288,"")</f>
        <v>ConfirmS=&lt;#K&gt;o#S</v>
      </c>
      <c r="E308" s="80" t="str">
        <f>IF('Source NewCleanData'!$C1288="lesson1",'Source NewCleanData'!F1288,"")</f>
        <v>2018-04-26T15:56:07.498Z</v>
      </c>
      <c r="F308" s="90" t="str">
        <f t="shared" si="16"/>
        <v>Incorrect</v>
      </c>
      <c r="H308" s="90" t="str">
        <f t="shared" si="17"/>
        <v/>
      </c>
    </row>
    <row r="309" spans="1:8" x14ac:dyDescent="0.3">
      <c r="A309">
        <f>VLOOKUP(C309,'UniqueAuthor#s'!$B$5:$C$75,2,TRUE)</f>
        <v>47</v>
      </c>
      <c r="B309" t="str">
        <f>IF('Source NewCleanData'!$C1289="lesson1",'Source NewCleanData'!C1289,"")</f>
        <v>lesson1</v>
      </c>
      <c r="C309">
        <f>IF('Source NewCleanData'!$C1289="lesson1",'Source NewCleanData'!D1289,"")</f>
        <v>625941617</v>
      </c>
      <c r="D309" t="str">
        <f>IF('Source NewCleanData'!$C1289="lesson1",'Source NewCleanData'!E1289,"")</f>
        <v>ConfirmS=&lt;#K&gt;o#S;</v>
      </c>
      <c r="E309" s="80" t="str">
        <f>IF('Source NewCleanData'!$C1289="lesson1",'Source NewCleanData'!F1289,"")</f>
        <v>2018-04-26T15:56:13.071Z</v>
      </c>
      <c r="F309" s="90" t="str">
        <f t="shared" si="16"/>
        <v>Correct</v>
      </c>
      <c r="G309">
        <f>COUNTIF($C$6:$C$444,"="&amp;$C309)</f>
        <v>6</v>
      </c>
      <c r="H309" s="90" t="str">
        <f t="shared" si="17"/>
        <v/>
      </c>
    </row>
    <row r="310" spans="1:8" x14ac:dyDescent="0.3">
      <c r="A310">
        <f>VLOOKUP(C310,'UniqueAuthor#s'!$B$5:$C$75,2,TRUE)</f>
        <v>48</v>
      </c>
      <c r="B310" t="str">
        <f>IF('Source NewCleanData'!$C1318="lesson1",'Source NewCleanData'!C1318,"")</f>
        <v>lesson1</v>
      </c>
      <c r="C310">
        <f>IF('Source NewCleanData'!$C1318="lesson1",'Source NewCleanData'!D1318,"")</f>
        <v>641372445</v>
      </c>
      <c r="D310" t="str">
        <f>IF('Source NewCleanData'!$C1318="lesson1",'Source NewCleanData'!E1318,"")</f>
        <v>ConfirmS=K;</v>
      </c>
      <c r="E310" s="80" t="str">
        <f>IF('Source NewCleanData'!$C1318="lesson1",'Source NewCleanData'!F1318,"")</f>
        <v>2018-04-29T23:17:55.333Z</v>
      </c>
      <c r="F310" s="90" t="str">
        <f t="shared" si="16"/>
        <v>Incorrect</v>
      </c>
      <c r="H310" s="90" t="str">
        <f t="shared" si="17"/>
        <v/>
      </c>
    </row>
    <row r="311" spans="1:8" x14ac:dyDescent="0.3">
      <c r="A311">
        <f>VLOOKUP(C311,'UniqueAuthor#s'!$B$5:$C$75,2,TRUE)</f>
        <v>48</v>
      </c>
      <c r="B311" t="str">
        <f>IF('Source NewCleanData'!$C1319="lesson1",'Source NewCleanData'!C1319,"")</f>
        <v>lesson1</v>
      </c>
      <c r="C311">
        <f>IF('Source NewCleanData'!$C1319="lesson1",'Source NewCleanData'!D1319,"")</f>
        <v>641372445</v>
      </c>
      <c r="D311" t="str">
        <f>IF('Source NewCleanData'!$C1319="lesson1",'Source NewCleanData'!E1319,"")</f>
        <v>ConfirmS=&lt;K&gt;;</v>
      </c>
      <c r="E311" s="80" t="str">
        <f>IF('Source NewCleanData'!$C1319="lesson1",'Source NewCleanData'!F1319,"")</f>
        <v>2018-04-29T23:18:09.021Z</v>
      </c>
      <c r="F311" s="90" t="str">
        <f t="shared" si="16"/>
        <v>Incorrect</v>
      </c>
      <c r="H311" s="90" t="str">
        <f t="shared" si="17"/>
        <v/>
      </c>
    </row>
    <row r="312" spans="1:8" x14ac:dyDescent="0.3">
      <c r="A312">
        <f>VLOOKUP(C312,'UniqueAuthor#s'!$B$5:$C$75,2,TRUE)</f>
        <v>48</v>
      </c>
      <c r="B312" t="str">
        <f>IF('Source NewCleanData'!$C1320="lesson1",'Source NewCleanData'!C1320,"")</f>
        <v>lesson1</v>
      </c>
      <c r="C312">
        <f>IF('Source NewCleanData'!$C1320="lesson1",'Source NewCleanData'!D1320,"")</f>
        <v>641372445</v>
      </c>
      <c r="D312" t="str">
        <f>IF('Source NewCleanData'!$C1320="lesson1",'Source NewCleanData'!E1320,"")</f>
        <v>ConfirmS=#So&lt;K&gt;;</v>
      </c>
      <c r="E312" s="80" t="str">
        <f>IF('Source NewCleanData'!$C1320="lesson1",'Source NewCleanData'!F1320,"")</f>
        <v>2018-04-29T23:18:36.878Z</v>
      </c>
      <c r="F312" s="90" t="str">
        <f t="shared" si="16"/>
        <v>Incorrect</v>
      </c>
      <c r="H312" s="90" t="str">
        <f t="shared" si="17"/>
        <v/>
      </c>
    </row>
    <row r="313" spans="1:8" x14ac:dyDescent="0.3">
      <c r="A313">
        <f>VLOOKUP(C313,'UniqueAuthor#s'!$B$5:$C$75,2,TRUE)</f>
        <v>48</v>
      </c>
      <c r="B313" t="str">
        <f>IF('Source NewCleanData'!$C1321="lesson1",'Source NewCleanData'!C1321,"")</f>
        <v>lesson1</v>
      </c>
      <c r="C313">
        <f>IF('Source NewCleanData'!$C1321="lesson1",'Source NewCleanData'!D1321,"")</f>
        <v>641372445</v>
      </c>
      <c r="D313" t="str">
        <f>IF('Source NewCleanData'!$C1321="lesson1",'Source NewCleanData'!E1321,"")</f>
        <v>ConfirmS=#So&lt;#K&gt;;</v>
      </c>
      <c r="E313" s="80" t="str">
        <f>IF('Source NewCleanData'!$C1321="lesson1",'Source NewCleanData'!F1321,"")</f>
        <v>2018-04-29T23:18:46.277Z</v>
      </c>
      <c r="F313" s="90" t="str">
        <f t="shared" si="16"/>
        <v>Correct</v>
      </c>
      <c r="G313">
        <f>COUNTIF($C$6:$C$444,"="&amp;$C313)</f>
        <v>4</v>
      </c>
      <c r="H313" s="90" t="str">
        <f t="shared" si="17"/>
        <v/>
      </c>
    </row>
    <row r="314" spans="1:8" x14ac:dyDescent="0.3">
      <c r="A314">
        <f>VLOOKUP(C314,'UniqueAuthor#s'!$B$5:$C$75,2,TRUE)</f>
        <v>49</v>
      </c>
      <c r="B314" t="str">
        <f>IF('Source NewCleanData'!$C1344="lesson1",'Source NewCleanData'!C1344,"")</f>
        <v>lesson1</v>
      </c>
      <c r="C314">
        <f>IF('Source NewCleanData'!$C1344="lesson1",'Source NewCleanData'!D1344,"")</f>
        <v>665385044</v>
      </c>
      <c r="D314" t="str">
        <f>IF('Source NewCleanData'!$C1344="lesson1",'Source NewCleanData'!E1344,"")</f>
        <v>ConfirmS=#K;</v>
      </c>
      <c r="E314" s="80" t="str">
        <f>IF('Source NewCleanData'!$C1344="lesson1",'Source NewCleanData'!F1344,"")</f>
        <v>2018-04-24T13:48:03.347Z</v>
      </c>
      <c r="F314" s="90" t="str">
        <f t="shared" si="16"/>
        <v>Incorrect</v>
      </c>
      <c r="H314" s="90" t="str">
        <f t="shared" si="17"/>
        <v/>
      </c>
    </row>
    <row r="315" spans="1:8" x14ac:dyDescent="0.3">
      <c r="A315">
        <f>VLOOKUP(C315,'UniqueAuthor#s'!$B$5:$C$75,2,TRUE)</f>
        <v>49</v>
      </c>
      <c r="B315" t="str">
        <f>IF('Source NewCleanData'!$C1345="lesson1",'Source NewCleanData'!C1345,"")</f>
        <v>lesson1</v>
      </c>
      <c r="C315">
        <f>IF('Source NewCleanData'!$C1345="lesson1",'Source NewCleanData'!D1345,"")</f>
        <v>665385044</v>
      </c>
      <c r="D315" t="str">
        <f>IF('Source NewCleanData'!$C1345="lesson1",'Source NewCleanData'!E1345,"")</f>
        <v>ConfirmS=&lt;#K&gt;;</v>
      </c>
      <c r="E315" s="80" t="str">
        <f>IF('Source NewCleanData'!$C1345="lesson1",'Source NewCleanData'!F1345,"")</f>
        <v>2018-04-24T13:48:11.838Z</v>
      </c>
      <c r="F315" s="90" t="str">
        <f t="shared" si="16"/>
        <v>Correct</v>
      </c>
      <c r="G315">
        <f>COUNTIF($C$6:$C$444,"="&amp;$C315)</f>
        <v>2</v>
      </c>
      <c r="H315" s="90" t="str">
        <f t="shared" si="17"/>
        <v/>
      </c>
    </row>
    <row r="316" spans="1:8" x14ac:dyDescent="0.3">
      <c r="A316">
        <f>VLOOKUP(C316,'UniqueAuthor#s'!$B$5:$C$75,2,TRUE)</f>
        <v>50</v>
      </c>
      <c r="B316" t="str">
        <f>IF('Source NewCleanData'!$C1360="lesson1",'Source NewCleanData'!C1360,"")</f>
        <v>lesson1</v>
      </c>
      <c r="C316">
        <f>IF('Source NewCleanData'!$C1360="lesson1",'Source NewCleanData'!D1360,"")</f>
        <v>667897783</v>
      </c>
      <c r="D316" t="str">
        <f>IF('Source NewCleanData'!$C1360="lesson1",'Source NewCleanData'!E1360,"")</f>
        <v>ConfirmS=/*expression*/;</v>
      </c>
      <c r="E316" s="80" t="str">
        <f>IF('Source NewCleanData'!$C1360="lesson1",'Source NewCleanData'!F1360,"")</f>
        <v>2018-05-03T21:52:39.686Z</v>
      </c>
      <c r="F316" s="90" t="str">
        <f t="shared" si="16"/>
        <v>Incorrect</v>
      </c>
      <c r="H316" s="90" t="str">
        <f t="shared" si="17"/>
        <v/>
      </c>
    </row>
    <row r="317" spans="1:8" x14ac:dyDescent="0.3">
      <c r="A317">
        <f>VLOOKUP(C317,'UniqueAuthor#s'!$B$5:$C$75,2,TRUE)</f>
        <v>50</v>
      </c>
      <c r="B317" t="str">
        <f>IF('Source NewCleanData'!$C1361="lesson1",'Source NewCleanData'!C1361,"")</f>
        <v>lesson1</v>
      </c>
      <c r="C317">
        <f>IF('Source NewCleanData'!$C1361="lesson1",'Source NewCleanData'!D1361,"")</f>
        <v>667897783</v>
      </c>
      <c r="D317" t="str">
        <f>IF('Source NewCleanData'!$C1361="lesson1",'Source NewCleanData'!E1361,"")</f>
        <v>ConfirmS=SoK;</v>
      </c>
      <c r="E317" s="80" t="str">
        <f>IF('Source NewCleanData'!$C1361="lesson1",'Source NewCleanData'!F1361,"")</f>
        <v>2018-05-03T21:53:14.441Z</v>
      </c>
      <c r="F317" s="90" t="str">
        <f t="shared" si="16"/>
        <v>Incorrect</v>
      </c>
      <c r="H317" s="90" t="str">
        <f t="shared" si="17"/>
        <v/>
      </c>
    </row>
    <row r="318" spans="1:8" x14ac:dyDescent="0.3">
      <c r="A318">
        <f>VLOOKUP(C318,'UniqueAuthor#s'!$B$5:$C$75,2,TRUE)</f>
        <v>50</v>
      </c>
      <c r="B318" t="str">
        <f>IF('Source NewCleanData'!$C1362="lesson1",'Source NewCleanData'!C1362,"")</f>
        <v>lesson1</v>
      </c>
      <c r="C318">
        <f>IF('Source NewCleanData'!$C1362="lesson1",'Source NewCleanData'!D1362,"")</f>
        <v>667897783</v>
      </c>
      <c r="D318" t="str">
        <f>IF('Source NewCleanData'!$C1362="lesson1",'Source NewCleanData'!E1362,"")</f>
        <v>ConfirmS=K;</v>
      </c>
      <c r="E318" s="80" t="str">
        <f>IF('Source NewCleanData'!$C1362="lesson1",'Source NewCleanData'!F1362,"")</f>
        <v>2018-05-03T21:53:30.127Z</v>
      </c>
      <c r="F318" s="90" t="str">
        <f t="shared" si="16"/>
        <v>Incorrect</v>
      </c>
      <c r="H318" s="90" t="str">
        <f t="shared" si="17"/>
        <v/>
      </c>
    </row>
    <row r="319" spans="1:8" x14ac:dyDescent="0.3">
      <c r="A319">
        <f>VLOOKUP(C319,'UniqueAuthor#s'!$B$5:$C$75,2,TRUE)</f>
        <v>50</v>
      </c>
      <c r="B319" t="str">
        <f>IF('Source NewCleanData'!$C1363="lesson1",'Source NewCleanData'!C1363,"")</f>
        <v>lesson1</v>
      </c>
      <c r="C319">
        <f>IF('Source NewCleanData'!$C1363="lesson1",'Source NewCleanData'!D1363,"")</f>
        <v>667897783</v>
      </c>
      <c r="D319" t="str">
        <f>IF('Source NewCleanData'!$C1363="lesson1",'Source NewCleanData'!E1363,"")</f>
        <v>ConfirmS=KoS;</v>
      </c>
      <c r="E319" s="80" t="str">
        <f>IF('Source NewCleanData'!$C1363="lesson1",'Source NewCleanData'!F1363,"")</f>
        <v>2018-05-03T21:53:44.488Z</v>
      </c>
      <c r="F319" s="90" t="str">
        <f t="shared" si="16"/>
        <v>Incorrect</v>
      </c>
      <c r="H319" s="90" t="str">
        <f t="shared" si="17"/>
        <v/>
      </c>
    </row>
    <row r="320" spans="1:8" x14ac:dyDescent="0.3">
      <c r="A320">
        <f>VLOOKUP(C320,'UniqueAuthor#s'!$B$5:$C$75,2,TRUE)</f>
        <v>50</v>
      </c>
      <c r="B320" t="str">
        <f>IF('Source NewCleanData'!$C1364="lesson1",'Source NewCleanData'!C1364,"")</f>
        <v>lesson1</v>
      </c>
      <c r="C320">
        <f>IF('Source NewCleanData'!$C1364="lesson1",'Source NewCleanData'!D1364,"")</f>
        <v>667897783</v>
      </c>
      <c r="D320" t="str">
        <f>IF('Source NewCleanData'!$C1364="lesson1",'Source NewCleanData'!E1364,"")</f>
        <v>ConfirmS=SoK;</v>
      </c>
      <c r="E320" s="80" t="str">
        <f>IF('Source NewCleanData'!$C1364="lesson1",'Source NewCleanData'!F1364,"")</f>
        <v>2018-05-03T21:54:59.711Z</v>
      </c>
      <c r="F320" s="90" t="str">
        <f t="shared" si="16"/>
        <v>Incorrect</v>
      </c>
      <c r="H320" s="90" t="str">
        <f t="shared" si="17"/>
        <v/>
      </c>
    </row>
    <row r="321" spans="1:8" x14ac:dyDescent="0.3">
      <c r="A321">
        <f>VLOOKUP(C321,'UniqueAuthor#s'!$B$5:$C$75,2,TRUE)</f>
        <v>50</v>
      </c>
      <c r="B321" t="str">
        <f>IF('Source NewCleanData'!$C1365="lesson1",'Source NewCleanData'!C1365,"")</f>
        <v>lesson1</v>
      </c>
      <c r="C321">
        <f>IF('Source NewCleanData'!$C1365="lesson1",'Source NewCleanData'!D1365,"")</f>
        <v>667897783</v>
      </c>
      <c r="D321" t="str">
        <f>IF('Source NewCleanData'!$C1365="lesson1",'Source NewCleanData'!E1365,"")</f>
        <v>ConfirmS=KoS;</v>
      </c>
      <c r="E321" s="80" t="str">
        <f>IF('Source NewCleanData'!$C1365="lesson1",'Source NewCleanData'!F1365,"")</f>
        <v>2018-05-03T21:55:07.839Z</v>
      </c>
      <c r="F321" s="90" t="str">
        <f t="shared" si="16"/>
        <v>Incorrect</v>
      </c>
      <c r="H321" s="90" t="str">
        <f t="shared" si="17"/>
        <v/>
      </c>
    </row>
    <row r="322" spans="1:8" x14ac:dyDescent="0.3">
      <c r="A322">
        <f>VLOOKUP(C322,'UniqueAuthor#s'!$B$5:$C$75,2,TRUE)</f>
        <v>50</v>
      </c>
      <c r="B322" t="str">
        <f>IF('Source NewCleanData'!$C1366="lesson1",'Source NewCleanData'!C1366,"")</f>
        <v>lesson1</v>
      </c>
      <c r="C322">
        <f>IF('Source NewCleanData'!$C1366="lesson1",'Source NewCleanData'!D1366,"")</f>
        <v>667897783</v>
      </c>
      <c r="D322" t="str">
        <f>IF('Source NewCleanData'!$C1366="lesson1",'Source NewCleanData'!E1366,"")</f>
        <v>ConfirmS=K;</v>
      </c>
      <c r="E322" s="80" t="str">
        <f>IF('Source NewCleanData'!$C1366="lesson1",'Source NewCleanData'!F1366,"")</f>
        <v>2018-05-03T21:55:17.378Z</v>
      </c>
      <c r="F322" s="90" t="str">
        <f t="shared" si="16"/>
        <v>Incorrect</v>
      </c>
      <c r="H322" s="90" t="str">
        <f t="shared" si="17"/>
        <v/>
      </c>
    </row>
    <row r="323" spans="1:8" x14ac:dyDescent="0.3">
      <c r="A323">
        <f>VLOOKUP(C323,'UniqueAuthor#s'!$B$5:$C$75,2,TRUE)</f>
        <v>50</v>
      </c>
      <c r="B323" t="str">
        <f>IF('Source NewCleanData'!$C1367="lesson1",'Source NewCleanData'!C1367,"")</f>
        <v>lesson1</v>
      </c>
      <c r="C323">
        <f>IF('Source NewCleanData'!$C1367="lesson1",'Source NewCleanData'!D1367,"")</f>
        <v>667897783</v>
      </c>
      <c r="D323" t="str">
        <f>IF('Source NewCleanData'!$C1367="lesson1",'Source NewCleanData'!E1367,"")</f>
        <v>ConfirmS=&lt;#K&gt;o#S;</v>
      </c>
      <c r="E323" s="80" t="str">
        <f>IF('Source NewCleanData'!$C1367="lesson1",'Source NewCleanData'!F1367,"")</f>
        <v>2018-05-03T21:55:57.237Z</v>
      </c>
      <c r="F323" s="90" t="str">
        <f t="shared" si="16"/>
        <v>Correct</v>
      </c>
      <c r="G323">
        <f>COUNTIF($C$6:$C$444,"="&amp;$C323)</f>
        <v>8</v>
      </c>
      <c r="H323" s="90" t="str">
        <f t="shared" si="17"/>
        <v/>
      </c>
    </row>
    <row r="324" spans="1:8" x14ac:dyDescent="0.3">
      <c r="A324">
        <f>VLOOKUP(C324,'UniqueAuthor#s'!$B$5:$C$75,2,TRUE)</f>
        <v>51</v>
      </c>
      <c r="B324" t="str">
        <f>IF('Source NewCleanData'!$C1397="lesson1",'Source NewCleanData'!C1397,"")</f>
        <v>lesson1</v>
      </c>
      <c r="C324">
        <f>IF('Source NewCleanData'!$C1397="lesson1",'Source NewCleanData'!D1397,"")</f>
        <v>675845501</v>
      </c>
      <c r="D324" t="str">
        <f>IF('Source NewCleanData'!$C1397="lesson1",'Source NewCleanData'!E1397,"")</f>
        <v>ConfirmS=#SoK;</v>
      </c>
      <c r="E324" s="80" t="str">
        <f>IF('Source NewCleanData'!$C1397="lesson1",'Source NewCleanData'!F1397,"")</f>
        <v>2018-04-27T15:32:04.150Z</v>
      </c>
      <c r="F324" s="90" t="str">
        <f t="shared" si="16"/>
        <v>Incorrect</v>
      </c>
      <c r="H324" s="90" t="str">
        <f t="shared" si="17"/>
        <v/>
      </c>
    </row>
    <row r="325" spans="1:8" x14ac:dyDescent="0.3">
      <c r="A325">
        <f>VLOOKUP(C325,'UniqueAuthor#s'!$B$5:$C$75,2,TRUE)</f>
        <v>51</v>
      </c>
      <c r="B325" t="str">
        <f>IF('Source NewCleanData'!$C1398="lesson1",'Source NewCleanData'!C1398,"")</f>
        <v>lesson1</v>
      </c>
      <c r="C325">
        <f>IF('Source NewCleanData'!$C1398="lesson1",'Source NewCleanData'!D1398,"")</f>
        <v>675845501</v>
      </c>
      <c r="D325" t="str">
        <f>IF('Source NewCleanData'!$C1398="lesson1",'Source NewCleanData'!E1398,"")</f>
        <v>ConfirmS=Ko#S;</v>
      </c>
      <c r="E325" s="80" t="str">
        <f>IF('Source NewCleanData'!$C1398="lesson1",'Source NewCleanData'!F1398,"")</f>
        <v>2018-04-27T15:33:10.956Z</v>
      </c>
      <c r="F325" s="90" t="str">
        <f t="shared" si="16"/>
        <v>Incorrect</v>
      </c>
      <c r="H325" s="90" t="str">
        <f t="shared" si="17"/>
        <v/>
      </c>
    </row>
    <row r="326" spans="1:8" x14ac:dyDescent="0.3">
      <c r="A326">
        <f>VLOOKUP(C326,'UniqueAuthor#s'!$B$5:$C$75,2,TRUE)</f>
        <v>51</v>
      </c>
      <c r="B326" t="str">
        <f>IF('Source NewCleanData'!$C1399="lesson1",'Source NewCleanData'!C1399,"")</f>
        <v>lesson1</v>
      </c>
      <c r="C326">
        <f>IF('Source NewCleanData'!$C1399="lesson1",'Source NewCleanData'!D1399,"")</f>
        <v>675845501</v>
      </c>
      <c r="D326" t="str">
        <f>IF('Source NewCleanData'!$C1399="lesson1",'Source NewCleanData'!E1399,"")</f>
        <v>ConfirmS=K;</v>
      </c>
      <c r="E326" s="80" t="str">
        <f>IF('Source NewCleanData'!$C1399="lesson1",'Source NewCleanData'!F1399,"")</f>
        <v>2018-04-27T15:33:35.632Z</v>
      </c>
      <c r="F326" s="90" t="str">
        <f t="shared" ref="F326:F389" si="18">IF(OR($D326=$S$9,$D326=$S$10,$D326=$S$11),"Correct","Incorrect")</f>
        <v>Incorrect</v>
      </c>
      <c r="H326" s="90" t="str">
        <f t="shared" ref="H326:H389" si="19">IF(AND(G326&gt;0,F326="Incorrect"),"Gave Up","")</f>
        <v/>
      </c>
    </row>
    <row r="327" spans="1:8" x14ac:dyDescent="0.3">
      <c r="A327">
        <f>VLOOKUP(C327,'UniqueAuthor#s'!$B$5:$C$75,2,TRUE)</f>
        <v>51</v>
      </c>
      <c r="B327" t="str">
        <f>IF('Source NewCleanData'!$C1400="lesson1",'Source NewCleanData'!C1400,"")</f>
        <v>lesson1</v>
      </c>
      <c r="C327">
        <f>IF('Source NewCleanData'!$C1400="lesson1",'Source NewCleanData'!D1400,"")</f>
        <v>675845501</v>
      </c>
      <c r="D327" t="str">
        <f>IF('Source NewCleanData'!$C1400="lesson1",'Source NewCleanData'!E1400,"")</f>
        <v>ConfirmS=&lt;K&gt;;</v>
      </c>
      <c r="E327" s="80" t="str">
        <f>IF('Source NewCleanData'!$C1400="lesson1",'Source NewCleanData'!F1400,"")</f>
        <v>2018-04-27T15:33:55.131Z</v>
      </c>
      <c r="F327" s="90" t="str">
        <f t="shared" si="18"/>
        <v>Incorrect</v>
      </c>
      <c r="H327" s="90" t="str">
        <f t="shared" si="19"/>
        <v/>
      </c>
    </row>
    <row r="328" spans="1:8" x14ac:dyDescent="0.3">
      <c r="A328">
        <f>VLOOKUP(C328,'UniqueAuthor#s'!$B$5:$C$75,2,TRUE)</f>
        <v>51</v>
      </c>
      <c r="B328" t="str">
        <f>IF('Source NewCleanData'!$C1401="lesson1",'Source NewCleanData'!C1401,"")</f>
        <v>lesson1</v>
      </c>
      <c r="C328">
        <f>IF('Source NewCleanData'!$C1401="lesson1",'Source NewCleanData'!D1401,"")</f>
        <v>675845501</v>
      </c>
      <c r="D328" t="str">
        <f>IF('Source NewCleanData'!$C1401="lesson1",'Source NewCleanData'!E1401,"")</f>
        <v>ConfirmS=&lt;#K&gt;o#S;</v>
      </c>
      <c r="E328" s="80" t="str">
        <f>IF('Source NewCleanData'!$C1401="lesson1",'Source NewCleanData'!F1401,"")</f>
        <v>2018-04-27T15:34:23.590Z</v>
      </c>
      <c r="F328" s="90" t="str">
        <f t="shared" si="18"/>
        <v>Correct</v>
      </c>
      <c r="G328">
        <f>COUNTIF($C$6:$C$444,"="&amp;$C328)</f>
        <v>5</v>
      </c>
      <c r="H328" s="90" t="str">
        <f t="shared" si="19"/>
        <v/>
      </c>
    </row>
    <row r="329" spans="1:8" x14ac:dyDescent="0.3">
      <c r="A329">
        <f>VLOOKUP(C329,'UniqueAuthor#s'!$B$5:$C$75,2,TRUE)</f>
        <v>52</v>
      </c>
      <c r="B329" t="str">
        <f>IF('Source NewCleanData'!$C1404="lesson1",'Source NewCleanData'!C1404,"")</f>
        <v>lesson1</v>
      </c>
      <c r="C329">
        <f>IF('Source NewCleanData'!$C1404="lesson1",'Source NewCleanData'!D1404,"")</f>
        <v>722009152</v>
      </c>
      <c r="D329" t="str">
        <f>IF('Source NewCleanData'!$C1404="lesson1",'Source NewCleanData'!E1404,"")</f>
        <v>ConfirmS=/*expression*/;</v>
      </c>
      <c r="E329" s="80" t="str">
        <f>IF('Source NewCleanData'!$C1404="lesson1",'Source NewCleanData'!F1404,"")</f>
        <v>2018-04-26T13:28:29.137Z</v>
      </c>
      <c r="F329" s="90" t="str">
        <f t="shared" si="18"/>
        <v>Incorrect</v>
      </c>
      <c r="H329" s="90" t="str">
        <f t="shared" si="19"/>
        <v/>
      </c>
    </row>
    <row r="330" spans="1:8" x14ac:dyDescent="0.3">
      <c r="A330">
        <f>VLOOKUP(C330,'UniqueAuthor#s'!$B$5:$C$75,2,TRUE)</f>
        <v>52</v>
      </c>
      <c r="B330" t="str">
        <f>IF('Source NewCleanData'!$C1405="lesson1",'Source NewCleanData'!C1405,"")</f>
        <v>lesson1</v>
      </c>
      <c r="C330">
        <f>IF('Source NewCleanData'!$C1405="lesson1",'Source NewCleanData'!D1405,"")</f>
        <v>722009152</v>
      </c>
      <c r="D330" t="str">
        <f>IF('Source NewCleanData'!$C1405="lesson1",'Source NewCleanData'!E1405,"")</f>
        <v>ConfirmS=/*expression*/;</v>
      </c>
      <c r="E330" s="80" t="str">
        <f>IF('Source NewCleanData'!$C1405="lesson1",'Source NewCleanData'!F1405,"")</f>
        <v>2018-04-26T13:28:32.618Z</v>
      </c>
      <c r="F330" s="90" t="str">
        <f t="shared" si="18"/>
        <v>Incorrect</v>
      </c>
      <c r="H330" s="90" t="str">
        <f t="shared" si="19"/>
        <v/>
      </c>
    </row>
    <row r="331" spans="1:8" x14ac:dyDescent="0.3">
      <c r="A331">
        <f>VLOOKUP(C331,'UniqueAuthor#s'!$B$5:$C$75,2,TRUE)</f>
        <v>52</v>
      </c>
      <c r="B331" t="str">
        <f>IF('Source NewCleanData'!$C1406="lesson1",'Source NewCleanData'!C1406,"")</f>
        <v>lesson1</v>
      </c>
      <c r="C331">
        <f>IF('Source NewCleanData'!$C1406="lesson1",'Source NewCleanData'!D1406,"")</f>
        <v>722009152</v>
      </c>
      <c r="D331" t="str">
        <f>IF('Source NewCleanData'!$C1406="lesson1",'Source NewCleanData'!E1406,"")</f>
        <v>ConfirmS=K;</v>
      </c>
      <c r="E331" s="80" t="str">
        <f>IF('Source NewCleanData'!$C1406="lesson1",'Source NewCleanData'!F1406,"")</f>
        <v>2018-04-26T13:29:26.671Z</v>
      </c>
      <c r="F331" s="90" t="str">
        <f t="shared" si="18"/>
        <v>Incorrect</v>
      </c>
      <c r="H331" s="90" t="str">
        <f t="shared" si="19"/>
        <v/>
      </c>
    </row>
    <row r="332" spans="1:8" x14ac:dyDescent="0.3">
      <c r="A332">
        <f>VLOOKUP(C332,'UniqueAuthor#s'!$B$5:$C$75,2,TRUE)</f>
        <v>52</v>
      </c>
      <c r="B332" t="str">
        <f>IF('Source NewCleanData'!$C1407="lesson1",'Source NewCleanData'!C1407,"")</f>
        <v>lesson1</v>
      </c>
      <c r="C332">
        <f>IF('Source NewCleanData'!$C1407="lesson1",'Source NewCleanData'!D1407,"")</f>
        <v>722009152</v>
      </c>
      <c r="D332" t="str">
        <f>IF('Source NewCleanData'!$C1407="lesson1",'Source NewCleanData'!E1407,"")</f>
        <v>ConfirmS=&lt;K&gt;;</v>
      </c>
      <c r="E332" s="80" t="str">
        <f>IF('Source NewCleanData'!$C1407="lesson1",'Source NewCleanData'!F1407,"")</f>
        <v>2018-04-26T13:29:38.501Z</v>
      </c>
      <c r="F332" s="90" t="str">
        <f t="shared" si="18"/>
        <v>Incorrect</v>
      </c>
      <c r="H332" s="90" t="str">
        <f t="shared" si="19"/>
        <v/>
      </c>
    </row>
    <row r="333" spans="1:8" x14ac:dyDescent="0.3">
      <c r="A333">
        <f>VLOOKUP(C333,'UniqueAuthor#s'!$B$5:$C$75,2,TRUE)</f>
        <v>52</v>
      </c>
      <c r="B333" t="str">
        <f>IF('Source NewCleanData'!$C1408="lesson1",'Source NewCleanData'!C1408,"")</f>
        <v>lesson1</v>
      </c>
      <c r="C333">
        <f>IF('Source NewCleanData'!$C1408="lesson1",'Source NewCleanData'!D1408,"")</f>
        <v>722009152</v>
      </c>
      <c r="D333" t="str">
        <f>IF('Source NewCleanData'!$C1408="lesson1",'Source NewCleanData'!E1408,"")</f>
        <v>ConfirmS=&lt;K&gt;o&lt;S&gt;;</v>
      </c>
      <c r="E333" s="80" t="str">
        <f>IF('Source NewCleanData'!$C1408="lesson1",'Source NewCleanData'!F1408,"")</f>
        <v>2018-04-26T13:30:05.356Z</v>
      </c>
      <c r="F333" s="90" t="str">
        <f t="shared" si="18"/>
        <v>Incorrect</v>
      </c>
      <c r="H333" s="90" t="str">
        <f t="shared" si="19"/>
        <v/>
      </c>
    </row>
    <row r="334" spans="1:8" x14ac:dyDescent="0.3">
      <c r="A334">
        <f>VLOOKUP(C334,'UniqueAuthor#s'!$B$5:$C$75,2,TRUE)</f>
        <v>52</v>
      </c>
      <c r="B334" t="str">
        <f>IF('Source NewCleanData'!$C1409="lesson1",'Source NewCleanData'!C1409,"")</f>
        <v>lesson1</v>
      </c>
      <c r="C334">
        <f>IF('Source NewCleanData'!$C1409="lesson1",'Source NewCleanData'!D1409,"")</f>
        <v>722009152</v>
      </c>
      <c r="D334" t="str">
        <f>IF('Source NewCleanData'!$C1409="lesson1",'Source NewCleanData'!E1409,"")</f>
        <v>ConfirmS=1+|S|;</v>
      </c>
      <c r="E334" s="80" t="str">
        <f>IF('Source NewCleanData'!$C1409="lesson1",'Source NewCleanData'!F1409,"")</f>
        <v>2018-04-26T13:30:31.500Z</v>
      </c>
      <c r="F334" s="90" t="str">
        <f t="shared" si="18"/>
        <v>Incorrect</v>
      </c>
      <c r="H334" s="90" t="str">
        <f t="shared" si="19"/>
        <v/>
      </c>
    </row>
    <row r="335" spans="1:8" x14ac:dyDescent="0.3">
      <c r="A335">
        <f>VLOOKUP(C335,'UniqueAuthor#s'!$B$5:$C$75,2,TRUE)</f>
        <v>52</v>
      </c>
      <c r="B335" t="str">
        <f>IF('Source NewCleanData'!$C1410="lesson1",'Source NewCleanData'!C1410,"")</f>
        <v>lesson1</v>
      </c>
      <c r="C335">
        <f>IF('Source NewCleanData'!$C1410="lesson1",'Source NewCleanData'!D1410,"")</f>
        <v>722009152</v>
      </c>
      <c r="D335" t="str">
        <f>IF('Source NewCleanData'!$C1410="lesson1",'Source NewCleanData'!E1410,"")</f>
        <v>ConfirmS=&lt;#K&gt;o#S;</v>
      </c>
      <c r="E335" s="80" t="str">
        <f>IF('Source NewCleanData'!$C1410="lesson1",'Source NewCleanData'!F1410,"")</f>
        <v>2018-04-26T13:31:30.527Z</v>
      </c>
      <c r="F335" s="90" t="str">
        <f t="shared" si="18"/>
        <v>Correct</v>
      </c>
      <c r="G335">
        <f>COUNTIF($C$6:$C$444,"="&amp;$C335)</f>
        <v>7</v>
      </c>
      <c r="H335" s="90" t="str">
        <f t="shared" si="19"/>
        <v/>
      </c>
    </row>
    <row r="336" spans="1:8" x14ac:dyDescent="0.3">
      <c r="A336">
        <f>VLOOKUP(C336,'UniqueAuthor#s'!$B$5:$C$75,2,TRUE)</f>
        <v>53</v>
      </c>
      <c r="B336" t="str">
        <f>IF('Source NewCleanData'!$C1442="lesson1",'Source NewCleanData'!C1442,"")</f>
        <v>lesson1</v>
      </c>
      <c r="C336">
        <f>IF('Source NewCleanData'!$C1442="lesson1",'Source NewCleanData'!D1442,"")</f>
        <v>763921044</v>
      </c>
      <c r="D336" t="str">
        <f>IF('Source NewCleanData'!$C1442="lesson1",'Source NewCleanData'!E1442,"")</f>
        <v>ConfirmS=&lt;#K&gt;o#S;</v>
      </c>
      <c r="E336" s="80" t="str">
        <f>IF('Source NewCleanData'!$C1442="lesson1",'Source NewCleanData'!F1442,"")</f>
        <v>2018-04-25T23:37:53.667Z</v>
      </c>
      <c r="F336" s="90" t="str">
        <f t="shared" si="18"/>
        <v>Correct</v>
      </c>
      <c r="G336">
        <f>COUNTIF($C$6:$C$444,"="&amp;$C336)</f>
        <v>1</v>
      </c>
      <c r="H336" s="90" t="str">
        <f t="shared" si="19"/>
        <v/>
      </c>
    </row>
    <row r="337" spans="1:8" x14ac:dyDescent="0.3">
      <c r="A337">
        <f>VLOOKUP(C337,'UniqueAuthor#s'!$B$5:$C$75,2,TRUE)</f>
        <v>54</v>
      </c>
      <c r="B337" t="str">
        <f>IF('Source NewCleanData'!$C1452="lesson1",'Source NewCleanData'!C1452,"")</f>
        <v>lesson1</v>
      </c>
      <c r="C337">
        <f>IF('Source NewCleanData'!$C1452="lesson1",'Source NewCleanData'!D1452,"")</f>
        <v>768375577</v>
      </c>
      <c r="D337" t="str">
        <f>IF('Source NewCleanData'!$C1452="lesson1",'Source NewCleanData'!E1452,"")</f>
        <v>ConfirmS=;</v>
      </c>
      <c r="E337" s="80" t="str">
        <f>IF('Source NewCleanData'!$C1452="lesson1",'Source NewCleanData'!F1452,"")</f>
        <v>2018-04-24T19:29:05.794Z</v>
      </c>
      <c r="F337" s="90" t="str">
        <f t="shared" si="18"/>
        <v>Incorrect</v>
      </c>
      <c r="H337" s="90" t="str">
        <f t="shared" si="19"/>
        <v/>
      </c>
    </row>
    <row r="338" spans="1:8" x14ac:dyDescent="0.3">
      <c r="A338">
        <f>VLOOKUP(C338,'UniqueAuthor#s'!$B$5:$C$75,2,TRUE)</f>
        <v>54</v>
      </c>
      <c r="B338" t="str">
        <f>IF('Source NewCleanData'!$C1453="lesson1",'Source NewCleanData'!C1453,"")</f>
        <v>lesson1</v>
      </c>
      <c r="C338">
        <f>IF('Source NewCleanData'!$C1453="lesson1",'Source NewCleanData'!D1453,"")</f>
        <v>768375577</v>
      </c>
      <c r="D338" t="str">
        <f>IF('Source NewCleanData'!$C1453="lesson1",'Source NewCleanData'!E1453,"")</f>
        <v>ConfirmS=#SoK;</v>
      </c>
      <c r="E338" s="80" t="str">
        <f>IF('Source NewCleanData'!$C1453="lesson1",'Source NewCleanData'!F1453,"")</f>
        <v>2018-04-24T19:29:33.050Z</v>
      </c>
      <c r="F338" s="90" t="str">
        <f t="shared" si="18"/>
        <v>Incorrect</v>
      </c>
      <c r="H338" s="90" t="str">
        <f t="shared" si="19"/>
        <v/>
      </c>
    </row>
    <row r="339" spans="1:8" x14ac:dyDescent="0.3">
      <c r="A339">
        <f>VLOOKUP(C339,'UniqueAuthor#s'!$B$5:$C$75,2,TRUE)</f>
        <v>54</v>
      </c>
      <c r="B339" t="str">
        <f>IF('Source NewCleanData'!$C1454="lesson1",'Source NewCleanData'!C1454,"")</f>
        <v>lesson1</v>
      </c>
      <c r="C339">
        <f>IF('Source NewCleanData'!$C1454="lesson1",'Source NewCleanData'!D1454,"")</f>
        <v>768375577</v>
      </c>
      <c r="D339" t="str">
        <f>IF('Source NewCleanData'!$C1454="lesson1",'Source NewCleanData'!E1454,"")</f>
        <v>ConfirmS=&lt;K&gt;;</v>
      </c>
      <c r="E339" s="80" t="str">
        <f>IF('Source NewCleanData'!$C1454="lesson1",'Source NewCleanData'!F1454,"")</f>
        <v>2018-04-24T19:30:22.919Z</v>
      </c>
      <c r="F339" s="90" t="str">
        <f t="shared" si="18"/>
        <v>Incorrect</v>
      </c>
      <c r="H339" s="90" t="str">
        <f t="shared" si="19"/>
        <v/>
      </c>
    </row>
    <row r="340" spans="1:8" x14ac:dyDescent="0.3">
      <c r="A340">
        <f>VLOOKUP(C340,'UniqueAuthor#s'!$B$5:$C$75,2,TRUE)</f>
        <v>54</v>
      </c>
      <c r="B340" t="str">
        <f>IF('Source NewCleanData'!$C1455="lesson1",'Source NewCleanData'!C1455,"")</f>
        <v>lesson1</v>
      </c>
      <c r="C340">
        <f>IF('Source NewCleanData'!$C1455="lesson1",'Source NewCleanData'!D1455,"")</f>
        <v>768375577</v>
      </c>
      <c r="D340" t="str">
        <f>IF('Source NewCleanData'!$C1455="lesson1",'Source NewCleanData'!E1455,"")</f>
        <v>ConfirmS=K;</v>
      </c>
      <c r="E340" s="80" t="str">
        <f>IF('Source NewCleanData'!$C1455="lesson1",'Source NewCleanData'!F1455,"")</f>
        <v>2018-04-24T19:30:50.651Z</v>
      </c>
      <c r="F340" s="90" t="str">
        <f t="shared" si="18"/>
        <v>Incorrect</v>
      </c>
      <c r="H340" s="90" t="str">
        <f t="shared" si="19"/>
        <v/>
      </c>
    </row>
    <row r="341" spans="1:8" x14ac:dyDescent="0.3">
      <c r="A341">
        <f>VLOOKUP(C341,'UniqueAuthor#s'!$B$5:$C$75,2,TRUE)</f>
        <v>54</v>
      </c>
      <c r="B341" t="str">
        <f>IF('Source NewCleanData'!$C1456="lesson1",'Source NewCleanData'!C1456,"")</f>
        <v>lesson1</v>
      </c>
      <c r="C341">
        <f>IF('Source NewCleanData'!$C1456="lesson1",'Source NewCleanData'!D1456,"")</f>
        <v>768375577</v>
      </c>
      <c r="D341" t="str">
        <f>IF('Source NewCleanData'!$C1456="lesson1",'Source NewCleanData'!E1456,"")</f>
        <v>ConfirmS=&lt;#K&gt;o#S;</v>
      </c>
      <c r="E341" s="80" t="str">
        <f>IF('Source NewCleanData'!$C1456="lesson1",'Source NewCleanData'!F1456,"")</f>
        <v>2018-04-24T19:31:19.682Z</v>
      </c>
      <c r="F341" s="90" t="str">
        <f t="shared" si="18"/>
        <v>Correct</v>
      </c>
      <c r="G341">
        <f>COUNTIF($C$6:$C$444,"="&amp;$C341)</f>
        <v>5</v>
      </c>
      <c r="H341" s="90" t="str">
        <f t="shared" si="19"/>
        <v/>
      </c>
    </row>
    <row r="342" spans="1:8" x14ac:dyDescent="0.3">
      <c r="A342">
        <f>VLOOKUP(C342,'UniqueAuthor#s'!$B$5:$C$75,2,TRUE)</f>
        <v>55</v>
      </c>
      <c r="B342" t="str">
        <f>IF('Source NewCleanData'!$C1472="lesson1",'Source NewCleanData'!C1472,"")</f>
        <v>lesson1</v>
      </c>
      <c r="C342">
        <f>IF('Source NewCleanData'!$C1472="lesson1",'Source NewCleanData'!D1472,"")</f>
        <v>778015582</v>
      </c>
      <c r="D342" t="str">
        <f>IF('Source NewCleanData'!$C1472="lesson1",'Source NewCleanData'!E1472,"")</f>
        <v>ConfirmS=K;</v>
      </c>
      <c r="E342" s="80" t="str">
        <f>IF('Source NewCleanData'!$C1472="lesson1",'Source NewCleanData'!F1472,"")</f>
        <v>2018-04-26T04:29:22.539Z</v>
      </c>
      <c r="F342" s="90" t="str">
        <f t="shared" si="18"/>
        <v>Incorrect</v>
      </c>
      <c r="H342" s="90" t="str">
        <f t="shared" si="19"/>
        <v/>
      </c>
    </row>
    <row r="343" spans="1:8" x14ac:dyDescent="0.3">
      <c r="A343">
        <f>VLOOKUP(C343,'UniqueAuthor#s'!$B$5:$C$75,2,TRUE)</f>
        <v>55</v>
      </c>
      <c r="B343" t="str">
        <f>IF('Source NewCleanData'!$C1473="lesson1",'Source NewCleanData'!C1473,"")</f>
        <v>lesson1</v>
      </c>
      <c r="C343">
        <f>IF('Source NewCleanData'!$C1473="lesson1",'Source NewCleanData'!D1473,"")</f>
        <v>778015582</v>
      </c>
      <c r="D343" t="str">
        <f>IF('Source NewCleanData'!$C1473="lesson1",'Source NewCleanData'!E1473,"")</f>
        <v>ConfirmS=#E+#S;</v>
      </c>
      <c r="E343" s="80" t="str">
        <f>IF('Source NewCleanData'!$C1473="lesson1",'Source NewCleanData'!F1473,"")</f>
        <v>2018-04-26T04:29:53.210Z</v>
      </c>
      <c r="F343" s="90" t="str">
        <f t="shared" si="18"/>
        <v>Incorrect</v>
      </c>
      <c r="H343" s="90" t="str">
        <f t="shared" si="19"/>
        <v/>
      </c>
    </row>
    <row r="344" spans="1:8" x14ac:dyDescent="0.3">
      <c r="A344">
        <f>VLOOKUP(C344,'UniqueAuthor#s'!$B$5:$C$75,2,TRUE)</f>
        <v>55</v>
      </c>
      <c r="B344" t="str">
        <f>IF('Source NewCleanData'!$C1474="lesson1",'Source NewCleanData'!C1474,"")</f>
        <v>lesson1</v>
      </c>
      <c r="C344">
        <f>IF('Source NewCleanData'!$C1474="lesson1",'Source NewCleanData'!D1474,"")</f>
        <v>778015582</v>
      </c>
      <c r="D344" t="str">
        <f>IF('Source NewCleanData'!$C1474="lesson1",'Source NewCleanData'!E1474,"")</f>
        <v>ConfirmS=#K+#S;</v>
      </c>
      <c r="E344" s="80" t="str">
        <f>IF('Source NewCleanData'!$C1474="lesson1",'Source NewCleanData'!F1474,"")</f>
        <v>2018-04-26T04:30:02.848Z</v>
      </c>
      <c r="F344" s="90" t="str">
        <f t="shared" si="18"/>
        <v>Incorrect</v>
      </c>
      <c r="H344" s="90" t="str">
        <f t="shared" si="19"/>
        <v/>
      </c>
    </row>
    <row r="345" spans="1:8" x14ac:dyDescent="0.3">
      <c r="A345">
        <f>VLOOKUP(C345,'UniqueAuthor#s'!$B$5:$C$75,2,TRUE)</f>
        <v>55</v>
      </c>
      <c r="B345" t="str">
        <f>IF('Source NewCleanData'!$C1475="lesson1",'Source NewCleanData'!C1475,"")</f>
        <v>lesson1</v>
      </c>
      <c r="C345">
        <f>IF('Source NewCleanData'!$C1475="lesson1",'Source NewCleanData'!D1475,"")</f>
        <v>778015582</v>
      </c>
      <c r="D345" t="str">
        <f>IF('Source NewCleanData'!$C1475="lesson1",'Source NewCleanData'!E1475,"")</f>
        <v>ConfirmS=#K;</v>
      </c>
      <c r="E345" s="80" t="str">
        <f>IF('Source NewCleanData'!$C1475="lesson1",'Source NewCleanData'!F1475,"")</f>
        <v>2018-04-26T04:30:25.835Z</v>
      </c>
      <c r="F345" s="90" t="str">
        <f t="shared" si="18"/>
        <v>Incorrect</v>
      </c>
      <c r="H345" s="90" t="str">
        <f t="shared" si="19"/>
        <v/>
      </c>
    </row>
    <row r="346" spans="1:8" x14ac:dyDescent="0.3">
      <c r="A346">
        <f>VLOOKUP(C346,'UniqueAuthor#s'!$B$5:$C$75,2,TRUE)</f>
        <v>55</v>
      </c>
      <c r="B346" t="str">
        <f>IF('Source NewCleanData'!$C1476="lesson1",'Source NewCleanData'!C1476,"")</f>
        <v>lesson1</v>
      </c>
      <c r="C346">
        <f>IF('Source NewCleanData'!$C1476="lesson1",'Source NewCleanData'!D1476,"")</f>
        <v>778015582</v>
      </c>
      <c r="D346" t="str">
        <f>IF('Source NewCleanData'!$C1476="lesson1",'Source NewCleanData'!E1476,"")</f>
        <v>ConfirmS=&lt;#K&gt;+#S;</v>
      </c>
      <c r="E346" s="80" t="str">
        <f>IF('Source NewCleanData'!$C1476="lesson1",'Source NewCleanData'!F1476,"")</f>
        <v>2018-04-26T04:31:21.278Z</v>
      </c>
      <c r="F346" s="90" t="str">
        <f t="shared" si="18"/>
        <v>Incorrect</v>
      </c>
      <c r="H346" s="90" t="str">
        <f t="shared" si="19"/>
        <v/>
      </c>
    </row>
    <row r="347" spans="1:8" x14ac:dyDescent="0.3">
      <c r="A347">
        <f>VLOOKUP(C347,'UniqueAuthor#s'!$B$5:$C$75,2,TRUE)</f>
        <v>55</v>
      </c>
      <c r="B347" t="str">
        <f>IF('Source NewCleanData'!$C1477="lesson1",'Source NewCleanData'!C1477,"")</f>
        <v>lesson1</v>
      </c>
      <c r="C347">
        <f>IF('Source NewCleanData'!$C1477="lesson1",'Source NewCleanData'!D1477,"")</f>
        <v>778015582</v>
      </c>
      <c r="D347" t="str">
        <f>IF('Source NewCleanData'!$C1477="lesson1",'Source NewCleanData'!E1477,"")</f>
        <v>ConfirmS=&lt;#K&gt;o#S;</v>
      </c>
      <c r="E347" s="80" t="str">
        <f>IF('Source NewCleanData'!$C1477="lesson1",'Source NewCleanData'!F1477,"")</f>
        <v>2018-04-26T04:31:34.742Z</v>
      </c>
      <c r="F347" s="90" t="str">
        <f t="shared" si="18"/>
        <v>Correct</v>
      </c>
      <c r="G347">
        <f>COUNTIF($C$6:$C$444,"="&amp;$C347)</f>
        <v>6</v>
      </c>
      <c r="H347" s="90" t="str">
        <f t="shared" si="19"/>
        <v/>
      </c>
    </row>
    <row r="348" spans="1:8" x14ac:dyDescent="0.3">
      <c r="A348">
        <f>VLOOKUP(C348,'UniqueAuthor#s'!$B$5:$C$75,2,TRUE)</f>
        <v>56</v>
      </c>
      <c r="B348" t="str">
        <f>IF('Source NewCleanData'!$C1481="lesson1",'Source NewCleanData'!C1481,"")</f>
        <v>lesson1</v>
      </c>
      <c r="C348">
        <f>IF('Source NewCleanData'!$C1481="lesson1",'Source NewCleanData'!D1481,"")</f>
        <v>824185842</v>
      </c>
      <c r="D348" t="str">
        <f>IF('Source NewCleanData'!$C1481="lesson1",'Source NewCleanData'!E1481,"")</f>
        <v>ConfirmS=/*expression*/;</v>
      </c>
      <c r="E348" s="80" t="str">
        <f>IF('Source NewCleanData'!$C1481="lesson1",'Source NewCleanData'!F1481,"")</f>
        <v>2018-04-26T17:30:13.190Z</v>
      </c>
      <c r="F348" s="90" t="str">
        <f t="shared" si="18"/>
        <v>Incorrect</v>
      </c>
      <c r="H348" s="90" t="str">
        <f t="shared" si="19"/>
        <v/>
      </c>
    </row>
    <row r="349" spans="1:8" x14ac:dyDescent="0.3">
      <c r="A349">
        <f>VLOOKUP(C349,'UniqueAuthor#s'!$B$5:$C$75,2,TRUE)</f>
        <v>56</v>
      </c>
      <c r="B349" t="str">
        <f>IF('Source NewCleanData'!$C1482="lesson1",'Source NewCleanData'!C1482,"")</f>
        <v>lesson1</v>
      </c>
      <c r="C349">
        <f>IF('Source NewCleanData'!$C1482="lesson1",'Source NewCleanData'!D1482,"")</f>
        <v>824185842</v>
      </c>
      <c r="D349" t="str">
        <f>IF('Source NewCleanData'!$C1482="lesson1",'Source NewCleanData'!E1482,"")</f>
        <v>ConfirmS=Ko#S;</v>
      </c>
      <c r="E349" s="80" t="str">
        <f>IF('Source NewCleanData'!$C1482="lesson1",'Source NewCleanData'!F1482,"")</f>
        <v>2018-04-26T17:30:50.603Z</v>
      </c>
      <c r="F349" s="90" t="str">
        <f t="shared" si="18"/>
        <v>Incorrect</v>
      </c>
      <c r="H349" s="90" t="str">
        <f t="shared" si="19"/>
        <v/>
      </c>
    </row>
    <row r="350" spans="1:8" x14ac:dyDescent="0.3">
      <c r="A350">
        <f>VLOOKUP(C350,'UniqueAuthor#s'!$B$5:$C$75,2,TRUE)</f>
        <v>56</v>
      </c>
      <c r="B350" t="str">
        <f>IF('Source NewCleanData'!$C1483="lesson1",'Source NewCleanData'!C1483,"")</f>
        <v>lesson1</v>
      </c>
      <c r="C350">
        <f>IF('Source NewCleanData'!$C1483="lesson1",'Source NewCleanData'!D1483,"")</f>
        <v>824185842</v>
      </c>
      <c r="D350" t="str">
        <f>IF('Source NewCleanData'!$C1483="lesson1",'Source NewCleanData'!E1483,"")</f>
        <v>ConfirmS=K+#S;</v>
      </c>
      <c r="E350" s="80" t="str">
        <f>IF('Source NewCleanData'!$C1483="lesson1",'Source NewCleanData'!F1483,"")</f>
        <v>2018-04-26T17:31:14.651Z</v>
      </c>
      <c r="F350" s="90" t="str">
        <f t="shared" si="18"/>
        <v>Incorrect</v>
      </c>
      <c r="H350" s="90" t="str">
        <f t="shared" si="19"/>
        <v/>
      </c>
    </row>
    <row r="351" spans="1:8" x14ac:dyDescent="0.3">
      <c r="A351">
        <f>VLOOKUP(C351,'UniqueAuthor#s'!$B$5:$C$75,2,TRUE)</f>
        <v>56</v>
      </c>
      <c r="B351" t="str">
        <f>IF('Source NewCleanData'!$C1484="lesson1",'Source NewCleanData'!C1484,"")</f>
        <v>lesson1</v>
      </c>
      <c r="C351">
        <f>IF('Source NewCleanData'!$C1484="lesson1",'Source NewCleanData'!D1484,"")</f>
        <v>824185842</v>
      </c>
      <c r="D351" t="str">
        <f>IF('Source NewCleanData'!$C1484="lesson1",'Source NewCleanData'!E1484,"")</f>
        <v>ConfirmS=&lt;K&gt;o#S;</v>
      </c>
      <c r="E351" s="80" t="str">
        <f>IF('Source NewCleanData'!$C1484="lesson1",'Source NewCleanData'!F1484,"")</f>
        <v>2018-04-26T17:32:02.230Z</v>
      </c>
      <c r="F351" s="90" t="str">
        <f t="shared" si="18"/>
        <v>Incorrect</v>
      </c>
      <c r="H351" s="90" t="str">
        <f t="shared" si="19"/>
        <v/>
      </c>
    </row>
    <row r="352" spans="1:8" x14ac:dyDescent="0.3">
      <c r="A352">
        <f>VLOOKUP(C352,'UniqueAuthor#s'!$B$5:$C$75,2,TRUE)</f>
        <v>56</v>
      </c>
      <c r="B352" t="str">
        <f>IF('Source NewCleanData'!$C1485="lesson1",'Source NewCleanData'!C1485,"")</f>
        <v>lesson1</v>
      </c>
      <c r="C352">
        <f>IF('Source NewCleanData'!$C1485="lesson1",'Source NewCleanData'!D1485,"")</f>
        <v>824185842</v>
      </c>
      <c r="D352" t="str">
        <f>IF('Source NewCleanData'!$C1485="lesson1",'Source NewCleanData'!E1485,"")</f>
        <v>ConfirmS=&lt;K&gt;oS;</v>
      </c>
      <c r="E352" s="80" t="str">
        <f>IF('Source NewCleanData'!$C1485="lesson1",'Source NewCleanData'!F1485,"")</f>
        <v>2018-04-26T17:32:21.327Z</v>
      </c>
      <c r="F352" s="90" t="str">
        <f t="shared" si="18"/>
        <v>Incorrect</v>
      </c>
      <c r="H352" s="90" t="str">
        <f t="shared" si="19"/>
        <v/>
      </c>
    </row>
    <row r="353" spans="1:8" x14ac:dyDescent="0.3">
      <c r="A353">
        <f>VLOOKUP(C353,'UniqueAuthor#s'!$B$5:$C$75,2,TRUE)</f>
        <v>56</v>
      </c>
      <c r="B353" t="str">
        <f>IF('Source NewCleanData'!$C1486="lesson1",'Source NewCleanData'!C1486,"")</f>
        <v>lesson1</v>
      </c>
      <c r="C353">
        <f>IF('Source NewCleanData'!$C1486="lesson1",'Source NewCleanData'!D1486,"")</f>
        <v>824185842</v>
      </c>
      <c r="D353" t="str">
        <f>IF('Source NewCleanData'!$C1486="lesson1",'Source NewCleanData'!E1486,"")</f>
        <v>ConfirmS=&lt;#K&gt;o#S;</v>
      </c>
      <c r="E353" s="80" t="str">
        <f>IF('Source NewCleanData'!$C1486="lesson1",'Source NewCleanData'!F1486,"")</f>
        <v>2018-04-26T17:32:35.503Z</v>
      </c>
      <c r="F353" s="90" t="str">
        <f t="shared" si="18"/>
        <v>Correct</v>
      </c>
      <c r="G353">
        <f>COUNTIF($C$6:$C$444,"="&amp;$C353)</f>
        <v>6</v>
      </c>
      <c r="H353" s="90" t="str">
        <f t="shared" si="19"/>
        <v/>
      </c>
    </row>
    <row r="354" spans="1:8" x14ac:dyDescent="0.3">
      <c r="A354">
        <f>VLOOKUP(C354,'UniqueAuthor#s'!$B$5:$C$75,2,TRUE)</f>
        <v>57</v>
      </c>
      <c r="B354" t="str">
        <f>IF('Source NewCleanData'!$C1508="lesson1",'Source NewCleanData'!C1508,"")</f>
        <v>lesson1</v>
      </c>
      <c r="C354">
        <f>IF('Source NewCleanData'!$C1508="lesson1",'Source NewCleanData'!D1508,"")</f>
        <v>831120960</v>
      </c>
      <c r="D354" t="str">
        <f>IF('Source NewCleanData'!$C1508="lesson1",'Source NewCleanData'!E1508,"")</f>
        <v>ConfirmS=/*expression*/;</v>
      </c>
      <c r="E354" s="80" t="str">
        <f>IF('Source NewCleanData'!$C1508="lesson1",'Source NewCleanData'!F1508,"")</f>
        <v>2018-04-26T04:04:20.547Z</v>
      </c>
      <c r="F354" s="90" t="str">
        <f t="shared" si="18"/>
        <v>Incorrect</v>
      </c>
      <c r="H354" s="90" t="str">
        <f t="shared" si="19"/>
        <v/>
      </c>
    </row>
    <row r="355" spans="1:8" x14ac:dyDescent="0.3">
      <c r="A355">
        <f>VLOOKUP(C355,'UniqueAuthor#s'!$B$5:$C$75,2,TRUE)</f>
        <v>57</v>
      </c>
      <c r="B355" t="str">
        <f>IF('Source NewCleanData'!$C1509="lesson1",'Source NewCleanData'!C1509,"")</f>
        <v>lesson1</v>
      </c>
      <c r="C355">
        <f>IF('Source NewCleanData'!$C1509="lesson1",'Source NewCleanData'!D1509,"")</f>
        <v>831120960</v>
      </c>
      <c r="D355" t="str">
        <f>IF('Source NewCleanData'!$C1509="lesson1",'Source NewCleanData'!E1509,"")</f>
        <v>ConfirmS=&lt;K&gt;;</v>
      </c>
      <c r="E355" s="80" t="str">
        <f>IF('Source NewCleanData'!$C1509="lesson1",'Source NewCleanData'!F1509,"")</f>
        <v>2018-04-26T04:04:55.541Z</v>
      </c>
      <c r="F355" s="90" t="str">
        <f t="shared" si="18"/>
        <v>Incorrect</v>
      </c>
      <c r="H355" s="90" t="str">
        <f t="shared" si="19"/>
        <v/>
      </c>
    </row>
    <row r="356" spans="1:8" x14ac:dyDescent="0.3">
      <c r="A356">
        <f>VLOOKUP(C356,'UniqueAuthor#s'!$B$5:$C$75,2,TRUE)</f>
        <v>57</v>
      </c>
      <c r="B356" t="str">
        <f>IF('Source NewCleanData'!$C1510="lesson1",'Source NewCleanData'!C1510,"")</f>
        <v>lesson1</v>
      </c>
      <c r="C356">
        <f>IF('Source NewCleanData'!$C1510="lesson1",'Source NewCleanData'!D1510,"")</f>
        <v>831120960</v>
      </c>
      <c r="D356" t="str">
        <f>IF('Source NewCleanData'!$C1510="lesson1",'Source NewCleanData'!E1510,"")</f>
        <v>ConfirmS=K;</v>
      </c>
      <c r="E356" s="80" t="str">
        <f>IF('Source NewCleanData'!$C1510="lesson1",'Source NewCleanData'!F1510,"")</f>
        <v>2018-04-26T04:05:06.585Z</v>
      </c>
      <c r="F356" s="90" t="str">
        <f t="shared" si="18"/>
        <v>Incorrect</v>
      </c>
      <c r="H356" s="90" t="str">
        <f t="shared" si="19"/>
        <v/>
      </c>
    </row>
    <row r="357" spans="1:8" x14ac:dyDescent="0.3">
      <c r="A357">
        <f>VLOOKUP(C357,'UniqueAuthor#s'!$B$5:$C$75,2,TRUE)</f>
        <v>57</v>
      </c>
      <c r="B357" t="str">
        <f>IF('Source NewCleanData'!$C1511="lesson1",'Source NewCleanData'!C1511,"")</f>
        <v>lesson1</v>
      </c>
      <c r="C357">
        <f>IF('Source NewCleanData'!$C1511="lesson1",'Source NewCleanData'!D1511,"")</f>
        <v>831120960</v>
      </c>
      <c r="D357" t="str">
        <f>IF('Source NewCleanData'!$C1511="lesson1",'Source NewCleanData'!E1511,"")</f>
        <v>ConfirmS=&lt;K&gt;;</v>
      </c>
      <c r="E357" s="80" t="str">
        <f>IF('Source NewCleanData'!$C1511="lesson1",'Source NewCleanData'!F1511,"")</f>
        <v>2018-04-26T04:05:19.762Z</v>
      </c>
      <c r="F357" s="90" t="str">
        <f t="shared" si="18"/>
        <v>Incorrect</v>
      </c>
      <c r="H357" s="90" t="str">
        <f t="shared" si="19"/>
        <v/>
      </c>
    </row>
    <row r="358" spans="1:8" x14ac:dyDescent="0.3">
      <c r="A358">
        <f>VLOOKUP(C358,'UniqueAuthor#s'!$B$5:$C$75,2,TRUE)</f>
        <v>57</v>
      </c>
      <c r="B358" t="str">
        <f>IF('Source NewCleanData'!$C1512="lesson1",'Source NewCleanData'!C1512,"")</f>
        <v>lesson1</v>
      </c>
      <c r="C358">
        <f>IF('Source NewCleanData'!$C1512="lesson1",'Source NewCleanData'!D1512,"")</f>
        <v>831120960</v>
      </c>
      <c r="D358" t="str">
        <f>IF('Source NewCleanData'!$C1512="lesson1",'Source NewCleanData'!E1512,"")</f>
        <v>ConfirmS=&lt;#K&gt;;</v>
      </c>
      <c r="E358" s="80" t="str">
        <f>IF('Source NewCleanData'!$C1512="lesson1",'Source NewCleanData'!F1512,"")</f>
        <v>2018-04-26T04:06:06.222Z</v>
      </c>
      <c r="F358" s="90" t="str">
        <f t="shared" si="18"/>
        <v>Correct</v>
      </c>
      <c r="G358">
        <f>COUNTIF($C$6:$C$444,"="&amp;$C358)</f>
        <v>5</v>
      </c>
      <c r="H358" s="90" t="str">
        <f t="shared" si="19"/>
        <v/>
      </c>
    </row>
    <row r="359" spans="1:8" x14ac:dyDescent="0.3">
      <c r="A359">
        <f>VLOOKUP(C359,'UniqueAuthor#s'!$B$5:$C$75,2,TRUE)</f>
        <v>58</v>
      </c>
      <c r="B359" t="str">
        <f>IF('Source NewCleanData'!$C1542="lesson1",'Source NewCleanData'!C1542,"")</f>
        <v>lesson1</v>
      </c>
      <c r="C359">
        <f>IF('Source NewCleanData'!$C1542="lesson1",'Source NewCleanData'!D1542,"")</f>
        <v>839277133</v>
      </c>
      <c r="D359" t="str">
        <f>IF('Source NewCleanData'!$C1542="lesson1",'Source NewCleanData'!E1542,"")</f>
        <v>ConfirmS=#SoK;</v>
      </c>
      <c r="E359" s="80" t="str">
        <f>IF('Source NewCleanData'!$C1542="lesson1",'Source NewCleanData'!F1542,"")</f>
        <v>2018-04-25T20:02:21.721Z</v>
      </c>
      <c r="F359" s="90" t="str">
        <f t="shared" si="18"/>
        <v>Incorrect</v>
      </c>
      <c r="H359" s="90" t="str">
        <f t="shared" si="19"/>
        <v/>
      </c>
    </row>
    <row r="360" spans="1:8" x14ac:dyDescent="0.3">
      <c r="A360">
        <f>VLOOKUP(C360,'UniqueAuthor#s'!$B$5:$C$75,2,TRUE)</f>
        <v>58</v>
      </c>
      <c r="B360" t="str">
        <f>IF('Source NewCleanData'!$C1543="lesson1",'Source NewCleanData'!C1543,"")</f>
        <v>lesson1</v>
      </c>
      <c r="C360">
        <f>IF('Source NewCleanData'!$C1543="lesson1",'Source NewCleanData'!D1543,"")</f>
        <v>839277133</v>
      </c>
      <c r="D360" t="str">
        <f>IF('Source NewCleanData'!$C1543="lesson1",'Source NewCleanData'!E1543,"")</f>
        <v>ConfirmS=#So#K;</v>
      </c>
      <c r="E360" s="80" t="str">
        <f>IF('Source NewCleanData'!$C1543="lesson1",'Source NewCleanData'!F1543,"")</f>
        <v>2018-04-25T20:02:32.723Z</v>
      </c>
      <c r="F360" s="90" t="str">
        <f t="shared" si="18"/>
        <v>Incorrect</v>
      </c>
      <c r="H360" s="90" t="str">
        <f t="shared" si="19"/>
        <v/>
      </c>
    </row>
    <row r="361" spans="1:8" x14ac:dyDescent="0.3">
      <c r="A361">
        <f>VLOOKUP(C361,'UniqueAuthor#s'!$B$5:$C$75,2,TRUE)</f>
        <v>58</v>
      </c>
      <c r="B361" t="str">
        <f>IF('Source NewCleanData'!$C1544="lesson1",'Source NewCleanData'!C1544,"")</f>
        <v>lesson1</v>
      </c>
      <c r="C361">
        <f>IF('Source NewCleanData'!$C1544="lesson1",'Source NewCleanData'!D1544,"")</f>
        <v>839277133</v>
      </c>
      <c r="D361" t="str">
        <f>IF('Source NewCleanData'!$C1544="lesson1",'Source NewCleanData'!E1544,"")</f>
        <v>ConfirmS=#So#K;</v>
      </c>
      <c r="E361" s="80" t="str">
        <f>IF('Source NewCleanData'!$C1544="lesson1",'Source NewCleanData'!F1544,"")</f>
        <v>2018-04-25T20:05:04.278Z</v>
      </c>
      <c r="F361" s="90" t="str">
        <f t="shared" si="18"/>
        <v>Incorrect</v>
      </c>
      <c r="H361" s="90" t="str">
        <f t="shared" si="19"/>
        <v/>
      </c>
    </row>
    <row r="362" spans="1:8" x14ac:dyDescent="0.3">
      <c r="A362">
        <f>VLOOKUP(C362,'UniqueAuthor#s'!$B$5:$C$75,2,TRUE)</f>
        <v>58</v>
      </c>
      <c r="B362" t="str">
        <f>IF('Source NewCleanData'!$C1545="lesson1",'Source NewCleanData'!C1545,"")</f>
        <v>lesson1</v>
      </c>
      <c r="C362">
        <f>IF('Source NewCleanData'!$C1545="lesson1",'Source NewCleanData'!D1545,"")</f>
        <v>839277133</v>
      </c>
      <c r="D362" t="str">
        <f>IF('Source NewCleanData'!$C1545="lesson1",'Source NewCleanData'!E1545,"")</f>
        <v>ConfirmS=#So#K;</v>
      </c>
      <c r="E362" s="80" t="str">
        <f>IF('Source NewCleanData'!$C1545="lesson1",'Source NewCleanData'!F1545,"")</f>
        <v>2018-04-25T20:05:56.348Z</v>
      </c>
      <c r="F362" s="90" t="str">
        <f t="shared" si="18"/>
        <v>Incorrect</v>
      </c>
      <c r="H362" s="90" t="str">
        <f t="shared" si="19"/>
        <v/>
      </c>
    </row>
    <row r="363" spans="1:8" x14ac:dyDescent="0.3">
      <c r="A363">
        <f>VLOOKUP(C363,'UniqueAuthor#s'!$B$5:$C$75,2,TRUE)</f>
        <v>58</v>
      </c>
      <c r="B363" t="str">
        <f>IF('Source NewCleanData'!$C1546="lesson1",'Source NewCleanData'!C1546,"")</f>
        <v>lesson1</v>
      </c>
      <c r="C363">
        <f>IF('Source NewCleanData'!$C1546="lesson1",'Source NewCleanData'!D1546,"")</f>
        <v>839277133</v>
      </c>
      <c r="D363" t="str">
        <f>IF('Source NewCleanData'!$C1546="lesson1",'Source NewCleanData'!E1546,"")</f>
        <v>ConfirmS=SoK;</v>
      </c>
      <c r="E363" s="80" t="str">
        <f>IF('Source NewCleanData'!$C1546="lesson1",'Source NewCleanData'!F1546,"")</f>
        <v>2018-04-25T20:06:07.002Z</v>
      </c>
      <c r="F363" s="90" t="str">
        <f t="shared" si="18"/>
        <v>Incorrect</v>
      </c>
      <c r="H363" s="90" t="str">
        <f t="shared" si="19"/>
        <v/>
      </c>
    </row>
    <row r="364" spans="1:8" x14ac:dyDescent="0.3">
      <c r="A364">
        <f>VLOOKUP(C364,'UniqueAuthor#s'!$B$5:$C$75,2,TRUE)</f>
        <v>58</v>
      </c>
      <c r="B364" t="str">
        <f>IF('Source NewCleanData'!$C1547="lesson1",'Source NewCleanData'!C1547,"")</f>
        <v>lesson1</v>
      </c>
      <c r="C364">
        <f>IF('Source NewCleanData'!$C1547="lesson1",'Source NewCleanData'!D1547,"")</f>
        <v>839277133</v>
      </c>
      <c r="D364" t="str">
        <f>IF('Source NewCleanData'!$C1547="lesson1",'Source NewCleanData'!E1547,"")</f>
        <v>ConfirmS=K;</v>
      </c>
      <c r="E364" s="80" t="str">
        <f>IF('Source NewCleanData'!$C1547="lesson1",'Source NewCleanData'!F1547,"")</f>
        <v>2018-04-25T20:06:17.825Z</v>
      </c>
      <c r="F364" s="90" t="str">
        <f t="shared" si="18"/>
        <v>Incorrect</v>
      </c>
      <c r="H364" s="90" t="str">
        <f t="shared" si="19"/>
        <v/>
      </c>
    </row>
    <row r="365" spans="1:8" x14ac:dyDescent="0.3">
      <c r="A365">
        <f>VLOOKUP(C365,'UniqueAuthor#s'!$B$5:$C$75,2,TRUE)</f>
        <v>58</v>
      </c>
      <c r="B365" t="str">
        <f>IF('Source NewCleanData'!$C1548="lesson1",'Source NewCleanData'!C1548,"")</f>
        <v>lesson1</v>
      </c>
      <c r="C365">
        <f>IF('Source NewCleanData'!$C1548="lesson1",'Source NewCleanData'!D1548,"")</f>
        <v>839277133</v>
      </c>
      <c r="D365" t="str">
        <f>IF('Source NewCleanData'!$C1548="lesson1",'Source NewCleanData'!E1548,"")</f>
        <v>ConfirmS=&lt;K&gt;;</v>
      </c>
      <c r="E365" s="80" t="str">
        <f>IF('Source NewCleanData'!$C1548="lesson1",'Source NewCleanData'!F1548,"")</f>
        <v>2018-04-25T20:06:28.764Z</v>
      </c>
      <c r="F365" s="90" t="str">
        <f t="shared" si="18"/>
        <v>Incorrect</v>
      </c>
      <c r="H365" s="90" t="str">
        <f t="shared" si="19"/>
        <v/>
      </c>
    </row>
    <row r="366" spans="1:8" x14ac:dyDescent="0.3">
      <c r="A366">
        <f>VLOOKUP(C366,'UniqueAuthor#s'!$B$5:$C$75,2,TRUE)</f>
        <v>58</v>
      </c>
      <c r="B366" t="str">
        <f>IF('Source NewCleanData'!$C1549="lesson1",'Source NewCleanData'!C1549,"")</f>
        <v>lesson1</v>
      </c>
      <c r="C366">
        <f>IF('Source NewCleanData'!$C1549="lesson1",'Source NewCleanData'!D1549,"")</f>
        <v>839277133</v>
      </c>
      <c r="D366" t="str">
        <f>IF('Source NewCleanData'!$C1549="lesson1",'Source NewCleanData'!E1549,"")</f>
        <v>ConfirmS=Empty_StringoK;</v>
      </c>
      <c r="E366" s="80" t="str">
        <f>IF('Source NewCleanData'!$C1549="lesson1",'Source NewCleanData'!F1549,"")</f>
        <v>2018-04-25T20:07:39.933Z</v>
      </c>
      <c r="F366" s="90" t="str">
        <f t="shared" si="18"/>
        <v>Incorrect</v>
      </c>
      <c r="H366" s="90" t="str">
        <f t="shared" si="19"/>
        <v/>
      </c>
    </row>
    <row r="367" spans="1:8" x14ac:dyDescent="0.3">
      <c r="A367">
        <f>VLOOKUP(C367,'UniqueAuthor#s'!$B$5:$C$75,2,TRUE)</f>
        <v>58</v>
      </c>
      <c r="B367" t="str">
        <f>IF('Source NewCleanData'!$C1550="lesson1",'Source NewCleanData'!C1550,"")</f>
        <v>lesson1</v>
      </c>
      <c r="C367">
        <f>IF('Source NewCleanData'!$C1550="lesson1",'Source NewCleanData'!D1550,"")</f>
        <v>839277133</v>
      </c>
      <c r="D367" t="str">
        <f>IF('Source NewCleanData'!$C1550="lesson1",'Source NewCleanData'!E1550,"")</f>
        <v>ConfirmS=Empty_Stringo#K;</v>
      </c>
      <c r="E367" s="80" t="str">
        <f>IF('Source NewCleanData'!$C1550="lesson1",'Source NewCleanData'!F1550,"")</f>
        <v>2018-04-25T20:07:49.207Z</v>
      </c>
      <c r="F367" s="90" t="str">
        <f t="shared" si="18"/>
        <v>Incorrect</v>
      </c>
      <c r="H367" s="90" t="str">
        <f t="shared" si="19"/>
        <v/>
      </c>
    </row>
    <row r="368" spans="1:8" x14ac:dyDescent="0.3">
      <c r="A368">
        <f>VLOOKUP(C368,'UniqueAuthor#s'!$B$5:$C$75,2,TRUE)</f>
        <v>58</v>
      </c>
      <c r="B368" t="str">
        <f>IF('Source NewCleanData'!$C1551="lesson1",'Source NewCleanData'!C1551,"")</f>
        <v>lesson1</v>
      </c>
      <c r="C368">
        <f>IF('Source NewCleanData'!$C1551="lesson1",'Source NewCleanData'!D1551,"")</f>
        <v>839277133</v>
      </c>
      <c r="D368" t="str">
        <f>IF('Source NewCleanData'!$C1551="lesson1",'Source NewCleanData'!E1551,"")</f>
        <v>ConfirmS=#Ko#S;</v>
      </c>
      <c r="E368" s="80" t="str">
        <f>IF('Source NewCleanData'!$C1551="lesson1",'Source NewCleanData'!F1551,"")</f>
        <v>2018-04-25T20:20:07.198Z</v>
      </c>
      <c r="F368" s="90" t="str">
        <f t="shared" si="18"/>
        <v>Incorrect</v>
      </c>
      <c r="H368" s="90" t="str">
        <f t="shared" si="19"/>
        <v/>
      </c>
    </row>
    <row r="369" spans="1:8" x14ac:dyDescent="0.3">
      <c r="A369">
        <f>VLOOKUP(C369,'UniqueAuthor#s'!$B$5:$C$75,2,TRUE)</f>
        <v>58</v>
      </c>
      <c r="B369" t="str">
        <f>IF('Source NewCleanData'!$C1552="lesson1",'Source NewCleanData'!C1552,"")</f>
        <v>lesson1</v>
      </c>
      <c r="C369">
        <f>IF('Source NewCleanData'!$C1552="lesson1",'Source NewCleanData'!D1552,"")</f>
        <v>839277133</v>
      </c>
      <c r="D369" t="str">
        <f>IF('Source NewCleanData'!$C1552="lesson1",'Source NewCleanData'!E1552,"")</f>
        <v>ConfirmS=Empty_String;</v>
      </c>
      <c r="E369" s="80" t="str">
        <f>IF('Source NewCleanData'!$C1552="lesson1",'Source NewCleanData'!F1552,"")</f>
        <v>2018-04-25T20:40:12.582Z</v>
      </c>
      <c r="F369" s="90" t="str">
        <f t="shared" si="18"/>
        <v>Incorrect</v>
      </c>
      <c r="H369" s="90" t="str">
        <f t="shared" si="19"/>
        <v/>
      </c>
    </row>
    <row r="370" spans="1:8" x14ac:dyDescent="0.3">
      <c r="A370">
        <f>VLOOKUP(C370,'UniqueAuthor#s'!$B$5:$C$75,2,TRUE)</f>
        <v>58</v>
      </c>
      <c r="B370" t="str">
        <f>IF('Source NewCleanData'!$C1553="lesson1",'Source NewCleanData'!C1553,"")</f>
        <v>lesson1</v>
      </c>
      <c r="C370">
        <f>IF('Source NewCleanData'!$C1553="lesson1",'Source NewCleanData'!D1553,"")</f>
        <v>839277133</v>
      </c>
      <c r="D370" t="str">
        <f>IF('Source NewCleanData'!$C1553="lesson1",'Source NewCleanData'!E1553,"")</f>
        <v>ConfirmS=#Ko#S;</v>
      </c>
      <c r="E370" s="80" t="str">
        <f>IF('Source NewCleanData'!$C1553="lesson1",'Source NewCleanData'!F1553,"")</f>
        <v>2018-04-25T20:42:26.197Z</v>
      </c>
      <c r="F370" s="90" t="str">
        <f t="shared" si="18"/>
        <v>Incorrect</v>
      </c>
      <c r="H370" s="90" t="str">
        <f t="shared" si="19"/>
        <v/>
      </c>
    </row>
    <row r="371" spans="1:8" x14ac:dyDescent="0.3">
      <c r="A371">
        <f>VLOOKUP(C371,'UniqueAuthor#s'!$B$5:$C$75,2,TRUE)</f>
        <v>58</v>
      </c>
      <c r="B371" t="str">
        <f>IF('Source NewCleanData'!$C1554="lesson1",'Source NewCleanData'!C1554,"")</f>
        <v>lesson1</v>
      </c>
      <c r="C371">
        <f>IF('Source NewCleanData'!$C1554="lesson1",'Source NewCleanData'!D1554,"")</f>
        <v>839277133</v>
      </c>
      <c r="D371" t="str">
        <f>IF('Source NewCleanData'!$C1554="lesson1",'Source NewCleanData'!E1554,"")</f>
        <v>ConfirmS=&lt;K&gt;;</v>
      </c>
      <c r="E371" s="80" t="str">
        <f>IF('Source NewCleanData'!$C1554="lesson1",'Source NewCleanData'!F1554,"")</f>
        <v>2018-04-25T20:43:02.389Z</v>
      </c>
      <c r="F371" s="90" t="str">
        <f t="shared" si="18"/>
        <v>Incorrect</v>
      </c>
      <c r="H371" s="90" t="str">
        <f t="shared" si="19"/>
        <v/>
      </c>
    </row>
    <row r="372" spans="1:8" x14ac:dyDescent="0.3">
      <c r="A372">
        <f>VLOOKUP(C372,'UniqueAuthor#s'!$B$5:$C$75,2,TRUE)</f>
        <v>58</v>
      </c>
      <c r="B372" t="str">
        <f>IF('Source NewCleanData'!$C1555="lesson1",'Source NewCleanData'!C1555,"")</f>
        <v>lesson1</v>
      </c>
      <c r="C372">
        <f>IF('Source NewCleanData'!$C1555="lesson1",'Source NewCleanData'!D1555,"")</f>
        <v>839277133</v>
      </c>
      <c r="D372" t="str">
        <f>IF('Source NewCleanData'!$C1555="lesson1",'Source NewCleanData'!E1555,"")</f>
        <v>ConfirmS=|1|;</v>
      </c>
      <c r="E372" s="80" t="str">
        <f>IF('Source NewCleanData'!$C1555="lesson1",'Source NewCleanData'!F1555,"")</f>
        <v>2018-04-25T20:44:53.089Z</v>
      </c>
      <c r="F372" s="90" t="str">
        <f t="shared" si="18"/>
        <v>Incorrect</v>
      </c>
      <c r="H372" s="90" t="str">
        <f t="shared" si="19"/>
        <v/>
      </c>
    </row>
    <row r="373" spans="1:8" x14ac:dyDescent="0.3">
      <c r="A373">
        <f>VLOOKUP(C373,'UniqueAuthor#s'!$B$5:$C$75,2,TRUE)</f>
        <v>58</v>
      </c>
      <c r="B373" t="str">
        <f>IF('Source NewCleanData'!$C1556="lesson1",'Source NewCleanData'!C1556,"")</f>
        <v>lesson1</v>
      </c>
      <c r="C373">
        <f>IF('Source NewCleanData'!$C1556="lesson1",'Source NewCleanData'!D1556,"")</f>
        <v>839277133</v>
      </c>
      <c r="D373" t="str">
        <f>IF('Source NewCleanData'!$C1556="lesson1",'Source NewCleanData'!E1556,"")</f>
        <v>ConfirmS=&lt;K&gt;o#S;</v>
      </c>
      <c r="E373" s="80" t="str">
        <f>IF('Source NewCleanData'!$C1556="lesson1",'Source NewCleanData'!F1556,"")</f>
        <v>2018-04-25T20:45:13.781Z</v>
      </c>
      <c r="F373" s="90" t="str">
        <f t="shared" si="18"/>
        <v>Incorrect</v>
      </c>
      <c r="H373" s="90" t="str">
        <f t="shared" si="19"/>
        <v/>
      </c>
    </row>
    <row r="374" spans="1:8" x14ac:dyDescent="0.3">
      <c r="A374">
        <f>VLOOKUP(C374,'UniqueAuthor#s'!$B$5:$C$75,2,TRUE)</f>
        <v>58</v>
      </c>
      <c r="B374" t="str">
        <f>IF('Source NewCleanData'!$C1557="lesson1",'Source NewCleanData'!C1557,"")</f>
        <v>lesson1</v>
      </c>
      <c r="C374">
        <f>IF('Source NewCleanData'!$C1557="lesson1",'Source NewCleanData'!D1557,"")</f>
        <v>839277133</v>
      </c>
      <c r="D374" t="str">
        <f>IF('Source NewCleanData'!$C1557="lesson1",'Source NewCleanData'!E1557,"")</f>
        <v>ConfirmS=&lt;#K&gt;o#S;</v>
      </c>
      <c r="E374" s="80" t="str">
        <f>IF('Source NewCleanData'!$C1557="lesson1",'Source NewCleanData'!F1557,"")</f>
        <v>2018-04-25T20:45:27.960Z</v>
      </c>
      <c r="F374" s="90" t="str">
        <f t="shared" si="18"/>
        <v>Correct</v>
      </c>
      <c r="G374">
        <f>COUNTIF($C$6:$C$444,"="&amp;$C374)</f>
        <v>16</v>
      </c>
      <c r="H374" s="90" t="str">
        <f t="shared" si="19"/>
        <v/>
      </c>
    </row>
    <row r="375" spans="1:8" x14ac:dyDescent="0.3">
      <c r="A375">
        <f>VLOOKUP(C375,'UniqueAuthor#s'!$B$5:$C$75,2,TRUE)</f>
        <v>59</v>
      </c>
      <c r="B375" t="str">
        <f>IF('Source NewCleanData'!$C1573="lesson1",'Source NewCleanData'!C1573,"")</f>
        <v>lesson1</v>
      </c>
      <c r="C375">
        <f>IF('Source NewCleanData'!$C1573="lesson1",'Source NewCleanData'!D1573,"")</f>
        <v>856002000</v>
      </c>
      <c r="D375" t="str">
        <f>IF('Source NewCleanData'!$C1573="lesson1",'Source NewCleanData'!E1573,"")</f>
        <v>ConfirmS=K;</v>
      </c>
      <c r="E375" s="80" t="str">
        <f>IF('Source NewCleanData'!$C1573="lesson1",'Source NewCleanData'!F1573,"")</f>
        <v>2018-04-26T16:26:11.351Z</v>
      </c>
      <c r="F375" s="90" t="str">
        <f t="shared" si="18"/>
        <v>Incorrect</v>
      </c>
      <c r="H375" s="90" t="str">
        <f t="shared" si="19"/>
        <v/>
      </c>
    </row>
    <row r="376" spans="1:8" x14ac:dyDescent="0.3">
      <c r="A376">
        <f>VLOOKUP(C376,'UniqueAuthor#s'!$B$5:$C$75,2,TRUE)</f>
        <v>59</v>
      </c>
      <c r="B376" t="str">
        <f>IF('Source NewCleanData'!$C1574="lesson1",'Source NewCleanData'!C1574,"")</f>
        <v>lesson1</v>
      </c>
      <c r="C376">
        <f>IF('Source NewCleanData'!$C1574="lesson1",'Source NewCleanData'!D1574,"")</f>
        <v>856002000</v>
      </c>
      <c r="D376" t="str">
        <f>IF('Source NewCleanData'!$C1574="lesson1",'Source NewCleanData'!E1574,"")</f>
        <v>ConfirmS=&lt;K&gt;;</v>
      </c>
      <c r="E376" s="80" t="str">
        <f>IF('Source NewCleanData'!$C1574="lesson1",'Source NewCleanData'!F1574,"")</f>
        <v>2018-04-26T16:26:42.560Z</v>
      </c>
      <c r="F376" s="90" t="str">
        <f t="shared" si="18"/>
        <v>Incorrect</v>
      </c>
      <c r="H376" s="90" t="str">
        <f t="shared" si="19"/>
        <v/>
      </c>
    </row>
    <row r="377" spans="1:8" x14ac:dyDescent="0.3">
      <c r="A377">
        <f>VLOOKUP(C377,'UniqueAuthor#s'!$B$5:$C$75,2,TRUE)</f>
        <v>59</v>
      </c>
      <c r="B377" t="str">
        <f>IF('Source NewCleanData'!$C1575="lesson1",'Source NewCleanData'!C1575,"")</f>
        <v>lesson1</v>
      </c>
      <c r="C377">
        <f>IF('Source NewCleanData'!$C1575="lesson1",'Source NewCleanData'!D1575,"")</f>
        <v>856002000</v>
      </c>
      <c r="D377" t="str">
        <f>IF('Source NewCleanData'!$C1575="lesson1",'Source NewCleanData'!E1575,"")</f>
        <v>ConfirmS=&lt;K&gt;o#S;</v>
      </c>
      <c r="E377" s="80" t="str">
        <f>IF('Source NewCleanData'!$C1575="lesson1",'Source NewCleanData'!F1575,"")</f>
        <v>2018-04-26T16:27:21.497Z</v>
      </c>
      <c r="F377" s="90" t="str">
        <f t="shared" si="18"/>
        <v>Incorrect</v>
      </c>
      <c r="H377" s="90" t="str">
        <f t="shared" si="19"/>
        <v/>
      </c>
    </row>
    <row r="378" spans="1:8" x14ac:dyDescent="0.3">
      <c r="A378">
        <f>VLOOKUP(C378,'UniqueAuthor#s'!$B$5:$C$75,2,TRUE)</f>
        <v>59</v>
      </c>
      <c r="B378" t="str">
        <f>IF('Source NewCleanData'!$C1576="lesson1",'Source NewCleanData'!C1576,"")</f>
        <v>lesson1</v>
      </c>
      <c r="C378">
        <f>IF('Source NewCleanData'!$C1576="lesson1",'Source NewCleanData'!D1576,"")</f>
        <v>856002000</v>
      </c>
      <c r="D378" t="str">
        <f>IF('Source NewCleanData'!$C1576="lesson1",'Source NewCleanData'!E1576,"")</f>
        <v>ConfirmS=&lt;K&gt;o#S;</v>
      </c>
      <c r="E378" s="80" t="str">
        <f>IF('Source NewCleanData'!$C1576="lesson1",'Source NewCleanData'!F1576,"")</f>
        <v>2018-04-26T16:28:05.709Z</v>
      </c>
      <c r="F378" s="90" t="str">
        <f t="shared" si="18"/>
        <v>Incorrect</v>
      </c>
      <c r="H378" s="90" t="str">
        <f t="shared" si="19"/>
        <v/>
      </c>
    </row>
    <row r="379" spans="1:8" x14ac:dyDescent="0.3">
      <c r="A379">
        <f>VLOOKUP(C379,'UniqueAuthor#s'!$B$5:$C$75,2,TRUE)</f>
        <v>59</v>
      </c>
      <c r="B379" t="str">
        <f>IF('Source NewCleanData'!$C1577="lesson1",'Source NewCleanData'!C1577,"")</f>
        <v>lesson1</v>
      </c>
      <c r="C379">
        <f>IF('Source NewCleanData'!$C1577="lesson1",'Source NewCleanData'!D1577,"")</f>
        <v>856002000</v>
      </c>
      <c r="D379" t="str">
        <f>IF('Source NewCleanData'!$C1577="lesson1",'Source NewCleanData'!E1577,"")</f>
        <v>ConfirmS=&lt;K&gt;o#S;</v>
      </c>
      <c r="E379" s="80" t="str">
        <f>IF('Source NewCleanData'!$C1577="lesson1",'Source NewCleanData'!F1577,"")</f>
        <v>2018-04-26T16:31:01.119Z</v>
      </c>
      <c r="F379" s="90" t="str">
        <f t="shared" si="18"/>
        <v>Incorrect</v>
      </c>
      <c r="H379" s="90" t="str">
        <f t="shared" si="19"/>
        <v/>
      </c>
    </row>
    <row r="380" spans="1:8" x14ac:dyDescent="0.3">
      <c r="A380">
        <f>VLOOKUP(C380,'UniqueAuthor#s'!$B$5:$C$75,2,TRUE)</f>
        <v>59</v>
      </c>
      <c r="B380" t="str">
        <f>IF('Source NewCleanData'!$C1578="lesson1",'Source NewCleanData'!C1578,"")</f>
        <v>lesson1</v>
      </c>
      <c r="C380">
        <f>IF('Source NewCleanData'!$C1578="lesson1",'Source NewCleanData'!D1578,"")</f>
        <v>856002000</v>
      </c>
      <c r="D380" t="str">
        <f>IF('Source NewCleanData'!$C1578="lesson1",'Source NewCleanData'!E1578,"")</f>
        <v>ConfirmS=&lt;K&gt;;</v>
      </c>
      <c r="E380" s="80" t="str">
        <f>IF('Source NewCleanData'!$C1578="lesson1",'Source NewCleanData'!F1578,"")</f>
        <v>2018-04-26T16:31:17.202Z</v>
      </c>
      <c r="F380" s="90" t="str">
        <f t="shared" si="18"/>
        <v>Incorrect</v>
      </c>
      <c r="G380">
        <f>COUNTIF($C$6:$C$444,"="&amp;$C380)</f>
        <v>6</v>
      </c>
      <c r="H380" s="90" t="str">
        <f t="shared" si="19"/>
        <v>Gave Up</v>
      </c>
    </row>
    <row r="381" spans="1:8" x14ac:dyDescent="0.3">
      <c r="A381">
        <f>VLOOKUP(C381,'UniqueAuthor#s'!$B$5:$C$75,2,TRUE)</f>
        <v>60</v>
      </c>
      <c r="B381" t="str">
        <f>IF('Source NewCleanData'!$C1579="lesson1",'Source NewCleanData'!C1579,"")</f>
        <v>lesson1</v>
      </c>
      <c r="C381">
        <f>IF('Source NewCleanData'!$C1579="lesson1",'Source NewCleanData'!D1579,"")</f>
        <v>861932434</v>
      </c>
      <c r="D381" t="str">
        <f>IF('Source NewCleanData'!$C1579="lesson1",'Source NewCleanData'!E1579,"")</f>
        <v>ConfirmS=k;</v>
      </c>
      <c r="E381" s="80" t="str">
        <f>IF('Source NewCleanData'!$C1579="lesson1",'Source NewCleanData'!F1579,"")</f>
        <v>2018-04-23T23:43:15.738Z</v>
      </c>
      <c r="F381" s="90" t="str">
        <f t="shared" si="18"/>
        <v>Incorrect</v>
      </c>
      <c r="H381" s="90" t="str">
        <f t="shared" si="19"/>
        <v/>
      </c>
    </row>
    <row r="382" spans="1:8" x14ac:dyDescent="0.3">
      <c r="A382">
        <f>VLOOKUP(C382,'UniqueAuthor#s'!$B$5:$C$75,2,TRUE)</f>
        <v>60</v>
      </c>
      <c r="B382" t="str">
        <f>IF('Source NewCleanData'!$C1580="lesson1",'Source NewCleanData'!C1580,"")</f>
        <v>lesson1</v>
      </c>
      <c r="C382">
        <f>IF('Source NewCleanData'!$C1580="lesson1",'Source NewCleanData'!D1580,"")</f>
        <v>861932434</v>
      </c>
      <c r="D382" t="str">
        <f>IF('Source NewCleanData'!$C1580="lesson1",'Source NewCleanData'!E1580,"")</f>
        <v>ConfirmS=K;</v>
      </c>
      <c r="E382" s="80" t="str">
        <f>IF('Source NewCleanData'!$C1580="lesson1",'Source NewCleanData'!F1580,"")</f>
        <v>2018-04-23T23:43:29.859Z</v>
      </c>
      <c r="F382" s="90" t="str">
        <f t="shared" si="18"/>
        <v>Incorrect</v>
      </c>
      <c r="H382" s="90" t="str">
        <f t="shared" si="19"/>
        <v/>
      </c>
    </row>
    <row r="383" spans="1:8" x14ac:dyDescent="0.3">
      <c r="A383">
        <f>VLOOKUP(C383,'UniqueAuthor#s'!$B$5:$C$75,2,TRUE)</f>
        <v>60</v>
      </c>
      <c r="B383" t="str">
        <f>IF('Source NewCleanData'!$C1581="lesson1",'Source NewCleanData'!C1581,"")</f>
        <v>lesson1</v>
      </c>
      <c r="C383">
        <f>IF('Source NewCleanData'!$C1581="lesson1",'Source NewCleanData'!D1581,"")</f>
        <v>861932434</v>
      </c>
      <c r="D383" t="str">
        <f>IF('Source NewCleanData'!$C1581="lesson1",'Source NewCleanData'!E1581,"")</f>
        <v>ConfirmS=mpty_String;</v>
      </c>
      <c r="E383" s="80" t="str">
        <f>IF('Source NewCleanData'!$C1581="lesson1",'Source NewCleanData'!F1581,"")</f>
        <v>2018-04-23T23:44:00.558Z</v>
      </c>
      <c r="F383" s="90" t="str">
        <f t="shared" si="18"/>
        <v>Incorrect</v>
      </c>
      <c r="H383" s="90" t="str">
        <f t="shared" si="19"/>
        <v/>
      </c>
    </row>
    <row r="384" spans="1:8" x14ac:dyDescent="0.3">
      <c r="A384">
        <f>VLOOKUP(C384,'UniqueAuthor#s'!$B$5:$C$75,2,TRUE)</f>
        <v>60</v>
      </c>
      <c r="B384" t="str">
        <f>IF('Source NewCleanData'!$C1582="lesson1",'Source NewCleanData'!C1582,"")</f>
        <v>lesson1</v>
      </c>
      <c r="C384">
        <f>IF('Source NewCleanData'!$C1582="lesson1",'Source NewCleanData'!D1582,"")</f>
        <v>861932434</v>
      </c>
      <c r="D384" t="str">
        <f>IF('Source NewCleanData'!$C1582="lesson1",'Source NewCleanData'!E1582,"")</f>
        <v>ConfirmS=K;</v>
      </c>
      <c r="E384" s="80" t="str">
        <f>IF('Source NewCleanData'!$C1582="lesson1",'Source NewCleanData'!F1582,"")</f>
        <v>2018-04-23T23:44:30.454Z</v>
      </c>
      <c r="F384" s="90" t="str">
        <f t="shared" si="18"/>
        <v>Incorrect</v>
      </c>
      <c r="H384" s="90" t="str">
        <f t="shared" si="19"/>
        <v/>
      </c>
    </row>
    <row r="385" spans="1:8" x14ac:dyDescent="0.3">
      <c r="A385">
        <f>VLOOKUP(C385,'UniqueAuthor#s'!$B$5:$C$75,2,TRUE)</f>
        <v>60</v>
      </c>
      <c r="B385" t="str">
        <f>IF('Source NewCleanData'!$C1583="lesson1",'Source NewCleanData'!C1583,"")</f>
        <v>lesson1</v>
      </c>
      <c r="C385">
        <f>IF('Source NewCleanData'!$C1583="lesson1",'Source NewCleanData'!D1583,"")</f>
        <v>861932434</v>
      </c>
      <c r="D385" t="str">
        <f>IF('Source NewCleanData'!$C1583="lesson1",'Source NewCleanData'!E1583,"")</f>
        <v>ConfirmS=&lt;K&gt;;</v>
      </c>
      <c r="E385" s="80" t="str">
        <f>IF('Source NewCleanData'!$C1583="lesson1",'Source NewCleanData'!F1583,"")</f>
        <v>2018-04-23T23:48:56.395Z</v>
      </c>
      <c r="F385" s="90" t="str">
        <f t="shared" si="18"/>
        <v>Incorrect</v>
      </c>
      <c r="H385" s="90" t="str">
        <f t="shared" si="19"/>
        <v/>
      </c>
    </row>
    <row r="386" spans="1:8" x14ac:dyDescent="0.3">
      <c r="A386">
        <f>VLOOKUP(C386,'UniqueAuthor#s'!$B$5:$C$75,2,TRUE)</f>
        <v>60</v>
      </c>
      <c r="B386" t="str">
        <f>IF('Source NewCleanData'!$C1584="lesson1",'Source NewCleanData'!C1584,"")</f>
        <v>lesson1</v>
      </c>
      <c r="C386">
        <f>IF('Source NewCleanData'!$C1584="lesson1",'Source NewCleanData'!D1584,"")</f>
        <v>861932434</v>
      </c>
      <c r="D386" t="str">
        <f>IF('Source NewCleanData'!$C1584="lesson1",'Source NewCleanData'!E1584,"")</f>
        <v>ConfirmS=3;</v>
      </c>
      <c r="E386" s="80" t="str">
        <f>IF('Source NewCleanData'!$C1584="lesson1",'Source NewCleanData'!F1584,"")</f>
        <v>2018-04-23T23:50:21.418Z</v>
      </c>
      <c r="F386" s="90" t="str">
        <f t="shared" si="18"/>
        <v>Incorrect</v>
      </c>
      <c r="H386" s="90" t="str">
        <f t="shared" si="19"/>
        <v/>
      </c>
    </row>
    <row r="387" spans="1:8" x14ac:dyDescent="0.3">
      <c r="A387">
        <f>VLOOKUP(C387,'UniqueAuthor#s'!$B$5:$C$75,2,TRUE)</f>
        <v>60</v>
      </c>
      <c r="B387" t="str">
        <f>IF('Source NewCleanData'!$C1585="lesson1",'Source NewCleanData'!C1585,"")</f>
        <v>lesson1</v>
      </c>
      <c r="C387">
        <f>IF('Source NewCleanData'!$C1585="lesson1",'Source NewCleanData'!D1585,"")</f>
        <v>861932434</v>
      </c>
      <c r="D387" t="str">
        <f>IF('Source NewCleanData'!$C1585="lesson1",'Source NewCleanData'!E1585,"")</f>
        <v>ConfirmS=&lt;3&gt;;</v>
      </c>
      <c r="E387" s="80" t="str">
        <f>IF('Source NewCleanData'!$C1585="lesson1",'Source NewCleanData'!F1585,"")</f>
        <v>2018-04-23T23:50:43.187Z</v>
      </c>
      <c r="F387" s="90" t="str">
        <f t="shared" si="18"/>
        <v>Incorrect</v>
      </c>
      <c r="H387" s="90" t="str">
        <f t="shared" si="19"/>
        <v/>
      </c>
    </row>
    <row r="388" spans="1:8" x14ac:dyDescent="0.3">
      <c r="A388">
        <f>VLOOKUP(C388,'UniqueAuthor#s'!$B$5:$C$75,2,TRUE)</f>
        <v>60</v>
      </c>
      <c r="B388" t="str">
        <f>IF('Source NewCleanData'!$C1586="lesson1",'Source NewCleanData'!C1586,"")</f>
        <v>lesson1</v>
      </c>
      <c r="C388">
        <f>IF('Source NewCleanData'!$C1586="lesson1",'Source NewCleanData'!D1586,"")</f>
        <v>861932434</v>
      </c>
      <c r="D388" t="str">
        <f>IF('Source NewCleanData'!$C1586="lesson1",'Source NewCleanData'!E1586,"")</f>
        <v>ConfirmS=&lt;#E&gt;o#S;</v>
      </c>
      <c r="E388" s="80" t="str">
        <f>IF('Source NewCleanData'!$C1586="lesson1",'Source NewCleanData'!F1586,"")</f>
        <v>2018-04-23T23:51:29.239Z</v>
      </c>
      <c r="F388" s="90" t="str">
        <f t="shared" si="18"/>
        <v>Incorrect</v>
      </c>
      <c r="H388" s="90" t="str">
        <f t="shared" si="19"/>
        <v/>
      </c>
    </row>
    <row r="389" spans="1:8" x14ac:dyDescent="0.3">
      <c r="A389">
        <f>VLOOKUP(C389,'UniqueAuthor#s'!$B$5:$C$75,2,TRUE)</f>
        <v>60</v>
      </c>
      <c r="B389" t="str">
        <f>IF('Source NewCleanData'!$C1587="lesson1",'Source NewCleanData'!C1587,"")</f>
        <v>lesson1</v>
      </c>
      <c r="C389">
        <f>IF('Source NewCleanData'!$C1587="lesson1",'Source NewCleanData'!D1587,"")</f>
        <v>861932434</v>
      </c>
      <c r="D389" t="str">
        <f>IF('Source NewCleanData'!$C1587="lesson1",'Source NewCleanData'!E1587,"")</f>
        <v>ConfirmS=EoS;</v>
      </c>
      <c r="E389" s="80" t="str">
        <f>IF('Source NewCleanData'!$C1587="lesson1",'Source NewCleanData'!F1587,"")</f>
        <v>2018-04-23T23:51:46.740Z</v>
      </c>
      <c r="F389" s="90" t="str">
        <f t="shared" si="18"/>
        <v>Incorrect</v>
      </c>
      <c r="H389" s="90" t="str">
        <f t="shared" si="19"/>
        <v/>
      </c>
    </row>
    <row r="390" spans="1:8" x14ac:dyDescent="0.3">
      <c r="A390">
        <f>VLOOKUP(C390,'UniqueAuthor#s'!$B$5:$C$75,2,TRUE)</f>
        <v>60</v>
      </c>
      <c r="B390" t="str">
        <f>IF('Source NewCleanData'!$C1588="lesson1",'Source NewCleanData'!C1588,"")</f>
        <v>lesson1</v>
      </c>
      <c r="C390">
        <f>IF('Source NewCleanData'!$C1588="lesson1",'Source NewCleanData'!D1588,"")</f>
        <v>861932434</v>
      </c>
      <c r="D390" t="str">
        <f>IF('Source NewCleanData'!$C1588="lesson1",'Source NewCleanData'!E1588,"")</f>
        <v>ConfirmS=KoS;</v>
      </c>
      <c r="E390" s="80" t="str">
        <f>IF('Source NewCleanData'!$C1588="lesson1",'Source NewCleanData'!F1588,"")</f>
        <v>2018-04-23T23:52:39.822Z</v>
      </c>
      <c r="F390" s="90" t="str">
        <f t="shared" ref="F390:F444" si="20">IF(OR($D390=$S$9,$D390=$S$10,$D390=$S$11),"Correct","Incorrect")</f>
        <v>Incorrect</v>
      </c>
      <c r="H390" s="90" t="str">
        <f t="shared" ref="H390:H444" si="21">IF(AND(G390&gt;0,F390="Incorrect"),"Gave Up","")</f>
        <v/>
      </c>
    </row>
    <row r="391" spans="1:8" x14ac:dyDescent="0.3">
      <c r="A391">
        <f>VLOOKUP(C391,'UniqueAuthor#s'!$B$5:$C$75,2,TRUE)</f>
        <v>60</v>
      </c>
      <c r="B391" t="str">
        <f>IF('Source NewCleanData'!$C1589="lesson1",'Source NewCleanData'!C1589,"")</f>
        <v>lesson1</v>
      </c>
      <c r="C391">
        <f>IF('Source NewCleanData'!$C1589="lesson1",'Source NewCleanData'!D1589,"")</f>
        <v>861932434</v>
      </c>
      <c r="D391" t="str">
        <f>IF('Source NewCleanData'!$C1589="lesson1",'Source NewCleanData'!E1589,"")</f>
        <v>ConfirmS=&lt;#K&gt;o&lt;S&gt;;</v>
      </c>
      <c r="E391" s="80" t="str">
        <f>IF('Source NewCleanData'!$C1589="lesson1",'Source NewCleanData'!F1589,"")</f>
        <v>2018-04-23T23:53:08.695Z</v>
      </c>
      <c r="F391" s="90" t="str">
        <f t="shared" si="20"/>
        <v>Incorrect</v>
      </c>
      <c r="H391" s="90" t="str">
        <f t="shared" si="21"/>
        <v/>
      </c>
    </row>
    <row r="392" spans="1:8" x14ac:dyDescent="0.3">
      <c r="A392">
        <f>VLOOKUP(C392,'UniqueAuthor#s'!$B$5:$C$75,2,TRUE)</f>
        <v>60</v>
      </c>
      <c r="B392" t="str">
        <f>IF('Source NewCleanData'!$C1590="lesson1",'Source NewCleanData'!C1590,"")</f>
        <v>lesson1</v>
      </c>
      <c r="C392">
        <f>IF('Source NewCleanData'!$C1590="lesson1",'Source NewCleanData'!D1590,"")</f>
        <v>861932434</v>
      </c>
      <c r="D392" t="str">
        <f>IF('Source NewCleanData'!$C1590="lesson1",'Source NewCleanData'!E1590,"")</f>
        <v>ConfirmS=&lt;#K&gt;o#S;</v>
      </c>
      <c r="E392" s="80" t="str">
        <f>IF('Source NewCleanData'!$C1590="lesson1",'Source NewCleanData'!F1590,"")</f>
        <v>2018-04-23T23:53:22.793Z</v>
      </c>
      <c r="F392" s="90" t="str">
        <f t="shared" si="20"/>
        <v>Correct</v>
      </c>
      <c r="G392">
        <f>COUNTIF($C$6:$C$444,"="&amp;$C392)</f>
        <v>12</v>
      </c>
      <c r="H392" s="90" t="str">
        <f t="shared" si="21"/>
        <v/>
      </c>
    </row>
    <row r="393" spans="1:8" x14ac:dyDescent="0.3">
      <c r="A393">
        <f>VLOOKUP(C393,'UniqueAuthor#s'!$B$5:$C$75,2,TRUE)</f>
        <v>61</v>
      </c>
      <c r="B393" t="str">
        <f>IF('Source NewCleanData'!$C1682="lesson1",'Source NewCleanData'!C1682,"")</f>
        <v>lesson1</v>
      </c>
      <c r="C393">
        <f>IF('Source NewCleanData'!$C1682="lesson1",'Source NewCleanData'!D1682,"")</f>
        <v>864564499</v>
      </c>
      <c r="D393" t="str">
        <f>IF('Source NewCleanData'!$C1682="lesson1",'Source NewCleanData'!E1682,"")</f>
        <v>ConfirmS=Ko#S;</v>
      </c>
      <c r="E393" s="80" t="str">
        <f>IF('Source NewCleanData'!$C1682="lesson1",'Source NewCleanData'!F1682,"")</f>
        <v>2018-05-02T22:49:15.482Z</v>
      </c>
      <c r="F393" s="90" t="str">
        <f t="shared" si="20"/>
        <v>Incorrect</v>
      </c>
      <c r="H393" s="90" t="str">
        <f t="shared" si="21"/>
        <v/>
      </c>
    </row>
    <row r="394" spans="1:8" x14ac:dyDescent="0.3">
      <c r="A394">
        <f>VLOOKUP(C394,'UniqueAuthor#s'!$B$5:$C$75,2,TRUE)</f>
        <v>61</v>
      </c>
      <c r="B394" t="str">
        <f>IF('Source NewCleanData'!$C1683="lesson1",'Source NewCleanData'!C1683,"")</f>
        <v>lesson1</v>
      </c>
      <c r="C394">
        <f>IF('Source NewCleanData'!$C1683="lesson1",'Source NewCleanData'!D1683,"")</f>
        <v>864564499</v>
      </c>
      <c r="D394" t="str">
        <f>IF('Source NewCleanData'!$C1683="lesson1",'Source NewCleanData'!E1683,"")</f>
        <v>ConfirmS=Ko#S;</v>
      </c>
      <c r="E394" s="80" t="str">
        <f>IF('Source NewCleanData'!$C1683="lesson1",'Source NewCleanData'!F1683,"")</f>
        <v>2018-05-02T22:49:42.444Z</v>
      </c>
      <c r="F394" s="90" t="str">
        <f t="shared" si="20"/>
        <v>Incorrect</v>
      </c>
      <c r="H394" s="90" t="str">
        <f t="shared" si="21"/>
        <v/>
      </c>
    </row>
    <row r="395" spans="1:8" x14ac:dyDescent="0.3">
      <c r="A395">
        <f>VLOOKUP(C395,'UniqueAuthor#s'!$B$5:$C$75,2,TRUE)</f>
        <v>61</v>
      </c>
      <c r="B395" t="str">
        <f>IF('Source NewCleanData'!$C1684="lesson1",'Source NewCleanData'!C1684,"")</f>
        <v>lesson1</v>
      </c>
      <c r="C395">
        <f>IF('Source NewCleanData'!$C1684="lesson1",'Source NewCleanData'!D1684,"")</f>
        <v>864564499</v>
      </c>
      <c r="D395" t="str">
        <f>IF('Source NewCleanData'!$C1684="lesson1",'Source NewCleanData'!E1684,"")</f>
        <v>ConfirmS=&lt;K&gt;o#S;</v>
      </c>
      <c r="E395" s="80" t="str">
        <f>IF('Source NewCleanData'!$C1684="lesson1",'Source NewCleanData'!F1684,"")</f>
        <v>2018-05-02T22:50:13.758Z</v>
      </c>
      <c r="F395" s="90" t="str">
        <f t="shared" si="20"/>
        <v>Incorrect</v>
      </c>
      <c r="H395" s="90" t="str">
        <f t="shared" si="21"/>
        <v/>
      </c>
    </row>
    <row r="396" spans="1:8" x14ac:dyDescent="0.3">
      <c r="A396">
        <f>VLOOKUP(C396,'UniqueAuthor#s'!$B$5:$C$75,2,TRUE)</f>
        <v>61</v>
      </c>
      <c r="B396" t="str">
        <f>IF('Source NewCleanData'!$C1685="lesson1",'Source NewCleanData'!C1685,"")</f>
        <v>lesson1</v>
      </c>
      <c r="C396">
        <f>IF('Source NewCleanData'!$C1685="lesson1",'Source NewCleanData'!D1685,"")</f>
        <v>864564499</v>
      </c>
      <c r="D396" t="str">
        <f>IF('Source NewCleanData'!$C1685="lesson1",'Source NewCleanData'!E1685,"")</f>
        <v>ConfirmS=&lt;K&gt;o&lt;#S&gt;;</v>
      </c>
      <c r="E396" s="80" t="str">
        <f>IF('Source NewCleanData'!$C1685="lesson1",'Source NewCleanData'!F1685,"")</f>
        <v>2018-05-02T22:51:24.444Z</v>
      </c>
      <c r="F396" s="90" t="str">
        <f t="shared" si="20"/>
        <v>Incorrect</v>
      </c>
      <c r="H396" s="90" t="str">
        <f t="shared" si="21"/>
        <v/>
      </c>
    </row>
    <row r="397" spans="1:8" x14ac:dyDescent="0.3">
      <c r="A397">
        <f>VLOOKUP(C397,'UniqueAuthor#s'!$B$5:$C$75,2,TRUE)</f>
        <v>61</v>
      </c>
      <c r="B397" t="str">
        <f>IF('Source NewCleanData'!$C1686="lesson1",'Source NewCleanData'!C1686,"")</f>
        <v>lesson1</v>
      </c>
      <c r="C397">
        <f>IF('Source NewCleanData'!$C1686="lesson1",'Source NewCleanData'!D1686,"")</f>
        <v>864564499</v>
      </c>
      <c r="D397" t="str">
        <f>IF('Source NewCleanData'!$C1686="lesson1",'Source NewCleanData'!E1686,"")</f>
        <v>ConfirmS=&lt;#K&gt;o#S;</v>
      </c>
      <c r="E397" s="80" t="str">
        <f>IF('Source NewCleanData'!$C1686="lesson1",'Source NewCleanData'!F1686,"")</f>
        <v>2018-05-02T22:51:53.297Z</v>
      </c>
      <c r="F397" s="90" t="str">
        <f t="shared" si="20"/>
        <v>Correct</v>
      </c>
      <c r="G397">
        <f>COUNTIF($C$6:$C$444,"="&amp;$C397)</f>
        <v>5</v>
      </c>
      <c r="H397" s="90" t="str">
        <f t="shared" si="21"/>
        <v/>
      </c>
    </row>
    <row r="398" spans="1:8" x14ac:dyDescent="0.3">
      <c r="A398">
        <f>VLOOKUP(C398,'UniqueAuthor#s'!$B$5:$C$75,2,TRUE)</f>
        <v>62</v>
      </c>
      <c r="B398" t="str">
        <f>IF('Source NewCleanData'!$C1728="lesson1",'Source NewCleanData'!C1728,"")</f>
        <v>lesson1</v>
      </c>
      <c r="C398">
        <f>IF('Source NewCleanData'!$C1728="lesson1",'Source NewCleanData'!D1728,"")</f>
        <v>872801156</v>
      </c>
      <c r="D398" t="str">
        <f>IF('Source NewCleanData'!$C1728="lesson1",'Source NewCleanData'!E1728,"")</f>
        <v>ConfirmS=#So&lt;K&gt;;</v>
      </c>
      <c r="E398" s="80" t="str">
        <f>IF('Source NewCleanData'!$C1728="lesson1",'Source NewCleanData'!F1728,"")</f>
        <v>2018-04-27T11:29:09.072Z</v>
      </c>
      <c r="F398" s="90" t="str">
        <f t="shared" si="20"/>
        <v>Incorrect</v>
      </c>
      <c r="H398" s="90" t="str">
        <f t="shared" si="21"/>
        <v/>
      </c>
    </row>
    <row r="399" spans="1:8" x14ac:dyDescent="0.3">
      <c r="A399">
        <f>VLOOKUP(C399,'UniqueAuthor#s'!$B$5:$C$75,2,TRUE)</f>
        <v>62</v>
      </c>
      <c r="B399" t="str">
        <f>IF('Source NewCleanData'!$C1729="lesson1",'Source NewCleanData'!C1729,"")</f>
        <v>lesson1</v>
      </c>
      <c r="C399">
        <f>IF('Source NewCleanData'!$C1729="lesson1",'Source NewCleanData'!D1729,"")</f>
        <v>872801156</v>
      </c>
      <c r="D399" t="str">
        <f>IF('Source NewCleanData'!$C1729="lesson1",'Source NewCleanData'!E1729,"")</f>
        <v>ConfirmS=&lt;K&gt;o#S;</v>
      </c>
      <c r="E399" s="80" t="str">
        <f>IF('Source NewCleanData'!$C1729="lesson1",'Source NewCleanData'!F1729,"")</f>
        <v>2018-04-27T11:29:25.321Z</v>
      </c>
      <c r="F399" s="90" t="str">
        <f t="shared" si="20"/>
        <v>Incorrect</v>
      </c>
      <c r="H399" s="90" t="str">
        <f t="shared" si="21"/>
        <v/>
      </c>
    </row>
    <row r="400" spans="1:8" x14ac:dyDescent="0.3">
      <c r="A400">
        <f>VLOOKUP(C400,'UniqueAuthor#s'!$B$5:$C$75,2,TRUE)</f>
        <v>62</v>
      </c>
      <c r="B400" t="str">
        <f>IF('Source NewCleanData'!$C1730="lesson1",'Source NewCleanData'!C1730,"")</f>
        <v>lesson1</v>
      </c>
      <c r="C400">
        <f>IF('Source NewCleanData'!$C1730="lesson1",'Source NewCleanData'!D1730,"")</f>
        <v>872801156</v>
      </c>
      <c r="D400" t="str">
        <f>IF('Source NewCleanData'!$C1730="lesson1",'Source NewCleanData'!E1730,"")</f>
        <v>ConfirmS=&lt;K&gt;;</v>
      </c>
      <c r="E400" s="80" t="str">
        <f>IF('Source NewCleanData'!$C1730="lesson1",'Source NewCleanData'!F1730,"")</f>
        <v>2018-04-27T11:29:38.765Z</v>
      </c>
      <c r="F400" s="90" t="str">
        <f t="shared" si="20"/>
        <v>Incorrect</v>
      </c>
      <c r="H400" s="90" t="str">
        <f t="shared" si="21"/>
        <v/>
      </c>
    </row>
    <row r="401" spans="1:8" x14ac:dyDescent="0.3">
      <c r="A401">
        <f>VLOOKUP(C401,'UniqueAuthor#s'!$B$5:$C$75,2,TRUE)</f>
        <v>62</v>
      </c>
      <c r="B401" t="str">
        <f>IF('Source NewCleanData'!$C1731="lesson1",'Source NewCleanData'!C1731,"")</f>
        <v>lesson1</v>
      </c>
      <c r="C401">
        <f>IF('Source NewCleanData'!$C1731="lesson1",'Source NewCleanData'!D1731,"")</f>
        <v>872801156</v>
      </c>
      <c r="D401" t="str">
        <f>IF('Source NewCleanData'!$C1731="lesson1",'Source NewCleanData'!E1731,"")</f>
        <v>ConfirmS=&lt;#K&gt;o#S;</v>
      </c>
      <c r="E401" s="80" t="str">
        <f>IF('Source NewCleanData'!$C1731="lesson1",'Source NewCleanData'!F1731,"")</f>
        <v>2018-04-27T11:30:17.877Z</v>
      </c>
      <c r="F401" s="90" t="str">
        <f t="shared" si="20"/>
        <v>Correct</v>
      </c>
      <c r="G401">
        <f>COUNTIF($C$6:$C$444,"="&amp;$C401)</f>
        <v>4</v>
      </c>
      <c r="H401" s="90" t="str">
        <f t="shared" si="21"/>
        <v/>
      </c>
    </row>
    <row r="402" spans="1:8" x14ac:dyDescent="0.3">
      <c r="A402">
        <f>VLOOKUP(C402,'UniqueAuthor#s'!$B$5:$C$75,2,TRUE)</f>
        <v>63</v>
      </c>
      <c r="B402" t="str">
        <f>IF('Source NewCleanData'!$C1739="lesson1",'Source NewCleanData'!C1739,"")</f>
        <v>lesson1</v>
      </c>
      <c r="C402">
        <f>IF('Source NewCleanData'!$C1739="lesson1",'Source NewCleanData'!D1739,"")</f>
        <v>888277516</v>
      </c>
      <c r="D402" t="str">
        <f>IF('Source NewCleanData'!$C1739="lesson1",'Source NewCleanData'!E1739,"")</f>
        <v>ConfirmS=K;</v>
      </c>
      <c r="E402" s="80" t="str">
        <f>IF('Source NewCleanData'!$C1739="lesson1",'Source NewCleanData'!F1739,"")</f>
        <v>2018-04-24T16:38:56.074Z</v>
      </c>
      <c r="F402" s="90" t="str">
        <f t="shared" si="20"/>
        <v>Incorrect</v>
      </c>
      <c r="H402" s="90" t="str">
        <f t="shared" si="21"/>
        <v/>
      </c>
    </row>
    <row r="403" spans="1:8" x14ac:dyDescent="0.3">
      <c r="A403">
        <f>VLOOKUP(C403,'UniqueAuthor#s'!$B$5:$C$75,2,TRUE)</f>
        <v>63</v>
      </c>
      <c r="B403" t="str">
        <f>IF('Source NewCleanData'!$C1740="lesson1",'Source NewCleanData'!C1740,"")</f>
        <v>lesson1</v>
      </c>
      <c r="C403">
        <f>IF('Source NewCleanData'!$C1740="lesson1",'Source NewCleanData'!D1740,"")</f>
        <v>888277516</v>
      </c>
      <c r="D403" t="str">
        <f>IF('Source NewCleanData'!$C1740="lesson1",'Source NewCleanData'!E1740,"")</f>
        <v>ConfirmS=#K;</v>
      </c>
      <c r="E403" s="80" t="str">
        <f>IF('Source NewCleanData'!$C1740="lesson1",'Source NewCleanData'!F1740,"")</f>
        <v>2018-04-24T16:39:17.870Z</v>
      </c>
      <c r="F403" s="90" t="str">
        <f t="shared" si="20"/>
        <v>Incorrect</v>
      </c>
      <c r="H403" s="90" t="str">
        <f t="shared" si="21"/>
        <v/>
      </c>
    </row>
    <row r="404" spans="1:8" x14ac:dyDescent="0.3">
      <c r="A404">
        <f>VLOOKUP(C404,'UniqueAuthor#s'!$B$5:$C$75,2,TRUE)</f>
        <v>63</v>
      </c>
      <c r="B404" t="str">
        <f>IF('Source NewCleanData'!$C1741="lesson1",'Source NewCleanData'!C1741,"")</f>
        <v>lesson1</v>
      </c>
      <c r="C404">
        <f>IF('Source NewCleanData'!$C1741="lesson1",'Source NewCleanData'!D1741,"")</f>
        <v>888277516</v>
      </c>
      <c r="D404" t="str">
        <f>IF('Source NewCleanData'!$C1741="lesson1",'Source NewCleanData'!E1741,"")</f>
        <v>ConfirmS=&lt;#K&gt;;</v>
      </c>
      <c r="E404" s="80" t="str">
        <f>IF('Source NewCleanData'!$C1741="lesson1",'Source NewCleanData'!F1741,"")</f>
        <v>2018-04-24T16:39:32.217Z</v>
      </c>
      <c r="F404" s="90" t="str">
        <f t="shared" si="20"/>
        <v>Correct</v>
      </c>
      <c r="G404">
        <f>COUNTIF($C$6:$C$444,"="&amp;$C404)</f>
        <v>3</v>
      </c>
      <c r="H404" s="90" t="str">
        <f t="shared" si="21"/>
        <v/>
      </c>
    </row>
    <row r="405" spans="1:8" x14ac:dyDescent="0.3">
      <c r="A405">
        <f>VLOOKUP(C405,'UniqueAuthor#s'!$B$5:$C$75,2,TRUE)</f>
        <v>64</v>
      </c>
      <c r="B405" t="str">
        <f>IF('Source NewCleanData'!$C1766="lesson1",'Source NewCleanData'!C1766,"")</f>
        <v>lesson1</v>
      </c>
      <c r="C405">
        <f>IF('Source NewCleanData'!$C1766="lesson1",'Source NewCleanData'!D1766,"")</f>
        <v>911279847</v>
      </c>
      <c r="D405" t="str">
        <f>IF('Source NewCleanData'!$C1766="lesson1",'Source NewCleanData'!E1766,"")</f>
        <v>ConfirmS=&lt;#K&gt;o#S;</v>
      </c>
      <c r="E405" s="80" t="str">
        <f>IF('Source NewCleanData'!$C1766="lesson1",'Source NewCleanData'!F1766,"")</f>
        <v>2018-05-03T22:07:21.506Z</v>
      </c>
      <c r="F405" s="90" t="str">
        <f t="shared" si="20"/>
        <v>Correct</v>
      </c>
      <c r="G405">
        <f>COUNTIF($C$6:$C$444,"="&amp;$C405)</f>
        <v>1</v>
      </c>
      <c r="H405" s="90" t="str">
        <f t="shared" si="21"/>
        <v/>
      </c>
    </row>
    <row r="406" spans="1:8" x14ac:dyDescent="0.3">
      <c r="A406">
        <f>VLOOKUP(C406,'UniqueAuthor#s'!$B$5:$C$75,2,TRUE)</f>
        <v>65</v>
      </c>
      <c r="B406" t="str">
        <f>IF('Source NewCleanData'!$C1777="lesson1",'Source NewCleanData'!C1777,"")</f>
        <v>lesson1</v>
      </c>
      <c r="C406">
        <f>IF('Source NewCleanData'!$C1777="lesson1",'Source NewCleanData'!D1777,"")</f>
        <v>939957168</v>
      </c>
      <c r="D406" t="str">
        <f>IF('Source NewCleanData'!$C1777="lesson1",'Source NewCleanData'!E1777,"")</f>
        <v>ConfirmS=#SoK;</v>
      </c>
      <c r="E406" s="80" t="str">
        <f>IF('Source NewCleanData'!$C1777="lesson1",'Source NewCleanData'!F1777,"")</f>
        <v>2018-04-24T23:42:23.004Z</v>
      </c>
      <c r="F406" s="90" t="str">
        <f t="shared" si="20"/>
        <v>Incorrect</v>
      </c>
      <c r="H406" s="90" t="str">
        <f t="shared" si="21"/>
        <v/>
      </c>
    </row>
    <row r="407" spans="1:8" x14ac:dyDescent="0.3">
      <c r="A407">
        <f>VLOOKUP(C407,'UniqueAuthor#s'!$B$5:$C$75,2,TRUE)</f>
        <v>65</v>
      </c>
      <c r="B407" t="str">
        <f>IF('Source NewCleanData'!$C1778="lesson1",'Source NewCleanData'!C1778,"")</f>
        <v>lesson1</v>
      </c>
      <c r="C407">
        <f>IF('Source NewCleanData'!$C1778="lesson1",'Source NewCleanData'!D1778,"")</f>
        <v>939957168</v>
      </c>
      <c r="D407" t="str">
        <f>IF('Source NewCleanData'!$C1778="lesson1",'Source NewCleanData'!E1778,"")</f>
        <v>ConfirmS=&lt;#K&gt;o#S;</v>
      </c>
      <c r="E407" s="80" t="str">
        <f>IF('Source NewCleanData'!$C1778="lesson1",'Source NewCleanData'!F1778,"")</f>
        <v>2018-04-24T23:42:51.194Z</v>
      </c>
      <c r="F407" s="90" t="str">
        <f t="shared" si="20"/>
        <v>Correct</v>
      </c>
      <c r="G407">
        <f>COUNTIF($C$6:$C$444,"="&amp;$C407)</f>
        <v>2</v>
      </c>
      <c r="H407" s="90" t="str">
        <f t="shared" si="21"/>
        <v/>
      </c>
    </row>
    <row r="408" spans="1:8" x14ac:dyDescent="0.3">
      <c r="A408">
        <f>VLOOKUP(C408,'UniqueAuthor#s'!$B$5:$C$75,2,TRUE)</f>
        <v>66</v>
      </c>
      <c r="B408" t="str">
        <f>IF('Source NewCleanData'!$C1794="lesson1",'Source NewCleanData'!C1794,"")</f>
        <v>lesson1</v>
      </c>
      <c r="C408">
        <f>IF('Source NewCleanData'!$C1794="lesson1",'Source NewCleanData'!D1794,"")</f>
        <v>942151132</v>
      </c>
      <c r="D408" t="str">
        <f>IF('Source NewCleanData'!$C1794="lesson1",'Source NewCleanData'!E1794,"")</f>
        <v>ConfirmS=K;</v>
      </c>
      <c r="E408" s="80" t="str">
        <f>IF('Source NewCleanData'!$C1794="lesson1",'Source NewCleanData'!F1794,"")</f>
        <v>2018-04-25T21:54:37.616Z</v>
      </c>
      <c r="F408" s="90" t="str">
        <f t="shared" si="20"/>
        <v>Incorrect</v>
      </c>
      <c r="H408" s="90" t="str">
        <f t="shared" si="21"/>
        <v/>
      </c>
    </row>
    <row r="409" spans="1:8" x14ac:dyDescent="0.3">
      <c r="A409">
        <f>VLOOKUP(C409,'UniqueAuthor#s'!$B$5:$C$75,2,TRUE)</f>
        <v>66</v>
      </c>
      <c r="B409" t="str">
        <f>IF('Source NewCleanData'!$C1795="lesson1",'Source NewCleanData'!C1795,"")</f>
        <v>lesson1</v>
      </c>
      <c r="C409">
        <f>IF('Source NewCleanData'!$C1795="lesson1",'Source NewCleanData'!D1795,"")</f>
        <v>942151132</v>
      </c>
      <c r="D409" t="str">
        <f>IF('Source NewCleanData'!$C1795="lesson1",'Source NewCleanData'!E1795,"")</f>
        <v>ConfirmS=&lt;?&gt;;</v>
      </c>
      <c r="E409" s="80" t="str">
        <f>IF('Source NewCleanData'!$C1795="lesson1",'Source NewCleanData'!F1795,"")</f>
        <v>2018-04-25T21:55:06.783Z</v>
      </c>
      <c r="F409" s="90" t="str">
        <f t="shared" si="20"/>
        <v>Incorrect</v>
      </c>
      <c r="H409" s="90" t="str">
        <f t="shared" si="21"/>
        <v/>
      </c>
    </row>
    <row r="410" spans="1:8" x14ac:dyDescent="0.3">
      <c r="A410">
        <f>VLOOKUP(C410,'UniqueAuthor#s'!$B$5:$C$75,2,TRUE)</f>
        <v>66</v>
      </c>
      <c r="B410" t="str">
        <f>IF('Source NewCleanData'!$C1796="lesson1",'Source NewCleanData'!C1796,"")</f>
        <v>lesson1</v>
      </c>
      <c r="C410">
        <f>IF('Source NewCleanData'!$C1796="lesson1",'Source NewCleanData'!D1796,"")</f>
        <v>942151132</v>
      </c>
      <c r="D410" t="str">
        <f>IF('Source NewCleanData'!$C1796="lesson1",'Source NewCleanData'!E1796,"")</f>
        <v>ConfirmS=?;</v>
      </c>
      <c r="E410" s="80" t="str">
        <f>IF('Source NewCleanData'!$C1796="lesson1",'Source NewCleanData'!F1796,"")</f>
        <v>2018-04-25T21:55:12.189Z</v>
      </c>
      <c r="F410" s="90" t="str">
        <f t="shared" si="20"/>
        <v>Incorrect</v>
      </c>
      <c r="H410" s="90" t="str">
        <f t="shared" si="21"/>
        <v/>
      </c>
    </row>
    <row r="411" spans="1:8" x14ac:dyDescent="0.3">
      <c r="A411">
        <f>VLOOKUP(C411,'UniqueAuthor#s'!$B$5:$C$75,2,TRUE)</f>
        <v>66</v>
      </c>
      <c r="B411" t="str">
        <f>IF('Source NewCleanData'!$C1797="lesson1",'Source NewCleanData'!C1797,"")</f>
        <v>lesson1</v>
      </c>
      <c r="C411">
        <f>IF('Source NewCleanData'!$C1797="lesson1",'Source NewCleanData'!D1797,"")</f>
        <v>942151132</v>
      </c>
      <c r="D411" t="str">
        <f>IF('Source NewCleanData'!$C1797="lesson1",'Source NewCleanData'!E1797,"")</f>
        <v>ConfirmS=&lt;#E&gt;o#S;</v>
      </c>
      <c r="E411" s="80" t="str">
        <f>IF('Source NewCleanData'!$C1797="lesson1",'Source NewCleanData'!F1797,"")</f>
        <v>2018-04-25T21:55:38.526Z</v>
      </c>
      <c r="F411" s="90" t="str">
        <f t="shared" si="20"/>
        <v>Incorrect</v>
      </c>
      <c r="H411" s="90" t="str">
        <f t="shared" si="21"/>
        <v/>
      </c>
    </row>
    <row r="412" spans="1:8" x14ac:dyDescent="0.3">
      <c r="A412">
        <f>VLOOKUP(C412,'UniqueAuthor#s'!$B$5:$C$75,2,TRUE)</f>
        <v>66</v>
      </c>
      <c r="B412" t="str">
        <f>IF('Source NewCleanData'!$C1798="lesson1",'Source NewCleanData'!C1798,"")</f>
        <v>lesson1</v>
      </c>
      <c r="C412">
        <f>IF('Source NewCleanData'!$C1798="lesson1",'Source NewCleanData'!D1798,"")</f>
        <v>942151132</v>
      </c>
      <c r="D412" t="str">
        <f>IF('Source NewCleanData'!$C1798="lesson1",'Source NewCleanData'!E1798,"")</f>
        <v>ConfirmS=&lt;#K&gt;o#S;</v>
      </c>
      <c r="E412" s="80" t="str">
        <f>IF('Source NewCleanData'!$C1798="lesson1",'Source NewCleanData'!F1798,"")</f>
        <v>2018-04-25T21:55:45.137Z</v>
      </c>
      <c r="F412" s="90" t="str">
        <f t="shared" si="20"/>
        <v>Correct</v>
      </c>
      <c r="G412">
        <f>COUNTIF($C$6:$C$444,"="&amp;$C412)</f>
        <v>5</v>
      </c>
      <c r="H412" s="90" t="str">
        <f t="shared" si="21"/>
        <v/>
      </c>
    </row>
    <row r="413" spans="1:8" x14ac:dyDescent="0.3">
      <c r="A413">
        <f>VLOOKUP(C413,'UniqueAuthor#s'!$B$5:$C$75,2,TRUE)</f>
        <v>67</v>
      </c>
      <c r="B413" t="str">
        <f>IF('Source NewCleanData'!$C1820="lesson1",'Source NewCleanData'!C1820,"")</f>
        <v>lesson1</v>
      </c>
      <c r="C413">
        <f>IF('Source NewCleanData'!$C1820="lesson1",'Source NewCleanData'!D1820,"")</f>
        <v>968474708</v>
      </c>
      <c r="D413" t="str">
        <f>IF('Source NewCleanData'!$C1820="lesson1",'Source NewCleanData'!E1820,"")</f>
        <v>ConfirmS=&lt;K&gt;;</v>
      </c>
      <c r="E413" s="80" t="str">
        <f>IF('Source NewCleanData'!$C1820="lesson1",'Source NewCleanData'!F1820,"")</f>
        <v>2018-04-26T15:10:50.433Z</v>
      </c>
      <c r="F413" s="90" t="str">
        <f t="shared" si="20"/>
        <v>Incorrect</v>
      </c>
      <c r="H413" s="90" t="str">
        <f t="shared" si="21"/>
        <v/>
      </c>
    </row>
    <row r="414" spans="1:8" x14ac:dyDescent="0.3">
      <c r="A414">
        <f>VLOOKUP(C414,'UniqueAuthor#s'!$B$5:$C$75,2,TRUE)</f>
        <v>67</v>
      </c>
      <c r="B414" t="str">
        <f>IF('Source NewCleanData'!$C1821="lesson1",'Source NewCleanData'!C1821,"")</f>
        <v>lesson1</v>
      </c>
      <c r="C414">
        <f>IF('Source NewCleanData'!$C1821="lesson1",'Source NewCleanData'!D1821,"")</f>
        <v>968474708</v>
      </c>
      <c r="D414" t="str">
        <f>IF('Source NewCleanData'!$C1821="lesson1",'Source NewCleanData'!E1821,"")</f>
        <v>ConfirmS=#So&lt;K&gt;;</v>
      </c>
      <c r="E414" s="80" t="str">
        <f>IF('Source NewCleanData'!$C1821="lesson1",'Source NewCleanData'!F1821,"")</f>
        <v>2018-04-26T15:11:32.146Z</v>
      </c>
      <c r="F414" s="90" t="str">
        <f t="shared" si="20"/>
        <v>Incorrect</v>
      </c>
      <c r="H414" s="90" t="str">
        <f t="shared" si="21"/>
        <v/>
      </c>
    </row>
    <row r="415" spans="1:8" x14ac:dyDescent="0.3">
      <c r="A415">
        <f>VLOOKUP(C415,'UniqueAuthor#s'!$B$5:$C$75,2,TRUE)</f>
        <v>67</v>
      </c>
      <c r="B415" t="str">
        <f>IF('Source NewCleanData'!$C1822="lesson1",'Source NewCleanData'!C1822,"")</f>
        <v>lesson1</v>
      </c>
      <c r="C415">
        <f>IF('Source NewCleanData'!$C1822="lesson1",'Source NewCleanData'!D1822,"")</f>
        <v>968474708</v>
      </c>
      <c r="D415" t="str">
        <f>IF('Source NewCleanData'!$C1822="lesson1",'Source NewCleanData'!E1822,"")</f>
        <v>ConfirmS=&lt;K&gt;o#S;</v>
      </c>
      <c r="E415" s="80" t="str">
        <f>IF('Source NewCleanData'!$C1822="lesson1",'Source NewCleanData'!F1822,"")</f>
        <v>2018-04-26T15:11:48.833Z</v>
      </c>
      <c r="F415" s="90" t="str">
        <f t="shared" si="20"/>
        <v>Incorrect</v>
      </c>
      <c r="H415" s="90" t="str">
        <f t="shared" si="21"/>
        <v/>
      </c>
    </row>
    <row r="416" spans="1:8" x14ac:dyDescent="0.3">
      <c r="A416">
        <f>VLOOKUP(C416,'UniqueAuthor#s'!$B$5:$C$75,2,TRUE)</f>
        <v>67</v>
      </c>
      <c r="B416" t="str">
        <f>IF('Source NewCleanData'!$C1823="lesson1",'Source NewCleanData'!C1823,"")</f>
        <v>lesson1</v>
      </c>
      <c r="C416">
        <f>IF('Source NewCleanData'!$C1823="lesson1",'Source NewCleanData'!D1823,"")</f>
        <v>968474708</v>
      </c>
      <c r="D416" t="str">
        <f>IF('Source NewCleanData'!$C1823="lesson1",'Source NewCleanData'!E1823,"")</f>
        <v>ConfirmS=&lt;#K&gt;o#S;</v>
      </c>
      <c r="E416" s="80" t="str">
        <f>IF('Source NewCleanData'!$C1823="lesson1",'Source NewCleanData'!F1823,"")</f>
        <v>2018-04-26T15:12:57.167Z</v>
      </c>
      <c r="F416" s="90" t="str">
        <f t="shared" si="20"/>
        <v>Correct</v>
      </c>
      <c r="G416">
        <f>COUNTIF($C$6:$C$444,"="&amp;$C416)</f>
        <v>4</v>
      </c>
      <c r="H416" s="90" t="str">
        <f t="shared" si="21"/>
        <v/>
      </c>
    </row>
    <row r="417" spans="1:8" x14ac:dyDescent="0.3">
      <c r="A417">
        <f>VLOOKUP(C417,'UniqueAuthor#s'!$B$5:$C$75,2,TRUE)</f>
        <v>68</v>
      </c>
      <c r="B417" t="str">
        <f>IF('Source NewCleanData'!$C1843="lesson1",'Source NewCleanData'!C1843,"")</f>
        <v>lesson1</v>
      </c>
      <c r="C417">
        <f>IF('Source NewCleanData'!$C1843="lesson1",'Source NewCleanData'!D1843,"")</f>
        <v>969072171</v>
      </c>
      <c r="D417" t="str">
        <f>IF('Source NewCleanData'!$C1843="lesson1",'Source NewCleanData'!E1843,"")</f>
        <v>ConfirmS=#K;</v>
      </c>
      <c r="E417" s="80" t="str">
        <f>IF('Source NewCleanData'!$C1843="lesson1",'Source NewCleanData'!F1843,"")</f>
        <v>2018-04-25T23:55:36.550Z</v>
      </c>
      <c r="F417" s="90" t="str">
        <f t="shared" si="20"/>
        <v>Incorrect</v>
      </c>
      <c r="H417" s="90" t="str">
        <f t="shared" si="21"/>
        <v/>
      </c>
    </row>
    <row r="418" spans="1:8" x14ac:dyDescent="0.3">
      <c r="A418">
        <f>VLOOKUP(C418,'UniqueAuthor#s'!$B$5:$C$75,2,TRUE)</f>
        <v>68</v>
      </c>
      <c r="B418" t="str">
        <f>IF('Source NewCleanData'!$C1844="lesson1",'Source NewCleanData'!C1844,"")</f>
        <v>lesson1</v>
      </c>
      <c r="C418">
        <f>IF('Source NewCleanData'!$C1844="lesson1",'Source NewCleanData'!D1844,"")</f>
        <v>969072171</v>
      </c>
      <c r="D418" t="str">
        <f>IF('Source NewCleanData'!$C1844="lesson1",'Source NewCleanData'!E1844,"")</f>
        <v>ConfirmS=K;</v>
      </c>
      <c r="E418" s="80" t="str">
        <f>IF('Source NewCleanData'!$C1844="lesson1",'Source NewCleanData'!F1844,"")</f>
        <v>2018-04-25T23:56:03.090Z</v>
      </c>
      <c r="F418" s="90" t="str">
        <f t="shared" si="20"/>
        <v>Incorrect</v>
      </c>
      <c r="H418" s="90" t="str">
        <f t="shared" si="21"/>
        <v/>
      </c>
    </row>
    <row r="419" spans="1:8" x14ac:dyDescent="0.3">
      <c r="A419">
        <f>VLOOKUP(C419,'UniqueAuthor#s'!$B$5:$C$75,2,TRUE)</f>
        <v>68</v>
      </c>
      <c r="B419" t="str">
        <f>IF('Source NewCleanData'!$C1845="lesson1",'Source NewCleanData'!C1845,"")</f>
        <v>lesson1</v>
      </c>
      <c r="C419">
        <f>IF('Source NewCleanData'!$C1845="lesson1",'Source NewCleanData'!D1845,"")</f>
        <v>969072171</v>
      </c>
      <c r="D419" t="str">
        <f>IF('Source NewCleanData'!$C1845="lesson1",'Source NewCleanData'!E1845,"")</f>
        <v>ConfirmS=#K;</v>
      </c>
      <c r="E419" s="80" t="str">
        <f>IF('Source NewCleanData'!$C1845="lesson1",'Source NewCleanData'!F1845,"")</f>
        <v>2018-04-25T23:56:18.658Z</v>
      </c>
      <c r="F419" s="90" t="str">
        <f t="shared" si="20"/>
        <v>Incorrect</v>
      </c>
      <c r="H419" s="90" t="str">
        <f t="shared" si="21"/>
        <v/>
      </c>
    </row>
    <row r="420" spans="1:8" x14ac:dyDescent="0.3">
      <c r="A420">
        <f>VLOOKUP(C420,'UniqueAuthor#s'!$B$5:$C$75,2,TRUE)</f>
        <v>68</v>
      </c>
      <c r="B420" t="str">
        <f>IF('Source NewCleanData'!$C1846="lesson1",'Source NewCleanData'!C1846,"")</f>
        <v>lesson1</v>
      </c>
      <c r="C420">
        <f>IF('Source NewCleanData'!$C1846="lesson1",'Source NewCleanData'!D1846,"")</f>
        <v>969072171</v>
      </c>
      <c r="D420" t="str">
        <f>IF('Source NewCleanData'!$C1846="lesson1",'Source NewCleanData'!E1846,"")</f>
        <v>ConfirmS=&lt;#K&gt;;</v>
      </c>
      <c r="E420" s="80" t="str">
        <f>IF('Source NewCleanData'!$C1846="lesson1",'Source NewCleanData'!F1846,"")</f>
        <v>2018-04-25T23:56:25.302Z</v>
      </c>
      <c r="F420" s="90" t="str">
        <f t="shared" si="20"/>
        <v>Correct</v>
      </c>
      <c r="G420">
        <f>COUNTIF($C$6:$C$444,"="&amp;$C420)</f>
        <v>4</v>
      </c>
      <c r="H420" s="90" t="str">
        <f t="shared" si="21"/>
        <v/>
      </c>
    </row>
    <row r="421" spans="1:8" x14ac:dyDescent="0.3">
      <c r="A421">
        <f>VLOOKUP(C421,'UniqueAuthor#s'!$B$5:$C$75,2,TRUE)</f>
        <v>69</v>
      </c>
      <c r="B421" t="str">
        <f>IF('Source NewCleanData'!$C1880="lesson1",'Source NewCleanData'!C1880,"")</f>
        <v>lesson1</v>
      </c>
      <c r="C421">
        <f>IF('Source NewCleanData'!$C1880="lesson1",'Source NewCleanData'!D1880,"")</f>
        <v>982683562</v>
      </c>
      <c r="D421" t="str">
        <f>IF('Source NewCleanData'!$C1880="lesson1",'Source NewCleanData'!E1880,"")</f>
        <v>ConfirmS=#So&lt;K&gt;;</v>
      </c>
      <c r="E421" s="80" t="str">
        <f>IF('Source NewCleanData'!$C1880="lesson1",'Source NewCleanData'!F1880,"")</f>
        <v>2018-04-30T00:58:39.720Z</v>
      </c>
      <c r="F421" s="90" t="str">
        <f t="shared" si="20"/>
        <v>Incorrect</v>
      </c>
      <c r="H421" s="90" t="str">
        <f t="shared" si="21"/>
        <v/>
      </c>
    </row>
    <row r="422" spans="1:8" x14ac:dyDescent="0.3">
      <c r="A422">
        <f>VLOOKUP(C422,'UniqueAuthor#s'!$B$5:$C$75,2,TRUE)</f>
        <v>69</v>
      </c>
      <c r="B422" t="str">
        <f>IF('Source NewCleanData'!$C1881="lesson1",'Source NewCleanData'!C1881,"")</f>
        <v>lesson1</v>
      </c>
      <c r="C422">
        <f>IF('Source NewCleanData'!$C1881="lesson1",'Source NewCleanData'!D1881,"")</f>
        <v>982683562</v>
      </c>
      <c r="D422" t="str">
        <f>IF('Source NewCleanData'!$C1881="lesson1",'Source NewCleanData'!E1881,"")</f>
        <v>ConfirmS=&lt;K&gt;;</v>
      </c>
      <c r="E422" s="80" t="str">
        <f>IF('Source NewCleanData'!$C1881="lesson1",'Source NewCleanData'!F1881,"")</f>
        <v>2018-04-30T00:59:04.815Z</v>
      </c>
      <c r="F422" s="90" t="str">
        <f t="shared" si="20"/>
        <v>Incorrect</v>
      </c>
      <c r="H422" s="90" t="str">
        <f t="shared" si="21"/>
        <v/>
      </c>
    </row>
    <row r="423" spans="1:8" x14ac:dyDescent="0.3">
      <c r="A423">
        <f>VLOOKUP(C423,'UniqueAuthor#s'!$B$5:$C$75,2,TRUE)</f>
        <v>69</v>
      </c>
      <c r="B423" t="str">
        <f>IF('Source NewCleanData'!$C1882="lesson1",'Source NewCleanData'!C1882,"")</f>
        <v>lesson1</v>
      </c>
      <c r="C423">
        <f>IF('Source NewCleanData'!$C1882="lesson1",'Source NewCleanData'!D1882,"")</f>
        <v>982683562</v>
      </c>
      <c r="D423" t="str">
        <f>IF('Source NewCleanData'!$C1882="lesson1",'Source NewCleanData'!E1882,"")</f>
        <v>ConfirmS=&lt;K&gt;o#S;</v>
      </c>
      <c r="E423" s="80" t="str">
        <f>IF('Source NewCleanData'!$C1882="lesson1",'Source NewCleanData'!F1882,"")</f>
        <v>2018-04-30T01:00:55.515Z</v>
      </c>
      <c r="F423" s="90" t="str">
        <f t="shared" si="20"/>
        <v>Incorrect</v>
      </c>
      <c r="H423" s="90" t="str">
        <f t="shared" si="21"/>
        <v/>
      </c>
    </row>
    <row r="424" spans="1:8" x14ac:dyDescent="0.3">
      <c r="A424">
        <f>VLOOKUP(C424,'UniqueAuthor#s'!$B$5:$C$75,2,TRUE)</f>
        <v>69</v>
      </c>
      <c r="B424" t="str">
        <f>IF('Source NewCleanData'!$C1883="lesson1",'Source NewCleanData'!C1883,"")</f>
        <v>lesson1</v>
      </c>
      <c r="C424">
        <f>IF('Source NewCleanData'!$C1883="lesson1",'Source NewCleanData'!D1883,"")</f>
        <v>982683562</v>
      </c>
      <c r="D424" t="str">
        <f>IF('Source NewCleanData'!$C1883="lesson1",'Source NewCleanData'!E1883,"")</f>
        <v>ConfirmS=&lt;K&gt;oS;</v>
      </c>
      <c r="E424" s="80" t="str">
        <f>IF('Source NewCleanData'!$C1883="lesson1",'Source NewCleanData'!F1883,"")</f>
        <v>2018-04-30T01:01:46.416Z</v>
      </c>
      <c r="F424" s="90" t="str">
        <f t="shared" si="20"/>
        <v>Incorrect</v>
      </c>
      <c r="H424" s="90" t="str">
        <f t="shared" si="21"/>
        <v/>
      </c>
    </row>
    <row r="425" spans="1:8" x14ac:dyDescent="0.3">
      <c r="A425">
        <f>VLOOKUP(C425,'UniqueAuthor#s'!$B$5:$C$75,2,TRUE)</f>
        <v>69</v>
      </c>
      <c r="B425" t="str">
        <f>IF('Source NewCleanData'!$C1884="lesson1",'Source NewCleanData'!C1884,"")</f>
        <v>lesson1</v>
      </c>
      <c r="C425">
        <f>IF('Source NewCleanData'!$C1884="lesson1",'Source NewCleanData'!D1884,"")</f>
        <v>982683562</v>
      </c>
      <c r="D425" t="str">
        <f>IF('Source NewCleanData'!$C1884="lesson1",'Source NewCleanData'!E1884,"")</f>
        <v>ConfirmS=&lt;K&gt;o#S;</v>
      </c>
      <c r="E425" s="80" t="str">
        <f>IF('Source NewCleanData'!$C1884="lesson1",'Source NewCleanData'!F1884,"")</f>
        <v>2018-04-30T01:01:59.121Z</v>
      </c>
      <c r="F425" s="90" t="str">
        <f t="shared" si="20"/>
        <v>Incorrect</v>
      </c>
      <c r="H425" s="90" t="str">
        <f t="shared" si="21"/>
        <v/>
      </c>
    </row>
    <row r="426" spans="1:8" x14ac:dyDescent="0.3">
      <c r="A426">
        <f>VLOOKUP(C426,'UniqueAuthor#s'!$B$5:$C$75,2,TRUE)</f>
        <v>69</v>
      </c>
      <c r="B426" t="str">
        <f>IF('Source NewCleanData'!$C1885="lesson1",'Source NewCleanData'!C1885,"")</f>
        <v>lesson1</v>
      </c>
      <c r="C426">
        <f>IF('Source NewCleanData'!$C1885="lesson1",'Source NewCleanData'!D1885,"")</f>
        <v>982683562</v>
      </c>
      <c r="D426" t="str">
        <f>IF('Source NewCleanData'!$C1885="lesson1",'Source NewCleanData'!E1885,"")</f>
        <v>ConfirmS=&lt;#K&gt;o#S;</v>
      </c>
      <c r="E426" s="80" t="str">
        <f>IF('Source NewCleanData'!$C1885="lesson1",'Source NewCleanData'!F1885,"")</f>
        <v>2018-04-30T01:03:29.610Z</v>
      </c>
      <c r="F426" s="90" t="str">
        <f t="shared" si="20"/>
        <v>Correct</v>
      </c>
      <c r="G426">
        <f>COUNTIF($C$6:$C$444,"="&amp;$C426)</f>
        <v>6</v>
      </c>
      <c r="H426" s="90" t="str">
        <f t="shared" si="21"/>
        <v/>
      </c>
    </row>
    <row r="427" spans="1:8" x14ac:dyDescent="0.3">
      <c r="A427">
        <f>VLOOKUP(C427,'UniqueAuthor#s'!$B$5:$C$75,2,TRUE)</f>
        <v>70</v>
      </c>
      <c r="B427" t="str">
        <f>IF('Source NewCleanData'!$C1899="lesson1",'Source NewCleanData'!C1899,"")</f>
        <v>lesson1</v>
      </c>
      <c r="C427">
        <f>IF('Source NewCleanData'!$C1899="lesson1",'Source NewCleanData'!D1899,"")</f>
        <v>986152387</v>
      </c>
      <c r="D427" t="str">
        <f>IF('Source NewCleanData'!$C1899="lesson1",'Source NewCleanData'!E1899,"")</f>
        <v>ConfirmS=&lt;K&gt;;</v>
      </c>
      <c r="E427" s="80" t="str">
        <f>IF('Source NewCleanData'!$C1899="lesson1",'Source NewCleanData'!F1899,"")</f>
        <v>2018-04-29T19:50:37.188Z</v>
      </c>
      <c r="F427" s="90" t="str">
        <f t="shared" si="20"/>
        <v>Incorrect</v>
      </c>
      <c r="H427" s="90" t="str">
        <f t="shared" si="21"/>
        <v/>
      </c>
    </row>
    <row r="428" spans="1:8" x14ac:dyDescent="0.3">
      <c r="A428">
        <f>VLOOKUP(C428,'UniqueAuthor#s'!$B$5:$C$75,2,TRUE)</f>
        <v>70</v>
      </c>
      <c r="B428" t="str">
        <f>IF('Source NewCleanData'!$C1900="lesson1",'Source NewCleanData'!C1900,"")</f>
        <v>lesson1</v>
      </c>
      <c r="C428">
        <f>IF('Source NewCleanData'!$C1900="lesson1",'Source NewCleanData'!D1900,"")</f>
        <v>986152387</v>
      </c>
      <c r="D428" t="str">
        <f>IF('Source NewCleanData'!$C1900="lesson1",'Source NewCleanData'!E1900,"")</f>
        <v>ConfirmS=&lt;K&gt;o&lt;#S&gt;;</v>
      </c>
      <c r="E428" s="80" t="str">
        <f>IF('Source NewCleanData'!$C1900="lesson1",'Source NewCleanData'!F1900,"")</f>
        <v>2018-04-29T19:51:28.214Z</v>
      </c>
      <c r="F428" s="90" t="str">
        <f t="shared" si="20"/>
        <v>Incorrect</v>
      </c>
      <c r="H428" s="90" t="str">
        <f t="shared" si="21"/>
        <v/>
      </c>
    </row>
    <row r="429" spans="1:8" x14ac:dyDescent="0.3">
      <c r="A429">
        <f>VLOOKUP(C429,'UniqueAuthor#s'!$B$5:$C$75,2,TRUE)</f>
        <v>70</v>
      </c>
      <c r="B429" t="str">
        <f>IF('Source NewCleanData'!$C1901="lesson1",'Source NewCleanData'!C1901,"")</f>
        <v>lesson1</v>
      </c>
      <c r="C429">
        <f>IF('Source NewCleanData'!$C1901="lesson1",'Source NewCleanData'!D1901,"")</f>
        <v>986152387</v>
      </c>
      <c r="D429" t="str">
        <f>IF('Source NewCleanData'!$C1901="lesson1",'Source NewCleanData'!E1901,"")</f>
        <v>ConfirmS=&lt;K&gt;o#S;</v>
      </c>
      <c r="E429" s="80" t="str">
        <f>IF('Source NewCleanData'!$C1901="lesson1",'Source NewCleanData'!F1901,"")</f>
        <v>2018-04-29T19:51:40.916Z</v>
      </c>
      <c r="F429" s="90" t="str">
        <f t="shared" si="20"/>
        <v>Incorrect</v>
      </c>
      <c r="H429" s="90" t="str">
        <f t="shared" si="21"/>
        <v/>
      </c>
    </row>
    <row r="430" spans="1:8" x14ac:dyDescent="0.3">
      <c r="A430">
        <f>VLOOKUP(C430,'UniqueAuthor#s'!$B$5:$C$75,2,TRUE)</f>
        <v>70</v>
      </c>
      <c r="B430" t="str">
        <f>IF('Source NewCleanData'!$C1902="lesson1",'Source NewCleanData'!C1902,"")</f>
        <v>lesson1</v>
      </c>
      <c r="C430">
        <f>IF('Source NewCleanData'!$C1902="lesson1",'Source NewCleanData'!D1902,"")</f>
        <v>986152387</v>
      </c>
      <c r="D430" t="str">
        <f>IF('Source NewCleanData'!$C1902="lesson1",'Source NewCleanData'!E1902,"")</f>
        <v>ConfirmS=#So&lt;K&gt;;</v>
      </c>
      <c r="E430" s="80" t="str">
        <f>IF('Source NewCleanData'!$C1902="lesson1",'Source NewCleanData'!F1902,"")</f>
        <v>2018-04-29T19:52:55.569Z</v>
      </c>
      <c r="F430" s="90" t="str">
        <f t="shared" si="20"/>
        <v>Incorrect</v>
      </c>
      <c r="H430" s="90" t="str">
        <f t="shared" si="21"/>
        <v/>
      </c>
    </row>
    <row r="431" spans="1:8" x14ac:dyDescent="0.3">
      <c r="A431">
        <f>VLOOKUP(C431,'UniqueAuthor#s'!$B$5:$C$75,2,TRUE)</f>
        <v>70</v>
      </c>
      <c r="B431" t="str">
        <f>IF('Source NewCleanData'!$C1903="lesson1",'Source NewCleanData'!C1903,"")</f>
        <v>lesson1</v>
      </c>
      <c r="C431">
        <f>IF('Source NewCleanData'!$C1903="lesson1",'Source NewCleanData'!D1903,"")</f>
        <v>986152387</v>
      </c>
      <c r="D431" t="str">
        <f>IF('Source NewCleanData'!$C1903="lesson1",'Source NewCleanData'!E1903,"")</f>
        <v>ConfirmS=&lt;#S&gt;o&lt;K&gt;;</v>
      </c>
      <c r="E431" s="80" t="str">
        <f>IF('Source NewCleanData'!$C1903="lesson1",'Source NewCleanData'!F1903,"")</f>
        <v>2018-04-29T19:53:06.327Z</v>
      </c>
      <c r="F431" s="90" t="str">
        <f t="shared" si="20"/>
        <v>Incorrect</v>
      </c>
      <c r="H431" s="90" t="str">
        <f t="shared" si="21"/>
        <v/>
      </c>
    </row>
    <row r="432" spans="1:8" x14ac:dyDescent="0.3">
      <c r="A432">
        <f>VLOOKUP(C432,'UniqueAuthor#s'!$B$5:$C$75,2,TRUE)</f>
        <v>70</v>
      </c>
      <c r="B432" t="str">
        <f>IF('Source NewCleanData'!$C1904="lesson1",'Source NewCleanData'!C1904,"")</f>
        <v>lesson1</v>
      </c>
      <c r="C432">
        <f>IF('Source NewCleanData'!$C1904="lesson1",'Source NewCleanData'!D1904,"")</f>
        <v>986152387</v>
      </c>
      <c r="D432" t="str">
        <f>IF('Source NewCleanData'!$C1904="lesson1",'Source NewCleanData'!E1904,"")</f>
        <v>ConfirmS=&lt;S&gt;o&lt;K&gt;;</v>
      </c>
      <c r="E432" s="80" t="str">
        <f>IF('Source NewCleanData'!$C1904="lesson1",'Source NewCleanData'!F1904,"")</f>
        <v>2018-04-29T19:53:15.295Z</v>
      </c>
      <c r="F432" s="90" t="str">
        <f t="shared" si="20"/>
        <v>Incorrect</v>
      </c>
      <c r="H432" s="90" t="str">
        <f t="shared" si="21"/>
        <v/>
      </c>
    </row>
    <row r="433" spans="1:8" x14ac:dyDescent="0.3">
      <c r="A433">
        <f>VLOOKUP(C433,'UniqueAuthor#s'!$B$5:$C$75,2,TRUE)</f>
        <v>70</v>
      </c>
      <c r="B433" t="str">
        <f>IF('Source NewCleanData'!$C1905="lesson1",'Source NewCleanData'!C1905,"")</f>
        <v>lesson1</v>
      </c>
      <c r="C433">
        <f>IF('Source NewCleanData'!$C1905="lesson1",'Source NewCleanData'!D1905,"")</f>
        <v>986152387</v>
      </c>
      <c r="D433" t="str">
        <f>IF('Source NewCleanData'!$C1905="lesson1",'Source NewCleanData'!E1905,"")</f>
        <v>ConfirmS=So&lt;K&gt;;</v>
      </c>
      <c r="E433" s="80" t="str">
        <f>IF('Source NewCleanData'!$C1905="lesson1",'Source NewCleanData'!F1905,"")</f>
        <v>2018-04-29T19:53:20.303Z</v>
      </c>
      <c r="F433" s="90" t="str">
        <f t="shared" si="20"/>
        <v>Incorrect</v>
      </c>
      <c r="H433" s="90" t="str">
        <f t="shared" si="21"/>
        <v/>
      </c>
    </row>
    <row r="434" spans="1:8" x14ac:dyDescent="0.3">
      <c r="A434">
        <f>VLOOKUP(C434,'UniqueAuthor#s'!$B$5:$C$75,2,TRUE)</f>
        <v>70</v>
      </c>
      <c r="B434" t="str">
        <f>IF('Source NewCleanData'!$C1906="lesson1",'Source NewCleanData'!C1906,"")</f>
        <v>lesson1</v>
      </c>
      <c r="C434">
        <f>IF('Source NewCleanData'!$C1906="lesson1",'Source NewCleanData'!D1906,"")</f>
        <v>986152387</v>
      </c>
      <c r="D434" t="str">
        <f>IF('Source NewCleanData'!$C1906="lesson1",'Source NewCleanData'!E1906,"")</f>
        <v>ConfirmS=Ko#S;</v>
      </c>
      <c r="E434" s="80" t="str">
        <f>IF('Source NewCleanData'!$C1906="lesson1",'Source NewCleanData'!F1906,"")</f>
        <v>2018-04-29T19:53:31.693Z</v>
      </c>
      <c r="F434" s="90" t="str">
        <f t="shared" si="20"/>
        <v>Incorrect</v>
      </c>
      <c r="H434" s="90" t="str">
        <f t="shared" si="21"/>
        <v/>
      </c>
    </row>
    <row r="435" spans="1:8" x14ac:dyDescent="0.3">
      <c r="A435">
        <f>VLOOKUP(C435,'UniqueAuthor#s'!$B$5:$C$75,2,TRUE)</f>
        <v>70</v>
      </c>
      <c r="B435" t="str">
        <f>IF('Source NewCleanData'!$C1907="lesson1",'Source NewCleanData'!C1907,"")</f>
        <v>lesson1</v>
      </c>
      <c r="C435">
        <f>IF('Source NewCleanData'!$C1907="lesson1",'Source NewCleanData'!D1907,"")</f>
        <v>986152387</v>
      </c>
      <c r="D435" t="str">
        <f>IF('Source NewCleanData'!$C1907="lesson1",'Source NewCleanData'!E1907,"")</f>
        <v>ConfirmS=Ko&lt;#S&gt;;</v>
      </c>
      <c r="E435" s="80" t="str">
        <f>IF('Source NewCleanData'!$C1907="lesson1",'Source NewCleanData'!F1907,"")</f>
        <v>2018-04-29T19:53:45.582Z</v>
      </c>
      <c r="F435" s="90" t="str">
        <f t="shared" si="20"/>
        <v>Incorrect</v>
      </c>
      <c r="H435" s="90" t="str">
        <f t="shared" si="21"/>
        <v/>
      </c>
    </row>
    <row r="436" spans="1:8" x14ac:dyDescent="0.3">
      <c r="A436">
        <f>VLOOKUP(C436,'UniqueAuthor#s'!$B$5:$C$75,2,TRUE)</f>
        <v>70</v>
      </c>
      <c r="B436" t="str">
        <f>IF('Source NewCleanData'!$C1908="lesson1",'Source NewCleanData'!C1908,"")</f>
        <v>lesson1</v>
      </c>
      <c r="C436">
        <f>IF('Source NewCleanData'!$C1908="lesson1",'Source NewCleanData'!D1908,"")</f>
        <v>986152387</v>
      </c>
      <c r="D436" t="str">
        <f>IF('Source NewCleanData'!$C1908="lesson1",'Source NewCleanData'!E1908,"")</f>
        <v>ConfirmS=&lt;K&gt;o&lt;S&gt;;</v>
      </c>
      <c r="E436" s="80" t="str">
        <f>IF('Source NewCleanData'!$C1908="lesson1",'Source NewCleanData'!F1908,"")</f>
        <v>2018-04-29T19:54:41.429Z</v>
      </c>
      <c r="F436" s="90" t="str">
        <f t="shared" si="20"/>
        <v>Incorrect</v>
      </c>
      <c r="H436" s="90" t="str">
        <f t="shared" si="21"/>
        <v/>
      </c>
    </row>
    <row r="437" spans="1:8" x14ac:dyDescent="0.3">
      <c r="A437">
        <f>VLOOKUP(C437,'UniqueAuthor#s'!$B$5:$C$75,2,TRUE)</f>
        <v>70</v>
      </c>
      <c r="B437" t="str">
        <f>IF('Source NewCleanData'!$C1909="lesson1",'Source NewCleanData'!C1909,"")</f>
        <v>lesson1</v>
      </c>
      <c r="C437">
        <f>IF('Source NewCleanData'!$C1909="lesson1",'Source NewCleanData'!D1909,"")</f>
        <v>986152387</v>
      </c>
      <c r="D437" t="str">
        <f>IF('Source NewCleanData'!$C1909="lesson1",'Source NewCleanData'!E1909,"")</f>
        <v>ConfirmS=&lt;K&gt;oS;</v>
      </c>
      <c r="E437" s="80" t="str">
        <f>IF('Source NewCleanData'!$C1909="lesson1",'Source NewCleanData'!F1909,"")</f>
        <v>2018-04-29T19:54:49.756Z</v>
      </c>
      <c r="F437" s="90" t="str">
        <f t="shared" si="20"/>
        <v>Incorrect</v>
      </c>
      <c r="H437" s="90" t="str">
        <f t="shared" si="21"/>
        <v/>
      </c>
    </row>
    <row r="438" spans="1:8" x14ac:dyDescent="0.3">
      <c r="A438">
        <f>VLOOKUP(C438,'UniqueAuthor#s'!$B$5:$C$75,2,TRUE)</f>
        <v>70</v>
      </c>
      <c r="B438" t="str">
        <f>IF('Source NewCleanData'!$C1910="lesson1",'Source NewCleanData'!C1910,"")</f>
        <v>lesson1</v>
      </c>
      <c r="C438">
        <f>IF('Source NewCleanData'!$C1910="lesson1",'Source NewCleanData'!D1910,"")</f>
        <v>986152387</v>
      </c>
      <c r="D438" t="str">
        <f>IF('Source NewCleanData'!$C1910="lesson1",'Source NewCleanData'!E1910,"")</f>
        <v>ConfirmS=&lt;K&gt;o#S;</v>
      </c>
      <c r="E438" s="80" t="str">
        <f>IF('Source NewCleanData'!$C1910="lesson1",'Source NewCleanData'!F1910,"")</f>
        <v>2018-04-29T19:55:06.464Z</v>
      </c>
      <c r="F438" s="90" t="str">
        <f t="shared" si="20"/>
        <v>Incorrect</v>
      </c>
      <c r="H438" s="90" t="str">
        <f t="shared" si="21"/>
        <v/>
      </c>
    </row>
    <row r="439" spans="1:8" x14ac:dyDescent="0.3">
      <c r="A439">
        <f>VLOOKUP(C439,'UniqueAuthor#s'!$B$5:$C$75,2,TRUE)</f>
        <v>70</v>
      </c>
      <c r="B439" t="str">
        <f>IF('Source NewCleanData'!$C1911="lesson1",'Source NewCleanData'!C1911,"")</f>
        <v>lesson1</v>
      </c>
      <c r="C439">
        <f>IF('Source NewCleanData'!$C1911="lesson1",'Source NewCleanData'!D1911,"")</f>
        <v>986152387</v>
      </c>
      <c r="D439" t="str">
        <f>IF('Source NewCleanData'!$C1911="lesson1",'Source NewCleanData'!E1911,"")</f>
        <v>ConfirmS=&lt;#K&gt;o#S;</v>
      </c>
      <c r="E439" s="80" t="str">
        <f>IF('Source NewCleanData'!$C1911="lesson1",'Source NewCleanData'!F1911,"")</f>
        <v>2018-04-29T19:55:15.450Z</v>
      </c>
      <c r="F439" s="90" t="str">
        <f t="shared" si="20"/>
        <v>Correct</v>
      </c>
      <c r="G439">
        <f>COUNTIF($C$6:$C$444,"="&amp;$C439)</f>
        <v>13</v>
      </c>
      <c r="H439" s="90" t="str">
        <f t="shared" si="21"/>
        <v/>
      </c>
    </row>
    <row r="440" spans="1:8" x14ac:dyDescent="0.3">
      <c r="A440">
        <f>VLOOKUP(C440,'UniqueAuthor#s'!$B$5:$C$75,2,TRUE)</f>
        <v>71</v>
      </c>
      <c r="B440" t="str">
        <f>IF('Source NewCleanData'!$C1980="lesson1",'Source NewCleanData'!C1980,"")</f>
        <v>lesson1</v>
      </c>
      <c r="C440">
        <f>IF('Source NewCleanData'!$C1980="lesson1",'Source NewCleanData'!D1980,"")</f>
        <v>993599705</v>
      </c>
      <c r="D440" t="str">
        <f>IF('Source NewCleanData'!$C1980="lesson1",'Source NewCleanData'!E1980,"")</f>
        <v>ConfirmS=&lt;&gt;;</v>
      </c>
      <c r="E440" s="80" t="str">
        <f>IF('Source NewCleanData'!$C1980="lesson1",'Source NewCleanData'!F1980,"")</f>
        <v>2018-04-24T12:50:30.962Z</v>
      </c>
      <c r="F440" s="90" t="str">
        <f t="shared" si="20"/>
        <v>Incorrect</v>
      </c>
      <c r="H440" s="90" t="str">
        <f t="shared" si="21"/>
        <v/>
      </c>
    </row>
    <row r="441" spans="1:8" x14ac:dyDescent="0.3">
      <c r="A441">
        <f>VLOOKUP(C441,'UniqueAuthor#s'!$B$5:$C$75,2,TRUE)</f>
        <v>71</v>
      </c>
      <c r="B441" t="str">
        <f>IF('Source NewCleanData'!$C1981="lesson1",'Source NewCleanData'!C1981,"")</f>
        <v>lesson1</v>
      </c>
      <c r="C441">
        <f>IF('Source NewCleanData'!$C1981="lesson1",'Source NewCleanData'!D1981,"")</f>
        <v>993599705</v>
      </c>
      <c r="D441" t="str">
        <f>IF('Source NewCleanData'!$C1981="lesson1",'Source NewCleanData'!E1981,"")</f>
        <v>ConfirmS=K;</v>
      </c>
      <c r="E441" s="80" t="str">
        <f>IF('Source NewCleanData'!$C1981="lesson1",'Source NewCleanData'!F1981,"")</f>
        <v>2018-04-24T12:50:46.578Z</v>
      </c>
      <c r="F441" s="90" t="str">
        <f t="shared" si="20"/>
        <v>Incorrect</v>
      </c>
      <c r="H441" s="90" t="str">
        <f t="shared" si="21"/>
        <v/>
      </c>
    </row>
    <row r="442" spans="1:8" x14ac:dyDescent="0.3">
      <c r="A442">
        <f>VLOOKUP(C442,'UniqueAuthor#s'!$B$5:$C$75,2,TRUE)</f>
        <v>71</v>
      </c>
      <c r="B442" t="str">
        <f>IF('Source NewCleanData'!$C1982="lesson1",'Source NewCleanData'!C1982,"")</f>
        <v>lesson1</v>
      </c>
      <c r="C442">
        <f>IF('Source NewCleanData'!$C1982="lesson1",'Source NewCleanData'!D1982,"")</f>
        <v>993599705</v>
      </c>
      <c r="D442" t="str">
        <f>IF('Source NewCleanData'!$C1982="lesson1",'Source NewCleanData'!E1982,"")</f>
        <v>ConfirmS=&lt;K&gt;;</v>
      </c>
      <c r="E442" s="80" t="str">
        <f>IF('Source NewCleanData'!$C1982="lesson1",'Source NewCleanData'!F1982,"")</f>
        <v>2018-04-24T12:51:09.216Z</v>
      </c>
      <c r="F442" s="90" t="str">
        <f t="shared" si="20"/>
        <v>Incorrect</v>
      </c>
      <c r="H442" s="90" t="str">
        <f t="shared" si="21"/>
        <v/>
      </c>
    </row>
    <row r="443" spans="1:8" x14ac:dyDescent="0.3">
      <c r="A443">
        <f>VLOOKUP(C443,'UniqueAuthor#s'!$B$5:$C$75,2,TRUE)</f>
        <v>71</v>
      </c>
      <c r="B443" t="str">
        <f>IF('Source NewCleanData'!$C1983="lesson1",'Source NewCleanData'!C1983,"")</f>
        <v>lesson1</v>
      </c>
      <c r="C443">
        <f>IF('Source NewCleanData'!$C1983="lesson1",'Source NewCleanData'!D1983,"")</f>
        <v>993599705</v>
      </c>
      <c r="D443" t="str">
        <f>IF('Source NewCleanData'!$C1983="lesson1",'Source NewCleanData'!E1983,"")</f>
        <v>ConfirmS=#K;</v>
      </c>
      <c r="E443" s="80" t="str">
        <f>IF('Source NewCleanData'!$C1983="lesson1",'Source NewCleanData'!F1983,"")</f>
        <v>2018-04-24T12:51:48.928Z</v>
      </c>
      <c r="F443" s="90" t="str">
        <f t="shared" si="20"/>
        <v>Incorrect</v>
      </c>
      <c r="H443" s="90" t="str">
        <f t="shared" si="21"/>
        <v/>
      </c>
    </row>
    <row r="444" spans="1:8" x14ac:dyDescent="0.3">
      <c r="A444">
        <f>VLOOKUP(C444,'UniqueAuthor#s'!$B$5:$C$75,2,TRUE)</f>
        <v>71</v>
      </c>
      <c r="B444" t="str">
        <f>IF('Source NewCleanData'!$C1984="lesson1",'Source NewCleanData'!C1984,"")</f>
        <v>lesson1</v>
      </c>
      <c r="C444">
        <f>IF('Source NewCleanData'!$C1984="lesson1",'Source NewCleanData'!D1984,"")</f>
        <v>993599705</v>
      </c>
      <c r="D444" t="str">
        <f>IF('Source NewCleanData'!$C1984="lesson1",'Source NewCleanData'!E1984,"")</f>
        <v>ConfirmS=&lt;#K&gt;;</v>
      </c>
      <c r="E444" s="80" t="str">
        <f>IF('Source NewCleanData'!$C1984="lesson1",'Source NewCleanData'!F1984,"")</f>
        <v>2018-04-24T12:52:22.943Z</v>
      </c>
      <c r="F444" s="90" t="str">
        <f t="shared" si="20"/>
        <v>Correct</v>
      </c>
      <c r="G444">
        <f>COUNTIF($C$6:$C$444,"="&amp;$C444)</f>
        <v>5</v>
      </c>
      <c r="H444" s="90" t="str">
        <f t="shared" si="21"/>
        <v/>
      </c>
    </row>
    <row r="445" spans="1:8" x14ac:dyDescent="0.3">
      <c r="A445" t="s">
        <v>161</v>
      </c>
      <c r="B445">
        <f>COUNTA(B6:B444)</f>
        <v>439</v>
      </c>
    </row>
  </sheetData>
  <sortState xmlns:xlrd2="http://schemas.microsoft.com/office/spreadsheetml/2017/richdata2" ref="R17:X24">
    <sortCondition ref="R17:R24"/>
  </sortState>
  <mergeCells count="1">
    <mergeCell ref="N5:P5"/>
  </mergeCells>
  <conditionalFormatting sqref="A6:F444">
    <cfRule type="expression" dxfId="43" priority="1">
      <formula>(MOD($A6,2)=1)</formula>
    </cfRule>
  </conditionalFormatting>
  <conditionalFormatting sqref="D6:E444">
    <cfRule type="expression" dxfId="42" priority="4">
      <formula>($F6="Correct")</formula>
    </cfRule>
  </conditionalFormatting>
  <conditionalFormatting sqref="J6:J91">
    <cfRule type="expression" dxfId="41" priority="5">
      <formula>OR($J6=$S$9,$J6=$S$10,$J6=$S$11)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04"/>
  <sheetViews>
    <sheetView topLeftCell="A1493" workbookViewId="0"/>
  </sheetViews>
  <sheetFormatPr defaultColWidth="8.88671875" defaultRowHeight="14.4" x14ac:dyDescent="0.3"/>
  <cols>
    <col min="1" max="1" width="9.44140625" bestFit="1" customWidth="1"/>
    <col min="2" max="2" width="8.44140625" bestFit="1" customWidth="1"/>
    <col min="3" max="3" width="10.44140625" bestFit="1" customWidth="1"/>
    <col min="4" max="4" width="10" bestFit="1" customWidth="1"/>
    <col min="5" max="5" width="66.44140625" bestFit="1" customWidth="1"/>
    <col min="6" max="6" width="23.44140625" bestFit="1" customWidth="1"/>
  </cols>
  <sheetData>
    <row r="1" spans="1:6" x14ac:dyDescent="0.3">
      <c r="A1" t="s">
        <v>866</v>
      </c>
      <c r="B1" t="s">
        <v>867</v>
      </c>
      <c r="C1" t="s">
        <v>868</v>
      </c>
      <c r="D1" t="s">
        <v>869</v>
      </c>
      <c r="E1" t="s">
        <v>870</v>
      </c>
      <c r="F1" t="s">
        <v>871</v>
      </c>
    </row>
    <row r="2" spans="1:6" x14ac:dyDescent="0.3">
      <c r="A2">
        <v>1</v>
      </c>
      <c r="B2" t="s">
        <v>872</v>
      </c>
      <c r="C2" t="s">
        <v>2</v>
      </c>
      <c r="D2">
        <v>12696425</v>
      </c>
      <c r="E2" t="s">
        <v>22</v>
      </c>
      <c r="F2" t="s">
        <v>873</v>
      </c>
    </row>
    <row r="3" spans="1:6" x14ac:dyDescent="0.3">
      <c r="A3">
        <v>2</v>
      </c>
      <c r="B3" t="s">
        <v>872</v>
      </c>
      <c r="C3" t="s">
        <v>2</v>
      </c>
      <c r="D3">
        <v>12696425</v>
      </c>
      <c r="E3" t="s">
        <v>81</v>
      </c>
      <c r="F3" t="s">
        <v>874</v>
      </c>
    </row>
    <row r="4" spans="1:6" x14ac:dyDescent="0.3">
      <c r="A4">
        <v>3</v>
      </c>
      <c r="B4" t="s">
        <v>872</v>
      </c>
      <c r="C4" t="s">
        <v>2</v>
      </c>
      <c r="D4">
        <v>12696425</v>
      </c>
      <c r="E4" t="s">
        <v>71</v>
      </c>
      <c r="F4" t="s">
        <v>875</v>
      </c>
    </row>
    <row r="5" spans="1:6" x14ac:dyDescent="0.3">
      <c r="A5">
        <v>4</v>
      </c>
      <c r="B5" t="s">
        <v>872</v>
      </c>
      <c r="C5" t="s">
        <v>2</v>
      </c>
      <c r="D5">
        <v>12696425</v>
      </c>
      <c r="E5" t="s">
        <v>93</v>
      </c>
      <c r="F5" t="s">
        <v>876</v>
      </c>
    </row>
    <row r="6" spans="1:6" x14ac:dyDescent="0.3">
      <c r="A6">
        <v>5</v>
      </c>
      <c r="B6" t="s">
        <v>872</v>
      </c>
      <c r="C6" t="s">
        <v>2</v>
      </c>
      <c r="D6">
        <v>12696425</v>
      </c>
      <c r="E6" t="s">
        <v>120</v>
      </c>
      <c r="F6" t="s">
        <v>877</v>
      </c>
    </row>
    <row r="7" spans="1:6" x14ac:dyDescent="0.3">
      <c r="A7">
        <v>6</v>
      </c>
      <c r="B7" t="s">
        <v>872</v>
      </c>
      <c r="C7" t="s">
        <v>2</v>
      </c>
      <c r="D7">
        <v>12696425</v>
      </c>
      <c r="E7" t="s">
        <v>29</v>
      </c>
      <c r="F7" t="s">
        <v>878</v>
      </c>
    </row>
    <row r="8" spans="1:6" ht="28.8" x14ac:dyDescent="0.3">
      <c r="A8">
        <v>7</v>
      </c>
      <c r="B8" t="s">
        <v>872</v>
      </c>
      <c r="C8" t="s">
        <v>879</v>
      </c>
      <c r="D8">
        <v>12696425</v>
      </c>
      <c r="E8" s="1" t="s">
        <v>172</v>
      </c>
      <c r="F8" t="s">
        <v>880</v>
      </c>
    </row>
    <row r="9" spans="1:6" x14ac:dyDescent="0.3">
      <c r="A9">
        <v>8</v>
      </c>
      <c r="B9" t="s">
        <v>872</v>
      </c>
      <c r="C9" t="s">
        <v>881</v>
      </c>
      <c r="D9">
        <v>12696425</v>
      </c>
      <c r="E9" t="s">
        <v>479</v>
      </c>
      <c r="F9" t="s">
        <v>882</v>
      </c>
    </row>
    <row r="10" spans="1:6" x14ac:dyDescent="0.3">
      <c r="A10">
        <v>9</v>
      </c>
      <c r="B10" t="s">
        <v>872</v>
      </c>
      <c r="C10" t="s">
        <v>881</v>
      </c>
      <c r="D10">
        <v>12696425</v>
      </c>
      <c r="E10" t="s">
        <v>480</v>
      </c>
      <c r="F10" t="s">
        <v>883</v>
      </c>
    </row>
    <row r="11" spans="1:6" x14ac:dyDescent="0.3">
      <c r="A11">
        <v>10</v>
      </c>
      <c r="B11" t="s">
        <v>872</v>
      </c>
      <c r="C11" t="s">
        <v>554</v>
      </c>
      <c r="D11">
        <v>12696425</v>
      </c>
      <c r="E11" t="s">
        <v>474</v>
      </c>
      <c r="F11" t="s">
        <v>884</v>
      </c>
    </row>
    <row r="12" spans="1:6" x14ac:dyDescent="0.3">
      <c r="A12">
        <v>11</v>
      </c>
      <c r="B12" t="s">
        <v>872</v>
      </c>
      <c r="C12" t="s">
        <v>554</v>
      </c>
      <c r="D12">
        <v>12696425</v>
      </c>
      <c r="E12" t="s">
        <v>566</v>
      </c>
      <c r="F12" t="s">
        <v>885</v>
      </c>
    </row>
    <row r="13" spans="1:6" x14ac:dyDescent="0.3">
      <c r="A13">
        <v>12</v>
      </c>
      <c r="B13" t="s">
        <v>872</v>
      </c>
      <c r="C13" t="s">
        <v>665</v>
      </c>
      <c r="D13">
        <v>12696425</v>
      </c>
      <c r="E13" t="s">
        <v>690</v>
      </c>
      <c r="F13" t="s">
        <v>886</v>
      </c>
    </row>
    <row r="14" spans="1:6" x14ac:dyDescent="0.3">
      <c r="A14">
        <v>13</v>
      </c>
      <c r="B14" t="s">
        <v>872</v>
      </c>
      <c r="C14" t="s">
        <v>665</v>
      </c>
      <c r="D14">
        <v>12696425</v>
      </c>
      <c r="E14" t="s">
        <v>681</v>
      </c>
      <c r="F14" t="s">
        <v>887</v>
      </c>
    </row>
    <row r="15" spans="1:6" x14ac:dyDescent="0.3">
      <c r="A15">
        <v>14</v>
      </c>
      <c r="B15" t="s">
        <v>872</v>
      </c>
      <c r="C15" t="s">
        <v>665</v>
      </c>
      <c r="D15">
        <v>12696425</v>
      </c>
      <c r="E15" t="s">
        <v>681</v>
      </c>
      <c r="F15" t="s">
        <v>888</v>
      </c>
    </row>
    <row r="16" spans="1:6" x14ac:dyDescent="0.3">
      <c r="A16">
        <v>15</v>
      </c>
      <c r="B16" t="s">
        <v>872</v>
      </c>
      <c r="C16" t="s">
        <v>665</v>
      </c>
      <c r="D16">
        <v>12696425</v>
      </c>
      <c r="E16" t="s">
        <v>690</v>
      </c>
      <c r="F16" t="s">
        <v>889</v>
      </c>
    </row>
    <row r="17" spans="1:6" x14ac:dyDescent="0.3">
      <c r="A17">
        <v>16</v>
      </c>
      <c r="B17" t="s">
        <v>872</v>
      </c>
      <c r="C17" t="s">
        <v>665</v>
      </c>
      <c r="D17">
        <v>12696425</v>
      </c>
      <c r="E17" t="s">
        <v>671</v>
      </c>
      <c r="F17" t="s">
        <v>890</v>
      </c>
    </row>
    <row r="18" spans="1:6" x14ac:dyDescent="0.3">
      <c r="A18">
        <v>17</v>
      </c>
      <c r="B18" t="s">
        <v>872</v>
      </c>
      <c r="C18" t="s">
        <v>665</v>
      </c>
      <c r="D18">
        <v>12696425</v>
      </c>
      <c r="E18" t="s">
        <v>669</v>
      </c>
      <c r="F18" t="s">
        <v>891</v>
      </c>
    </row>
    <row r="19" spans="1:6" x14ac:dyDescent="0.3">
      <c r="A19">
        <v>18</v>
      </c>
      <c r="B19" t="s">
        <v>872</v>
      </c>
      <c r="C19" t="s">
        <v>762</v>
      </c>
      <c r="D19">
        <v>12696425</v>
      </c>
      <c r="E19" t="s">
        <v>767</v>
      </c>
      <c r="F19" t="s">
        <v>892</v>
      </c>
    </row>
    <row r="20" spans="1:6" x14ac:dyDescent="0.3">
      <c r="A20">
        <v>19</v>
      </c>
      <c r="B20" t="s">
        <v>872</v>
      </c>
      <c r="C20" t="s">
        <v>762</v>
      </c>
      <c r="D20">
        <v>12696425</v>
      </c>
      <c r="E20" t="s">
        <v>768</v>
      </c>
      <c r="F20" t="s">
        <v>893</v>
      </c>
    </row>
    <row r="21" spans="1:6" x14ac:dyDescent="0.3">
      <c r="A21">
        <v>20</v>
      </c>
      <c r="B21" t="s">
        <v>872</v>
      </c>
      <c r="C21" t="s">
        <v>762</v>
      </c>
      <c r="D21">
        <v>12696425</v>
      </c>
      <c r="E21" t="s">
        <v>803</v>
      </c>
      <c r="F21" t="s">
        <v>894</v>
      </c>
    </row>
    <row r="22" spans="1:6" x14ac:dyDescent="0.3">
      <c r="A22">
        <v>21</v>
      </c>
      <c r="B22" t="s">
        <v>872</v>
      </c>
      <c r="C22" t="s">
        <v>762</v>
      </c>
      <c r="D22">
        <v>12696425</v>
      </c>
      <c r="E22" t="s">
        <v>764</v>
      </c>
      <c r="F22" t="s">
        <v>895</v>
      </c>
    </row>
    <row r="23" spans="1:6" x14ac:dyDescent="0.3">
      <c r="A23">
        <v>22</v>
      </c>
      <c r="B23" t="s">
        <v>872</v>
      </c>
      <c r="C23" t="s">
        <v>2</v>
      </c>
      <c r="D23">
        <v>12696425</v>
      </c>
      <c r="E23" t="s">
        <v>136</v>
      </c>
      <c r="F23" t="s">
        <v>896</v>
      </c>
    </row>
    <row r="24" spans="1:6" x14ac:dyDescent="0.3">
      <c r="A24">
        <v>23</v>
      </c>
      <c r="B24" t="s">
        <v>872</v>
      </c>
      <c r="C24" t="s">
        <v>2</v>
      </c>
      <c r="D24">
        <v>12696425</v>
      </c>
      <c r="E24" t="s">
        <v>29</v>
      </c>
      <c r="F24" t="s">
        <v>897</v>
      </c>
    </row>
    <row r="25" spans="1:6" ht="28.8" x14ac:dyDescent="0.3">
      <c r="A25">
        <v>24</v>
      </c>
      <c r="B25" t="s">
        <v>872</v>
      </c>
      <c r="C25" t="s">
        <v>879</v>
      </c>
      <c r="D25">
        <v>12696425</v>
      </c>
      <c r="E25" s="1" t="s">
        <v>172</v>
      </c>
      <c r="F25" t="s">
        <v>898</v>
      </c>
    </row>
    <row r="26" spans="1:6" x14ac:dyDescent="0.3">
      <c r="A26">
        <v>25</v>
      </c>
      <c r="B26" t="s">
        <v>872</v>
      </c>
      <c r="C26" t="s">
        <v>881</v>
      </c>
      <c r="D26">
        <v>12696425</v>
      </c>
      <c r="E26" t="s">
        <v>472</v>
      </c>
      <c r="F26" t="s">
        <v>899</v>
      </c>
    </row>
    <row r="27" spans="1:6" x14ac:dyDescent="0.3">
      <c r="A27">
        <v>26</v>
      </c>
      <c r="B27" t="s">
        <v>872</v>
      </c>
      <c r="C27" t="s">
        <v>554</v>
      </c>
      <c r="D27">
        <v>12696425</v>
      </c>
      <c r="E27" t="s">
        <v>476</v>
      </c>
      <c r="F27" t="s">
        <v>900</v>
      </c>
    </row>
    <row r="28" spans="1:6" x14ac:dyDescent="0.3">
      <c r="A28">
        <v>27</v>
      </c>
      <c r="B28" t="s">
        <v>872</v>
      </c>
      <c r="C28" t="s">
        <v>554</v>
      </c>
      <c r="D28">
        <v>12696425</v>
      </c>
      <c r="E28" t="s">
        <v>565</v>
      </c>
      <c r="F28" t="s">
        <v>901</v>
      </c>
    </row>
    <row r="29" spans="1:6" x14ac:dyDescent="0.3">
      <c r="A29">
        <v>28</v>
      </c>
      <c r="B29" t="s">
        <v>872</v>
      </c>
      <c r="C29" t="s">
        <v>665</v>
      </c>
      <c r="D29">
        <v>12696425</v>
      </c>
      <c r="E29" t="s">
        <v>902</v>
      </c>
      <c r="F29" t="s">
        <v>903</v>
      </c>
    </row>
    <row r="30" spans="1:6" x14ac:dyDescent="0.3">
      <c r="A30">
        <v>29</v>
      </c>
      <c r="B30" t="s">
        <v>872</v>
      </c>
      <c r="C30" t="s">
        <v>665</v>
      </c>
      <c r="D30">
        <v>12696425</v>
      </c>
      <c r="E30" t="s">
        <v>669</v>
      </c>
      <c r="F30" t="s">
        <v>904</v>
      </c>
    </row>
    <row r="31" spans="1:6" x14ac:dyDescent="0.3">
      <c r="A31">
        <v>30</v>
      </c>
      <c r="B31" t="s">
        <v>872</v>
      </c>
      <c r="C31" t="s">
        <v>762</v>
      </c>
      <c r="D31">
        <v>12696425</v>
      </c>
      <c r="E31" t="s">
        <v>764</v>
      </c>
      <c r="F31" t="s">
        <v>905</v>
      </c>
    </row>
    <row r="32" spans="1:6" ht="230.4" x14ac:dyDescent="0.3">
      <c r="A32">
        <v>31</v>
      </c>
      <c r="B32" t="s">
        <v>872</v>
      </c>
      <c r="C32" t="s">
        <v>906</v>
      </c>
      <c r="D32">
        <v>12696425</v>
      </c>
      <c r="E32" s="1" t="s">
        <v>907</v>
      </c>
      <c r="F32" t="s">
        <v>908</v>
      </c>
    </row>
    <row r="33" spans="1:6" x14ac:dyDescent="0.3">
      <c r="A33">
        <v>32</v>
      </c>
      <c r="B33" t="s">
        <v>872</v>
      </c>
      <c r="C33" t="s">
        <v>2</v>
      </c>
      <c r="D33">
        <v>12696425</v>
      </c>
      <c r="E33" t="s">
        <v>29</v>
      </c>
      <c r="F33" t="s">
        <v>909</v>
      </c>
    </row>
    <row r="34" spans="1:6" ht="28.8" x14ac:dyDescent="0.3">
      <c r="A34">
        <v>33</v>
      </c>
      <c r="B34" t="s">
        <v>872</v>
      </c>
      <c r="C34" t="s">
        <v>879</v>
      </c>
      <c r="D34">
        <v>12696425</v>
      </c>
      <c r="E34" s="1" t="s">
        <v>172</v>
      </c>
      <c r="F34" t="s">
        <v>910</v>
      </c>
    </row>
    <row r="35" spans="1:6" x14ac:dyDescent="0.3">
      <c r="A35">
        <v>34</v>
      </c>
      <c r="B35" t="s">
        <v>872</v>
      </c>
      <c r="C35" t="s">
        <v>881</v>
      </c>
      <c r="D35">
        <v>12696425</v>
      </c>
      <c r="E35" t="s">
        <v>472</v>
      </c>
      <c r="F35" t="s">
        <v>911</v>
      </c>
    </row>
    <row r="36" spans="1:6" x14ac:dyDescent="0.3">
      <c r="A36">
        <v>35</v>
      </c>
      <c r="B36" t="s">
        <v>872</v>
      </c>
      <c r="C36" t="s">
        <v>554</v>
      </c>
      <c r="D36">
        <v>12696425</v>
      </c>
      <c r="E36" t="s">
        <v>563</v>
      </c>
      <c r="F36" t="s">
        <v>912</v>
      </c>
    </row>
    <row r="37" spans="1:6" x14ac:dyDescent="0.3">
      <c r="A37">
        <v>36</v>
      </c>
      <c r="B37" t="s">
        <v>872</v>
      </c>
      <c r="C37" t="s">
        <v>665</v>
      </c>
      <c r="D37">
        <v>12696425</v>
      </c>
      <c r="E37" t="s">
        <v>669</v>
      </c>
      <c r="F37" t="s">
        <v>913</v>
      </c>
    </row>
    <row r="38" spans="1:6" x14ac:dyDescent="0.3">
      <c r="A38">
        <v>37</v>
      </c>
      <c r="B38" t="s">
        <v>872</v>
      </c>
      <c r="C38" t="s">
        <v>762</v>
      </c>
      <c r="D38">
        <v>12696425</v>
      </c>
      <c r="E38" t="s">
        <v>764</v>
      </c>
      <c r="F38" t="s">
        <v>914</v>
      </c>
    </row>
    <row r="39" spans="1:6" ht="230.4" x14ac:dyDescent="0.3">
      <c r="A39">
        <v>38</v>
      </c>
      <c r="B39" t="s">
        <v>872</v>
      </c>
      <c r="C39" t="s">
        <v>906</v>
      </c>
      <c r="D39">
        <v>12696425</v>
      </c>
      <c r="E39" s="1" t="s">
        <v>907</v>
      </c>
      <c r="F39" t="s">
        <v>915</v>
      </c>
    </row>
    <row r="40" spans="1:6" x14ac:dyDescent="0.3">
      <c r="A40">
        <v>39</v>
      </c>
      <c r="B40" t="s">
        <v>872</v>
      </c>
      <c r="C40" t="s">
        <v>2</v>
      </c>
      <c r="D40">
        <v>12696425</v>
      </c>
      <c r="E40" t="s">
        <v>29</v>
      </c>
      <c r="F40" t="s">
        <v>916</v>
      </c>
    </row>
    <row r="41" spans="1:6" ht="28.8" x14ac:dyDescent="0.3">
      <c r="A41">
        <v>40</v>
      </c>
      <c r="B41" t="s">
        <v>872</v>
      </c>
      <c r="C41" t="s">
        <v>879</v>
      </c>
      <c r="D41">
        <v>12696425</v>
      </c>
      <c r="E41" s="1" t="s">
        <v>172</v>
      </c>
      <c r="F41" t="s">
        <v>917</v>
      </c>
    </row>
    <row r="42" spans="1:6" x14ac:dyDescent="0.3">
      <c r="A42">
        <v>41</v>
      </c>
      <c r="B42" t="s">
        <v>872</v>
      </c>
      <c r="C42" t="s">
        <v>881</v>
      </c>
      <c r="D42">
        <v>12696425</v>
      </c>
      <c r="E42" t="s">
        <v>472</v>
      </c>
      <c r="F42" t="s">
        <v>918</v>
      </c>
    </row>
    <row r="43" spans="1:6" x14ac:dyDescent="0.3">
      <c r="A43">
        <v>42</v>
      </c>
      <c r="B43" t="s">
        <v>872</v>
      </c>
      <c r="C43" t="s">
        <v>554</v>
      </c>
      <c r="D43">
        <v>12696425</v>
      </c>
      <c r="E43" t="s">
        <v>919</v>
      </c>
      <c r="F43" t="s">
        <v>920</v>
      </c>
    </row>
    <row r="44" spans="1:6" x14ac:dyDescent="0.3">
      <c r="A44">
        <v>43</v>
      </c>
      <c r="B44" t="s">
        <v>872</v>
      </c>
      <c r="C44" t="s">
        <v>554</v>
      </c>
      <c r="D44">
        <v>12696425</v>
      </c>
      <c r="E44" t="s">
        <v>563</v>
      </c>
      <c r="F44" t="s">
        <v>921</v>
      </c>
    </row>
    <row r="45" spans="1:6" x14ac:dyDescent="0.3">
      <c r="A45">
        <v>44</v>
      </c>
      <c r="B45" t="s">
        <v>872</v>
      </c>
      <c r="C45" t="s">
        <v>665</v>
      </c>
      <c r="D45">
        <v>12696425</v>
      </c>
      <c r="E45" t="s">
        <v>669</v>
      </c>
      <c r="F45" t="s">
        <v>922</v>
      </c>
    </row>
    <row r="46" spans="1:6" x14ac:dyDescent="0.3">
      <c r="A46">
        <v>45</v>
      </c>
      <c r="B46" t="s">
        <v>872</v>
      </c>
      <c r="C46" t="s">
        <v>762</v>
      </c>
      <c r="D46">
        <v>12696425</v>
      </c>
      <c r="E46" t="s">
        <v>764</v>
      </c>
      <c r="F46" t="s">
        <v>923</v>
      </c>
    </row>
    <row r="47" spans="1:6" s="18" customFormat="1" ht="15" thickBot="1" x14ac:dyDescent="0.35">
      <c r="A47">
        <v>46</v>
      </c>
      <c r="B47" s="18" t="s">
        <v>872</v>
      </c>
      <c r="C47" s="18" t="s">
        <v>2</v>
      </c>
      <c r="D47" s="18">
        <v>12696425</v>
      </c>
      <c r="E47" s="18" t="s">
        <v>29</v>
      </c>
      <c r="F47" s="18" t="s">
        <v>924</v>
      </c>
    </row>
    <row r="48" spans="1:6" x14ac:dyDescent="0.3">
      <c r="A48">
        <v>47</v>
      </c>
      <c r="B48" t="s">
        <v>872</v>
      </c>
      <c r="C48" t="s">
        <v>2</v>
      </c>
      <c r="D48">
        <v>18621716</v>
      </c>
      <c r="E48" t="s">
        <v>38</v>
      </c>
      <c r="F48" t="s">
        <v>925</v>
      </c>
    </row>
    <row r="49" spans="1:6" x14ac:dyDescent="0.3">
      <c r="A49">
        <v>48</v>
      </c>
      <c r="B49" t="s">
        <v>872</v>
      </c>
      <c r="C49" t="s">
        <v>2</v>
      </c>
      <c r="D49">
        <v>18621716</v>
      </c>
      <c r="E49" t="s">
        <v>44</v>
      </c>
      <c r="F49" t="s">
        <v>926</v>
      </c>
    </row>
    <row r="50" spans="1:6" x14ac:dyDescent="0.3">
      <c r="A50">
        <v>49</v>
      </c>
      <c r="B50" t="s">
        <v>872</v>
      </c>
      <c r="C50" t="s">
        <v>2</v>
      </c>
      <c r="D50">
        <v>18621716</v>
      </c>
      <c r="E50" t="s">
        <v>41</v>
      </c>
      <c r="F50" t="s">
        <v>927</v>
      </c>
    </row>
    <row r="51" spans="1:6" x14ac:dyDescent="0.3">
      <c r="A51">
        <v>50</v>
      </c>
      <c r="B51" t="s">
        <v>872</v>
      </c>
      <c r="C51" t="s">
        <v>2</v>
      </c>
      <c r="D51">
        <v>18621716</v>
      </c>
      <c r="E51" t="s">
        <v>62</v>
      </c>
      <c r="F51" t="s">
        <v>928</v>
      </c>
    </row>
    <row r="52" spans="1:6" x14ac:dyDescent="0.3">
      <c r="A52">
        <v>51</v>
      </c>
      <c r="B52" t="s">
        <v>872</v>
      </c>
      <c r="C52" t="s">
        <v>2</v>
      </c>
      <c r="D52">
        <v>18621716</v>
      </c>
      <c r="E52" t="s">
        <v>32</v>
      </c>
      <c r="F52" t="s">
        <v>929</v>
      </c>
    </row>
    <row r="53" spans="1:6" x14ac:dyDescent="0.3">
      <c r="A53">
        <v>52</v>
      </c>
      <c r="B53" t="s">
        <v>872</v>
      </c>
      <c r="C53" t="s">
        <v>2</v>
      </c>
      <c r="D53">
        <v>18621716</v>
      </c>
      <c r="E53" t="s">
        <v>17</v>
      </c>
      <c r="F53" t="s">
        <v>930</v>
      </c>
    </row>
    <row r="54" spans="1:6" x14ac:dyDescent="0.3">
      <c r="A54">
        <v>53</v>
      </c>
      <c r="B54" t="s">
        <v>872</v>
      </c>
      <c r="C54" t="s">
        <v>2</v>
      </c>
      <c r="D54">
        <v>18621716</v>
      </c>
      <c r="E54" t="s">
        <v>122</v>
      </c>
      <c r="F54" t="s">
        <v>931</v>
      </c>
    </row>
    <row r="55" spans="1:6" x14ac:dyDescent="0.3">
      <c r="A55">
        <v>54</v>
      </c>
      <c r="B55" t="s">
        <v>872</v>
      </c>
      <c r="C55" t="s">
        <v>2</v>
      </c>
      <c r="D55">
        <v>18621716</v>
      </c>
      <c r="E55" t="s">
        <v>41</v>
      </c>
      <c r="F55" t="s">
        <v>932</v>
      </c>
    </row>
    <row r="56" spans="1:6" x14ac:dyDescent="0.3">
      <c r="A56">
        <v>55</v>
      </c>
      <c r="B56" t="s">
        <v>872</v>
      </c>
      <c r="C56" t="s">
        <v>2</v>
      </c>
      <c r="D56">
        <v>18621716</v>
      </c>
      <c r="E56" t="s">
        <v>82</v>
      </c>
      <c r="F56" t="s">
        <v>933</v>
      </c>
    </row>
    <row r="57" spans="1:6" x14ac:dyDescent="0.3">
      <c r="A57">
        <v>56</v>
      </c>
      <c r="B57" t="s">
        <v>872</v>
      </c>
      <c r="C57" t="s">
        <v>2</v>
      </c>
      <c r="D57">
        <v>18621716</v>
      </c>
      <c r="E57" t="s">
        <v>32</v>
      </c>
      <c r="F57" t="s">
        <v>934</v>
      </c>
    </row>
    <row r="58" spans="1:6" x14ac:dyDescent="0.3">
      <c r="A58">
        <v>57</v>
      </c>
      <c r="B58" t="s">
        <v>872</v>
      </c>
      <c r="C58" t="s">
        <v>2</v>
      </c>
      <c r="D58">
        <v>18621716</v>
      </c>
      <c r="E58" t="s">
        <v>935</v>
      </c>
      <c r="F58" t="s">
        <v>936</v>
      </c>
    </row>
    <row r="59" spans="1:6" x14ac:dyDescent="0.3">
      <c r="A59">
        <v>58</v>
      </c>
      <c r="B59" t="s">
        <v>872</v>
      </c>
      <c r="C59" t="s">
        <v>2</v>
      </c>
      <c r="D59">
        <v>18621716</v>
      </c>
      <c r="E59" t="s">
        <v>62</v>
      </c>
      <c r="F59" t="s">
        <v>937</v>
      </c>
    </row>
    <row r="60" spans="1:6" x14ac:dyDescent="0.3">
      <c r="A60">
        <v>59</v>
      </c>
      <c r="B60" t="s">
        <v>872</v>
      </c>
      <c r="C60" t="s">
        <v>2</v>
      </c>
      <c r="D60">
        <v>18621716</v>
      </c>
      <c r="E60" t="s">
        <v>94</v>
      </c>
      <c r="F60" t="s">
        <v>938</v>
      </c>
    </row>
    <row r="61" spans="1:6" x14ac:dyDescent="0.3">
      <c r="A61">
        <v>60</v>
      </c>
      <c r="B61" t="s">
        <v>872</v>
      </c>
      <c r="C61" t="s">
        <v>2</v>
      </c>
      <c r="D61">
        <v>18621716</v>
      </c>
      <c r="E61" t="s">
        <v>29</v>
      </c>
      <c r="F61" t="s">
        <v>939</v>
      </c>
    </row>
    <row r="62" spans="1:6" ht="28.8" x14ac:dyDescent="0.3">
      <c r="A62">
        <v>61</v>
      </c>
      <c r="B62" t="s">
        <v>872</v>
      </c>
      <c r="C62" t="s">
        <v>879</v>
      </c>
      <c r="D62">
        <v>18621716</v>
      </c>
      <c r="E62" s="1" t="s">
        <v>177</v>
      </c>
      <c r="F62" t="s">
        <v>940</v>
      </c>
    </row>
    <row r="63" spans="1:6" ht="28.8" x14ac:dyDescent="0.3">
      <c r="A63">
        <v>62</v>
      </c>
      <c r="B63" t="s">
        <v>872</v>
      </c>
      <c r="C63" t="s">
        <v>879</v>
      </c>
      <c r="D63">
        <v>18621716</v>
      </c>
      <c r="E63" s="1" t="s">
        <v>181</v>
      </c>
      <c r="F63" t="s">
        <v>941</v>
      </c>
    </row>
    <row r="64" spans="1:6" x14ac:dyDescent="0.3">
      <c r="A64">
        <v>63</v>
      </c>
      <c r="B64" t="s">
        <v>872</v>
      </c>
      <c r="C64" t="s">
        <v>2</v>
      </c>
      <c r="D64">
        <v>18621716</v>
      </c>
      <c r="E64" t="s">
        <v>29</v>
      </c>
      <c r="F64" t="s">
        <v>942</v>
      </c>
    </row>
    <row r="65" spans="1:6" ht="28.8" x14ac:dyDescent="0.3">
      <c r="A65">
        <v>64</v>
      </c>
      <c r="B65" t="s">
        <v>872</v>
      </c>
      <c r="C65" t="s">
        <v>879</v>
      </c>
      <c r="D65">
        <v>18621716</v>
      </c>
      <c r="E65" s="1" t="s">
        <v>943</v>
      </c>
      <c r="F65" t="s">
        <v>944</v>
      </c>
    </row>
    <row r="66" spans="1:6" ht="28.8" x14ac:dyDescent="0.3">
      <c r="A66">
        <v>65</v>
      </c>
      <c r="B66" t="s">
        <v>872</v>
      </c>
      <c r="C66" t="s">
        <v>879</v>
      </c>
      <c r="D66">
        <v>18621716</v>
      </c>
      <c r="E66" s="1" t="s">
        <v>181</v>
      </c>
      <c r="F66" t="s">
        <v>945</v>
      </c>
    </row>
    <row r="67" spans="1:6" x14ac:dyDescent="0.3">
      <c r="A67">
        <v>66</v>
      </c>
      <c r="B67" t="s">
        <v>872</v>
      </c>
      <c r="C67" t="s">
        <v>881</v>
      </c>
      <c r="D67">
        <v>18621716</v>
      </c>
      <c r="E67" t="s">
        <v>472</v>
      </c>
      <c r="F67" t="s">
        <v>946</v>
      </c>
    </row>
    <row r="68" spans="1:6" x14ac:dyDescent="0.3">
      <c r="A68">
        <v>67</v>
      </c>
      <c r="B68" t="s">
        <v>872</v>
      </c>
      <c r="C68" t="s">
        <v>554</v>
      </c>
      <c r="D68">
        <v>18621716</v>
      </c>
      <c r="E68" t="s">
        <v>505</v>
      </c>
      <c r="F68" t="s">
        <v>947</v>
      </c>
    </row>
    <row r="69" spans="1:6" x14ac:dyDescent="0.3">
      <c r="A69">
        <v>68</v>
      </c>
      <c r="B69" t="s">
        <v>872</v>
      </c>
      <c r="C69" t="s">
        <v>554</v>
      </c>
      <c r="D69">
        <v>18621716</v>
      </c>
      <c r="E69" t="s">
        <v>479</v>
      </c>
      <c r="F69" t="s">
        <v>948</v>
      </c>
    </row>
    <row r="70" spans="1:6" x14ac:dyDescent="0.3">
      <c r="A70">
        <v>69</v>
      </c>
      <c r="B70" t="s">
        <v>872</v>
      </c>
      <c r="C70" t="s">
        <v>554</v>
      </c>
      <c r="D70">
        <v>18621716</v>
      </c>
      <c r="E70" t="s">
        <v>603</v>
      </c>
      <c r="F70" t="s">
        <v>949</v>
      </c>
    </row>
    <row r="71" spans="1:6" x14ac:dyDescent="0.3">
      <c r="A71">
        <v>70</v>
      </c>
      <c r="B71" t="s">
        <v>872</v>
      </c>
      <c r="C71" t="s">
        <v>554</v>
      </c>
      <c r="D71">
        <v>18621716</v>
      </c>
      <c r="E71" t="s">
        <v>558</v>
      </c>
      <c r="F71" t="s">
        <v>950</v>
      </c>
    </row>
    <row r="72" spans="1:6" x14ac:dyDescent="0.3">
      <c r="A72">
        <v>71</v>
      </c>
      <c r="B72" t="s">
        <v>872</v>
      </c>
      <c r="C72" t="s">
        <v>665</v>
      </c>
      <c r="D72">
        <v>18621716</v>
      </c>
      <c r="E72" t="s">
        <v>671</v>
      </c>
      <c r="F72" t="s">
        <v>951</v>
      </c>
    </row>
    <row r="73" spans="1:6" x14ac:dyDescent="0.3">
      <c r="A73">
        <v>72</v>
      </c>
      <c r="B73" t="s">
        <v>872</v>
      </c>
      <c r="C73" t="s">
        <v>665</v>
      </c>
      <c r="D73">
        <v>18621716</v>
      </c>
      <c r="E73" t="s">
        <v>712</v>
      </c>
      <c r="F73" t="s">
        <v>952</v>
      </c>
    </row>
    <row r="74" spans="1:6" x14ac:dyDescent="0.3">
      <c r="A74">
        <v>73</v>
      </c>
      <c r="B74" t="s">
        <v>872</v>
      </c>
      <c r="C74" t="s">
        <v>665</v>
      </c>
      <c r="D74">
        <v>18621716</v>
      </c>
      <c r="E74" t="s">
        <v>702</v>
      </c>
      <c r="F74" t="s">
        <v>953</v>
      </c>
    </row>
    <row r="75" spans="1:6" x14ac:dyDescent="0.3">
      <c r="A75">
        <v>74</v>
      </c>
      <c r="B75" t="s">
        <v>872</v>
      </c>
      <c r="C75" t="s">
        <v>665</v>
      </c>
      <c r="D75">
        <v>18621716</v>
      </c>
      <c r="E75" t="s">
        <v>671</v>
      </c>
      <c r="F75" t="s">
        <v>954</v>
      </c>
    </row>
    <row r="76" spans="1:6" x14ac:dyDescent="0.3">
      <c r="A76">
        <v>75</v>
      </c>
      <c r="B76" t="s">
        <v>872</v>
      </c>
      <c r="C76" t="s">
        <v>665</v>
      </c>
      <c r="D76">
        <v>18621716</v>
      </c>
      <c r="E76" t="s">
        <v>669</v>
      </c>
      <c r="F76" t="s">
        <v>955</v>
      </c>
    </row>
    <row r="77" spans="1:6" x14ac:dyDescent="0.3">
      <c r="A77">
        <v>76</v>
      </c>
      <c r="B77" t="s">
        <v>872</v>
      </c>
      <c r="C77" t="s">
        <v>2</v>
      </c>
      <c r="D77">
        <v>18621716</v>
      </c>
      <c r="E77" t="s">
        <v>29</v>
      </c>
      <c r="F77" t="s">
        <v>956</v>
      </c>
    </row>
    <row r="78" spans="1:6" ht="28.8" x14ac:dyDescent="0.3">
      <c r="A78">
        <v>77</v>
      </c>
      <c r="B78" t="s">
        <v>872</v>
      </c>
      <c r="C78" t="s">
        <v>879</v>
      </c>
      <c r="D78">
        <v>18621716</v>
      </c>
      <c r="E78" s="1" t="s">
        <v>356</v>
      </c>
      <c r="F78" t="s">
        <v>957</v>
      </c>
    </row>
    <row r="79" spans="1:6" ht="28.8" x14ac:dyDescent="0.3">
      <c r="A79">
        <v>78</v>
      </c>
      <c r="B79" t="s">
        <v>872</v>
      </c>
      <c r="C79" t="s">
        <v>879</v>
      </c>
      <c r="D79">
        <v>18621716</v>
      </c>
      <c r="E79" s="1" t="s">
        <v>958</v>
      </c>
      <c r="F79" t="s">
        <v>959</v>
      </c>
    </row>
    <row r="80" spans="1:6" ht="28.8" x14ac:dyDescent="0.3">
      <c r="A80">
        <v>79</v>
      </c>
      <c r="B80" t="s">
        <v>872</v>
      </c>
      <c r="C80" t="s">
        <v>879</v>
      </c>
      <c r="D80">
        <v>18621716</v>
      </c>
      <c r="E80" s="1" t="s">
        <v>255</v>
      </c>
      <c r="F80" t="s">
        <v>960</v>
      </c>
    </row>
    <row r="81" spans="1:6" ht="28.8" x14ac:dyDescent="0.3">
      <c r="A81">
        <v>80</v>
      </c>
      <c r="B81" t="s">
        <v>872</v>
      </c>
      <c r="C81" t="s">
        <v>879</v>
      </c>
      <c r="D81">
        <v>18621716</v>
      </c>
      <c r="E81" s="1" t="s">
        <v>200</v>
      </c>
      <c r="F81" t="s">
        <v>961</v>
      </c>
    </row>
    <row r="82" spans="1:6" x14ac:dyDescent="0.3">
      <c r="A82">
        <v>81</v>
      </c>
      <c r="B82" t="s">
        <v>872</v>
      </c>
      <c r="C82" t="s">
        <v>881</v>
      </c>
      <c r="D82">
        <v>18621716</v>
      </c>
      <c r="E82" t="s">
        <v>479</v>
      </c>
      <c r="F82" t="s">
        <v>962</v>
      </c>
    </row>
    <row r="83" spans="1:6" x14ac:dyDescent="0.3">
      <c r="A83">
        <v>82</v>
      </c>
      <c r="B83" t="s">
        <v>872</v>
      </c>
      <c r="C83" t="s">
        <v>881</v>
      </c>
      <c r="D83">
        <v>18621716</v>
      </c>
      <c r="E83" t="s">
        <v>472</v>
      </c>
      <c r="F83" t="s">
        <v>963</v>
      </c>
    </row>
    <row r="84" spans="1:6" x14ac:dyDescent="0.3">
      <c r="A84">
        <v>83</v>
      </c>
      <c r="B84" t="s">
        <v>872</v>
      </c>
      <c r="C84" t="s">
        <v>554</v>
      </c>
      <c r="D84">
        <v>18621716</v>
      </c>
      <c r="E84" t="s">
        <v>505</v>
      </c>
      <c r="F84" t="s">
        <v>964</v>
      </c>
    </row>
    <row r="85" spans="1:6" x14ac:dyDescent="0.3">
      <c r="A85">
        <v>84</v>
      </c>
      <c r="B85" t="s">
        <v>872</v>
      </c>
      <c r="C85" t="s">
        <v>554</v>
      </c>
      <c r="D85">
        <v>18621716</v>
      </c>
      <c r="E85" t="s">
        <v>479</v>
      </c>
      <c r="F85" t="s">
        <v>965</v>
      </c>
    </row>
    <row r="86" spans="1:6" x14ac:dyDescent="0.3">
      <c r="A86">
        <v>85</v>
      </c>
      <c r="B86" t="s">
        <v>872</v>
      </c>
      <c r="C86" t="s">
        <v>554</v>
      </c>
      <c r="D86">
        <v>18621716</v>
      </c>
      <c r="E86" t="s">
        <v>629</v>
      </c>
      <c r="F86" t="s">
        <v>966</v>
      </c>
    </row>
    <row r="87" spans="1:6" x14ac:dyDescent="0.3">
      <c r="A87">
        <v>86</v>
      </c>
      <c r="B87" t="s">
        <v>872</v>
      </c>
      <c r="C87" t="s">
        <v>554</v>
      </c>
      <c r="D87">
        <v>18621716</v>
      </c>
      <c r="E87" t="s">
        <v>603</v>
      </c>
      <c r="F87" t="s">
        <v>967</v>
      </c>
    </row>
    <row r="88" spans="1:6" x14ac:dyDescent="0.3">
      <c r="A88">
        <v>87</v>
      </c>
      <c r="B88" t="s">
        <v>872</v>
      </c>
      <c r="C88" t="s">
        <v>554</v>
      </c>
      <c r="D88">
        <v>18621716</v>
      </c>
      <c r="E88" t="s">
        <v>558</v>
      </c>
      <c r="F88" t="s">
        <v>968</v>
      </c>
    </row>
    <row r="89" spans="1:6" x14ac:dyDescent="0.3">
      <c r="A89">
        <v>88</v>
      </c>
      <c r="B89" t="s">
        <v>872</v>
      </c>
      <c r="C89" t="s">
        <v>665</v>
      </c>
      <c r="D89">
        <v>18621716</v>
      </c>
      <c r="E89" t="s">
        <v>671</v>
      </c>
      <c r="F89" t="s">
        <v>969</v>
      </c>
    </row>
    <row r="90" spans="1:6" x14ac:dyDescent="0.3">
      <c r="A90">
        <v>89</v>
      </c>
      <c r="B90" t="s">
        <v>872</v>
      </c>
      <c r="C90" t="s">
        <v>665</v>
      </c>
      <c r="D90">
        <v>18621716</v>
      </c>
      <c r="E90" t="s">
        <v>669</v>
      </c>
      <c r="F90" t="s">
        <v>970</v>
      </c>
    </row>
    <row r="91" spans="1:6" x14ac:dyDescent="0.3">
      <c r="A91">
        <v>90</v>
      </c>
      <c r="B91" t="s">
        <v>872</v>
      </c>
      <c r="C91" t="s">
        <v>665</v>
      </c>
      <c r="D91">
        <v>18621716</v>
      </c>
      <c r="E91" t="s">
        <v>669</v>
      </c>
      <c r="F91" t="s">
        <v>971</v>
      </c>
    </row>
    <row r="92" spans="1:6" s="18" customFormat="1" ht="15" thickBot="1" x14ac:dyDescent="0.35">
      <c r="A92">
        <v>91</v>
      </c>
      <c r="B92" s="18" t="s">
        <v>872</v>
      </c>
      <c r="C92" s="18" t="s">
        <v>762</v>
      </c>
      <c r="D92" s="18">
        <v>18621716</v>
      </c>
      <c r="E92" s="18" t="s">
        <v>764</v>
      </c>
      <c r="F92" s="18" t="s">
        <v>972</v>
      </c>
    </row>
    <row r="93" spans="1:6" x14ac:dyDescent="0.3">
      <c r="A93">
        <v>92</v>
      </c>
      <c r="B93" t="s">
        <v>872</v>
      </c>
      <c r="C93" t="s">
        <v>2</v>
      </c>
      <c r="D93">
        <v>25569125</v>
      </c>
      <c r="E93" t="s">
        <v>17</v>
      </c>
      <c r="F93" t="s">
        <v>973</v>
      </c>
    </row>
    <row r="94" spans="1:6" x14ac:dyDescent="0.3">
      <c r="A94">
        <v>93</v>
      </c>
      <c r="B94" t="s">
        <v>872</v>
      </c>
      <c r="C94" t="s">
        <v>2</v>
      </c>
      <c r="D94">
        <v>25569125</v>
      </c>
      <c r="E94" t="s">
        <v>32</v>
      </c>
      <c r="F94" t="s">
        <v>974</v>
      </c>
    </row>
    <row r="95" spans="1:6" x14ac:dyDescent="0.3">
      <c r="A95">
        <v>94</v>
      </c>
      <c r="B95" t="s">
        <v>872</v>
      </c>
      <c r="C95" t="s">
        <v>2</v>
      </c>
      <c r="D95">
        <v>25569125</v>
      </c>
      <c r="E95" t="s">
        <v>41</v>
      </c>
      <c r="F95" t="s">
        <v>975</v>
      </c>
    </row>
    <row r="96" spans="1:6" x14ac:dyDescent="0.3">
      <c r="A96">
        <v>95</v>
      </c>
      <c r="B96" t="s">
        <v>872</v>
      </c>
      <c r="C96" t="s">
        <v>2</v>
      </c>
      <c r="D96">
        <v>25569125</v>
      </c>
      <c r="E96" t="s">
        <v>77</v>
      </c>
      <c r="F96" t="s">
        <v>976</v>
      </c>
    </row>
    <row r="97" spans="1:6" x14ac:dyDescent="0.3">
      <c r="A97">
        <v>96</v>
      </c>
      <c r="B97" t="s">
        <v>872</v>
      </c>
      <c r="C97" t="s">
        <v>2</v>
      </c>
      <c r="D97">
        <v>25569125</v>
      </c>
      <c r="E97" t="s">
        <v>17</v>
      </c>
      <c r="F97" t="s">
        <v>977</v>
      </c>
    </row>
    <row r="98" spans="1:6" x14ac:dyDescent="0.3">
      <c r="A98">
        <v>97</v>
      </c>
      <c r="B98" t="s">
        <v>872</v>
      </c>
      <c r="C98" t="s">
        <v>2</v>
      </c>
      <c r="D98">
        <v>25569125</v>
      </c>
      <c r="E98" t="s">
        <v>78</v>
      </c>
      <c r="F98" t="s">
        <v>978</v>
      </c>
    </row>
    <row r="99" spans="1:6" x14ac:dyDescent="0.3">
      <c r="A99">
        <v>98</v>
      </c>
      <c r="B99" t="s">
        <v>872</v>
      </c>
      <c r="C99" t="s">
        <v>2</v>
      </c>
      <c r="D99">
        <v>25569125</v>
      </c>
      <c r="E99" t="s">
        <v>56</v>
      </c>
      <c r="F99" t="s">
        <v>979</v>
      </c>
    </row>
    <row r="100" spans="1:6" x14ac:dyDescent="0.3">
      <c r="A100">
        <v>99</v>
      </c>
      <c r="B100" t="s">
        <v>872</v>
      </c>
      <c r="C100" t="s">
        <v>2</v>
      </c>
      <c r="D100">
        <v>25569125</v>
      </c>
      <c r="E100" t="s">
        <v>56</v>
      </c>
      <c r="F100" t="s">
        <v>980</v>
      </c>
    </row>
    <row r="101" spans="1:6" x14ac:dyDescent="0.3">
      <c r="A101">
        <v>100</v>
      </c>
      <c r="B101" t="s">
        <v>872</v>
      </c>
      <c r="C101" t="s">
        <v>2</v>
      </c>
      <c r="D101">
        <v>25569125</v>
      </c>
      <c r="E101" t="s">
        <v>78</v>
      </c>
      <c r="F101" t="s">
        <v>981</v>
      </c>
    </row>
    <row r="102" spans="1:6" x14ac:dyDescent="0.3">
      <c r="A102">
        <v>101</v>
      </c>
      <c r="B102" t="s">
        <v>872</v>
      </c>
      <c r="C102" t="s">
        <v>2</v>
      </c>
      <c r="D102">
        <v>25569125</v>
      </c>
      <c r="E102" t="s">
        <v>84</v>
      </c>
      <c r="F102" t="s">
        <v>982</v>
      </c>
    </row>
    <row r="103" spans="1:6" x14ac:dyDescent="0.3">
      <c r="A103">
        <v>102</v>
      </c>
      <c r="B103" t="s">
        <v>872</v>
      </c>
      <c r="C103" t="s">
        <v>2</v>
      </c>
      <c r="D103">
        <v>25569125</v>
      </c>
      <c r="E103" t="s">
        <v>123</v>
      </c>
      <c r="F103" t="s">
        <v>983</v>
      </c>
    </row>
    <row r="104" spans="1:6" x14ac:dyDescent="0.3">
      <c r="A104">
        <v>103</v>
      </c>
      <c r="B104" t="s">
        <v>872</v>
      </c>
      <c r="C104" t="s">
        <v>2</v>
      </c>
      <c r="D104">
        <v>25569125</v>
      </c>
      <c r="E104" t="s">
        <v>124</v>
      </c>
      <c r="F104" t="s">
        <v>984</v>
      </c>
    </row>
    <row r="105" spans="1:6" x14ac:dyDescent="0.3">
      <c r="A105">
        <v>104</v>
      </c>
      <c r="B105" t="s">
        <v>872</v>
      </c>
      <c r="C105" t="s">
        <v>2</v>
      </c>
      <c r="D105">
        <v>25569125</v>
      </c>
      <c r="E105" t="s">
        <v>79</v>
      </c>
      <c r="F105" t="s">
        <v>985</v>
      </c>
    </row>
    <row r="106" spans="1:6" x14ac:dyDescent="0.3">
      <c r="A106">
        <v>105</v>
      </c>
      <c r="B106" t="s">
        <v>872</v>
      </c>
      <c r="C106" t="s">
        <v>2</v>
      </c>
      <c r="D106">
        <v>25569125</v>
      </c>
      <c r="E106" t="s">
        <v>77</v>
      </c>
      <c r="F106" t="s">
        <v>986</v>
      </c>
    </row>
    <row r="107" spans="1:6" x14ac:dyDescent="0.3">
      <c r="A107">
        <v>106</v>
      </c>
      <c r="B107" t="s">
        <v>872</v>
      </c>
      <c r="C107" t="s">
        <v>2</v>
      </c>
      <c r="D107">
        <v>25569125</v>
      </c>
      <c r="E107" t="s">
        <v>125</v>
      </c>
      <c r="F107" t="s">
        <v>987</v>
      </c>
    </row>
    <row r="108" spans="1:6" x14ac:dyDescent="0.3">
      <c r="A108">
        <v>107</v>
      </c>
      <c r="B108" t="s">
        <v>872</v>
      </c>
      <c r="C108" t="s">
        <v>2</v>
      </c>
      <c r="D108">
        <v>25569125</v>
      </c>
      <c r="E108" t="s">
        <v>46</v>
      </c>
      <c r="F108" t="s">
        <v>988</v>
      </c>
    </row>
    <row r="109" spans="1:6" x14ac:dyDescent="0.3">
      <c r="A109">
        <v>108</v>
      </c>
      <c r="B109" t="s">
        <v>872</v>
      </c>
      <c r="C109" t="s">
        <v>2</v>
      </c>
      <c r="D109">
        <v>25569125</v>
      </c>
      <c r="E109" t="s">
        <v>22</v>
      </c>
      <c r="F109" t="s">
        <v>989</v>
      </c>
    </row>
    <row r="110" spans="1:6" s="18" customFormat="1" ht="15" thickBot="1" x14ac:dyDescent="0.35">
      <c r="A110">
        <v>109</v>
      </c>
      <c r="B110" s="18" t="s">
        <v>872</v>
      </c>
      <c r="C110" s="18" t="s">
        <v>2</v>
      </c>
      <c r="D110" s="18">
        <v>25569125</v>
      </c>
      <c r="E110" s="18" t="s">
        <v>29</v>
      </c>
      <c r="F110" s="18" t="s">
        <v>990</v>
      </c>
    </row>
    <row r="111" spans="1:6" x14ac:dyDescent="0.3">
      <c r="A111">
        <v>110</v>
      </c>
      <c r="B111" t="s">
        <v>872</v>
      </c>
      <c r="C111" t="s">
        <v>2</v>
      </c>
      <c r="D111">
        <v>61285508</v>
      </c>
      <c r="E111" t="s">
        <v>38</v>
      </c>
      <c r="F111" t="s">
        <v>991</v>
      </c>
    </row>
    <row r="112" spans="1:6" x14ac:dyDescent="0.3">
      <c r="A112">
        <v>111</v>
      </c>
      <c r="B112" t="s">
        <v>872</v>
      </c>
      <c r="C112" t="s">
        <v>2</v>
      </c>
      <c r="D112">
        <v>61285508</v>
      </c>
      <c r="E112" t="s">
        <v>38</v>
      </c>
      <c r="F112" t="s">
        <v>992</v>
      </c>
    </row>
    <row r="113" spans="1:7" x14ac:dyDescent="0.3">
      <c r="A113">
        <v>112</v>
      </c>
      <c r="B113" t="s">
        <v>872</v>
      </c>
      <c r="C113" t="s">
        <v>2</v>
      </c>
      <c r="D113">
        <v>61285508</v>
      </c>
      <c r="E113" t="s">
        <v>38</v>
      </c>
      <c r="F113" t="s">
        <v>993</v>
      </c>
    </row>
    <row r="114" spans="1:7" x14ac:dyDescent="0.3">
      <c r="A114">
        <v>113</v>
      </c>
      <c r="B114" t="s">
        <v>872</v>
      </c>
      <c r="C114" t="s">
        <v>2</v>
      </c>
      <c r="D114">
        <v>61285508</v>
      </c>
      <c r="E114" t="s">
        <v>994</v>
      </c>
      <c r="F114" t="s">
        <v>995</v>
      </c>
    </row>
    <row r="115" spans="1:7" x14ac:dyDescent="0.3">
      <c r="A115">
        <v>114</v>
      </c>
      <c r="B115" t="s">
        <v>872</v>
      </c>
      <c r="C115" t="s">
        <v>2</v>
      </c>
      <c r="D115">
        <v>61285508</v>
      </c>
      <c r="E115" t="s">
        <v>17</v>
      </c>
      <c r="F115" t="s">
        <v>996</v>
      </c>
    </row>
    <row r="116" spans="1:7" x14ac:dyDescent="0.3">
      <c r="A116">
        <v>115</v>
      </c>
      <c r="B116" t="s">
        <v>872</v>
      </c>
      <c r="C116" t="s">
        <v>2</v>
      </c>
      <c r="D116">
        <v>61285508</v>
      </c>
      <c r="E116" t="s">
        <v>53</v>
      </c>
      <c r="F116" t="s">
        <v>997</v>
      </c>
    </row>
    <row r="117" spans="1:7" x14ac:dyDescent="0.3">
      <c r="A117">
        <v>116</v>
      </c>
      <c r="B117" t="s">
        <v>872</v>
      </c>
      <c r="C117" t="s">
        <v>2</v>
      </c>
      <c r="D117">
        <v>61285508</v>
      </c>
      <c r="E117" t="s">
        <v>77</v>
      </c>
      <c r="F117" t="s">
        <v>998</v>
      </c>
    </row>
    <row r="118" spans="1:7" x14ac:dyDescent="0.3">
      <c r="A118">
        <v>117</v>
      </c>
      <c r="B118" t="s">
        <v>872</v>
      </c>
      <c r="C118" t="s">
        <v>2</v>
      </c>
      <c r="D118">
        <v>61285508</v>
      </c>
      <c r="E118" t="s">
        <v>41</v>
      </c>
      <c r="F118" t="s">
        <v>999</v>
      </c>
    </row>
    <row r="119" spans="1:7" x14ac:dyDescent="0.3">
      <c r="A119">
        <v>118</v>
      </c>
      <c r="B119" t="s">
        <v>872</v>
      </c>
      <c r="C119" t="s">
        <v>2</v>
      </c>
      <c r="D119">
        <v>61285508</v>
      </c>
      <c r="E119" t="s">
        <v>56</v>
      </c>
      <c r="F119" t="s">
        <v>1000</v>
      </c>
    </row>
    <row r="120" spans="1:7" x14ac:dyDescent="0.3">
      <c r="A120">
        <v>119</v>
      </c>
      <c r="B120" t="s">
        <v>872</v>
      </c>
      <c r="C120" t="s">
        <v>2</v>
      </c>
      <c r="D120">
        <v>61285508</v>
      </c>
      <c r="E120" t="s">
        <v>66</v>
      </c>
      <c r="F120" t="s">
        <v>1001</v>
      </c>
    </row>
    <row r="121" spans="1:7" x14ac:dyDescent="0.3">
      <c r="A121">
        <v>120</v>
      </c>
      <c r="B121" t="s">
        <v>872</v>
      </c>
      <c r="C121" t="s">
        <v>2</v>
      </c>
      <c r="D121">
        <v>61285508</v>
      </c>
      <c r="E121" t="s">
        <v>41</v>
      </c>
      <c r="F121" t="s">
        <v>1002</v>
      </c>
    </row>
    <row r="122" spans="1:7" x14ac:dyDescent="0.3">
      <c r="A122">
        <v>121</v>
      </c>
      <c r="B122" t="s">
        <v>872</v>
      </c>
      <c r="C122" t="s">
        <v>2</v>
      </c>
      <c r="D122">
        <v>61285508</v>
      </c>
      <c r="E122" t="s">
        <v>17</v>
      </c>
      <c r="F122" t="s">
        <v>1003</v>
      </c>
      <c r="G122" s="66"/>
    </row>
    <row r="123" spans="1:7" x14ac:dyDescent="0.3">
      <c r="A123">
        <v>122</v>
      </c>
      <c r="B123" t="s">
        <v>872</v>
      </c>
      <c r="C123" t="s">
        <v>2</v>
      </c>
      <c r="D123">
        <v>61285508</v>
      </c>
      <c r="E123" t="s">
        <v>17</v>
      </c>
      <c r="F123" t="s">
        <v>1004</v>
      </c>
    </row>
    <row r="124" spans="1:7" x14ac:dyDescent="0.3">
      <c r="A124">
        <v>123</v>
      </c>
      <c r="B124" t="s">
        <v>872</v>
      </c>
      <c r="C124" t="s">
        <v>2</v>
      </c>
      <c r="D124">
        <v>61285508</v>
      </c>
      <c r="E124" t="s">
        <v>126</v>
      </c>
      <c r="F124" t="s">
        <v>1005</v>
      </c>
    </row>
    <row r="125" spans="1:7" x14ac:dyDescent="0.3">
      <c r="A125">
        <v>124</v>
      </c>
      <c r="B125" t="s">
        <v>872</v>
      </c>
      <c r="C125" t="s">
        <v>2</v>
      </c>
      <c r="D125">
        <v>61285508</v>
      </c>
      <c r="E125" t="s">
        <v>80</v>
      </c>
      <c r="F125" t="s">
        <v>1006</v>
      </c>
    </row>
    <row r="126" spans="1:7" x14ac:dyDescent="0.3">
      <c r="A126">
        <v>125</v>
      </c>
      <c r="B126" t="s">
        <v>872</v>
      </c>
      <c r="C126" t="s">
        <v>2</v>
      </c>
      <c r="D126">
        <v>61285508</v>
      </c>
      <c r="E126" t="s">
        <v>17</v>
      </c>
      <c r="F126" t="s">
        <v>1007</v>
      </c>
    </row>
    <row r="127" spans="1:7" x14ac:dyDescent="0.3">
      <c r="A127">
        <v>126</v>
      </c>
      <c r="B127" t="s">
        <v>872</v>
      </c>
      <c r="C127" t="s">
        <v>2</v>
      </c>
      <c r="D127">
        <v>61285508</v>
      </c>
      <c r="E127" t="s">
        <v>22</v>
      </c>
      <c r="F127" t="s">
        <v>1008</v>
      </c>
    </row>
    <row r="128" spans="1:7" x14ac:dyDescent="0.3">
      <c r="A128">
        <v>127</v>
      </c>
      <c r="B128" t="s">
        <v>872</v>
      </c>
      <c r="C128" t="s">
        <v>2</v>
      </c>
      <c r="D128">
        <v>61285508</v>
      </c>
      <c r="E128" t="s">
        <v>17</v>
      </c>
      <c r="F128" t="s">
        <v>1009</v>
      </c>
    </row>
    <row r="129" spans="1:6" x14ac:dyDescent="0.3">
      <c r="A129">
        <v>128</v>
      </c>
      <c r="B129" t="s">
        <v>872</v>
      </c>
      <c r="C129" t="s">
        <v>2</v>
      </c>
      <c r="D129">
        <v>61285508</v>
      </c>
      <c r="E129" t="s">
        <v>53</v>
      </c>
      <c r="F129" t="s">
        <v>1010</v>
      </c>
    </row>
    <row r="130" spans="1:6" x14ac:dyDescent="0.3">
      <c r="A130">
        <v>129</v>
      </c>
      <c r="B130" t="s">
        <v>872</v>
      </c>
      <c r="C130" t="s">
        <v>2</v>
      </c>
      <c r="D130">
        <v>61285508</v>
      </c>
      <c r="E130" t="s">
        <v>25</v>
      </c>
      <c r="F130" t="s">
        <v>1011</v>
      </c>
    </row>
    <row r="131" spans="1:6" ht="28.8" x14ac:dyDescent="0.3">
      <c r="A131">
        <v>130</v>
      </c>
      <c r="B131" t="s">
        <v>872</v>
      </c>
      <c r="C131" t="s">
        <v>879</v>
      </c>
      <c r="D131">
        <v>61285508</v>
      </c>
      <c r="E131" s="1" t="s">
        <v>187</v>
      </c>
      <c r="F131" t="s">
        <v>1012</v>
      </c>
    </row>
    <row r="132" spans="1:6" ht="28.8" x14ac:dyDescent="0.3">
      <c r="A132">
        <v>131</v>
      </c>
      <c r="B132" t="s">
        <v>872</v>
      </c>
      <c r="C132" t="s">
        <v>879</v>
      </c>
      <c r="D132">
        <v>61285508</v>
      </c>
      <c r="E132" s="1" t="s">
        <v>192</v>
      </c>
      <c r="F132" t="s">
        <v>1013</v>
      </c>
    </row>
    <row r="133" spans="1:6" ht="28.8" x14ac:dyDescent="0.3">
      <c r="A133">
        <v>132</v>
      </c>
      <c r="B133" t="s">
        <v>872</v>
      </c>
      <c r="C133" t="s">
        <v>879</v>
      </c>
      <c r="D133">
        <v>61285508</v>
      </c>
      <c r="E133" s="1" t="s">
        <v>196</v>
      </c>
      <c r="F133" t="s">
        <v>1014</v>
      </c>
    </row>
    <row r="134" spans="1:6" ht="28.8" x14ac:dyDescent="0.3">
      <c r="A134">
        <v>133</v>
      </c>
      <c r="B134" t="s">
        <v>872</v>
      </c>
      <c r="C134" t="s">
        <v>879</v>
      </c>
      <c r="D134">
        <v>61285508</v>
      </c>
      <c r="E134" s="1" t="s">
        <v>200</v>
      </c>
      <c r="F134" t="s">
        <v>1015</v>
      </c>
    </row>
    <row r="135" spans="1:6" x14ac:dyDescent="0.3">
      <c r="A135">
        <v>134</v>
      </c>
      <c r="B135" t="s">
        <v>872</v>
      </c>
      <c r="C135" t="s">
        <v>881</v>
      </c>
      <c r="D135">
        <v>61285508</v>
      </c>
      <c r="E135" t="s">
        <v>481</v>
      </c>
      <c r="F135" t="s">
        <v>1016</v>
      </c>
    </row>
    <row r="136" spans="1:6" x14ac:dyDescent="0.3">
      <c r="A136">
        <v>135</v>
      </c>
      <c r="B136" t="s">
        <v>872</v>
      </c>
      <c r="C136" t="s">
        <v>881</v>
      </c>
      <c r="D136">
        <v>61285508</v>
      </c>
      <c r="E136" t="s">
        <v>476</v>
      </c>
      <c r="F136" t="s">
        <v>1017</v>
      </c>
    </row>
    <row r="137" spans="1:6" x14ac:dyDescent="0.3">
      <c r="A137">
        <v>136</v>
      </c>
      <c r="B137" t="s">
        <v>872</v>
      </c>
      <c r="C137" t="s">
        <v>881</v>
      </c>
      <c r="D137">
        <v>61285508</v>
      </c>
      <c r="E137" t="s">
        <v>516</v>
      </c>
      <c r="F137" t="s">
        <v>1018</v>
      </c>
    </row>
    <row r="138" spans="1:6" x14ac:dyDescent="0.3">
      <c r="A138">
        <v>137</v>
      </c>
      <c r="B138" t="s">
        <v>872</v>
      </c>
      <c r="C138" t="s">
        <v>881</v>
      </c>
      <c r="D138">
        <v>61285508</v>
      </c>
      <c r="E138" t="s">
        <v>484</v>
      </c>
      <c r="F138" t="s">
        <v>1019</v>
      </c>
    </row>
    <row r="139" spans="1:6" x14ac:dyDescent="0.3">
      <c r="A139">
        <v>138</v>
      </c>
      <c r="B139" t="s">
        <v>872</v>
      </c>
      <c r="C139" t="s">
        <v>881</v>
      </c>
      <c r="D139">
        <v>61285508</v>
      </c>
      <c r="E139" t="s">
        <v>494</v>
      </c>
      <c r="F139" t="s">
        <v>1020</v>
      </c>
    </row>
    <row r="140" spans="1:6" x14ac:dyDescent="0.3">
      <c r="A140">
        <v>139</v>
      </c>
      <c r="B140" t="s">
        <v>872</v>
      </c>
      <c r="C140" t="s">
        <v>881</v>
      </c>
      <c r="D140">
        <v>61285508</v>
      </c>
      <c r="E140" t="s">
        <v>474</v>
      </c>
      <c r="F140" t="s">
        <v>1021</v>
      </c>
    </row>
    <row r="141" spans="1:6" x14ac:dyDescent="0.3">
      <c r="A141">
        <v>140</v>
      </c>
      <c r="B141" t="s">
        <v>872</v>
      </c>
      <c r="C141" t="s">
        <v>881</v>
      </c>
      <c r="D141">
        <v>61285508</v>
      </c>
      <c r="E141" t="s">
        <v>483</v>
      </c>
      <c r="F141" t="s">
        <v>1022</v>
      </c>
    </row>
    <row r="142" spans="1:6" x14ac:dyDescent="0.3">
      <c r="A142">
        <v>141</v>
      </c>
      <c r="B142" t="s">
        <v>872</v>
      </c>
      <c r="C142" t="s">
        <v>881</v>
      </c>
      <c r="D142">
        <v>61285508</v>
      </c>
      <c r="E142" t="s">
        <v>517</v>
      </c>
      <c r="F142" t="s">
        <v>1023</v>
      </c>
    </row>
    <row r="143" spans="1:6" x14ac:dyDescent="0.3">
      <c r="A143">
        <v>142</v>
      </c>
      <c r="B143" t="s">
        <v>872</v>
      </c>
      <c r="C143" t="s">
        <v>881</v>
      </c>
      <c r="D143">
        <v>61285508</v>
      </c>
      <c r="E143" t="s">
        <v>483</v>
      </c>
      <c r="F143" t="s">
        <v>1024</v>
      </c>
    </row>
    <row r="144" spans="1:6" x14ac:dyDescent="0.3">
      <c r="A144">
        <v>143</v>
      </c>
      <c r="B144" t="s">
        <v>872</v>
      </c>
      <c r="C144" t="s">
        <v>881</v>
      </c>
      <c r="D144">
        <v>61285508</v>
      </c>
      <c r="E144" t="s">
        <v>496</v>
      </c>
      <c r="F144" t="s">
        <v>1025</v>
      </c>
    </row>
    <row r="145" spans="1:6" x14ac:dyDescent="0.3">
      <c r="A145">
        <v>144</v>
      </c>
      <c r="B145" t="s">
        <v>872</v>
      </c>
      <c r="C145" t="s">
        <v>881</v>
      </c>
      <c r="D145">
        <v>61285508</v>
      </c>
      <c r="E145" t="s">
        <v>474</v>
      </c>
      <c r="F145" t="s">
        <v>1026</v>
      </c>
    </row>
    <row r="146" spans="1:6" x14ac:dyDescent="0.3">
      <c r="A146">
        <v>145</v>
      </c>
      <c r="B146" t="s">
        <v>872</v>
      </c>
      <c r="C146" t="s">
        <v>881</v>
      </c>
      <c r="D146">
        <v>61285508</v>
      </c>
      <c r="E146" t="s">
        <v>498</v>
      </c>
      <c r="F146" t="s">
        <v>1027</v>
      </c>
    </row>
    <row r="147" spans="1:6" x14ac:dyDescent="0.3">
      <c r="A147">
        <v>146</v>
      </c>
      <c r="B147" t="s">
        <v>872</v>
      </c>
      <c r="C147" t="s">
        <v>881</v>
      </c>
      <c r="D147">
        <v>61285508</v>
      </c>
      <c r="E147" t="s">
        <v>474</v>
      </c>
      <c r="F147" t="s">
        <v>1028</v>
      </c>
    </row>
    <row r="148" spans="1:6" x14ac:dyDescent="0.3">
      <c r="A148">
        <v>147</v>
      </c>
      <c r="B148" t="s">
        <v>872</v>
      </c>
      <c r="C148" t="s">
        <v>881</v>
      </c>
      <c r="D148">
        <v>61285508</v>
      </c>
      <c r="E148" t="s">
        <v>518</v>
      </c>
      <c r="F148" t="s">
        <v>1029</v>
      </c>
    </row>
    <row r="149" spans="1:6" x14ac:dyDescent="0.3">
      <c r="A149">
        <v>148</v>
      </c>
      <c r="B149" t="s">
        <v>872</v>
      </c>
      <c r="C149" t="s">
        <v>881</v>
      </c>
      <c r="D149">
        <v>61285508</v>
      </c>
      <c r="E149" t="s">
        <v>483</v>
      </c>
      <c r="F149" t="s">
        <v>1030</v>
      </c>
    </row>
    <row r="150" spans="1:6" x14ac:dyDescent="0.3">
      <c r="A150">
        <v>149</v>
      </c>
      <c r="B150" t="s">
        <v>872</v>
      </c>
      <c r="C150" t="s">
        <v>881</v>
      </c>
      <c r="D150">
        <v>61285508</v>
      </c>
      <c r="E150" t="s">
        <v>474</v>
      </c>
      <c r="F150" t="s">
        <v>1031</v>
      </c>
    </row>
    <row r="151" spans="1:6" x14ac:dyDescent="0.3">
      <c r="A151">
        <v>150</v>
      </c>
      <c r="B151" t="s">
        <v>872</v>
      </c>
      <c r="C151" t="s">
        <v>881</v>
      </c>
      <c r="D151">
        <v>61285508</v>
      </c>
      <c r="E151" t="s">
        <v>480</v>
      </c>
      <c r="F151" t="s">
        <v>1032</v>
      </c>
    </row>
    <row r="152" spans="1:6" x14ac:dyDescent="0.3">
      <c r="A152">
        <v>151</v>
      </c>
      <c r="B152" t="s">
        <v>872</v>
      </c>
      <c r="C152" t="s">
        <v>554</v>
      </c>
      <c r="D152">
        <v>61285508</v>
      </c>
      <c r="E152" t="s">
        <v>474</v>
      </c>
      <c r="F152" t="s">
        <v>1033</v>
      </c>
    </row>
    <row r="153" spans="1:6" x14ac:dyDescent="0.3">
      <c r="A153">
        <v>152</v>
      </c>
      <c r="B153" t="s">
        <v>872</v>
      </c>
      <c r="C153" t="s">
        <v>554</v>
      </c>
      <c r="D153">
        <v>61285508</v>
      </c>
      <c r="E153" t="s">
        <v>480</v>
      </c>
      <c r="F153" t="s">
        <v>1034</v>
      </c>
    </row>
    <row r="154" spans="1:6" x14ac:dyDescent="0.3">
      <c r="A154">
        <v>153</v>
      </c>
      <c r="B154" t="s">
        <v>872</v>
      </c>
      <c r="C154" t="s">
        <v>554</v>
      </c>
      <c r="D154">
        <v>61285508</v>
      </c>
      <c r="E154" t="s">
        <v>498</v>
      </c>
      <c r="F154" t="s">
        <v>1035</v>
      </c>
    </row>
    <row r="155" spans="1:6" x14ac:dyDescent="0.3">
      <c r="A155">
        <v>154</v>
      </c>
      <c r="B155" t="s">
        <v>872</v>
      </c>
      <c r="C155" t="s">
        <v>554</v>
      </c>
      <c r="D155">
        <v>61285508</v>
      </c>
      <c r="E155" t="s">
        <v>604</v>
      </c>
      <c r="F155" t="s">
        <v>1036</v>
      </c>
    </row>
    <row r="156" spans="1:6" x14ac:dyDescent="0.3">
      <c r="A156">
        <v>155</v>
      </c>
      <c r="B156" t="s">
        <v>872</v>
      </c>
      <c r="C156" t="s">
        <v>554</v>
      </c>
      <c r="D156">
        <v>61285508</v>
      </c>
      <c r="E156" t="s">
        <v>581</v>
      </c>
      <c r="F156" t="s">
        <v>1037</v>
      </c>
    </row>
    <row r="157" spans="1:6" x14ac:dyDescent="0.3">
      <c r="A157">
        <v>156</v>
      </c>
      <c r="B157" t="s">
        <v>872</v>
      </c>
      <c r="C157" t="s">
        <v>554</v>
      </c>
      <c r="D157">
        <v>61285508</v>
      </c>
      <c r="E157" t="s">
        <v>605</v>
      </c>
      <c r="F157" t="s">
        <v>1038</v>
      </c>
    </row>
    <row r="158" spans="1:6" x14ac:dyDescent="0.3">
      <c r="A158">
        <v>157</v>
      </c>
      <c r="B158" t="s">
        <v>872</v>
      </c>
      <c r="C158" t="s">
        <v>554</v>
      </c>
      <c r="D158">
        <v>61285508</v>
      </c>
      <c r="E158" t="s">
        <v>606</v>
      </c>
      <c r="F158" t="s">
        <v>1039</v>
      </c>
    </row>
    <row r="159" spans="1:6" x14ac:dyDescent="0.3">
      <c r="A159">
        <v>158</v>
      </c>
      <c r="B159" t="s">
        <v>872</v>
      </c>
      <c r="C159" t="s">
        <v>554</v>
      </c>
      <c r="D159">
        <v>61285508</v>
      </c>
      <c r="E159" t="s">
        <v>607</v>
      </c>
      <c r="F159" t="s">
        <v>1040</v>
      </c>
    </row>
    <row r="160" spans="1:6" x14ac:dyDescent="0.3">
      <c r="A160">
        <v>159</v>
      </c>
      <c r="B160" t="s">
        <v>872</v>
      </c>
      <c r="C160" t="s">
        <v>554</v>
      </c>
      <c r="D160">
        <v>61285508</v>
      </c>
      <c r="E160" t="s">
        <v>581</v>
      </c>
      <c r="F160" t="s">
        <v>1041</v>
      </c>
    </row>
    <row r="161" spans="1:6" x14ac:dyDescent="0.3">
      <c r="A161">
        <v>160</v>
      </c>
      <c r="B161" t="s">
        <v>872</v>
      </c>
      <c r="C161" t="s">
        <v>554</v>
      </c>
      <c r="D161">
        <v>61285508</v>
      </c>
      <c r="E161" t="s">
        <v>582</v>
      </c>
      <c r="F161" t="s">
        <v>1042</v>
      </c>
    </row>
    <row r="162" spans="1:6" x14ac:dyDescent="0.3">
      <c r="A162">
        <v>161</v>
      </c>
      <c r="B162" t="s">
        <v>872</v>
      </c>
      <c r="C162" t="s">
        <v>554</v>
      </c>
      <c r="D162">
        <v>61285508</v>
      </c>
      <c r="E162" t="s">
        <v>608</v>
      </c>
      <c r="F162" t="s">
        <v>1043</v>
      </c>
    </row>
    <row r="163" spans="1:6" x14ac:dyDescent="0.3">
      <c r="A163">
        <v>162</v>
      </c>
      <c r="B163" t="s">
        <v>872</v>
      </c>
      <c r="C163" t="s">
        <v>554</v>
      </c>
      <c r="D163">
        <v>61285508</v>
      </c>
      <c r="E163" t="s">
        <v>582</v>
      </c>
      <c r="F163" t="s">
        <v>1044</v>
      </c>
    </row>
    <row r="164" spans="1:6" x14ac:dyDescent="0.3">
      <c r="A164">
        <v>163</v>
      </c>
      <c r="B164" t="s">
        <v>872</v>
      </c>
      <c r="C164" t="s">
        <v>554</v>
      </c>
      <c r="D164">
        <v>61285508</v>
      </c>
      <c r="E164" t="s">
        <v>609</v>
      </c>
      <c r="F164" t="s">
        <v>1045</v>
      </c>
    </row>
    <row r="165" spans="1:6" x14ac:dyDescent="0.3">
      <c r="A165">
        <v>164</v>
      </c>
      <c r="B165" t="s">
        <v>872</v>
      </c>
      <c r="C165" t="s">
        <v>665</v>
      </c>
      <c r="D165">
        <v>61285508</v>
      </c>
      <c r="E165" t="s">
        <v>673</v>
      </c>
      <c r="F165" t="s">
        <v>1046</v>
      </c>
    </row>
    <row r="166" spans="1:6" x14ac:dyDescent="0.3">
      <c r="A166">
        <v>165</v>
      </c>
      <c r="B166" t="s">
        <v>872</v>
      </c>
      <c r="C166" t="s">
        <v>665</v>
      </c>
      <c r="D166">
        <v>61285508</v>
      </c>
      <c r="E166" t="s">
        <v>700</v>
      </c>
      <c r="F166" t="s">
        <v>1047</v>
      </c>
    </row>
    <row r="167" spans="1:6" x14ac:dyDescent="0.3">
      <c r="A167">
        <v>166</v>
      </c>
      <c r="B167" t="s">
        <v>872</v>
      </c>
      <c r="C167" t="s">
        <v>665</v>
      </c>
      <c r="D167">
        <v>61285508</v>
      </c>
      <c r="E167" t="s">
        <v>684</v>
      </c>
      <c r="F167" t="s">
        <v>1048</v>
      </c>
    </row>
    <row r="168" spans="1:6" x14ac:dyDescent="0.3">
      <c r="A168">
        <v>167</v>
      </c>
      <c r="B168" t="s">
        <v>872</v>
      </c>
      <c r="C168" t="s">
        <v>665</v>
      </c>
      <c r="D168">
        <v>61285508</v>
      </c>
      <c r="E168" t="s">
        <v>713</v>
      </c>
      <c r="F168" t="s">
        <v>1049</v>
      </c>
    </row>
    <row r="169" spans="1:6" x14ac:dyDescent="0.3">
      <c r="A169">
        <v>168</v>
      </c>
      <c r="B169" t="s">
        <v>872</v>
      </c>
      <c r="C169" t="s">
        <v>665</v>
      </c>
      <c r="D169">
        <v>61285508</v>
      </c>
      <c r="E169" t="s">
        <v>673</v>
      </c>
      <c r="F169" t="s">
        <v>1050</v>
      </c>
    </row>
    <row r="170" spans="1:6" x14ac:dyDescent="0.3">
      <c r="A170">
        <v>169</v>
      </c>
      <c r="B170" t="s">
        <v>872</v>
      </c>
      <c r="C170" t="s">
        <v>665</v>
      </c>
      <c r="D170">
        <v>61285508</v>
      </c>
      <c r="E170" t="s">
        <v>718</v>
      </c>
      <c r="F170" t="s">
        <v>1051</v>
      </c>
    </row>
    <row r="171" spans="1:6" x14ac:dyDescent="0.3">
      <c r="A171">
        <v>170</v>
      </c>
      <c r="B171" t="s">
        <v>872</v>
      </c>
      <c r="C171" t="s">
        <v>665</v>
      </c>
      <c r="D171">
        <v>61285508</v>
      </c>
      <c r="E171" t="s">
        <v>700</v>
      </c>
      <c r="F171" t="s">
        <v>1052</v>
      </c>
    </row>
    <row r="172" spans="1:6" x14ac:dyDescent="0.3">
      <c r="A172">
        <v>171</v>
      </c>
      <c r="B172" t="s">
        <v>872</v>
      </c>
      <c r="C172" t="s">
        <v>665</v>
      </c>
      <c r="D172">
        <v>61285508</v>
      </c>
      <c r="E172" t="s">
        <v>684</v>
      </c>
      <c r="F172" t="s">
        <v>1053</v>
      </c>
    </row>
    <row r="173" spans="1:6" s="5" customFormat="1" x14ac:dyDescent="0.3">
      <c r="A173" s="5">
        <v>172</v>
      </c>
      <c r="B173" s="5" t="s">
        <v>872</v>
      </c>
      <c r="C173" s="5" t="s">
        <v>665</v>
      </c>
      <c r="D173" s="5">
        <v>61285508</v>
      </c>
      <c r="E173" s="5" t="s">
        <v>711</v>
      </c>
      <c r="F173" s="5" t="s">
        <v>1054</v>
      </c>
    </row>
    <row r="174" spans="1:6" s="18" customFormat="1" ht="15" thickBot="1" x14ac:dyDescent="0.35">
      <c r="A174">
        <v>173</v>
      </c>
      <c r="B174" s="18" t="s">
        <v>872</v>
      </c>
      <c r="C174" s="18" t="s">
        <v>665</v>
      </c>
      <c r="D174" s="18">
        <v>61285508</v>
      </c>
      <c r="F174" s="18" t="s">
        <v>1055</v>
      </c>
    </row>
    <row r="175" spans="1:6" x14ac:dyDescent="0.3">
      <c r="A175">
        <v>174</v>
      </c>
      <c r="B175" t="s">
        <v>872</v>
      </c>
      <c r="C175" t="s">
        <v>2</v>
      </c>
      <c r="D175">
        <v>97667106</v>
      </c>
      <c r="E175" t="s">
        <v>28</v>
      </c>
      <c r="F175" t="s">
        <v>1056</v>
      </c>
    </row>
    <row r="176" spans="1:6" x14ac:dyDescent="0.3">
      <c r="A176">
        <v>175</v>
      </c>
      <c r="B176" t="s">
        <v>872</v>
      </c>
      <c r="C176" t="s">
        <v>2</v>
      </c>
      <c r="D176">
        <v>97667106</v>
      </c>
      <c r="E176" t="s">
        <v>22</v>
      </c>
      <c r="F176" t="s">
        <v>1057</v>
      </c>
    </row>
    <row r="177" spans="1:6" x14ac:dyDescent="0.3">
      <c r="A177">
        <v>176</v>
      </c>
      <c r="B177" t="s">
        <v>872</v>
      </c>
      <c r="C177" t="s">
        <v>2</v>
      </c>
      <c r="D177">
        <v>97667106</v>
      </c>
      <c r="E177" t="s">
        <v>29</v>
      </c>
      <c r="F177" t="s">
        <v>1058</v>
      </c>
    </row>
    <row r="178" spans="1:6" ht="28.8" x14ac:dyDescent="0.3">
      <c r="A178">
        <v>177</v>
      </c>
      <c r="B178" t="s">
        <v>872</v>
      </c>
      <c r="C178" t="s">
        <v>879</v>
      </c>
      <c r="D178">
        <v>97667106</v>
      </c>
      <c r="E178" s="1" t="s">
        <v>203</v>
      </c>
      <c r="F178" t="s">
        <v>1059</v>
      </c>
    </row>
    <row r="179" spans="1:6" ht="28.8" x14ac:dyDescent="0.3">
      <c r="A179">
        <v>178</v>
      </c>
      <c r="B179" t="s">
        <v>872</v>
      </c>
      <c r="C179" t="s">
        <v>879</v>
      </c>
      <c r="D179">
        <v>97667106</v>
      </c>
      <c r="E179" s="1" t="s">
        <v>206</v>
      </c>
      <c r="F179" t="s">
        <v>1060</v>
      </c>
    </row>
    <row r="180" spans="1:6" ht="28.8" x14ac:dyDescent="0.3">
      <c r="A180">
        <v>179</v>
      </c>
      <c r="B180" t="s">
        <v>872</v>
      </c>
      <c r="C180" t="s">
        <v>879</v>
      </c>
      <c r="D180">
        <v>97667106</v>
      </c>
      <c r="E180" s="1" t="s">
        <v>187</v>
      </c>
      <c r="F180" t="s">
        <v>1061</v>
      </c>
    </row>
    <row r="181" spans="1:6" ht="28.8" x14ac:dyDescent="0.3">
      <c r="A181">
        <v>180</v>
      </c>
      <c r="B181" t="s">
        <v>872</v>
      </c>
      <c r="C181" t="s">
        <v>879</v>
      </c>
      <c r="D181">
        <v>97667106</v>
      </c>
      <c r="E181" s="1" t="s">
        <v>213</v>
      </c>
      <c r="F181" t="s">
        <v>1062</v>
      </c>
    </row>
    <row r="182" spans="1:6" ht="28.8" x14ac:dyDescent="0.3">
      <c r="A182">
        <v>181</v>
      </c>
      <c r="B182" t="s">
        <v>872</v>
      </c>
      <c r="C182" t="s">
        <v>879</v>
      </c>
      <c r="D182">
        <v>97667106</v>
      </c>
      <c r="E182" s="1" t="s">
        <v>203</v>
      </c>
      <c r="F182" t="s">
        <v>1063</v>
      </c>
    </row>
    <row r="183" spans="1:6" ht="28.8" x14ac:dyDescent="0.3">
      <c r="A183">
        <v>182</v>
      </c>
      <c r="B183" t="s">
        <v>872</v>
      </c>
      <c r="C183" t="s">
        <v>879</v>
      </c>
      <c r="D183">
        <v>97667106</v>
      </c>
      <c r="E183" s="1" t="s">
        <v>221</v>
      </c>
      <c r="F183" t="s">
        <v>1064</v>
      </c>
    </row>
    <row r="184" spans="1:6" ht="28.8" x14ac:dyDescent="0.3">
      <c r="A184">
        <v>183</v>
      </c>
      <c r="B184" t="s">
        <v>872</v>
      </c>
      <c r="C184" t="s">
        <v>879</v>
      </c>
      <c r="D184">
        <v>97667106</v>
      </c>
      <c r="E184" s="1" t="s">
        <v>225</v>
      </c>
      <c r="F184" t="s">
        <v>1065</v>
      </c>
    </row>
    <row r="185" spans="1:6" ht="28.8" x14ac:dyDescent="0.3">
      <c r="A185">
        <v>184</v>
      </c>
      <c r="B185" t="s">
        <v>872</v>
      </c>
      <c r="C185" t="s">
        <v>879</v>
      </c>
      <c r="D185">
        <v>97667106</v>
      </c>
      <c r="E185" s="1" t="s">
        <v>187</v>
      </c>
      <c r="F185" t="s">
        <v>1066</v>
      </c>
    </row>
    <row r="186" spans="1:6" ht="28.8" x14ac:dyDescent="0.3">
      <c r="A186">
        <v>185</v>
      </c>
      <c r="B186" t="s">
        <v>872</v>
      </c>
      <c r="C186" t="s">
        <v>879</v>
      </c>
      <c r="D186">
        <v>97667106</v>
      </c>
      <c r="E186" s="1" t="s">
        <v>231</v>
      </c>
      <c r="F186" t="s">
        <v>1067</v>
      </c>
    </row>
    <row r="187" spans="1:6" ht="28.8" x14ac:dyDescent="0.3">
      <c r="A187">
        <v>186</v>
      </c>
      <c r="B187" t="s">
        <v>872</v>
      </c>
      <c r="C187" t="s">
        <v>879</v>
      </c>
      <c r="D187">
        <v>97667106</v>
      </c>
      <c r="E187" s="1" t="s">
        <v>196</v>
      </c>
      <c r="F187" t="s">
        <v>1068</v>
      </c>
    </row>
    <row r="188" spans="1:6" ht="28.8" x14ac:dyDescent="0.3">
      <c r="A188">
        <v>187</v>
      </c>
      <c r="B188" t="s">
        <v>872</v>
      </c>
      <c r="C188" t="s">
        <v>879</v>
      </c>
      <c r="D188">
        <v>97667106</v>
      </c>
      <c r="E188" s="1" t="s">
        <v>200</v>
      </c>
      <c r="F188" t="s">
        <v>1069</v>
      </c>
    </row>
    <row r="189" spans="1:6" x14ac:dyDescent="0.3">
      <c r="A189">
        <v>188</v>
      </c>
      <c r="B189" t="s">
        <v>872</v>
      </c>
      <c r="C189" t="s">
        <v>881</v>
      </c>
      <c r="D189">
        <v>97667106</v>
      </c>
      <c r="E189" t="s">
        <v>481</v>
      </c>
      <c r="F189" t="s">
        <v>1070</v>
      </c>
    </row>
    <row r="190" spans="1:6" x14ac:dyDescent="0.3">
      <c r="A190">
        <v>189</v>
      </c>
      <c r="B190" t="s">
        <v>872</v>
      </c>
      <c r="C190" t="s">
        <v>881</v>
      </c>
      <c r="D190">
        <v>97667106</v>
      </c>
      <c r="E190" t="s">
        <v>486</v>
      </c>
      <c r="F190" t="s">
        <v>1071</v>
      </c>
    </row>
    <row r="191" spans="1:6" x14ac:dyDescent="0.3">
      <c r="A191">
        <v>190</v>
      </c>
      <c r="B191" t="s">
        <v>872</v>
      </c>
      <c r="C191" t="s">
        <v>881</v>
      </c>
      <c r="D191">
        <v>97667106</v>
      </c>
      <c r="E191" t="s">
        <v>499</v>
      </c>
      <c r="F191" t="s">
        <v>1072</v>
      </c>
    </row>
    <row r="192" spans="1:6" x14ac:dyDescent="0.3">
      <c r="A192">
        <v>191</v>
      </c>
      <c r="B192" t="s">
        <v>872</v>
      </c>
      <c r="C192" t="s">
        <v>881</v>
      </c>
      <c r="D192">
        <v>97667106</v>
      </c>
      <c r="E192" t="s">
        <v>472</v>
      </c>
      <c r="F192" t="s">
        <v>1073</v>
      </c>
    </row>
    <row r="193" spans="1:6" x14ac:dyDescent="0.3">
      <c r="A193">
        <v>192</v>
      </c>
      <c r="B193" t="s">
        <v>872</v>
      </c>
      <c r="C193" t="s">
        <v>554</v>
      </c>
      <c r="D193">
        <v>97667106</v>
      </c>
      <c r="E193" t="s">
        <v>476</v>
      </c>
      <c r="F193" t="s">
        <v>1074</v>
      </c>
    </row>
    <row r="194" spans="1:6" x14ac:dyDescent="0.3">
      <c r="A194">
        <v>193</v>
      </c>
      <c r="B194" t="s">
        <v>872</v>
      </c>
      <c r="C194" t="s">
        <v>554</v>
      </c>
      <c r="D194">
        <v>97667106</v>
      </c>
      <c r="E194" t="s">
        <v>565</v>
      </c>
      <c r="F194" t="s">
        <v>1075</v>
      </c>
    </row>
    <row r="195" spans="1:6" x14ac:dyDescent="0.3">
      <c r="A195">
        <v>194</v>
      </c>
      <c r="B195" t="s">
        <v>872</v>
      </c>
      <c r="C195" t="s">
        <v>665</v>
      </c>
      <c r="D195">
        <v>97667106</v>
      </c>
      <c r="E195" t="s">
        <v>719</v>
      </c>
      <c r="F195" t="s">
        <v>1076</v>
      </c>
    </row>
    <row r="196" spans="1:6" x14ac:dyDescent="0.3">
      <c r="A196">
        <v>195</v>
      </c>
      <c r="B196" t="s">
        <v>872</v>
      </c>
      <c r="C196" t="s">
        <v>665</v>
      </c>
      <c r="D196">
        <v>97667106</v>
      </c>
      <c r="E196" t="s">
        <v>720</v>
      </c>
      <c r="F196" t="s">
        <v>1077</v>
      </c>
    </row>
    <row r="197" spans="1:6" x14ac:dyDescent="0.3">
      <c r="A197">
        <v>196</v>
      </c>
      <c r="B197" t="s">
        <v>872</v>
      </c>
      <c r="C197" t="s">
        <v>665</v>
      </c>
      <c r="D197">
        <v>97667106</v>
      </c>
      <c r="E197" t="s">
        <v>679</v>
      </c>
      <c r="F197" t="s">
        <v>1078</v>
      </c>
    </row>
    <row r="198" spans="1:6" x14ac:dyDescent="0.3">
      <c r="A198">
        <v>197</v>
      </c>
      <c r="B198" t="s">
        <v>872</v>
      </c>
      <c r="C198" t="s">
        <v>665</v>
      </c>
      <c r="D198">
        <v>97667106</v>
      </c>
      <c r="E198" t="s">
        <v>676</v>
      </c>
      <c r="F198" t="s">
        <v>1079</v>
      </c>
    </row>
    <row r="199" spans="1:6" x14ac:dyDescent="0.3">
      <c r="A199">
        <v>198</v>
      </c>
      <c r="B199" t="s">
        <v>872</v>
      </c>
      <c r="C199" t="s">
        <v>665</v>
      </c>
      <c r="D199">
        <v>97667106</v>
      </c>
      <c r="E199" t="s">
        <v>669</v>
      </c>
      <c r="F199" t="s">
        <v>1080</v>
      </c>
    </row>
    <row r="200" spans="1:6" s="5" customFormat="1" x14ac:dyDescent="0.3">
      <c r="A200" s="5">
        <v>199</v>
      </c>
      <c r="B200" s="5" t="s">
        <v>872</v>
      </c>
      <c r="C200" s="5" t="s">
        <v>762</v>
      </c>
      <c r="D200" s="5">
        <v>97667106</v>
      </c>
      <c r="E200" s="5" t="s">
        <v>767</v>
      </c>
      <c r="F200" s="5" t="s">
        <v>1081</v>
      </c>
    </row>
    <row r="201" spans="1:6" s="18" customFormat="1" ht="15" thickBot="1" x14ac:dyDescent="0.35">
      <c r="A201">
        <v>200</v>
      </c>
      <c r="B201" s="18" t="s">
        <v>872</v>
      </c>
      <c r="C201" s="18" t="s">
        <v>762</v>
      </c>
      <c r="D201" s="18">
        <v>97667106</v>
      </c>
      <c r="E201" s="18" t="s">
        <v>764</v>
      </c>
      <c r="F201" s="18" t="s">
        <v>1082</v>
      </c>
    </row>
    <row r="202" spans="1:6" x14ac:dyDescent="0.3">
      <c r="A202">
        <v>201</v>
      </c>
      <c r="B202" t="s">
        <v>872</v>
      </c>
      <c r="C202" t="s">
        <v>2</v>
      </c>
      <c r="D202">
        <v>106377461</v>
      </c>
      <c r="E202" t="s">
        <v>25</v>
      </c>
      <c r="F202" t="s">
        <v>1083</v>
      </c>
    </row>
    <row r="203" spans="1:6" ht="28.8" x14ac:dyDescent="0.3">
      <c r="A203">
        <v>202</v>
      </c>
      <c r="B203" t="s">
        <v>872</v>
      </c>
      <c r="C203" t="s">
        <v>879</v>
      </c>
      <c r="D203">
        <v>106377461</v>
      </c>
      <c r="E203" s="1" t="s">
        <v>240</v>
      </c>
      <c r="F203" t="s">
        <v>1084</v>
      </c>
    </row>
    <row r="204" spans="1:6" ht="28.8" x14ac:dyDescent="0.3">
      <c r="A204">
        <v>203</v>
      </c>
      <c r="B204" t="s">
        <v>872</v>
      </c>
      <c r="C204" t="s">
        <v>879</v>
      </c>
      <c r="D204">
        <v>106377461</v>
      </c>
      <c r="E204" s="1" t="s">
        <v>242</v>
      </c>
      <c r="F204" t="s">
        <v>1085</v>
      </c>
    </row>
    <row r="205" spans="1:6" ht="28.8" x14ac:dyDescent="0.3">
      <c r="A205">
        <v>204</v>
      </c>
      <c r="B205" t="s">
        <v>872</v>
      </c>
      <c r="C205" t="s">
        <v>879</v>
      </c>
      <c r="D205">
        <v>106377461</v>
      </c>
      <c r="E205" s="1" t="s">
        <v>247</v>
      </c>
      <c r="F205" t="s">
        <v>1086</v>
      </c>
    </row>
    <row r="206" spans="1:6" ht="28.8" x14ac:dyDescent="0.3">
      <c r="A206">
        <v>205</v>
      </c>
      <c r="B206" t="s">
        <v>872</v>
      </c>
      <c r="C206" t="s">
        <v>879</v>
      </c>
      <c r="D206">
        <v>106377461</v>
      </c>
      <c r="E206" s="1" t="s">
        <v>200</v>
      </c>
      <c r="F206" t="s">
        <v>1087</v>
      </c>
    </row>
    <row r="207" spans="1:6" x14ac:dyDescent="0.3">
      <c r="A207">
        <v>206</v>
      </c>
      <c r="B207" t="s">
        <v>872</v>
      </c>
      <c r="C207" t="s">
        <v>881</v>
      </c>
      <c r="D207">
        <v>106377461</v>
      </c>
      <c r="E207" t="s">
        <v>479</v>
      </c>
      <c r="F207" t="s">
        <v>1088</v>
      </c>
    </row>
    <row r="208" spans="1:6" x14ac:dyDescent="0.3">
      <c r="A208">
        <v>207</v>
      </c>
      <c r="B208" t="s">
        <v>872</v>
      </c>
      <c r="C208" t="s">
        <v>881</v>
      </c>
      <c r="D208">
        <v>106377461</v>
      </c>
      <c r="E208" t="s">
        <v>476</v>
      </c>
      <c r="F208" t="s">
        <v>1089</v>
      </c>
    </row>
    <row r="209" spans="1:6" x14ac:dyDescent="0.3">
      <c r="A209">
        <v>208</v>
      </c>
      <c r="B209" t="s">
        <v>872</v>
      </c>
      <c r="C209" t="s">
        <v>881</v>
      </c>
      <c r="D209">
        <v>106377461</v>
      </c>
      <c r="E209" t="s">
        <v>481</v>
      </c>
      <c r="F209" t="s">
        <v>1090</v>
      </c>
    </row>
    <row r="210" spans="1:6" x14ac:dyDescent="0.3">
      <c r="A210">
        <v>209</v>
      </c>
      <c r="B210" t="s">
        <v>872</v>
      </c>
      <c r="C210" t="s">
        <v>881</v>
      </c>
      <c r="D210">
        <v>106377461</v>
      </c>
      <c r="E210" t="s">
        <v>476</v>
      </c>
      <c r="F210" t="s">
        <v>1091</v>
      </c>
    </row>
    <row r="211" spans="1:6" x14ac:dyDescent="0.3">
      <c r="A211">
        <v>210</v>
      </c>
      <c r="B211" t="s">
        <v>872</v>
      </c>
      <c r="C211" t="s">
        <v>881</v>
      </c>
      <c r="D211">
        <v>106377461</v>
      </c>
      <c r="E211" t="s">
        <v>481</v>
      </c>
      <c r="F211" t="s">
        <v>1092</v>
      </c>
    </row>
    <row r="212" spans="1:6" x14ac:dyDescent="0.3">
      <c r="A212">
        <v>211</v>
      </c>
      <c r="B212" t="s">
        <v>872</v>
      </c>
      <c r="C212" t="s">
        <v>881</v>
      </c>
      <c r="D212">
        <v>106377461</v>
      </c>
      <c r="E212" t="s">
        <v>484</v>
      </c>
      <c r="F212" t="s">
        <v>1093</v>
      </c>
    </row>
    <row r="213" spans="1:6" x14ac:dyDescent="0.3">
      <c r="A213">
        <v>212</v>
      </c>
      <c r="B213" t="s">
        <v>872</v>
      </c>
      <c r="C213" t="s">
        <v>881</v>
      </c>
      <c r="D213">
        <v>106377461</v>
      </c>
      <c r="E213" t="s">
        <v>479</v>
      </c>
      <c r="F213" t="s">
        <v>1094</v>
      </c>
    </row>
    <row r="214" spans="1:6" x14ac:dyDescent="0.3">
      <c r="A214">
        <v>213</v>
      </c>
      <c r="B214" t="s">
        <v>872</v>
      </c>
      <c r="C214" t="s">
        <v>881</v>
      </c>
      <c r="D214">
        <v>106377461</v>
      </c>
      <c r="E214" t="s">
        <v>472</v>
      </c>
      <c r="F214" t="s">
        <v>1095</v>
      </c>
    </row>
    <row r="215" spans="1:6" x14ac:dyDescent="0.3">
      <c r="A215">
        <v>214</v>
      </c>
      <c r="B215" t="s">
        <v>872</v>
      </c>
      <c r="C215" t="s">
        <v>554</v>
      </c>
      <c r="D215">
        <v>106377461</v>
      </c>
      <c r="E215" t="s">
        <v>476</v>
      </c>
      <c r="F215" t="s">
        <v>1096</v>
      </c>
    </row>
    <row r="216" spans="1:6" x14ac:dyDescent="0.3">
      <c r="A216">
        <v>215</v>
      </c>
      <c r="B216" t="s">
        <v>872</v>
      </c>
      <c r="C216" t="s">
        <v>554</v>
      </c>
      <c r="D216">
        <v>106377461</v>
      </c>
      <c r="E216" t="s">
        <v>479</v>
      </c>
      <c r="F216" t="s">
        <v>1097</v>
      </c>
    </row>
    <row r="217" spans="1:6" x14ac:dyDescent="0.3">
      <c r="A217">
        <v>216</v>
      </c>
      <c r="B217" t="s">
        <v>872</v>
      </c>
      <c r="C217" t="s">
        <v>554</v>
      </c>
      <c r="D217">
        <v>106377461</v>
      </c>
      <c r="E217" t="s">
        <v>558</v>
      </c>
      <c r="F217" t="s">
        <v>1098</v>
      </c>
    </row>
    <row r="218" spans="1:6" x14ac:dyDescent="0.3">
      <c r="A218">
        <v>217</v>
      </c>
      <c r="B218" t="s">
        <v>872</v>
      </c>
      <c r="C218" t="s">
        <v>665</v>
      </c>
      <c r="D218">
        <v>106377461</v>
      </c>
      <c r="E218" t="s">
        <v>669</v>
      </c>
      <c r="F218" t="s">
        <v>1099</v>
      </c>
    </row>
    <row r="219" spans="1:6" x14ac:dyDescent="0.3">
      <c r="A219">
        <v>218</v>
      </c>
      <c r="B219" t="s">
        <v>872</v>
      </c>
      <c r="C219" t="s">
        <v>762</v>
      </c>
      <c r="D219">
        <v>106377461</v>
      </c>
      <c r="E219" t="s">
        <v>767</v>
      </c>
      <c r="F219" t="s">
        <v>1100</v>
      </c>
    </row>
    <row r="220" spans="1:6" x14ac:dyDescent="0.3">
      <c r="A220">
        <v>219</v>
      </c>
      <c r="B220" t="s">
        <v>872</v>
      </c>
      <c r="C220" t="s">
        <v>762</v>
      </c>
      <c r="D220">
        <v>106377461</v>
      </c>
      <c r="E220" t="s">
        <v>768</v>
      </c>
      <c r="F220" t="s">
        <v>1101</v>
      </c>
    </row>
    <row r="221" spans="1:6" x14ac:dyDescent="0.3">
      <c r="A221">
        <v>220</v>
      </c>
      <c r="B221" t="s">
        <v>872</v>
      </c>
      <c r="C221" t="s">
        <v>762</v>
      </c>
      <c r="D221">
        <v>106377461</v>
      </c>
      <c r="E221" t="s">
        <v>789</v>
      </c>
      <c r="F221" t="s">
        <v>1102</v>
      </c>
    </row>
    <row r="222" spans="1:6" x14ac:dyDescent="0.3">
      <c r="A222">
        <v>221</v>
      </c>
      <c r="B222" t="s">
        <v>872</v>
      </c>
      <c r="C222" t="s">
        <v>762</v>
      </c>
      <c r="D222">
        <v>106377461</v>
      </c>
      <c r="E222" t="s">
        <v>804</v>
      </c>
      <c r="F222" t="s">
        <v>1103</v>
      </c>
    </row>
    <row r="223" spans="1:6" x14ac:dyDescent="0.3">
      <c r="A223">
        <v>222</v>
      </c>
      <c r="B223" t="s">
        <v>872</v>
      </c>
      <c r="C223" t="s">
        <v>762</v>
      </c>
      <c r="D223">
        <v>106377461</v>
      </c>
      <c r="E223" t="s">
        <v>778</v>
      </c>
      <c r="F223" t="s">
        <v>1104</v>
      </c>
    </row>
    <row r="224" spans="1:6" x14ac:dyDescent="0.3">
      <c r="A224">
        <v>223</v>
      </c>
      <c r="B224" t="s">
        <v>872</v>
      </c>
      <c r="C224" t="s">
        <v>762</v>
      </c>
      <c r="D224">
        <v>106377461</v>
      </c>
      <c r="E224" t="s">
        <v>791</v>
      </c>
      <c r="F224" t="s">
        <v>1105</v>
      </c>
    </row>
    <row r="225" spans="1:6" s="5" customFormat="1" x14ac:dyDescent="0.3">
      <c r="A225" s="5">
        <v>224</v>
      </c>
      <c r="B225" s="5" t="s">
        <v>872</v>
      </c>
      <c r="C225" s="5" t="s">
        <v>762</v>
      </c>
      <c r="D225" s="5">
        <v>106377461</v>
      </c>
      <c r="E225" s="5" t="s">
        <v>764</v>
      </c>
      <c r="F225" s="5" t="s">
        <v>1106</v>
      </c>
    </row>
    <row r="226" spans="1:6" s="18" customFormat="1" ht="15" thickBot="1" x14ac:dyDescent="0.35">
      <c r="A226">
        <v>225</v>
      </c>
      <c r="B226" s="18" t="s">
        <v>872</v>
      </c>
      <c r="C226" s="18" t="s">
        <v>2</v>
      </c>
      <c r="D226" s="18">
        <v>106377461</v>
      </c>
      <c r="E226" s="18" t="s">
        <v>25</v>
      </c>
      <c r="F226" s="18" t="s">
        <v>1107</v>
      </c>
    </row>
    <row r="227" spans="1:6" x14ac:dyDescent="0.3">
      <c r="A227">
        <v>226</v>
      </c>
      <c r="B227" t="s">
        <v>872</v>
      </c>
      <c r="C227" t="s">
        <v>2</v>
      </c>
      <c r="D227">
        <v>162281163</v>
      </c>
      <c r="E227" t="s">
        <v>53</v>
      </c>
      <c r="F227" t="s">
        <v>848</v>
      </c>
    </row>
    <row r="228" spans="1:6" x14ac:dyDescent="0.3">
      <c r="A228">
        <v>227</v>
      </c>
      <c r="B228" t="s">
        <v>872</v>
      </c>
      <c r="C228" t="s">
        <v>2</v>
      </c>
      <c r="D228">
        <v>162281163</v>
      </c>
      <c r="E228" t="s">
        <v>17</v>
      </c>
      <c r="F228" t="s">
        <v>850</v>
      </c>
    </row>
    <row r="229" spans="1:6" x14ac:dyDescent="0.3">
      <c r="A229">
        <v>228</v>
      </c>
      <c r="B229" t="s">
        <v>872</v>
      </c>
      <c r="C229" t="s">
        <v>2</v>
      </c>
      <c r="D229">
        <v>162281163</v>
      </c>
      <c r="E229" t="s">
        <v>77</v>
      </c>
      <c r="F229" t="s">
        <v>851</v>
      </c>
    </row>
    <row r="230" spans="1:6" x14ac:dyDescent="0.3">
      <c r="A230">
        <v>229</v>
      </c>
      <c r="B230" t="s">
        <v>872</v>
      </c>
      <c r="C230" t="s">
        <v>2</v>
      </c>
      <c r="D230">
        <v>162281163</v>
      </c>
      <c r="E230" t="s">
        <v>68</v>
      </c>
      <c r="F230" t="s">
        <v>852</v>
      </c>
    </row>
    <row r="231" spans="1:6" x14ac:dyDescent="0.3">
      <c r="A231">
        <v>230</v>
      </c>
      <c r="B231" t="s">
        <v>872</v>
      </c>
      <c r="C231" t="s">
        <v>2</v>
      </c>
      <c r="D231">
        <v>162281163</v>
      </c>
      <c r="E231" t="s">
        <v>66</v>
      </c>
      <c r="F231" t="s">
        <v>853</v>
      </c>
    </row>
    <row r="232" spans="1:6" x14ac:dyDescent="0.3">
      <c r="A232">
        <v>231</v>
      </c>
      <c r="B232" t="s">
        <v>872</v>
      </c>
      <c r="C232" t="s">
        <v>2</v>
      </c>
      <c r="D232">
        <v>162281163</v>
      </c>
      <c r="E232" t="s">
        <v>17</v>
      </c>
      <c r="F232" t="s">
        <v>854</v>
      </c>
    </row>
    <row r="233" spans="1:6" x14ac:dyDescent="0.3">
      <c r="A233">
        <v>232</v>
      </c>
      <c r="B233" t="s">
        <v>872</v>
      </c>
      <c r="C233" t="s">
        <v>2</v>
      </c>
      <c r="D233">
        <v>162281163</v>
      </c>
      <c r="E233" t="s">
        <v>32</v>
      </c>
      <c r="F233" t="s">
        <v>855</v>
      </c>
    </row>
    <row r="234" spans="1:6" x14ac:dyDescent="0.3">
      <c r="A234">
        <v>233</v>
      </c>
      <c r="B234" t="s">
        <v>872</v>
      </c>
      <c r="C234" t="s">
        <v>2</v>
      </c>
      <c r="D234">
        <v>162281163</v>
      </c>
      <c r="E234" t="s">
        <v>41</v>
      </c>
      <c r="F234" t="s">
        <v>856</v>
      </c>
    </row>
    <row r="235" spans="1:6" x14ac:dyDescent="0.3">
      <c r="A235">
        <v>234</v>
      </c>
      <c r="B235" t="s">
        <v>872</v>
      </c>
      <c r="C235" t="s">
        <v>2</v>
      </c>
      <c r="D235">
        <v>162281163</v>
      </c>
      <c r="E235" t="s">
        <v>80</v>
      </c>
      <c r="F235" t="s">
        <v>857</v>
      </c>
    </row>
    <row r="236" spans="1:6" x14ac:dyDescent="0.3">
      <c r="A236">
        <v>235</v>
      </c>
      <c r="B236" t="s">
        <v>872</v>
      </c>
      <c r="C236" t="s">
        <v>2</v>
      </c>
      <c r="D236">
        <v>162281163</v>
      </c>
      <c r="E236" t="s">
        <v>86</v>
      </c>
      <c r="F236" t="s">
        <v>858</v>
      </c>
    </row>
    <row r="237" spans="1:6" x14ac:dyDescent="0.3">
      <c r="A237">
        <v>236</v>
      </c>
      <c r="B237" t="s">
        <v>872</v>
      </c>
      <c r="C237" t="s">
        <v>2</v>
      </c>
      <c r="D237">
        <v>162281163</v>
      </c>
      <c r="E237" t="s">
        <v>127</v>
      </c>
      <c r="F237" t="s">
        <v>859</v>
      </c>
    </row>
    <row r="238" spans="1:6" x14ac:dyDescent="0.3">
      <c r="A238">
        <v>237</v>
      </c>
      <c r="B238" t="s">
        <v>872</v>
      </c>
      <c r="C238" t="s">
        <v>2</v>
      </c>
      <c r="D238">
        <v>162281163</v>
      </c>
      <c r="E238" t="s">
        <v>860</v>
      </c>
      <c r="F238" t="s">
        <v>861</v>
      </c>
    </row>
    <row r="239" spans="1:6" x14ac:dyDescent="0.3">
      <c r="A239">
        <v>238</v>
      </c>
      <c r="B239" t="s">
        <v>872</v>
      </c>
      <c r="C239" t="s">
        <v>2</v>
      </c>
      <c r="D239">
        <v>162281163</v>
      </c>
      <c r="E239" t="s">
        <v>860</v>
      </c>
      <c r="F239" t="s">
        <v>862</v>
      </c>
    </row>
    <row r="240" spans="1:6" x14ac:dyDescent="0.3">
      <c r="A240">
        <v>239</v>
      </c>
      <c r="B240" t="s">
        <v>872</v>
      </c>
      <c r="C240" t="s">
        <v>2</v>
      </c>
      <c r="D240">
        <v>162281163</v>
      </c>
      <c r="E240" t="s">
        <v>46</v>
      </c>
      <c r="F240" t="s">
        <v>863</v>
      </c>
    </row>
    <row r="241" spans="1:6" s="5" customFormat="1" x14ac:dyDescent="0.3">
      <c r="A241" s="5">
        <v>240</v>
      </c>
      <c r="B241" s="5" t="s">
        <v>872</v>
      </c>
      <c r="C241" s="5" t="s">
        <v>2</v>
      </c>
      <c r="D241" s="5">
        <v>162281163</v>
      </c>
      <c r="E241" s="5" t="s">
        <v>128</v>
      </c>
      <c r="F241" s="5" t="s">
        <v>864</v>
      </c>
    </row>
    <row r="242" spans="1:6" s="18" customFormat="1" ht="15" thickBot="1" x14ac:dyDescent="0.35">
      <c r="A242">
        <v>241</v>
      </c>
      <c r="B242" s="18" t="s">
        <v>872</v>
      </c>
      <c r="C242" s="18" t="s">
        <v>2</v>
      </c>
      <c r="D242" s="18">
        <v>162281163</v>
      </c>
      <c r="E242" s="18" t="s">
        <v>32</v>
      </c>
      <c r="F242" s="18" t="s">
        <v>865</v>
      </c>
    </row>
    <row r="243" spans="1:6" x14ac:dyDescent="0.3">
      <c r="A243">
        <v>242</v>
      </c>
      <c r="B243" t="s">
        <v>872</v>
      </c>
      <c r="C243" t="s">
        <v>2</v>
      </c>
      <c r="D243">
        <v>171256030</v>
      </c>
      <c r="E243" t="s">
        <v>25</v>
      </c>
      <c r="F243" t="s">
        <v>1108</v>
      </c>
    </row>
    <row r="244" spans="1:6" ht="28.8" x14ac:dyDescent="0.3">
      <c r="A244">
        <v>243</v>
      </c>
      <c r="B244" t="s">
        <v>872</v>
      </c>
      <c r="C244" t="s">
        <v>879</v>
      </c>
      <c r="D244">
        <v>171256030</v>
      </c>
      <c r="E244" s="1" t="s">
        <v>255</v>
      </c>
      <c r="F244" t="s">
        <v>1109</v>
      </c>
    </row>
    <row r="245" spans="1:6" ht="28.8" x14ac:dyDescent="0.3">
      <c r="A245">
        <v>244</v>
      </c>
      <c r="B245" t="s">
        <v>872</v>
      </c>
      <c r="C245" t="s">
        <v>879</v>
      </c>
      <c r="D245">
        <v>171256030</v>
      </c>
      <c r="E245" s="1" t="s">
        <v>258</v>
      </c>
      <c r="F245" t="s">
        <v>1110</v>
      </c>
    </row>
    <row r="246" spans="1:6" ht="28.8" x14ac:dyDescent="0.3">
      <c r="A246">
        <v>245</v>
      </c>
      <c r="B246" t="s">
        <v>872</v>
      </c>
      <c r="C246" t="s">
        <v>879</v>
      </c>
      <c r="D246">
        <v>171256030</v>
      </c>
      <c r="E246" s="1" t="s">
        <v>200</v>
      </c>
      <c r="F246" t="s">
        <v>1111</v>
      </c>
    </row>
    <row r="247" spans="1:6" x14ac:dyDescent="0.3">
      <c r="A247">
        <v>246</v>
      </c>
      <c r="B247" t="s">
        <v>872</v>
      </c>
      <c r="C247" t="s">
        <v>881</v>
      </c>
      <c r="D247">
        <v>171256030</v>
      </c>
      <c r="E247" t="s">
        <v>472</v>
      </c>
      <c r="F247" t="s">
        <v>1112</v>
      </c>
    </row>
    <row r="248" spans="1:6" x14ac:dyDescent="0.3">
      <c r="A248">
        <v>247</v>
      </c>
      <c r="B248" t="s">
        <v>872</v>
      </c>
      <c r="C248" t="s">
        <v>554</v>
      </c>
      <c r="D248">
        <v>171256030</v>
      </c>
      <c r="E248" t="s">
        <v>476</v>
      </c>
      <c r="F248" t="s">
        <v>1113</v>
      </c>
    </row>
    <row r="249" spans="1:6" x14ac:dyDescent="0.3">
      <c r="A249">
        <v>248</v>
      </c>
      <c r="B249" t="s">
        <v>872</v>
      </c>
      <c r="C249" t="s">
        <v>554</v>
      </c>
      <c r="D249">
        <v>171256030</v>
      </c>
      <c r="E249" t="s">
        <v>570</v>
      </c>
      <c r="F249" t="s">
        <v>1114</v>
      </c>
    </row>
    <row r="250" spans="1:6" x14ac:dyDescent="0.3">
      <c r="A250">
        <v>249</v>
      </c>
      <c r="B250" t="s">
        <v>872</v>
      </c>
      <c r="C250" t="s">
        <v>665</v>
      </c>
      <c r="D250">
        <v>171256030</v>
      </c>
      <c r="E250" t="s">
        <v>673</v>
      </c>
      <c r="F250" t="s">
        <v>1115</v>
      </c>
    </row>
    <row r="251" spans="1:6" x14ac:dyDescent="0.3">
      <c r="A251">
        <v>250</v>
      </c>
      <c r="B251" t="s">
        <v>872</v>
      </c>
      <c r="C251" t="s">
        <v>665</v>
      </c>
      <c r="D251">
        <v>171256030</v>
      </c>
      <c r="E251" t="s">
        <v>721</v>
      </c>
      <c r="F251" t="s">
        <v>1116</v>
      </c>
    </row>
    <row r="252" spans="1:6" x14ac:dyDescent="0.3">
      <c r="A252">
        <v>251</v>
      </c>
      <c r="B252" t="s">
        <v>872</v>
      </c>
      <c r="C252" t="s">
        <v>665</v>
      </c>
      <c r="D252">
        <v>171256030</v>
      </c>
      <c r="E252" t="s">
        <v>722</v>
      </c>
      <c r="F252" t="s">
        <v>1117</v>
      </c>
    </row>
    <row r="253" spans="1:6" s="5" customFormat="1" x14ac:dyDescent="0.3">
      <c r="A253" s="5">
        <v>252</v>
      </c>
      <c r="B253" s="5" t="s">
        <v>872</v>
      </c>
      <c r="C253" s="5" t="s">
        <v>762</v>
      </c>
      <c r="D253" s="5">
        <v>171256030</v>
      </c>
      <c r="E253" s="5" t="s">
        <v>767</v>
      </c>
      <c r="F253" s="5" t="s">
        <v>1118</v>
      </c>
    </row>
    <row r="254" spans="1:6" s="18" customFormat="1" ht="15" thickBot="1" x14ac:dyDescent="0.35">
      <c r="A254">
        <v>253</v>
      </c>
      <c r="B254" s="18" t="s">
        <v>872</v>
      </c>
      <c r="C254" s="18" t="s">
        <v>762</v>
      </c>
      <c r="D254" s="18">
        <v>171256030</v>
      </c>
      <c r="E254" s="18" t="s">
        <v>764</v>
      </c>
      <c r="F254" s="18" t="s">
        <v>1119</v>
      </c>
    </row>
    <row r="255" spans="1:6" x14ac:dyDescent="0.3">
      <c r="A255">
        <v>254</v>
      </c>
      <c r="B255" t="s">
        <v>872</v>
      </c>
      <c r="C255" t="s">
        <v>2</v>
      </c>
      <c r="D255">
        <v>172969818</v>
      </c>
      <c r="E255" t="s">
        <v>38</v>
      </c>
      <c r="F255" t="s">
        <v>1120</v>
      </c>
    </row>
    <row r="256" spans="1:6" x14ac:dyDescent="0.3">
      <c r="A256">
        <v>255</v>
      </c>
      <c r="B256" t="s">
        <v>872</v>
      </c>
      <c r="C256" t="s">
        <v>2</v>
      </c>
      <c r="D256">
        <v>172969818</v>
      </c>
      <c r="E256" t="s">
        <v>129</v>
      </c>
      <c r="F256" t="s">
        <v>1121</v>
      </c>
    </row>
    <row r="257" spans="1:6" x14ac:dyDescent="0.3">
      <c r="A257">
        <v>256</v>
      </c>
      <c r="B257" t="s">
        <v>872</v>
      </c>
      <c r="C257" t="s">
        <v>2</v>
      </c>
      <c r="D257">
        <v>172969818</v>
      </c>
      <c r="E257" t="s">
        <v>17</v>
      </c>
      <c r="F257" t="s">
        <v>1122</v>
      </c>
    </row>
    <row r="258" spans="1:6" x14ac:dyDescent="0.3">
      <c r="A258">
        <v>257</v>
      </c>
      <c r="B258" t="s">
        <v>872</v>
      </c>
      <c r="C258" t="s">
        <v>2</v>
      </c>
      <c r="D258">
        <v>172969818</v>
      </c>
      <c r="E258" t="s">
        <v>41</v>
      </c>
      <c r="F258" t="s">
        <v>1123</v>
      </c>
    </row>
    <row r="259" spans="1:6" x14ac:dyDescent="0.3">
      <c r="A259">
        <v>258</v>
      </c>
      <c r="B259" t="s">
        <v>872</v>
      </c>
      <c r="C259" t="s">
        <v>2</v>
      </c>
      <c r="D259">
        <v>172969818</v>
      </c>
      <c r="E259" t="s">
        <v>17</v>
      </c>
      <c r="F259" t="s">
        <v>1124</v>
      </c>
    </row>
    <row r="260" spans="1:6" x14ac:dyDescent="0.3">
      <c r="A260">
        <v>259</v>
      </c>
      <c r="B260" t="s">
        <v>872</v>
      </c>
      <c r="C260" t="s">
        <v>2</v>
      </c>
      <c r="D260">
        <v>172969818</v>
      </c>
      <c r="E260" t="s">
        <v>35</v>
      </c>
      <c r="F260" t="s">
        <v>1125</v>
      </c>
    </row>
    <row r="261" spans="1:6" x14ac:dyDescent="0.3">
      <c r="A261">
        <v>260</v>
      </c>
      <c r="B261" t="s">
        <v>872</v>
      </c>
      <c r="C261" t="s">
        <v>2</v>
      </c>
      <c r="D261">
        <v>172969818</v>
      </c>
      <c r="E261" t="s">
        <v>1126</v>
      </c>
      <c r="F261" t="s">
        <v>1127</v>
      </c>
    </row>
    <row r="262" spans="1:6" x14ac:dyDescent="0.3">
      <c r="A262">
        <v>261</v>
      </c>
      <c r="B262" t="s">
        <v>872</v>
      </c>
      <c r="C262" t="s">
        <v>2</v>
      </c>
      <c r="D262">
        <v>172969818</v>
      </c>
      <c r="E262" t="s">
        <v>1126</v>
      </c>
      <c r="F262" t="s">
        <v>1128</v>
      </c>
    </row>
    <row r="263" spans="1:6" x14ac:dyDescent="0.3">
      <c r="A263">
        <v>262</v>
      </c>
      <c r="B263" t="s">
        <v>872</v>
      </c>
      <c r="C263" t="s">
        <v>2</v>
      </c>
      <c r="D263">
        <v>172969818</v>
      </c>
      <c r="E263" t="s">
        <v>1126</v>
      </c>
      <c r="F263" t="s">
        <v>1129</v>
      </c>
    </row>
    <row r="264" spans="1:6" x14ac:dyDescent="0.3">
      <c r="A264">
        <v>263</v>
      </c>
      <c r="B264" t="s">
        <v>872</v>
      </c>
      <c r="C264" t="s">
        <v>2</v>
      </c>
      <c r="D264">
        <v>172969818</v>
      </c>
      <c r="E264" t="s">
        <v>41</v>
      </c>
      <c r="F264" t="s">
        <v>1130</v>
      </c>
    </row>
    <row r="265" spans="1:6" x14ac:dyDescent="0.3">
      <c r="A265">
        <v>264</v>
      </c>
      <c r="B265" t="s">
        <v>872</v>
      </c>
      <c r="C265" t="s">
        <v>2</v>
      </c>
      <c r="D265">
        <v>172969818</v>
      </c>
      <c r="E265" t="s">
        <v>17</v>
      </c>
      <c r="F265" t="s">
        <v>1131</v>
      </c>
    </row>
    <row r="266" spans="1:6" x14ac:dyDescent="0.3">
      <c r="A266">
        <v>265</v>
      </c>
      <c r="B266" t="s">
        <v>872</v>
      </c>
      <c r="C266" t="s">
        <v>2</v>
      </c>
      <c r="D266">
        <v>172969818</v>
      </c>
      <c r="E266" t="s">
        <v>66</v>
      </c>
      <c r="F266" t="s">
        <v>1132</v>
      </c>
    </row>
    <row r="267" spans="1:6" s="5" customFormat="1" x14ac:dyDescent="0.3">
      <c r="A267" s="5">
        <v>266</v>
      </c>
      <c r="B267" s="5" t="s">
        <v>872</v>
      </c>
      <c r="C267" s="5" t="s">
        <v>2</v>
      </c>
      <c r="D267" s="5">
        <v>172969818</v>
      </c>
      <c r="E267" s="5" t="s">
        <v>1126</v>
      </c>
      <c r="F267" s="5" t="s">
        <v>1133</v>
      </c>
    </row>
    <row r="268" spans="1:6" s="18" customFormat="1" ht="15" thickBot="1" x14ac:dyDescent="0.35">
      <c r="A268">
        <v>267</v>
      </c>
      <c r="B268" s="18" t="s">
        <v>872</v>
      </c>
      <c r="C268" s="18" t="s">
        <v>2</v>
      </c>
      <c r="D268" s="18">
        <v>172969818</v>
      </c>
      <c r="E268" s="18" t="s">
        <v>1126</v>
      </c>
      <c r="F268" s="18" t="s">
        <v>1134</v>
      </c>
    </row>
    <row r="269" spans="1:6" x14ac:dyDescent="0.3">
      <c r="A269">
        <v>268</v>
      </c>
      <c r="B269" t="s">
        <v>872</v>
      </c>
      <c r="C269" t="s">
        <v>2</v>
      </c>
      <c r="D269">
        <v>202435402</v>
      </c>
      <c r="E269" t="s">
        <v>17</v>
      </c>
      <c r="F269" t="s">
        <v>1135</v>
      </c>
    </row>
    <row r="270" spans="1:6" x14ac:dyDescent="0.3">
      <c r="A270">
        <v>269</v>
      </c>
      <c r="B270" t="s">
        <v>872</v>
      </c>
      <c r="C270" t="s">
        <v>2</v>
      </c>
      <c r="D270">
        <v>202435402</v>
      </c>
      <c r="E270" t="s">
        <v>32</v>
      </c>
      <c r="F270" t="s">
        <v>1136</v>
      </c>
    </row>
    <row r="271" spans="1:6" x14ac:dyDescent="0.3">
      <c r="A271">
        <v>270</v>
      </c>
      <c r="B271" t="s">
        <v>872</v>
      </c>
      <c r="C271" t="s">
        <v>2</v>
      </c>
      <c r="D271">
        <v>202435402</v>
      </c>
      <c r="E271" t="s">
        <v>56</v>
      </c>
      <c r="F271" t="s">
        <v>1137</v>
      </c>
    </row>
    <row r="272" spans="1:6" x14ac:dyDescent="0.3">
      <c r="A272">
        <v>271</v>
      </c>
      <c r="B272" t="s">
        <v>872</v>
      </c>
      <c r="C272" t="s">
        <v>2</v>
      </c>
      <c r="D272">
        <v>202435402</v>
      </c>
      <c r="E272" t="s">
        <v>29</v>
      </c>
      <c r="F272" t="s">
        <v>1138</v>
      </c>
    </row>
    <row r="273" spans="1:6" ht="28.8" x14ac:dyDescent="0.3">
      <c r="A273">
        <v>272</v>
      </c>
      <c r="B273" t="s">
        <v>872</v>
      </c>
      <c r="C273" t="s">
        <v>879</v>
      </c>
      <c r="D273">
        <v>202435402</v>
      </c>
      <c r="E273" s="1" t="s">
        <v>262</v>
      </c>
      <c r="F273" t="s">
        <v>1139</v>
      </c>
    </row>
    <row r="274" spans="1:6" ht="28.8" x14ac:dyDescent="0.3">
      <c r="A274">
        <v>273</v>
      </c>
      <c r="B274" t="s">
        <v>872</v>
      </c>
      <c r="C274" t="s">
        <v>879</v>
      </c>
      <c r="D274">
        <v>202435402</v>
      </c>
      <c r="E274" s="1" t="s">
        <v>266</v>
      </c>
      <c r="F274" t="s">
        <v>1140</v>
      </c>
    </row>
    <row r="275" spans="1:6" ht="28.8" x14ac:dyDescent="0.3">
      <c r="A275">
        <v>274</v>
      </c>
      <c r="B275" t="s">
        <v>872</v>
      </c>
      <c r="C275" t="s">
        <v>879</v>
      </c>
      <c r="D275">
        <v>202435402</v>
      </c>
      <c r="E275" s="1" t="s">
        <v>268</v>
      </c>
      <c r="F275" t="s">
        <v>1141</v>
      </c>
    </row>
    <row r="276" spans="1:6" ht="28.8" x14ac:dyDescent="0.3">
      <c r="A276">
        <v>275</v>
      </c>
      <c r="B276" t="s">
        <v>872</v>
      </c>
      <c r="C276" t="s">
        <v>879</v>
      </c>
      <c r="D276">
        <v>202435402</v>
      </c>
      <c r="E276" s="1" t="s">
        <v>266</v>
      </c>
      <c r="F276" t="s">
        <v>1142</v>
      </c>
    </row>
    <row r="277" spans="1:6" ht="28.8" x14ac:dyDescent="0.3">
      <c r="A277">
        <v>276</v>
      </c>
      <c r="B277" t="s">
        <v>872</v>
      </c>
      <c r="C277" t="s">
        <v>879</v>
      </c>
      <c r="D277">
        <v>202435402</v>
      </c>
      <c r="E277" s="1" t="s">
        <v>266</v>
      </c>
      <c r="F277" t="s">
        <v>1143</v>
      </c>
    </row>
    <row r="278" spans="1:6" ht="28.8" x14ac:dyDescent="0.3">
      <c r="A278">
        <v>277</v>
      </c>
      <c r="B278" t="s">
        <v>872</v>
      </c>
      <c r="C278" t="s">
        <v>879</v>
      </c>
      <c r="D278">
        <v>202435402</v>
      </c>
      <c r="E278" s="1" t="s">
        <v>266</v>
      </c>
      <c r="F278" t="s">
        <v>1144</v>
      </c>
    </row>
    <row r="279" spans="1:6" ht="28.8" x14ac:dyDescent="0.3">
      <c r="A279">
        <v>278</v>
      </c>
      <c r="B279" t="s">
        <v>872</v>
      </c>
      <c r="C279" t="s">
        <v>879</v>
      </c>
      <c r="D279">
        <v>202435402</v>
      </c>
      <c r="E279" s="1" t="s">
        <v>273</v>
      </c>
      <c r="F279" t="s">
        <v>1145</v>
      </c>
    </row>
    <row r="280" spans="1:6" ht="28.8" x14ac:dyDescent="0.3">
      <c r="A280">
        <v>279</v>
      </c>
      <c r="B280" t="s">
        <v>872</v>
      </c>
      <c r="C280" t="s">
        <v>879</v>
      </c>
      <c r="D280">
        <v>202435402</v>
      </c>
      <c r="E280" s="1" t="s">
        <v>277</v>
      </c>
      <c r="F280" t="s">
        <v>1146</v>
      </c>
    </row>
    <row r="281" spans="1:6" ht="28.8" x14ac:dyDescent="0.3">
      <c r="A281">
        <v>280</v>
      </c>
      <c r="B281" t="s">
        <v>872</v>
      </c>
      <c r="C281" t="s">
        <v>879</v>
      </c>
      <c r="D281">
        <v>202435402</v>
      </c>
      <c r="E281" s="1" t="s">
        <v>280</v>
      </c>
      <c r="F281" t="s">
        <v>1147</v>
      </c>
    </row>
    <row r="282" spans="1:6" ht="28.8" x14ac:dyDescent="0.3">
      <c r="A282">
        <v>281</v>
      </c>
      <c r="B282" t="s">
        <v>872</v>
      </c>
      <c r="C282" t="s">
        <v>879</v>
      </c>
      <c r="D282">
        <v>202435402</v>
      </c>
      <c r="E282" s="1" t="s">
        <v>283</v>
      </c>
      <c r="F282" t="s">
        <v>1148</v>
      </c>
    </row>
    <row r="283" spans="1:6" ht="28.8" x14ac:dyDescent="0.3">
      <c r="A283">
        <v>282</v>
      </c>
      <c r="B283" t="s">
        <v>872</v>
      </c>
      <c r="C283" t="s">
        <v>879</v>
      </c>
      <c r="D283">
        <v>202435402</v>
      </c>
      <c r="E283" s="1" t="s">
        <v>286</v>
      </c>
      <c r="F283" t="s">
        <v>1149</v>
      </c>
    </row>
    <row r="284" spans="1:6" x14ac:dyDescent="0.3">
      <c r="A284">
        <v>283</v>
      </c>
      <c r="B284" t="s">
        <v>872</v>
      </c>
      <c r="C284" t="s">
        <v>881</v>
      </c>
      <c r="D284">
        <v>202435402</v>
      </c>
      <c r="E284" t="s">
        <v>476</v>
      </c>
      <c r="F284" t="s">
        <v>1150</v>
      </c>
    </row>
    <row r="285" spans="1:6" x14ac:dyDescent="0.3">
      <c r="A285">
        <v>284</v>
      </c>
      <c r="B285" t="s">
        <v>872</v>
      </c>
      <c r="C285" t="s">
        <v>881</v>
      </c>
      <c r="D285">
        <v>202435402</v>
      </c>
      <c r="E285" t="s">
        <v>519</v>
      </c>
      <c r="F285" t="s">
        <v>1151</v>
      </c>
    </row>
    <row r="286" spans="1:6" x14ac:dyDescent="0.3">
      <c r="A286">
        <v>285</v>
      </c>
      <c r="B286" t="s">
        <v>872</v>
      </c>
      <c r="C286" t="s">
        <v>881</v>
      </c>
      <c r="D286">
        <v>202435402</v>
      </c>
      <c r="E286" t="s">
        <v>474</v>
      </c>
      <c r="F286" t="s">
        <v>1152</v>
      </c>
    </row>
    <row r="287" spans="1:6" x14ac:dyDescent="0.3">
      <c r="A287">
        <v>286</v>
      </c>
      <c r="B287" t="s">
        <v>872</v>
      </c>
      <c r="C287" t="s">
        <v>881</v>
      </c>
      <c r="D287">
        <v>202435402</v>
      </c>
      <c r="E287" t="s">
        <v>474</v>
      </c>
      <c r="F287" t="s">
        <v>1153</v>
      </c>
    </row>
    <row r="288" spans="1:6" x14ac:dyDescent="0.3">
      <c r="A288">
        <v>287</v>
      </c>
      <c r="B288" t="s">
        <v>872</v>
      </c>
      <c r="C288" t="s">
        <v>2</v>
      </c>
      <c r="D288">
        <v>202435402</v>
      </c>
      <c r="E288" t="s">
        <v>29</v>
      </c>
      <c r="F288" t="s">
        <v>1154</v>
      </c>
    </row>
    <row r="289" spans="1:6" ht="28.8" x14ac:dyDescent="0.3">
      <c r="A289">
        <v>288</v>
      </c>
      <c r="B289" t="s">
        <v>872</v>
      </c>
      <c r="C289" t="s">
        <v>879</v>
      </c>
      <c r="D289">
        <v>202435402</v>
      </c>
      <c r="E289" s="1" t="s">
        <v>286</v>
      </c>
      <c r="F289" t="s">
        <v>1155</v>
      </c>
    </row>
    <row r="290" spans="1:6" x14ac:dyDescent="0.3">
      <c r="A290">
        <v>289</v>
      </c>
      <c r="B290" t="s">
        <v>872</v>
      </c>
      <c r="C290" t="s">
        <v>881</v>
      </c>
      <c r="D290">
        <v>202435402</v>
      </c>
      <c r="E290" t="s">
        <v>490</v>
      </c>
      <c r="F290" t="s">
        <v>1156</v>
      </c>
    </row>
    <row r="291" spans="1:6" x14ac:dyDescent="0.3">
      <c r="A291">
        <v>290</v>
      </c>
      <c r="B291" t="s">
        <v>872</v>
      </c>
      <c r="C291" t="s">
        <v>881</v>
      </c>
      <c r="D291">
        <v>202435402</v>
      </c>
      <c r="E291" t="s">
        <v>491</v>
      </c>
      <c r="F291" t="s">
        <v>1157</v>
      </c>
    </row>
    <row r="292" spans="1:6" x14ac:dyDescent="0.3">
      <c r="A292">
        <v>291</v>
      </c>
      <c r="B292" t="s">
        <v>872</v>
      </c>
      <c r="C292" t="s">
        <v>881</v>
      </c>
      <c r="D292">
        <v>202435402</v>
      </c>
      <c r="E292" t="s">
        <v>476</v>
      </c>
      <c r="F292" t="s">
        <v>1158</v>
      </c>
    </row>
    <row r="293" spans="1:6" x14ac:dyDescent="0.3">
      <c r="A293">
        <v>292</v>
      </c>
      <c r="B293" t="s">
        <v>872</v>
      </c>
      <c r="C293" t="s">
        <v>881</v>
      </c>
      <c r="D293">
        <v>202435402</v>
      </c>
      <c r="E293" t="s">
        <v>500</v>
      </c>
      <c r="F293" t="s">
        <v>1159</v>
      </c>
    </row>
    <row r="294" spans="1:6" x14ac:dyDescent="0.3">
      <c r="A294">
        <v>293</v>
      </c>
      <c r="B294" t="s">
        <v>872</v>
      </c>
      <c r="C294" t="s">
        <v>881</v>
      </c>
      <c r="D294">
        <v>202435402</v>
      </c>
      <c r="E294" t="s">
        <v>520</v>
      </c>
      <c r="F294" t="s">
        <v>1160</v>
      </c>
    </row>
    <row r="295" spans="1:6" x14ac:dyDescent="0.3">
      <c r="A295">
        <v>294</v>
      </c>
      <c r="B295" t="s">
        <v>872</v>
      </c>
      <c r="C295" t="s">
        <v>881</v>
      </c>
      <c r="D295">
        <v>202435402</v>
      </c>
      <c r="E295" t="s">
        <v>472</v>
      </c>
      <c r="F295" t="s">
        <v>1161</v>
      </c>
    </row>
    <row r="296" spans="1:6" x14ac:dyDescent="0.3">
      <c r="A296">
        <v>295</v>
      </c>
      <c r="B296" t="s">
        <v>872</v>
      </c>
      <c r="C296" t="s">
        <v>554</v>
      </c>
      <c r="D296">
        <v>202435402</v>
      </c>
      <c r="E296" t="s">
        <v>569</v>
      </c>
      <c r="F296" t="s">
        <v>1162</v>
      </c>
    </row>
    <row r="297" spans="1:6" x14ac:dyDescent="0.3">
      <c r="A297">
        <v>296</v>
      </c>
      <c r="B297" t="s">
        <v>872</v>
      </c>
      <c r="C297" t="s">
        <v>665</v>
      </c>
      <c r="D297">
        <v>202435402</v>
      </c>
      <c r="E297" t="s">
        <v>687</v>
      </c>
      <c r="F297" t="s">
        <v>1163</v>
      </c>
    </row>
    <row r="298" spans="1:6" x14ac:dyDescent="0.3">
      <c r="A298">
        <v>297</v>
      </c>
      <c r="B298" t="s">
        <v>872</v>
      </c>
      <c r="C298" t="s">
        <v>665</v>
      </c>
      <c r="D298">
        <v>202435402</v>
      </c>
      <c r="E298" t="s">
        <v>676</v>
      </c>
      <c r="F298" t="s">
        <v>1164</v>
      </c>
    </row>
    <row r="299" spans="1:6" x14ac:dyDescent="0.3">
      <c r="A299">
        <v>298</v>
      </c>
      <c r="B299" t="s">
        <v>872</v>
      </c>
      <c r="C299" t="s">
        <v>665</v>
      </c>
      <c r="D299">
        <v>202435402</v>
      </c>
      <c r="E299" t="s">
        <v>671</v>
      </c>
      <c r="F299" t="s">
        <v>1165</v>
      </c>
    </row>
    <row r="300" spans="1:6" x14ac:dyDescent="0.3">
      <c r="A300">
        <v>299</v>
      </c>
      <c r="B300" t="s">
        <v>872</v>
      </c>
      <c r="C300" t="s">
        <v>665</v>
      </c>
      <c r="D300">
        <v>202435402</v>
      </c>
      <c r="E300" t="s">
        <v>669</v>
      </c>
      <c r="F300" t="s">
        <v>1166</v>
      </c>
    </row>
    <row r="301" spans="1:6" x14ac:dyDescent="0.3">
      <c r="A301">
        <v>300</v>
      </c>
      <c r="B301" t="s">
        <v>872</v>
      </c>
      <c r="C301" t="s">
        <v>762</v>
      </c>
      <c r="D301">
        <v>202435402</v>
      </c>
      <c r="E301" t="s">
        <v>805</v>
      </c>
      <c r="F301" t="s">
        <v>1167</v>
      </c>
    </row>
    <row r="302" spans="1:6" x14ac:dyDescent="0.3">
      <c r="A302">
        <v>301</v>
      </c>
      <c r="B302" t="s">
        <v>872</v>
      </c>
      <c r="C302" t="s">
        <v>762</v>
      </c>
      <c r="D302">
        <v>202435402</v>
      </c>
      <c r="E302" t="s">
        <v>806</v>
      </c>
      <c r="F302" t="s">
        <v>1168</v>
      </c>
    </row>
    <row r="303" spans="1:6" x14ac:dyDescent="0.3">
      <c r="A303">
        <v>302</v>
      </c>
      <c r="B303" t="s">
        <v>872</v>
      </c>
      <c r="C303" t="s">
        <v>762</v>
      </c>
      <c r="D303">
        <v>202435402</v>
      </c>
      <c r="E303" t="s">
        <v>764</v>
      </c>
      <c r="F303" t="s">
        <v>1169</v>
      </c>
    </row>
    <row r="304" spans="1:6" ht="230.4" x14ac:dyDescent="0.3">
      <c r="A304">
        <v>303</v>
      </c>
      <c r="B304" t="s">
        <v>872</v>
      </c>
      <c r="C304" t="s">
        <v>906</v>
      </c>
      <c r="D304">
        <v>202435402</v>
      </c>
      <c r="E304" s="1" t="s">
        <v>907</v>
      </c>
      <c r="F304" t="s">
        <v>1170</v>
      </c>
    </row>
    <row r="305" spans="1:6" x14ac:dyDescent="0.3">
      <c r="A305">
        <v>304</v>
      </c>
      <c r="B305" t="s">
        <v>872</v>
      </c>
      <c r="C305" t="s">
        <v>2</v>
      </c>
      <c r="D305">
        <v>202435402</v>
      </c>
      <c r="E305" t="s">
        <v>29</v>
      </c>
      <c r="F305" t="s">
        <v>1171</v>
      </c>
    </row>
    <row r="306" spans="1:6" ht="28.8" x14ac:dyDescent="0.3">
      <c r="A306">
        <v>305</v>
      </c>
      <c r="B306" t="s">
        <v>872</v>
      </c>
      <c r="C306" t="s">
        <v>879</v>
      </c>
      <c r="D306">
        <v>202435402</v>
      </c>
      <c r="E306" s="1" t="s">
        <v>262</v>
      </c>
      <c r="F306" t="s">
        <v>1172</v>
      </c>
    </row>
    <row r="307" spans="1:6" ht="28.8" x14ac:dyDescent="0.3">
      <c r="A307">
        <v>306</v>
      </c>
      <c r="B307" t="s">
        <v>872</v>
      </c>
      <c r="C307" t="s">
        <v>879</v>
      </c>
      <c r="D307">
        <v>202435402</v>
      </c>
      <c r="E307" s="1" t="s">
        <v>266</v>
      </c>
      <c r="F307" t="s">
        <v>1173</v>
      </c>
    </row>
    <row r="308" spans="1:6" ht="28.8" x14ac:dyDescent="0.3">
      <c r="A308">
        <v>307</v>
      </c>
      <c r="B308" t="s">
        <v>872</v>
      </c>
      <c r="C308" t="s">
        <v>879</v>
      </c>
      <c r="D308">
        <v>202435402</v>
      </c>
      <c r="E308" s="1" t="s">
        <v>294</v>
      </c>
      <c r="F308" t="s">
        <v>1174</v>
      </c>
    </row>
    <row r="309" spans="1:6" ht="28.8" x14ac:dyDescent="0.3">
      <c r="A309">
        <v>308</v>
      </c>
      <c r="B309" t="s">
        <v>872</v>
      </c>
      <c r="C309" t="s">
        <v>879</v>
      </c>
      <c r="D309">
        <v>202435402</v>
      </c>
      <c r="E309" s="1" t="s">
        <v>172</v>
      </c>
      <c r="F309" t="s">
        <v>1175</v>
      </c>
    </row>
    <row r="310" spans="1:6" x14ac:dyDescent="0.3">
      <c r="A310">
        <v>309</v>
      </c>
      <c r="B310" t="s">
        <v>872</v>
      </c>
      <c r="C310" t="s">
        <v>881</v>
      </c>
      <c r="D310">
        <v>202435402</v>
      </c>
      <c r="E310" t="s">
        <v>491</v>
      </c>
      <c r="F310" t="s">
        <v>1176</v>
      </c>
    </row>
    <row r="311" spans="1:6" x14ac:dyDescent="0.3">
      <c r="A311">
        <v>310</v>
      </c>
      <c r="B311" t="s">
        <v>872</v>
      </c>
      <c r="C311" t="s">
        <v>881</v>
      </c>
      <c r="D311">
        <v>202435402</v>
      </c>
      <c r="E311" t="s">
        <v>474</v>
      </c>
      <c r="F311" t="s">
        <v>1177</v>
      </c>
    </row>
    <row r="312" spans="1:6" x14ac:dyDescent="0.3">
      <c r="A312">
        <v>311</v>
      </c>
      <c r="B312" t="s">
        <v>872</v>
      </c>
      <c r="C312" t="s">
        <v>881</v>
      </c>
      <c r="D312">
        <v>202435402</v>
      </c>
      <c r="E312" t="s">
        <v>1178</v>
      </c>
      <c r="F312" t="s">
        <v>1179</v>
      </c>
    </row>
    <row r="313" spans="1:6" x14ac:dyDescent="0.3">
      <c r="A313">
        <v>312</v>
      </c>
      <c r="B313" t="s">
        <v>872</v>
      </c>
      <c r="C313" t="s">
        <v>881</v>
      </c>
      <c r="D313">
        <v>202435402</v>
      </c>
      <c r="E313" t="s">
        <v>480</v>
      </c>
      <c r="F313" t="s">
        <v>1180</v>
      </c>
    </row>
    <row r="314" spans="1:6" x14ac:dyDescent="0.3">
      <c r="A314">
        <v>313</v>
      </c>
      <c r="B314" t="s">
        <v>872</v>
      </c>
      <c r="C314" t="s">
        <v>554</v>
      </c>
      <c r="D314">
        <v>202435402</v>
      </c>
      <c r="E314" t="s">
        <v>1181</v>
      </c>
      <c r="F314" t="s">
        <v>1182</v>
      </c>
    </row>
    <row r="315" spans="1:6" x14ac:dyDescent="0.3">
      <c r="A315">
        <v>314</v>
      </c>
      <c r="B315" t="s">
        <v>872</v>
      </c>
      <c r="C315" t="s">
        <v>554</v>
      </c>
      <c r="D315">
        <v>202435402</v>
      </c>
      <c r="E315" t="s">
        <v>1183</v>
      </c>
      <c r="F315" t="s">
        <v>1184</v>
      </c>
    </row>
    <row r="316" spans="1:6" x14ac:dyDescent="0.3">
      <c r="A316">
        <v>315</v>
      </c>
      <c r="B316" t="s">
        <v>872</v>
      </c>
      <c r="C316" t="s">
        <v>554</v>
      </c>
      <c r="D316">
        <v>202435402</v>
      </c>
      <c r="E316" t="s">
        <v>625</v>
      </c>
      <c r="F316" t="s">
        <v>1185</v>
      </c>
    </row>
    <row r="317" spans="1:6" x14ac:dyDescent="0.3">
      <c r="A317">
        <v>316</v>
      </c>
      <c r="B317" t="s">
        <v>872</v>
      </c>
      <c r="C317" t="s">
        <v>554</v>
      </c>
      <c r="D317">
        <v>202435402</v>
      </c>
      <c r="E317" t="s">
        <v>569</v>
      </c>
      <c r="F317" t="s">
        <v>1186</v>
      </c>
    </row>
    <row r="318" spans="1:6" x14ac:dyDescent="0.3">
      <c r="A318">
        <v>317</v>
      </c>
      <c r="B318" t="s">
        <v>872</v>
      </c>
      <c r="C318" t="s">
        <v>665</v>
      </c>
      <c r="D318">
        <v>202435402</v>
      </c>
      <c r="E318" t="s">
        <v>1187</v>
      </c>
      <c r="F318" t="s">
        <v>1188</v>
      </c>
    </row>
    <row r="319" spans="1:6" x14ac:dyDescent="0.3">
      <c r="A319">
        <v>318</v>
      </c>
      <c r="B319" t="s">
        <v>872</v>
      </c>
      <c r="C319" t="s">
        <v>665</v>
      </c>
      <c r="D319">
        <v>202435402</v>
      </c>
      <c r="E319" t="s">
        <v>711</v>
      </c>
      <c r="F319" t="s">
        <v>1189</v>
      </c>
    </row>
    <row r="320" spans="1:6" x14ac:dyDescent="0.3">
      <c r="A320">
        <v>319</v>
      </c>
      <c r="B320" t="s">
        <v>872</v>
      </c>
      <c r="C320" t="s">
        <v>665</v>
      </c>
      <c r="D320">
        <v>202435402</v>
      </c>
      <c r="E320" t="s">
        <v>711</v>
      </c>
      <c r="F320" t="s">
        <v>1190</v>
      </c>
    </row>
    <row r="321" spans="1:6" s="5" customFormat="1" x14ac:dyDescent="0.3">
      <c r="A321" s="5">
        <v>320</v>
      </c>
      <c r="B321" s="5" t="s">
        <v>872</v>
      </c>
      <c r="C321" s="5" t="s">
        <v>665</v>
      </c>
      <c r="D321" s="5">
        <v>202435402</v>
      </c>
      <c r="E321" s="5" t="s">
        <v>669</v>
      </c>
      <c r="F321" s="5" t="s">
        <v>1191</v>
      </c>
    </row>
    <row r="322" spans="1:6" s="18" customFormat="1" ht="15" thickBot="1" x14ac:dyDescent="0.35">
      <c r="A322">
        <v>321</v>
      </c>
      <c r="B322" s="18" t="s">
        <v>872</v>
      </c>
      <c r="C322" s="18" t="s">
        <v>762</v>
      </c>
      <c r="D322" s="18">
        <v>202435402</v>
      </c>
      <c r="E322" s="18" t="s">
        <v>764</v>
      </c>
      <c r="F322" s="18" t="s">
        <v>1192</v>
      </c>
    </row>
    <row r="323" spans="1:6" x14ac:dyDescent="0.3">
      <c r="A323">
        <v>322</v>
      </c>
      <c r="B323" t="s">
        <v>872</v>
      </c>
      <c r="C323" t="s">
        <v>2</v>
      </c>
      <c r="D323">
        <v>211663413</v>
      </c>
      <c r="E323" t="s">
        <v>59</v>
      </c>
      <c r="F323" t="s">
        <v>1193</v>
      </c>
    </row>
    <row r="324" spans="1:6" x14ac:dyDescent="0.3">
      <c r="A324">
        <v>323</v>
      </c>
      <c r="B324" t="s">
        <v>872</v>
      </c>
      <c r="C324" t="s">
        <v>2</v>
      </c>
      <c r="D324">
        <v>211663413</v>
      </c>
      <c r="E324" t="s">
        <v>28</v>
      </c>
      <c r="F324" t="s">
        <v>1194</v>
      </c>
    </row>
    <row r="325" spans="1:6" x14ac:dyDescent="0.3">
      <c r="A325">
        <v>324</v>
      </c>
      <c r="B325" t="s">
        <v>872</v>
      </c>
      <c r="C325" t="s">
        <v>2</v>
      </c>
      <c r="D325">
        <v>211663413</v>
      </c>
      <c r="E325" t="s">
        <v>22</v>
      </c>
      <c r="F325" t="s">
        <v>1195</v>
      </c>
    </row>
    <row r="326" spans="1:6" x14ac:dyDescent="0.3">
      <c r="A326">
        <v>325</v>
      </c>
      <c r="B326" t="s">
        <v>872</v>
      </c>
      <c r="C326" t="s">
        <v>2</v>
      </c>
      <c r="D326">
        <v>211663413</v>
      </c>
      <c r="E326" t="s">
        <v>25</v>
      </c>
      <c r="F326" t="s">
        <v>1196</v>
      </c>
    </row>
    <row r="327" spans="1:6" ht="28.8" x14ac:dyDescent="0.3">
      <c r="A327">
        <v>326</v>
      </c>
      <c r="B327" t="s">
        <v>872</v>
      </c>
      <c r="C327" t="s">
        <v>879</v>
      </c>
      <c r="D327">
        <v>211663413</v>
      </c>
      <c r="E327" s="1" t="s">
        <v>299</v>
      </c>
      <c r="F327" t="s">
        <v>1197</v>
      </c>
    </row>
    <row r="328" spans="1:6" ht="28.8" x14ac:dyDescent="0.3">
      <c r="A328">
        <v>327</v>
      </c>
      <c r="B328" t="s">
        <v>872</v>
      </c>
      <c r="C328" t="s">
        <v>879</v>
      </c>
      <c r="D328">
        <v>211663413</v>
      </c>
      <c r="E328" s="1" t="s">
        <v>302</v>
      </c>
      <c r="F328" t="s">
        <v>1198</v>
      </c>
    </row>
    <row r="329" spans="1:6" ht="28.8" x14ac:dyDescent="0.3">
      <c r="A329">
        <v>328</v>
      </c>
      <c r="B329" t="s">
        <v>872</v>
      </c>
      <c r="C329" t="s">
        <v>879</v>
      </c>
      <c r="D329">
        <v>211663413</v>
      </c>
      <c r="E329" s="1" t="s">
        <v>196</v>
      </c>
      <c r="F329" t="s">
        <v>1199</v>
      </c>
    </row>
    <row r="330" spans="1:6" ht="28.8" x14ac:dyDescent="0.3">
      <c r="A330">
        <v>329</v>
      </c>
      <c r="B330" t="s">
        <v>872</v>
      </c>
      <c r="C330" t="s">
        <v>879</v>
      </c>
      <c r="D330">
        <v>211663413</v>
      </c>
      <c r="E330" s="1" t="s">
        <v>255</v>
      </c>
      <c r="F330" t="s">
        <v>1200</v>
      </c>
    </row>
    <row r="331" spans="1:6" ht="28.8" x14ac:dyDescent="0.3">
      <c r="A331">
        <v>330</v>
      </c>
      <c r="B331" t="s">
        <v>872</v>
      </c>
      <c r="C331" t="s">
        <v>879</v>
      </c>
      <c r="D331">
        <v>211663413</v>
      </c>
      <c r="E331" s="1" t="s">
        <v>258</v>
      </c>
      <c r="F331" t="s">
        <v>1201</v>
      </c>
    </row>
    <row r="332" spans="1:6" ht="28.8" x14ac:dyDescent="0.3">
      <c r="A332">
        <v>331</v>
      </c>
      <c r="B332" t="s">
        <v>872</v>
      </c>
      <c r="C332" t="s">
        <v>879</v>
      </c>
      <c r="D332">
        <v>211663413</v>
      </c>
      <c r="E332" s="1" t="s">
        <v>196</v>
      </c>
      <c r="F332" t="s">
        <v>1202</v>
      </c>
    </row>
    <row r="333" spans="1:6" ht="28.8" x14ac:dyDescent="0.3">
      <c r="A333">
        <v>332</v>
      </c>
      <c r="B333" t="s">
        <v>872</v>
      </c>
      <c r="C333" t="s">
        <v>879</v>
      </c>
      <c r="D333">
        <v>211663413</v>
      </c>
      <c r="E333" s="1" t="s">
        <v>258</v>
      </c>
      <c r="F333" t="s">
        <v>1203</v>
      </c>
    </row>
    <row r="334" spans="1:6" ht="28.8" x14ac:dyDescent="0.3">
      <c r="A334">
        <v>333</v>
      </c>
      <c r="B334" t="s">
        <v>872</v>
      </c>
      <c r="C334" t="s">
        <v>879</v>
      </c>
      <c r="D334">
        <v>211663413</v>
      </c>
      <c r="E334" s="1" t="s">
        <v>200</v>
      </c>
      <c r="F334" t="s">
        <v>1204</v>
      </c>
    </row>
    <row r="335" spans="1:6" x14ac:dyDescent="0.3">
      <c r="A335">
        <v>334</v>
      </c>
      <c r="B335" t="s">
        <v>872</v>
      </c>
      <c r="C335" t="s">
        <v>881</v>
      </c>
      <c r="D335">
        <v>211663413</v>
      </c>
      <c r="E335" t="s">
        <v>474</v>
      </c>
      <c r="F335" t="s">
        <v>1205</v>
      </c>
    </row>
    <row r="336" spans="1:6" x14ac:dyDescent="0.3">
      <c r="A336">
        <v>335</v>
      </c>
      <c r="B336" t="s">
        <v>872</v>
      </c>
      <c r="C336" t="s">
        <v>881</v>
      </c>
      <c r="D336">
        <v>211663413</v>
      </c>
      <c r="E336" t="s">
        <v>483</v>
      </c>
      <c r="F336" t="s">
        <v>1206</v>
      </c>
    </row>
    <row r="337" spans="1:6" x14ac:dyDescent="0.3">
      <c r="A337">
        <v>336</v>
      </c>
      <c r="B337" t="s">
        <v>872</v>
      </c>
      <c r="C337" t="s">
        <v>881</v>
      </c>
      <c r="D337">
        <v>211663413</v>
      </c>
      <c r="E337" t="s">
        <v>474</v>
      </c>
      <c r="F337" t="s">
        <v>1207</v>
      </c>
    </row>
    <row r="338" spans="1:6" x14ac:dyDescent="0.3">
      <c r="A338">
        <v>337</v>
      </c>
      <c r="B338" t="s">
        <v>872</v>
      </c>
      <c r="C338" t="s">
        <v>881</v>
      </c>
      <c r="D338">
        <v>211663413</v>
      </c>
      <c r="E338" t="s">
        <v>501</v>
      </c>
      <c r="F338" t="s">
        <v>1208</v>
      </c>
    </row>
    <row r="339" spans="1:6" x14ac:dyDescent="0.3">
      <c r="A339">
        <v>338</v>
      </c>
      <c r="B339" t="s">
        <v>872</v>
      </c>
      <c r="C339" t="s">
        <v>881</v>
      </c>
      <c r="D339">
        <v>211663413</v>
      </c>
      <c r="E339" t="s">
        <v>479</v>
      </c>
      <c r="F339" t="s">
        <v>1209</v>
      </c>
    </row>
    <row r="340" spans="1:6" x14ac:dyDescent="0.3">
      <c r="A340">
        <v>339</v>
      </c>
      <c r="B340" t="s">
        <v>872</v>
      </c>
      <c r="C340" t="s">
        <v>881</v>
      </c>
      <c r="D340">
        <v>211663413</v>
      </c>
      <c r="E340" t="s">
        <v>521</v>
      </c>
      <c r="F340" t="s">
        <v>1210</v>
      </c>
    </row>
    <row r="341" spans="1:6" x14ac:dyDescent="0.3">
      <c r="A341">
        <v>340</v>
      </c>
      <c r="B341" t="s">
        <v>872</v>
      </c>
      <c r="C341" t="s">
        <v>881</v>
      </c>
      <c r="D341">
        <v>211663413</v>
      </c>
      <c r="E341" t="s">
        <v>476</v>
      </c>
      <c r="F341" t="s">
        <v>1211</v>
      </c>
    </row>
    <row r="342" spans="1:6" x14ac:dyDescent="0.3">
      <c r="A342">
        <v>341</v>
      </c>
      <c r="B342" t="s">
        <v>872</v>
      </c>
      <c r="C342" t="s">
        <v>881</v>
      </c>
      <c r="D342">
        <v>211663413</v>
      </c>
      <c r="E342" t="s">
        <v>472</v>
      </c>
      <c r="F342" t="s">
        <v>1212</v>
      </c>
    </row>
    <row r="343" spans="1:6" x14ac:dyDescent="0.3">
      <c r="A343">
        <v>342</v>
      </c>
      <c r="B343" t="s">
        <v>872</v>
      </c>
      <c r="C343" t="s">
        <v>554</v>
      </c>
      <c r="D343">
        <v>211663413</v>
      </c>
      <c r="E343" t="s">
        <v>476</v>
      </c>
      <c r="F343" t="s">
        <v>1213</v>
      </c>
    </row>
    <row r="344" spans="1:6" x14ac:dyDescent="0.3">
      <c r="A344">
        <v>343</v>
      </c>
      <c r="B344" t="s">
        <v>872</v>
      </c>
      <c r="C344" t="s">
        <v>554</v>
      </c>
      <c r="D344">
        <v>211663413</v>
      </c>
      <c r="E344" t="s">
        <v>481</v>
      </c>
      <c r="F344" t="s">
        <v>1214</v>
      </c>
    </row>
    <row r="345" spans="1:6" x14ac:dyDescent="0.3">
      <c r="A345">
        <v>344</v>
      </c>
      <c r="B345" t="s">
        <v>872</v>
      </c>
      <c r="C345" t="s">
        <v>554</v>
      </c>
      <c r="D345">
        <v>211663413</v>
      </c>
      <c r="E345" t="s">
        <v>610</v>
      </c>
      <c r="F345" t="s">
        <v>1215</v>
      </c>
    </row>
    <row r="346" spans="1:6" x14ac:dyDescent="0.3">
      <c r="A346">
        <v>345</v>
      </c>
      <c r="B346" t="s">
        <v>872</v>
      </c>
      <c r="C346" t="s">
        <v>554</v>
      </c>
      <c r="D346">
        <v>211663413</v>
      </c>
      <c r="E346" t="s">
        <v>568</v>
      </c>
      <c r="F346" t="s">
        <v>1216</v>
      </c>
    </row>
    <row r="347" spans="1:6" x14ac:dyDescent="0.3">
      <c r="A347">
        <v>346</v>
      </c>
      <c r="B347" t="s">
        <v>872</v>
      </c>
      <c r="C347" t="s">
        <v>665</v>
      </c>
      <c r="D347">
        <v>211663413</v>
      </c>
      <c r="E347" t="s">
        <v>679</v>
      </c>
      <c r="F347" t="s">
        <v>1217</v>
      </c>
    </row>
    <row r="348" spans="1:6" x14ac:dyDescent="0.3">
      <c r="A348">
        <v>347</v>
      </c>
      <c r="B348" t="s">
        <v>872</v>
      </c>
      <c r="C348" t="s">
        <v>665</v>
      </c>
      <c r="D348">
        <v>211663413</v>
      </c>
      <c r="E348" t="s">
        <v>692</v>
      </c>
      <c r="F348" t="s">
        <v>1218</v>
      </c>
    </row>
    <row r="349" spans="1:6" x14ac:dyDescent="0.3">
      <c r="A349">
        <v>348</v>
      </c>
      <c r="B349" t="s">
        <v>872</v>
      </c>
      <c r="C349" t="s">
        <v>665</v>
      </c>
      <c r="D349">
        <v>211663413</v>
      </c>
      <c r="E349" t="s">
        <v>692</v>
      </c>
      <c r="F349" t="s">
        <v>1219</v>
      </c>
    </row>
    <row r="350" spans="1:6" x14ac:dyDescent="0.3">
      <c r="A350">
        <v>349</v>
      </c>
      <c r="B350" t="s">
        <v>872</v>
      </c>
      <c r="C350" t="s">
        <v>665</v>
      </c>
      <c r="D350">
        <v>211663413</v>
      </c>
      <c r="E350" t="s">
        <v>679</v>
      </c>
      <c r="F350" t="s">
        <v>1220</v>
      </c>
    </row>
    <row r="351" spans="1:6" x14ac:dyDescent="0.3">
      <c r="A351">
        <v>350</v>
      </c>
      <c r="B351" t="s">
        <v>872</v>
      </c>
      <c r="C351" t="s">
        <v>665</v>
      </c>
      <c r="D351">
        <v>211663413</v>
      </c>
      <c r="E351" t="s">
        <v>673</v>
      </c>
      <c r="F351" t="s">
        <v>1221</v>
      </c>
    </row>
    <row r="352" spans="1:6" x14ac:dyDescent="0.3">
      <c r="A352">
        <v>351</v>
      </c>
      <c r="B352" t="s">
        <v>872</v>
      </c>
      <c r="C352" t="s">
        <v>665</v>
      </c>
      <c r="D352">
        <v>211663413</v>
      </c>
      <c r="E352" t="s">
        <v>669</v>
      </c>
      <c r="F352" t="s">
        <v>1222</v>
      </c>
    </row>
    <row r="353" spans="1:6" x14ac:dyDescent="0.3">
      <c r="A353">
        <v>352</v>
      </c>
      <c r="B353" t="s">
        <v>872</v>
      </c>
      <c r="C353" t="s">
        <v>762</v>
      </c>
      <c r="D353">
        <v>211663413</v>
      </c>
      <c r="E353" t="s">
        <v>771</v>
      </c>
      <c r="F353" t="s">
        <v>1223</v>
      </c>
    </row>
    <row r="354" spans="1:6" x14ac:dyDescent="0.3">
      <c r="A354">
        <v>353</v>
      </c>
      <c r="B354" t="s">
        <v>872</v>
      </c>
      <c r="C354" t="s">
        <v>762</v>
      </c>
      <c r="D354">
        <v>211663413</v>
      </c>
      <c r="E354" t="s">
        <v>767</v>
      </c>
      <c r="F354" t="s">
        <v>1224</v>
      </c>
    </row>
    <row r="355" spans="1:6" x14ac:dyDescent="0.3">
      <c r="A355">
        <v>354</v>
      </c>
      <c r="B355" t="s">
        <v>872</v>
      </c>
      <c r="C355" t="s">
        <v>762</v>
      </c>
      <c r="D355">
        <v>211663413</v>
      </c>
      <c r="E355" t="s">
        <v>768</v>
      </c>
      <c r="F355" t="s">
        <v>1225</v>
      </c>
    </row>
    <row r="356" spans="1:6" x14ac:dyDescent="0.3">
      <c r="A356">
        <v>355</v>
      </c>
      <c r="B356" t="s">
        <v>872</v>
      </c>
      <c r="C356" t="s">
        <v>762</v>
      </c>
      <c r="D356">
        <v>211663413</v>
      </c>
      <c r="E356" t="s">
        <v>771</v>
      </c>
      <c r="F356" t="s">
        <v>1226</v>
      </c>
    </row>
    <row r="357" spans="1:6" x14ac:dyDescent="0.3">
      <c r="A357">
        <v>356</v>
      </c>
      <c r="B357" t="s">
        <v>872</v>
      </c>
      <c r="C357" t="s">
        <v>762</v>
      </c>
      <c r="D357">
        <v>211663413</v>
      </c>
      <c r="E357" t="s">
        <v>771</v>
      </c>
      <c r="F357" t="s">
        <v>1227</v>
      </c>
    </row>
    <row r="358" spans="1:6" s="18" customFormat="1" ht="15" thickBot="1" x14ac:dyDescent="0.35">
      <c r="A358">
        <v>357</v>
      </c>
      <c r="B358" s="18" t="s">
        <v>872</v>
      </c>
      <c r="C358" s="18" t="s">
        <v>762</v>
      </c>
      <c r="D358" s="18">
        <v>211663413</v>
      </c>
      <c r="E358" s="18" t="s">
        <v>768</v>
      </c>
      <c r="F358" s="18" t="s">
        <v>1228</v>
      </c>
    </row>
    <row r="359" spans="1:6" x14ac:dyDescent="0.3">
      <c r="A359">
        <v>358</v>
      </c>
      <c r="B359" t="s">
        <v>872</v>
      </c>
      <c r="C359" t="s">
        <v>2</v>
      </c>
      <c r="D359">
        <v>244920322</v>
      </c>
      <c r="E359" t="s">
        <v>22</v>
      </c>
      <c r="F359" t="s">
        <v>1229</v>
      </c>
    </row>
    <row r="360" spans="1:6" x14ac:dyDescent="0.3">
      <c r="A360">
        <v>359</v>
      </c>
      <c r="B360" t="s">
        <v>872</v>
      </c>
      <c r="C360" t="s">
        <v>2</v>
      </c>
      <c r="D360">
        <v>244920322</v>
      </c>
      <c r="E360" t="s">
        <v>29</v>
      </c>
      <c r="F360" t="s">
        <v>1230</v>
      </c>
    </row>
    <row r="361" spans="1:6" ht="28.8" x14ac:dyDescent="0.3">
      <c r="A361">
        <v>360</v>
      </c>
      <c r="B361" t="s">
        <v>872</v>
      </c>
      <c r="C361" t="s">
        <v>879</v>
      </c>
      <c r="D361">
        <v>244920322</v>
      </c>
      <c r="E361" s="1" t="s">
        <v>172</v>
      </c>
      <c r="F361" t="s">
        <v>1231</v>
      </c>
    </row>
    <row r="362" spans="1:6" x14ac:dyDescent="0.3">
      <c r="A362">
        <v>361</v>
      </c>
      <c r="B362" t="s">
        <v>872</v>
      </c>
      <c r="C362" t="s">
        <v>881</v>
      </c>
      <c r="D362">
        <v>244920322</v>
      </c>
      <c r="E362" t="s">
        <v>472</v>
      </c>
      <c r="F362" t="s">
        <v>1232</v>
      </c>
    </row>
    <row r="363" spans="1:6" x14ac:dyDescent="0.3">
      <c r="A363">
        <v>362</v>
      </c>
      <c r="B363" t="s">
        <v>872</v>
      </c>
      <c r="C363" t="s">
        <v>554</v>
      </c>
      <c r="D363">
        <v>244920322</v>
      </c>
      <c r="E363" t="s">
        <v>558</v>
      </c>
      <c r="F363" t="s">
        <v>1233</v>
      </c>
    </row>
    <row r="364" spans="1:6" x14ac:dyDescent="0.3">
      <c r="A364">
        <v>363</v>
      </c>
      <c r="B364" t="s">
        <v>872</v>
      </c>
      <c r="C364" t="s">
        <v>665</v>
      </c>
      <c r="D364">
        <v>244920322</v>
      </c>
      <c r="E364" t="s">
        <v>671</v>
      </c>
      <c r="F364" t="s">
        <v>1234</v>
      </c>
    </row>
    <row r="365" spans="1:6" x14ac:dyDescent="0.3">
      <c r="A365">
        <v>364</v>
      </c>
      <c r="B365" t="s">
        <v>872</v>
      </c>
      <c r="C365" t="s">
        <v>665</v>
      </c>
      <c r="D365">
        <v>244920322</v>
      </c>
      <c r="E365" t="s">
        <v>687</v>
      </c>
      <c r="F365" t="s">
        <v>1235</v>
      </c>
    </row>
    <row r="366" spans="1:6" x14ac:dyDescent="0.3">
      <c r="A366">
        <v>365</v>
      </c>
      <c r="B366" t="s">
        <v>872</v>
      </c>
      <c r="C366" t="s">
        <v>665</v>
      </c>
      <c r="D366">
        <v>244920322</v>
      </c>
      <c r="E366" t="s">
        <v>694</v>
      </c>
      <c r="F366" t="s">
        <v>1236</v>
      </c>
    </row>
    <row r="367" spans="1:6" x14ac:dyDescent="0.3">
      <c r="A367">
        <v>366</v>
      </c>
      <c r="B367" t="s">
        <v>872</v>
      </c>
      <c r="C367" t="s">
        <v>665</v>
      </c>
      <c r="D367">
        <v>244920322</v>
      </c>
      <c r="E367" t="s">
        <v>723</v>
      </c>
      <c r="F367" t="s">
        <v>1237</v>
      </c>
    </row>
    <row r="368" spans="1:6" x14ac:dyDescent="0.3">
      <c r="A368">
        <v>367</v>
      </c>
      <c r="B368" t="s">
        <v>872</v>
      </c>
      <c r="C368" t="s">
        <v>665</v>
      </c>
      <c r="D368">
        <v>244920322</v>
      </c>
      <c r="E368" t="s">
        <v>669</v>
      </c>
      <c r="F368" t="s">
        <v>1238</v>
      </c>
    </row>
    <row r="369" spans="1:6" x14ac:dyDescent="0.3">
      <c r="A369">
        <v>368</v>
      </c>
      <c r="B369" t="s">
        <v>872</v>
      </c>
      <c r="C369" t="s">
        <v>762</v>
      </c>
      <c r="D369">
        <v>244920322</v>
      </c>
      <c r="E369" t="s">
        <v>774</v>
      </c>
      <c r="F369" t="s">
        <v>1239</v>
      </c>
    </row>
    <row r="370" spans="1:6" x14ac:dyDescent="0.3">
      <c r="A370">
        <v>369</v>
      </c>
      <c r="B370" t="s">
        <v>872</v>
      </c>
      <c r="C370" t="s">
        <v>762</v>
      </c>
      <c r="D370">
        <v>244920322</v>
      </c>
      <c r="E370" t="s">
        <v>771</v>
      </c>
      <c r="F370" t="s">
        <v>1240</v>
      </c>
    </row>
    <row r="371" spans="1:6" x14ac:dyDescent="0.3">
      <c r="A371">
        <v>370</v>
      </c>
      <c r="B371" t="s">
        <v>872</v>
      </c>
      <c r="C371" t="s">
        <v>762</v>
      </c>
      <c r="D371">
        <v>244920322</v>
      </c>
      <c r="E371" t="s">
        <v>807</v>
      </c>
      <c r="F371" t="s">
        <v>1241</v>
      </c>
    </row>
    <row r="372" spans="1:6" x14ac:dyDescent="0.3">
      <c r="A372">
        <v>371</v>
      </c>
      <c r="B372" t="s">
        <v>872</v>
      </c>
      <c r="C372" t="s">
        <v>762</v>
      </c>
      <c r="D372">
        <v>244920322</v>
      </c>
      <c r="E372" t="s">
        <v>764</v>
      </c>
      <c r="F372" t="s">
        <v>1242</v>
      </c>
    </row>
    <row r="373" spans="1:6" s="18" customFormat="1" ht="231" thickBot="1" x14ac:dyDescent="0.35">
      <c r="A373">
        <v>372</v>
      </c>
      <c r="B373" s="18" t="s">
        <v>872</v>
      </c>
      <c r="C373" s="18" t="s">
        <v>906</v>
      </c>
      <c r="D373" s="18">
        <v>244920322</v>
      </c>
      <c r="E373" s="19" t="s">
        <v>907</v>
      </c>
      <c r="F373" s="18" t="s">
        <v>1243</v>
      </c>
    </row>
    <row r="374" spans="1:6" x14ac:dyDescent="0.3">
      <c r="A374">
        <v>373</v>
      </c>
      <c r="B374" t="s">
        <v>872</v>
      </c>
      <c r="C374" t="s">
        <v>2</v>
      </c>
      <c r="D374">
        <v>246635549</v>
      </c>
      <c r="E374" t="s">
        <v>17</v>
      </c>
      <c r="F374" t="s">
        <v>1244</v>
      </c>
    </row>
    <row r="375" spans="1:6" x14ac:dyDescent="0.3">
      <c r="A375">
        <v>374</v>
      </c>
      <c r="B375" t="s">
        <v>872</v>
      </c>
      <c r="C375" t="s">
        <v>2</v>
      </c>
      <c r="D375">
        <v>246635549</v>
      </c>
      <c r="E375" t="s">
        <v>29</v>
      </c>
      <c r="F375" t="s">
        <v>1245</v>
      </c>
    </row>
    <row r="376" spans="1:6" ht="28.8" x14ac:dyDescent="0.3">
      <c r="A376">
        <v>375</v>
      </c>
      <c r="B376" t="s">
        <v>872</v>
      </c>
      <c r="C376" t="s">
        <v>879</v>
      </c>
      <c r="D376">
        <v>246635549</v>
      </c>
      <c r="E376" s="1" t="s">
        <v>172</v>
      </c>
      <c r="F376" t="s">
        <v>1246</v>
      </c>
    </row>
    <row r="377" spans="1:6" x14ac:dyDescent="0.3">
      <c r="A377">
        <v>376</v>
      </c>
      <c r="B377" t="s">
        <v>872</v>
      </c>
      <c r="C377" t="s">
        <v>881</v>
      </c>
      <c r="D377">
        <v>246635549</v>
      </c>
      <c r="E377" t="s">
        <v>479</v>
      </c>
      <c r="F377" t="s">
        <v>1247</v>
      </c>
    </row>
    <row r="378" spans="1:6" x14ac:dyDescent="0.3">
      <c r="A378">
        <v>377</v>
      </c>
      <c r="B378" t="s">
        <v>872</v>
      </c>
      <c r="C378" t="s">
        <v>881</v>
      </c>
      <c r="D378">
        <v>246635549</v>
      </c>
      <c r="E378" t="s">
        <v>472</v>
      </c>
      <c r="F378" t="s">
        <v>1248</v>
      </c>
    </row>
    <row r="379" spans="1:6" x14ac:dyDescent="0.3">
      <c r="A379">
        <v>378</v>
      </c>
      <c r="B379" t="s">
        <v>872</v>
      </c>
      <c r="C379" t="s">
        <v>554</v>
      </c>
      <c r="D379">
        <v>246635549</v>
      </c>
      <c r="E379" t="s">
        <v>479</v>
      </c>
      <c r="F379" t="s">
        <v>1249</v>
      </c>
    </row>
    <row r="380" spans="1:6" x14ac:dyDescent="0.3">
      <c r="A380">
        <v>379</v>
      </c>
      <c r="B380" t="s">
        <v>872</v>
      </c>
      <c r="C380" t="s">
        <v>554</v>
      </c>
      <c r="D380">
        <v>246635549</v>
      </c>
      <c r="E380" t="s">
        <v>558</v>
      </c>
      <c r="F380" t="s">
        <v>1250</v>
      </c>
    </row>
    <row r="381" spans="1:6" x14ac:dyDescent="0.3">
      <c r="A381">
        <v>380</v>
      </c>
      <c r="B381" t="s">
        <v>872</v>
      </c>
      <c r="C381" t="s">
        <v>665</v>
      </c>
      <c r="D381">
        <v>246635549</v>
      </c>
      <c r="E381" t="s">
        <v>684</v>
      </c>
      <c r="F381" t="s">
        <v>1251</v>
      </c>
    </row>
    <row r="382" spans="1:6" x14ac:dyDescent="0.3">
      <c r="A382">
        <v>381</v>
      </c>
      <c r="B382" t="s">
        <v>872</v>
      </c>
      <c r="C382" t="s">
        <v>665</v>
      </c>
      <c r="D382">
        <v>246635549</v>
      </c>
      <c r="E382" t="s">
        <v>669</v>
      </c>
      <c r="F382" t="s">
        <v>1252</v>
      </c>
    </row>
    <row r="383" spans="1:6" x14ac:dyDescent="0.3">
      <c r="A383">
        <v>382</v>
      </c>
      <c r="B383" t="s">
        <v>872</v>
      </c>
      <c r="C383" t="s">
        <v>762</v>
      </c>
      <c r="D383">
        <v>246635549</v>
      </c>
      <c r="E383" t="s">
        <v>808</v>
      </c>
      <c r="F383" t="s">
        <v>1253</v>
      </c>
    </row>
    <row r="384" spans="1:6" s="18" customFormat="1" ht="15" thickBot="1" x14ac:dyDescent="0.35">
      <c r="A384">
        <v>383</v>
      </c>
      <c r="B384" s="18" t="s">
        <v>872</v>
      </c>
      <c r="C384" s="18" t="s">
        <v>762</v>
      </c>
      <c r="D384" s="18">
        <v>246635549</v>
      </c>
      <c r="E384" s="18" t="s">
        <v>764</v>
      </c>
      <c r="F384" s="18" t="s">
        <v>1254</v>
      </c>
    </row>
    <row r="385" spans="1:6" x14ac:dyDescent="0.3">
      <c r="A385">
        <v>384</v>
      </c>
      <c r="B385" t="s">
        <v>872</v>
      </c>
      <c r="C385" t="s">
        <v>2</v>
      </c>
      <c r="D385">
        <v>255459812</v>
      </c>
      <c r="E385" t="s">
        <v>38</v>
      </c>
      <c r="F385" t="s">
        <v>1255</v>
      </c>
    </row>
    <row r="386" spans="1:6" x14ac:dyDescent="0.3">
      <c r="A386">
        <v>385</v>
      </c>
      <c r="B386" t="s">
        <v>872</v>
      </c>
      <c r="C386" t="s">
        <v>2</v>
      </c>
      <c r="D386">
        <v>255459812</v>
      </c>
      <c r="E386" t="s">
        <v>96</v>
      </c>
      <c r="F386" t="s">
        <v>1256</v>
      </c>
    </row>
    <row r="387" spans="1:6" x14ac:dyDescent="0.3">
      <c r="A387">
        <v>386</v>
      </c>
      <c r="B387" t="s">
        <v>872</v>
      </c>
      <c r="C387" t="s">
        <v>2</v>
      </c>
      <c r="D387">
        <v>255459812</v>
      </c>
      <c r="E387" t="s">
        <v>130</v>
      </c>
      <c r="F387" t="s">
        <v>1257</v>
      </c>
    </row>
    <row r="388" spans="1:6" x14ac:dyDescent="0.3">
      <c r="A388">
        <v>387</v>
      </c>
      <c r="B388" t="s">
        <v>872</v>
      </c>
      <c r="C388" t="s">
        <v>2</v>
      </c>
      <c r="D388">
        <v>255459812</v>
      </c>
      <c r="E388" t="s">
        <v>131</v>
      </c>
      <c r="F388" t="s">
        <v>1258</v>
      </c>
    </row>
    <row r="389" spans="1:6" x14ac:dyDescent="0.3">
      <c r="A389">
        <v>388</v>
      </c>
      <c r="B389" t="s">
        <v>872</v>
      </c>
      <c r="C389" t="s">
        <v>2</v>
      </c>
      <c r="D389">
        <v>255459812</v>
      </c>
      <c r="E389" t="s">
        <v>53</v>
      </c>
      <c r="F389" t="s">
        <v>1259</v>
      </c>
    </row>
    <row r="390" spans="1:6" x14ac:dyDescent="0.3">
      <c r="A390">
        <v>389</v>
      </c>
      <c r="B390" t="s">
        <v>872</v>
      </c>
      <c r="C390" t="s">
        <v>2</v>
      </c>
      <c r="D390">
        <v>255459812</v>
      </c>
      <c r="E390" t="s">
        <v>74</v>
      </c>
      <c r="F390" t="s">
        <v>1260</v>
      </c>
    </row>
    <row r="391" spans="1:6" x14ac:dyDescent="0.3">
      <c r="A391">
        <v>390</v>
      </c>
      <c r="B391" t="s">
        <v>872</v>
      </c>
      <c r="C391" t="s">
        <v>2</v>
      </c>
      <c r="D391">
        <v>255459812</v>
      </c>
      <c r="E391" t="s">
        <v>132</v>
      </c>
      <c r="F391" t="s">
        <v>1261</v>
      </c>
    </row>
    <row r="392" spans="1:6" x14ac:dyDescent="0.3">
      <c r="A392">
        <v>391</v>
      </c>
      <c r="B392" t="s">
        <v>872</v>
      </c>
      <c r="C392" t="s">
        <v>2</v>
      </c>
      <c r="D392">
        <v>255459812</v>
      </c>
      <c r="E392" t="s">
        <v>98</v>
      </c>
      <c r="F392" t="s">
        <v>1262</v>
      </c>
    </row>
    <row r="393" spans="1:6" x14ac:dyDescent="0.3">
      <c r="A393">
        <v>392</v>
      </c>
      <c r="B393" t="s">
        <v>872</v>
      </c>
      <c r="C393" t="s">
        <v>2</v>
      </c>
      <c r="D393">
        <v>255459812</v>
      </c>
      <c r="E393" t="s">
        <v>133</v>
      </c>
      <c r="F393" t="s">
        <v>1263</v>
      </c>
    </row>
    <row r="394" spans="1:6" x14ac:dyDescent="0.3">
      <c r="A394">
        <v>393</v>
      </c>
      <c r="B394" t="s">
        <v>872</v>
      </c>
      <c r="C394" t="s">
        <v>2</v>
      </c>
      <c r="D394">
        <v>255459812</v>
      </c>
      <c r="E394" t="s">
        <v>32</v>
      </c>
      <c r="F394" t="s">
        <v>1264</v>
      </c>
    </row>
    <row r="395" spans="1:6" x14ac:dyDescent="0.3">
      <c r="A395">
        <v>394</v>
      </c>
      <c r="B395" t="s">
        <v>872</v>
      </c>
      <c r="C395" t="s">
        <v>2</v>
      </c>
      <c r="D395">
        <v>255459812</v>
      </c>
      <c r="E395" t="s">
        <v>53</v>
      </c>
      <c r="F395" t="s">
        <v>1265</v>
      </c>
    </row>
    <row r="396" spans="1:6" x14ac:dyDescent="0.3">
      <c r="A396">
        <v>395</v>
      </c>
      <c r="B396" t="s">
        <v>872</v>
      </c>
      <c r="C396" t="s">
        <v>2</v>
      </c>
      <c r="D396">
        <v>255459812</v>
      </c>
      <c r="E396" t="s">
        <v>17</v>
      </c>
      <c r="F396" t="s">
        <v>1266</v>
      </c>
    </row>
    <row r="397" spans="1:6" s="18" customFormat="1" ht="15" thickBot="1" x14ac:dyDescent="0.35">
      <c r="A397">
        <v>396</v>
      </c>
      <c r="B397" s="18" t="s">
        <v>872</v>
      </c>
      <c r="C397" s="18" t="s">
        <v>2</v>
      </c>
      <c r="D397" s="18">
        <v>255459812</v>
      </c>
      <c r="E397" s="18" t="s">
        <v>44</v>
      </c>
      <c r="F397" s="18" t="s">
        <v>1267</v>
      </c>
    </row>
    <row r="398" spans="1:6" x14ac:dyDescent="0.3">
      <c r="A398">
        <v>397</v>
      </c>
      <c r="B398" t="s">
        <v>872</v>
      </c>
      <c r="C398" t="s">
        <v>2</v>
      </c>
      <c r="D398">
        <v>255664131</v>
      </c>
      <c r="E398" t="s">
        <v>22</v>
      </c>
      <c r="F398" t="s">
        <v>1268</v>
      </c>
    </row>
    <row r="399" spans="1:6" x14ac:dyDescent="0.3">
      <c r="A399">
        <v>398</v>
      </c>
      <c r="B399" t="s">
        <v>872</v>
      </c>
      <c r="C399" t="s">
        <v>2</v>
      </c>
      <c r="D399">
        <v>255664131</v>
      </c>
      <c r="E399" t="s">
        <v>29</v>
      </c>
      <c r="F399" t="s">
        <v>1269</v>
      </c>
    </row>
    <row r="400" spans="1:6" ht="28.8" x14ac:dyDescent="0.3">
      <c r="A400">
        <v>399</v>
      </c>
      <c r="B400" t="s">
        <v>872</v>
      </c>
      <c r="C400" t="s">
        <v>879</v>
      </c>
      <c r="D400">
        <v>255664131</v>
      </c>
      <c r="E400" s="1" t="s">
        <v>172</v>
      </c>
      <c r="F400" t="s">
        <v>1270</v>
      </c>
    </row>
    <row r="401" spans="1:6" x14ac:dyDescent="0.3">
      <c r="A401">
        <v>400</v>
      </c>
      <c r="B401" t="s">
        <v>872</v>
      </c>
      <c r="C401" t="s">
        <v>881</v>
      </c>
      <c r="D401">
        <v>255664131</v>
      </c>
      <c r="E401" t="s">
        <v>476</v>
      </c>
      <c r="F401" t="s">
        <v>1271</v>
      </c>
    </row>
    <row r="402" spans="1:6" x14ac:dyDescent="0.3">
      <c r="A402">
        <v>401</v>
      </c>
      <c r="B402" t="s">
        <v>872</v>
      </c>
      <c r="C402" t="s">
        <v>881</v>
      </c>
      <c r="D402">
        <v>255664131</v>
      </c>
      <c r="E402" t="s">
        <v>479</v>
      </c>
      <c r="F402" t="s">
        <v>1272</v>
      </c>
    </row>
    <row r="403" spans="1:6" x14ac:dyDescent="0.3">
      <c r="A403">
        <v>402</v>
      </c>
      <c r="B403" t="s">
        <v>872</v>
      </c>
      <c r="C403" t="s">
        <v>881</v>
      </c>
      <c r="D403">
        <v>255664131</v>
      </c>
      <c r="E403" t="s">
        <v>503</v>
      </c>
      <c r="F403" t="s">
        <v>1273</v>
      </c>
    </row>
    <row r="404" spans="1:6" x14ac:dyDescent="0.3">
      <c r="A404">
        <v>403</v>
      </c>
      <c r="B404" t="s">
        <v>872</v>
      </c>
      <c r="C404" t="s">
        <v>881</v>
      </c>
      <c r="D404">
        <v>255664131</v>
      </c>
      <c r="E404" t="s">
        <v>504</v>
      </c>
      <c r="F404" t="s">
        <v>1274</v>
      </c>
    </row>
    <row r="405" spans="1:6" x14ac:dyDescent="0.3">
      <c r="A405">
        <v>404</v>
      </c>
      <c r="B405" t="s">
        <v>872</v>
      </c>
      <c r="C405" t="s">
        <v>881</v>
      </c>
      <c r="D405">
        <v>255664131</v>
      </c>
      <c r="E405" t="s">
        <v>474</v>
      </c>
      <c r="F405" t="s">
        <v>1275</v>
      </c>
    </row>
    <row r="406" spans="1:6" x14ac:dyDescent="0.3">
      <c r="A406">
        <v>405</v>
      </c>
      <c r="B406" t="s">
        <v>872</v>
      </c>
      <c r="C406" t="s">
        <v>881</v>
      </c>
      <c r="D406">
        <v>255664131</v>
      </c>
      <c r="E406" t="s">
        <v>505</v>
      </c>
      <c r="F406" t="s">
        <v>1276</v>
      </c>
    </row>
    <row r="407" spans="1:6" x14ac:dyDescent="0.3">
      <c r="A407">
        <v>406</v>
      </c>
      <c r="B407" t="s">
        <v>872</v>
      </c>
      <c r="C407" t="s">
        <v>881</v>
      </c>
      <c r="D407">
        <v>255664131</v>
      </c>
      <c r="E407" t="s">
        <v>479</v>
      </c>
      <c r="F407" t="s">
        <v>1277</v>
      </c>
    </row>
    <row r="408" spans="1:6" x14ac:dyDescent="0.3">
      <c r="A408">
        <v>407</v>
      </c>
      <c r="B408" t="s">
        <v>872</v>
      </c>
      <c r="C408" t="s">
        <v>881</v>
      </c>
      <c r="D408">
        <v>255664131</v>
      </c>
      <c r="E408" t="s">
        <v>472</v>
      </c>
      <c r="F408" t="s">
        <v>1278</v>
      </c>
    </row>
    <row r="409" spans="1:6" x14ac:dyDescent="0.3">
      <c r="A409">
        <v>408</v>
      </c>
      <c r="B409" t="s">
        <v>872</v>
      </c>
      <c r="C409" t="s">
        <v>554</v>
      </c>
      <c r="D409">
        <v>255664131</v>
      </c>
      <c r="E409" t="s">
        <v>479</v>
      </c>
      <c r="F409" t="s">
        <v>1279</v>
      </c>
    </row>
    <row r="410" spans="1:6" x14ac:dyDescent="0.3">
      <c r="A410">
        <v>409</v>
      </c>
      <c r="B410" t="s">
        <v>872</v>
      </c>
      <c r="C410" t="s">
        <v>554</v>
      </c>
      <c r="D410">
        <v>255664131</v>
      </c>
      <c r="E410" t="s">
        <v>472</v>
      </c>
      <c r="F410" t="s">
        <v>1280</v>
      </c>
    </row>
    <row r="411" spans="1:6" x14ac:dyDescent="0.3">
      <c r="A411">
        <v>410</v>
      </c>
      <c r="B411" t="s">
        <v>872</v>
      </c>
      <c r="C411" t="s">
        <v>554</v>
      </c>
      <c r="D411">
        <v>255664131</v>
      </c>
      <c r="E411" t="s">
        <v>585</v>
      </c>
      <c r="F411" t="s">
        <v>1281</v>
      </c>
    </row>
    <row r="412" spans="1:6" x14ac:dyDescent="0.3">
      <c r="A412">
        <v>411</v>
      </c>
      <c r="B412" t="s">
        <v>872</v>
      </c>
      <c r="C412" t="s">
        <v>554</v>
      </c>
      <c r="D412">
        <v>255664131</v>
      </c>
      <c r="E412" t="s">
        <v>558</v>
      </c>
      <c r="F412" t="s">
        <v>1282</v>
      </c>
    </row>
    <row r="413" spans="1:6" x14ac:dyDescent="0.3">
      <c r="A413">
        <v>412</v>
      </c>
      <c r="B413" t="s">
        <v>872</v>
      </c>
      <c r="C413" t="s">
        <v>665</v>
      </c>
      <c r="D413">
        <v>255664131</v>
      </c>
      <c r="E413" t="s">
        <v>690</v>
      </c>
      <c r="F413" t="s">
        <v>1283</v>
      </c>
    </row>
    <row r="414" spans="1:6" x14ac:dyDescent="0.3">
      <c r="A414">
        <v>413</v>
      </c>
      <c r="B414" t="s">
        <v>872</v>
      </c>
      <c r="C414" t="s">
        <v>665</v>
      </c>
      <c r="D414">
        <v>255664131</v>
      </c>
      <c r="E414" t="s">
        <v>681</v>
      </c>
      <c r="F414" t="s">
        <v>1284</v>
      </c>
    </row>
    <row r="415" spans="1:6" x14ac:dyDescent="0.3">
      <c r="A415">
        <v>414</v>
      </c>
      <c r="B415" t="s">
        <v>872</v>
      </c>
      <c r="C415" t="s">
        <v>665</v>
      </c>
      <c r="D415">
        <v>255664131</v>
      </c>
      <c r="E415" t="s">
        <v>724</v>
      </c>
      <c r="F415" t="s">
        <v>1285</v>
      </c>
    </row>
    <row r="416" spans="1:6" x14ac:dyDescent="0.3">
      <c r="A416">
        <v>415</v>
      </c>
      <c r="B416" t="s">
        <v>872</v>
      </c>
      <c r="C416" t="s">
        <v>665</v>
      </c>
      <c r="D416">
        <v>255664131</v>
      </c>
      <c r="E416" t="s">
        <v>725</v>
      </c>
      <c r="F416" t="s">
        <v>1286</v>
      </c>
    </row>
    <row r="417" spans="1:6" x14ac:dyDescent="0.3">
      <c r="A417">
        <v>416</v>
      </c>
      <c r="B417" t="s">
        <v>872</v>
      </c>
      <c r="C417" t="s">
        <v>665</v>
      </c>
      <c r="D417">
        <v>255664131</v>
      </c>
      <c r="E417" t="s">
        <v>726</v>
      </c>
      <c r="F417" t="s">
        <v>1287</v>
      </c>
    </row>
    <row r="418" spans="1:6" x14ac:dyDescent="0.3">
      <c r="A418">
        <v>417</v>
      </c>
      <c r="B418" t="s">
        <v>872</v>
      </c>
      <c r="C418" t="s">
        <v>665</v>
      </c>
      <c r="D418">
        <v>255664131</v>
      </c>
      <c r="E418" t="s">
        <v>727</v>
      </c>
      <c r="F418" t="s">
        <v>1288</v>
      </c>
    </row>
    <row r="419" spans="1:6" x14ac:dyDescent="0.3">
      <c r="A419">
        <v>418</v>
      </c>
      <c r="B419" t="s">
        <v>872</v>
      </c>
      <c r="C419" t="s">
        <v>665</v>
      </c>
      <c r="D419">
        <v>255664131</v>
      </c>
      <c r="E419" t="s">
        <v>703</v>
      </c>
      <c r="F419" t="s">
        <v>1289</v>
      </c>
    </row>
    <row r="420" spans="1:6" x14ac:dyDescent="0.3">
      <c r="A420">
        <v>419</v>
      </c>
      <c r="B420" t="s">
        <v>872</v>
      </c>
      <c r="C420" t="s">
        <v>665</v>
      </c>
      <c r="D420">
        <v>255664131</v>
      </c>
      <c r="E420" t="s">
        <v>681</v>
      </c>
      <c r="F420" t="s">
        <v>1290</v>
      </c>
    </row>
    <row r="421" spans="1:6" x14ac:dyDescent="0.3">
      <c r="A421">
        <v>420</v>
      </c>
      <c r="B421" t="s">
        <v>872</v>
      </c>
      <c r="C421" t="s">
        <v>665</v>
      </c>
      <c r="D421">
        <v>255664131</v>
      </c>
      <c r="E421" t="s">
        <v>728</v>
      </c>
      <c r="F421" t="s">
        <v>1291</v>
      </c>
    </row>
    <row r="422" spans="1:6" x14ac:dyDescent="0.3">
      <c r="A422">
        <v>421</v>
      </c>
      <c r="B422" t="s">
        <v>872</v>
      </c>
      <c r="C422" t="s">
        <v>665</v>
      </c>
      <c r="D422">
        <v>255664131</v>
      </c>
      <c r="E422" t="s">
        <v>669</v>
      </c>
      <c r="F422" t="s">
        <v>1292</v>
      </c>
    </row>
    <row r="423" spans="1:6" x14ac:dyDescent="0.3">
      <c r="A423">
        <v>422</v>
      </c>
      <c r="B423" t="s">
        <v>872</v>
      </c>
      <c r="C423" t="s">
        <v>762</v>
      </c>
      <c r="D423">
        <v>255664131</v>
      </c>
      <c r="E423" t="s">
        <v>809</v>
      </c>
      <c r="F423" t="s">
        <v>1293</v>
      </c>
    </row>
    <row r="424" spans="1:6" x14ac:dyDescent="0.3">
      <c r="A424">
        <v>423</v>
      </c>
      <c r="B424" t="s">
        <v>872</v>
      </c>
      <c r="C424" t="s">
        <v>762</v>
      </c>
      <c r="D424">
        <v>255664131</v>
      </c>
      <c r="E424" t="s">
        <v>810</v>
      </c>
      <c r="F424" t="s">
        <v>1294</v>
      </c>
    </row>
    <row r="425" spans="1:6" s="18" customFormat="1" ht="15" thickBot="1" x14ac:dyDescent="0.35">
      <c r="A425">
        <v>424</v>
      </c>
      <c r="B425" s="18" t="s">
        <v>872</v>
      </c>
      <c r="C425" s="18" t="s">
        <v>762</v>
      </c>
      <c r="D425" s="18">
        <v>255664131</v>
      </c>
      <c r="E425" s="18" t="s">
        <v>764</v>
      </c>
      <c r="F425" s="18" t="s">
        <v>1295</v>
      </c>
    </row>
    <row r="426" spans="1:6" x14ac:dyDescent="0.3">
      <c r="A426">
        <v>425</v>
      </c>
      <c r="B426" t="s">
        <v>872</v>
      </c>
      <c r="C426" t="s">
        <v>2</v>
      </c>
      <c r="D426">
        <v>256272415</v>
      </c>
      <c r="E426" t="s">
        <v>17</v>
      </c>
      <c r="F426" t="s">
        <v>1296</v>
      </c>
    </row>
    <row r="427" spans="1:6" x14ac:dyDescent="0.3">
      <c r="A427">
        <v>426</v>
      </c>
      <c r="B427" t="s">
        <v>872</v>
      </c>
      <c r="C427" t="s">
        <v>2</v>
      </c>
      <c r="D427">
        <v>256272415</v>
      </c>
      <c r="E427" t="s">
        <v>100</v>
      </c>
      <c r="F427" t="s">
        <v>1297</v>
      </c>
    </row>
    <row r="428" spans="1:6" x14ac:dyDescent="0.3">
      <c r="A428">
        <v>427</v>
      </c>
      <c r="B428" t="s">
        <v>872</v>
      </c>
      <c r="C428" t="s">
        <v>2</v>
      </c>
      <c r="D428">
        <v>256272415</v>
      </c>
      <c r="E428" t="s">
        <v>68</v>
      </c>
      <c r="F428" t="s">
        <v>1298</v>
      </c>
    </row>
    <row r="429" spans="1:6" x14ac:dyDescent="0.3">
      <c r="A429">
        <v>428</v>
      </c>
      <c r="B429" t="s">
        <v>872</v>
      </c>
      <c r="C429" t="s">
        <v>2</v>
      </c>
      <c r="D429">
        <v>256272415</v>
      </c>
      <c r="E429" t="s">
        <v>22</v>
      </c>
      <c r="F429" t="s">
        <v>1299</v>
      </c>
    </row>
    <row r="430" spans="1:6" x14ac:dyDescent="0.3">
      <c r="A430">
        <v>429</v>
      </c>
      <c r="B430" t="s">
        <v>872</v>
      </c>
      <c r="C430" t="s">
        <v>2</v>
      </c>
      <c r="D430">
        <v>256272415</v>
      </c>
      <c r="E430" t="s">
        <v>44</v>
      </c>
      <c r="F430" t="s">
        <v>1300</v>
      </c>
    </row>
    <row r="431" spans="1:6" x14ac:dyDescent="0.3">
      <c r="A431">
        <v>430</v>
      </c>
      <c r="B431" t="s">
        <v>872</v>
      </c>
      <c r="C431" t="s">
        <v>2</v>
      </c>
      <c r="D431">
        <v>256272415</v>
      </c>
      <c r="E431" t="s">
        <v>66</v>
      </c>
      <c r="F431" t="s">
        <v>1301</v>
      </c>
    </row>
    <row r="432" spans="1:6" x14ac:dyDescent="0.3">
      <c r="A432">
        <v>431</v>
      </c>
      <c r="B432" t="s">
        <v>872</v>
      </c>
      <c r="C432" t="s">
        <v>2</v>
      </c>
      <c r="D432">
        <v>256272415</v>
      </c>
      <c r="E432" t="s">
        <v>46</v>
      </c>
      <c r="F432" t="s">
        <v>1302</v>
      </c>
    </row>
    <row r="433" spans="1:6" x14ac:dyDescent="0.3">
      <c r="A433">
        <v>432</v>
      </c>
      <c r="B433" t="s">
        <v>872</v>
      </c>
      <c r="C433" t="s">
        <v>2</v>
      </c>
      <c r="D433">
        <v>256272415</v>
      </c>
      <c r="E433" t="s">
        <v>28</v>
      </c>
      <c r="F433" t="s">
        <v>1303</v>
      </c>
    </row>
    <row r="434" spans="1:6" x14ac:dyDescent="0.3">
      <c r="A434">
        <v>433</v>
      </c>
      <c r="B434" t="s">
        <v>872</v>
      </c>
      <c r="C434" t="s">
        <v>2</v>
      </c>
      <c r="D434">
        <v>256272415</v>
      </c>
      <c r="E434" t="s">
        <v>25</v>
      </c>
      <c r="F434" t="s">
        <v>1304</v>
      </c>
    </row>
    <row r="435" spans="1:6" ht="28.8" x14ac:dyDescent="0.3">
      <c r="A435">
        <v>434</v>
      </c>
      <c r="B435" t="s">
        <v>872</v>
      </c>
      <c r="C435" t="s">
        <v>879</v>
      </c>
      <c r="D435">
        <v>256272415</v>
      </c>
      <c r="E435" s="1" t="s">
        <v>262</v>
      </c>
      <c r="F435" t="s">
        <v>1305</v>
      </c>
    </row>
    <row r="436" spans="1:6" ht="28.8" x14ac:dyDescent="0.3">
      <c r="A436">
        <v>435</v>
      </c>
      <c r="B436" t="s">
        <v>872</v>
      </c>
      <c r="C436" t="s">
        <v>879</v>
      </c>
      <c r="D436">
        <v>256272415</v>
      </c>
      <c r="E436" s="1" t="s">
        <v>172</v>
      </c>
      <c r="F436" t="s">
        <v>1306</v>
      </c>
    </row>
    <row r="437" spans="1:6" x14ac:dyDescent="0.3">
      <c r="A437">
        <v>436</v>
      </c>
      <c r="B437" t="s">
        <v>872</v>
      </c>
      <c r="C437" t="s">
        <v>881</v>
      </c>
      <c r="D437">
        <v>256272415</v>
      </c>
      <c r="E437" t="s">
        <v>476</v>
      </c>
      <c r="F437" t="s">
        <v>1307</v>
      </c>
    </row>
    <row r="438" spans="1:6" x14ac:dyDescent="0.3">
      <c r="A438">
        <v>437</v>
      </c>
      <c r="B438" t="s">
        <v>872</v>
      </c>
      <c r="C438" t="s">
        <v>881</v>
      </c>
      <c r="D438">
        <v>256272415</v>
      </c>
      <c r="E438" t="s">
        <v>472</v>
      </c>
      <c r="F438" t="s">
        <v>1308</v>
      </c>
    </row>
    <row r="439" spans="1:6" x14ac:dyDescent="0.3">
      <c r="A439">
        <v>438</v>
      </c>
      <c r="B439" t="s">
        <v>872</v>
      </c>
      <c r="C439" t="s">
        <v>554</v>
      </c>
      <c r="D439">
        <v>256272415</v>
      </c>
      <c r="E439" t="s">
        <v>476</v>
      </c>
      <c r="F439" t="s">
        <v>1309</v>
      </c>
    </row>
    <row r="440" spans="1:6" x14ac:dyDescent="0.3">
      <c r="A440">
        <v>439</v>
      </c>
      <c r="B440" t="s">
        <v>872</v>
      </c>
      <c r="C440" t="s">
        <v>554</v>
      </c>
      <c r="D440">
        <v>256272415</v>
      </c>
      <c r="E440" t="s">
        <v>587</v>
      </c>
      <c r="F440" t="s">
        <v>1310</v>
      </c>
    </row>
    <row r="441" spans="1:6" x14ac:dyDescent="0.3">
      <c r="A441">
        <v>440</v>
      </c>
      <c r="B441" t="s">
        <v>872</v>
      </c>
      <c r="C441" t="s">
        <v>554</v>
      </c>
      <c r="D441">
        <v>256272415</v>
      </c>
      <c r="E441" t="s">
        <v>573</v>
      </c>
      <c r="F441" t="s">
        <v>1311</v>
      </c>
    </row>
    <row r="442" spans="1:6" x14ac:dyDescent="0.3">
      <c r="A442">
        <v>441</v>
      </c>
      <c r="B442" t="s">
        <v>872</v>
      </c>
      <c r="C442" t="s">
        <v>665</v>
      </c>
      <c r="D442">
        <v>256272415</v>
      </c>
      <c r="E442" t="s">
        <v>669</v>
      </c>
      <c r="F442" t="s">
        <v>1312</v>
      </c>
    </row>
    <row r="443" spans="1:6" x14ac:dyDescent="0.3">
      <c r="A443">
        <v>442</v>
      </c>
      <c r="B443" t="s">
        <v>872</v>
      </c>
      <c r="C443" t="s">
        <v>762</v>
      </c>
      <c r="D443">
        <v>256272415</v>
      </c>
      <c r="E443" t="s">
        <v>767</v>
      </c>
      <c r="F443" t="s">
        <v>1313</v>
      </c>
    </row>
    <row r="444" spans="1:6" x14ac:dyDescent="0.3">
      <c r="A444">
        <v>443</v>
      </c>
      <c r="B444" t="s">
        <v>872</v>
      </c>
      <c r="C444" t="s">
        <v>762</v>
      </c>
      <c r="D444">
        <v>256272415</v>
      </c>
      <c r="E444" t="s">
        <v>768</v>
      </c>
      <c r="F444" t="s">
        <v>1314</v>
      </c>
    </row>
    <row r="445" spans="1:6" s="18" customFormat="1" ht="15" thickBot="1" x14ac:dyDescent="0.35">
      <c r="A445">
        <v>444</v>
      </c>
      <c r="B445" s="18" t="s">
        <v>872</v>
      </c>
      <c r="C445" s="18" t="s">
        <v>762</v>
      </c>
      <c r="D445" s="18">
        <v>256272415</v>
      </c>
      <c r="E445" s="18" t="s">
        <v>764</v>
      </c>
      <c r="F445" s="18" t="s">
        <v>1315</v>
      </c>
    </row>
    <row r="446" spans="1:6" x14ac:dyDescent="0.3">
      <c r="A446">
        <v>445</v>
      </c>
      <c r="B446" t="s">
        <v>872</v>
      </c>
      <c r="C446" t="s">
        <v>2</v>
      </c>
      <c r="D446">
        <v>265083727</v>
      </c>
      <c r="E446" t="s">
        <v>38</v>
      </c>
      <c r="F446" t="s">
        <v>1316</v>
      </c>
    </row>
    <row r="447" spans="1:6" x14ac:dyDescent="0.3">
      <c r="A447">
        <v>446</v>
      </c>
      <c r="B447" t="s">
        <v>872</v>
      </c>
      <c r="C447" t="s">
        <v>2</v>
      </c>
      <c r="D447">
        <v>265083727</v>
      </c>
      <c r="E447" t="s">
        <v>79</v>
      </c>
      <c r="F447" t="s">
        <v>1317</v>
      </c>
    </row>
    <row r="448" spans="1:6" x14ac:dyDescent="0.3">
      <c r="A448">
        <v>447</v>
      </c>
      <c r="B448" t="s">
        <v>872</v>
      </c>
      <c r="C448" t="s">
        <v>2</v>
      </c>
      <c r="D448">
        <v>265083727</v>
      </c>
      <c r="E448" t="s">
        <v>134</v>
      </c>
      <c r="F448" t="s">
        <v>1318</v>
      </c>
    </row>
    <row r="449" spans="1:6" x14ac:dyDescent="0.3">
      <c r="A449">
        <v>448</v>
      </c>
      <c r="B449" t="s">
        <v>872</v>
      </c>
      <c r="C449" t="s">
        <v>2</v>
      </c>
      <c r="D449">
        <v>265083727</v>
      </c>
      <c r="E449" t="s">
        <v>82</v>
      </c>
      <c r="F449" t="s">
        <v>1319</v>
      </c>
    </row>
    <row r="450" spans="1:6" x14ac:dyDescent="0.3">
      <c r="A450">
        <v>449</v>
      </c>
      <c r="B450" t="s">
        <v>872</v>
      </c>
      <c r="C450" t="s">
        <v>2</v>
      </c>
      <c r="D450">
        <v>265083727</v>
      </c>
      <c r="E450" t="s">
        <v>82</v>
      </c>
      <c r="F450" t="s">
        <v>1320</v>
      </c>
    </row>
    <row r="451" spans="1:6" x14ac:dyDescent="0.3">
      <c r="A451">
        <v>450</v>
      </c>
      <c r="B451" t="s">
        <v>872</v>
      </c>
      <c r="C451" t="s">
        <v>2</v>
      </c>
      <c r="D451">
        <v>265083727</v>
      </c>
      <c r="E451" t="s">
        <v>102</v>
      </c>
      <c r="F451" t="s">
        <v>1321</v>
      </c>
    </row>
    <row r="452" spans="1:6" x14ac:dyDescent="0.3">
      <c r="A452">
        <v>451</v>
      </c>
      <c r="B452" t="s">
        <v>872</v>
      </c>
      <c r="C452" t="s">
        <v>2</v>
      </c>
      <c r="D452">
        <v>265083727</v>
      </c>
      <c r="E452" t="s">
        <v>104</v>
      </c>
      <c r="F452" t="s">
        <v>1322</v>
      </c>
    </row>
    <row r="453" spans="1:6" x14ac:dyDescent="0.3">
      <c r="A453">
        <v>452</v>
      </c>
      <c r="B453" t="s">
        <v>872</v>
      </c>
      <c r="C453" t="s">
        <v>2</v>
      </c>
      <c r="D453">
        <v>265083727</v>
      </c>
      <c r="E453" t="s">
        <v>79</v>
      </c>
      <c r="F453" t="s">
        <v>1323</v>
      </c>
    </row>
    <row r="454" spans="1:6" x14ac:dyDescent="0.3">
      <c r="A454">
        <v>453</v>
      </c>
      <c r="B454" t="s">
        <v>872</v>
      </c>
      <c r="C454" t="s">
        <v>2</v>
      </c>
      <c r="D454">
        <v>265083727</v>
      </c>
      <c r="E454" t="s">
        <v>25</v>
      </c>
      <c r="F454" t="s">
        <v>1324</v>
      </c>
    </row>
    <row r="455" spans="1:6" ht="28.8" x14ac:dyDescent="0.3">
      <c r="A455">
        <v>454</v>
      </c>
      <c r="B455" t="s">
        <v>872</v>
      </c>
      <c r="C455" t="s">
        <v>879</v>
      </c>
      <c r="D455">
        <v>265083727</v>
      </c>
      <c r="E455" s="1" t="s">
        <v>328</v>
      </c>
      <c r="F455" t="s">
        <v>1325</v>
      </c>
    </row>
    <row r="456" spans="1:6" ht="28.8" x14ac:dyDescent="0.3">
      <c r="A456">
        <v>455</v>
      </c>
      <c r="B456" t="s">
        <v>872</v>
      </c>
      <c r="C456" t="s">
        <v>879</v>
      </c>
      <c r="D456">
        <v>265083727</v>
      </c>
      <c r="E456" s="1" t="s">
        <v>331</v>
      </c>
      <c r="F456" t="s">
        <v>1326</v>
      </c>
    </row>
    <row r="457" spans="1:6" ht="28.8" x14ac:dyDescent="0.3">
      <c r="A457">
        <v>456</v>
      </c>
      <c r="B457" t="s">
        <v>872</v>
      </c>
      <c r="C457" t="s">
        <v>879</v>
      </c>
      <c r="D457">
        <v>265083727</v>
      </c>
      <c r="E457" s="1" t="s">
        <v>334</v>
      </c>
      <c r="F457" t="s">
        <v>1327</v>
      </c>
    </row>
    <row r="458" spans="1:6" ht="28.8" x14ac:dyDescent="0.3">
      <c r="A458">
        <v>457</v>
      </c>
      <c r="B458" t="s">
        <v>872</v>
      </c>
      <c r="C458" t="s">
        <v>879</v>
      </c>
      <c r="D458">
        <v>265083727</v>
      </c>
      <c r="E458" s="1" t="s">
        <v>336</v>
      </c>
      <c r="F458" t="s">
        <v>1328</v>
      </c>
    </row>
    <row r="459" spans="1:6" ht="28.8" x14ac:dyDescent="0.3">
      <c r="A459">
        <v>458</v>
      </c>
      <c r="B459" t="s">
        <v>872</v>
      </c>
      <c r="C459" t="s">
        <v>879</v>
      </c>
      <c r="D459">
        <v>265083727</v>
      </c>
      <c r="E459" s="1" t="s">
        <v>338</v>
      </c>
      <c r="F459" t="s">
        <v>1329</v>
      </c>
    </row>
    <row r="460" spans="1:6" ht="28.8" x14ac:dyDescent="0.3">
      <c r="A460">
        <v>459</v>
      </c>
      <c r="B460" t="s">
        <v>872</v>
      </c>
      <c r="C460" t="s">
        <v>879</v>
      </c>
      <c r="D460">
        <v>265083727</v>
      </c>
      <c r="E460" s="1" t="s">
        <v>340</v>
      </c>
      <c r="F460" t="s">
        <v>1330</v>
      </c>
    </row>
    <row r="461" spans="1:6" ht="28.8" x14ac:dyDescent="0.3">
      <c r="A461">
        <v>460</v>
      </c>
      <c r="B461" t="s">
        <v>872</v>
      </c>
      <c r="C461" t="s">
        <v>879</v>
      </c>
      <c r="D461">
        <v>265083727</v>
      </c>
      <c r="E461" s="1" t="s">
        <v>341</v>
      </c>
      <c r="F461" t="s">
        <v>1331</v>
      </c>
    </row>
    <row r="462" spans="1:6" ht="28.8" x14ac:dyDescent="0.3">
      <c r="A462">
        <v>461</v>
      </c>
      <c r="B462" t="s">
        <v>872</v>
      </c>
      <c r="C462" t="s">
        <v>879</v>
      </c>
      <c r="D462">
        <v>265083727</v>
      </c>
      <c r="E462" s="1" t="s">
        <v>342</v>
      </c>
      <c r="F462" t="s">
        <v>1332</v>
      </c>
    </row>
    <row r="463" spans="1:6" ht="28.8" x14ac:dyDescent="0.3">
      <c r="A463">
        <v>462</v>
      </c>
      <c r="B463" t="s">
        <v>872</v>
      </c>
      <c r="C463" t="s">
        <v>879</v>
      </c>
      <c r="D463">
        <v>265083727</v>
      </c>
      <c r="E463" s="1" t="s">
        <v>343</v>
      </c>
      <c r="F463" t="s">
        <v>1333</v>
      </c>
    </row>
    <row r="464" spans="1:6" ht="28.8" x14ac:dyDescent="0.3">
      <c r="A464">
        <v>463</v>
      </c>
      <c r="B464" t="s">
        <v>872</v>
      </c>
      <c r="C464" t="s">
        <v>879</v>
      </c>
      <c r="D464">
        <v>265083727</v>
      </c>
      <c r="E464" s="1" t="s">
        <v>344</v>
      </c>
      <c r="F464" t="s">
        <v>1334</v>
      </c>
    </row>
    <row r="465" spans="1:6" ht="28.8" x14ac:dyDescent="0.3">
      <c r="A465">
        <v>464</v>
      </c>
      <c r="B465" t="s">
        <v>872</v>
      </c>
      <c r="C465" t="s">
        <v>879</v>
      </c>
      <c r="D465">
        <v>265083727</v>
      </c>
      <c r="E465" s="1" t="s">
        <v>345</v>
      </c>
      <c r="F465" t="s">
        <v>1335</v>
      </c>
    </row>
    <row r="466" spans="1:6" ht="28.8" x14ac:dyDescent="0.3">
      <c r="A466">
        <v>465</v>
      </c>
      <c r="B466" t="s">
        <v>872</v>
      </c>
      <c r="C466" t="s">
        <v>879</v>
      </c>
      <c r="D466">
        <v>265083727</v>
      </c>
      <c r="E466" s="1" t="s">
        <v>346</v>
      </c>
      <c r="F466" t="s">
        <v>1336</v>
      </c>
    </row>
    <row r="467" spans="1:6" ht="28.8" x14ac:dyDescent="0.3">
      <c r="A467">
        <v>466</v>
      </c>
      <c r="B467" t="s">
        <v>872</v>
      </c>
      <c r="C467" t="s">
        <v>879</v>
      </c>
      <c r="D467">
        <v>265083727</v>
      </c>
      <c r="E467" s="1" t="s">
        <v>347</v>
      </c>
      <c r="F467" t="s">
        <v>1337</v>
      </c>
    </row>
    <row r="468" spans="1:6" ht="28.8" x14ac:dyDescent="0.3">
      <c r="A468">
        <v>467</v>
      </c>
      <c r="B468" t="s">
        <v>872</v>
      </c>
      <c r="C468" t="s">
        <v>879</v>
      </c>
      <c r="D468">
        <v>265083727</v>
      </c>
      <c r="E468" s="1" t="s">
        <v>348</v>
      </c>
      <c r="F468" t="s">
        <v>1338</v>
      </c>
    </row>
    <row r="469" spans="1:6" ht="28.8" x14ac:dyDescent="0.3">
      <c r="A469">
        <v>468</v>
      </c>
      <c r="B469" t="s">
        <v>872</v>
      </c>
      <c r="C469" t="s">
        <v>879</v>
      </c>
      <c r="D469">
        <v>265083727</v>
      </c>
      <c r="E469" s="1" t="s">
        <v>349</v>
      </c>
      <c r="F469" t="s">
        <v>1339</v>
      </c>
    </row>
    <row r="470" spans="1:6" ht="28.8" x14ac:dyDescent="0.3">
      <c r="A470">
        <v>469</v>
      </c>
      <c r="B470" t="s">
        <v>872</v>
      </c>
      <c r="C470" t="s">
        <v>879</v>
      </c>
      <c r="D470">
        <v>265083727</v>
      </c>
      <c r="E470" s="1" t="s">
        <v>350</v>
      </c>
      <c r="F470" t="s">
        <v>1340</v>
      </c>
    </row>
    <row r="471" spans="1:6" ht="28.8" x14ac:dyDescent="0.3">
      <c r="A471">
        <v>470</v>
      </c>
      <c r="B471" t="s">
        <v>872</v>
      </c>
      <c r="C471" t="s">
        <v>879</v>
      </c>
      <c r="D471">
        <v>265083727</v>
      </c>
      <c r="E471" s="1" t="s">
        <v>351</v>
      </c>
      <c r="F471" t="s">
        <v>1341</v>
      </c>
    </row>
    <row r="472" spans="1:6" ht="28.8" x14ac:dyDescent="0.3">
      <c r="A472">
        <v>471</v>
      </c>
      <c r="B472" t="s">
        <v>872</v>
      </c>
      <c r="C472" t="s">
        <v>879</v>
      </c>
      <c r="D472">
        <v>265083727</v>
      </c>
      <c r="E472" s="1" t="s">
        <v>352</v>
      </c>
      <c r="F472" t="s">
        <v>1342</v>
      </c>
    </row>
    <row r="473" spans="1:6" ht="28.8" x14ac:dyDescent="0.3">
      <c r="A473">
        <v>472</v>
      </c>
      <c r="B473" t="s">
        <v>872</v>
      </c>
      <c r="C473" t="s">
        <v>879</v>
      </c>
      <c r="D473">
        <v>265083727</v>
      </c>
      <c r="E473" s="1" t="s">
        <v>353</v>
      </c>
      <c r="F473" t="s">
        <v>1343</v>
      </c>
    </row>
    <row r="474" spans="1:6" ht="28.8" x14ac:dyDescent="0.3">
      <c r="A474">
        <v>473</v>
      </c>
      <c r="B474" t="s">
        <v>872</v>
      </c>
      <c r="C474" t="s">
        <v>879</v>
      </c>
      <c r="D474">
        <v>265083727</v>
      </c>
      <c r="E474" s="1" t="s">
        <v>354</v>
      </c>
      <c r="F474" t="s">
        <v>1344</v>
      </c>
    </row>
    <row r="475" spans="1:6" ht="28.8" x14ac:dyDescent="0.3">
      <c r="A475">
        <v>474</v>
      </c>
      <c r="B475" t="s">
        <v>872</v>
      </c>
      <c r="C475" t="s">
        <v>879</v>
      </c>
      <c r="D475">
        <v>265083727</v>
      </c>
      <c r="E475" s="1" t="s">
        <v>355</v>
      </c>
      <c r="F475" t="s">
        <v>1345</v>
      </c>
    </row>
    <row r="476" spans="1:6" ht="28.8" x14ac:dyDescent="0.3">
      <c r="A476">
        <v>475</v>
      </c>
      <c r="B476" t="s">
        <v>872</v>
      </c>
      <c r="C476" t="s">
        <v>879</v>
      </c>
      <c r="D476">
        <v>265083727</v>
      </c>
      <c r="E476" s="1" t="s">
        <v>356</v>
      </c>
      <c r="F476" t="s">
        <v>1346</v>
      </c>
    </row>
    <row r="477" spans="1:6" ht="28.8" x14ac:dyDescent="0.3">
      <c r="A477">
        <v>476</v>
      </c>
      <c r="B477" t="s">
        <v>872</v>
      </c>
      <c r="C477" t="s">
        <v>879</v>
      </c>
      <c r="D477">
        <v>265083727</v>
      </c>
      <c r="E477" s="1" t="s">
        <v>200</v>
      </c>
      <c r="F477" t="s">
        <v>1347</v>
      </c>
    </row>
    <row r="478" spans="1:6" x14ac:dyDescent="0.3">
      <c r="A478">
        <v>477</v>
      </c>
      <c r="B478" t="s">
        <v>872</v>
      </c>
      <c r="C478" t="s">
        <v>881</v>
      </c>
      <c r="D478">
        <v>265083727</v>
      </c>
      <c r="E478" t="s">
        <v>500</v>
      </c>
      <c r="F478" t="s">
        <v>1348</v>
      </c>
    </row>
    <row r="479" spans="1:6" x14ac:dyDescent="0.3">
      <c r="A479">
        <v>478</v>
      </c>
      <c r="B479" t="s">
        <v>872</v>
      </c>
      <c r="C479" t="s">
        <v>881</v>
      </c>
      <c r="D479">
        <v>265083727</v>
      </c>
      <c r="E479" t="s">
        <v>474</v>
      </c>
      <c r="F479" t="s">
        <v>1349</v>
      </c>
    </row>
    <row r="480" spans="1:6" x14ac:dyDescent="0.3">
      <c r="A480">
        <v>479</v>
      </c>
      <c r="B480" t="s">
        <v>872</v>
      </c>
      <c r="C480" t="s">
        <v>881</v>
      </c>
      <c r="D480">
        <v>265083727</v>
      </c>
      <c r="E480" t="s">
        <v>474</v>
      </c>
      <c r="F480" t="s">
        <v>1350</v>
      </c>
    </row>
    <row r="481" spans="1:6" x14ac:dyDescent="0.3">
      <c r="A481">
        <v>480</v>
      </c>
      <c r="B481" t="s">
        <v>872</v>
      </c>
      <c r="C481" t="s">
        <v>881</v>
      </c>
      <c r="D481">
        <v>265083727</v>
      </c>
      <c r="E481" t="s">
        <v>522</v>
      </c>
      <c r="F481" t="s">
        <v>1351</v>
      </c>
    </row>
    <row r="482" spans="1:6" s="18" customFormat="1" ht="15" thickBot="1" x14ac:dyDescent="0.35">
      <c r="A482">
        <v>481</v>
      </c>
      <c r="B482" s="18" t="s">
        <v>872</v>
      </c>
      <c r="C482" s="18" t="s">
        <v>881</v>
      </c>
      <c r="D482" s="18">
        <v>265083727</v>
      </c>
      <c r="E482" s="18" t="s">
        <v>483</v>
      </c>
      <c r="F482" s="18" t="s">
        <v>1352</v>
      </c>
    </row>
    <row r="483" spans="1:6" x14ac:dyDescent="0.3">
      <c r="A483">
        <v>482</v>
      </c>
      <c r="B483" t="s">
        <v>872</v>
      </c>
      <c r="C483" t="s">
        <v>2</v>
      </c>
      <c r="D483">
        <v>271627384</v>
      </c>
      <c r="E483" t="s">
        <v>22</v>
      </c>
      <c r="F483" t="s">
        <v>1353</v>
      </c>
    </row>
    <row r="484" spans="1:6" x14ac:dyDescent="0.3">
      <c r="A484">
        <v>483</v>
      </c>
      <c r="B484" t="s">
        <v>872</v>
      </c>
      <c r="C484" t="s">
        <v>2</v>
      </c>
      <c r="D484">
        <v>271627384</v>
      </c>
      <c r="E484" t="s">
        <v>17</v>
      </c>
      <c r="F484" t="s">
        <v>1354</v>
      </c>
    </row>
    <row r="485" spans="1:6" x14ac:dyDescent="0.3">
      <c r="A485">
        <v>484</v>
      </c>
      <c r="B485" t="s">
        <v>872</v>
      </c>
      <c r="C485" t="s">
        <v>2</v>
      </c>
      <c r="D485">
        <v>271627384</v>
      </c>
      <c r="E485" t="s">
        <v>1126</v>
      </c>
      <c r="F485" t="s">
        <v>1355</v>
      </c>
    </row>
    <row r="486" spans="1:6" x14ac:dyDescent="0.3">
      <c r="A486">
        <v>485</v>
      </c>
      <c r="B486" t="s">
        <v>872</v>
      </c>
      <c r="C486" t="s">
        <v>2</v>
      </c>
      <c r="D486">
        <v>271627384</v>
      </c>
      <c r="E486" t="s">
        <v>25</v>
      </c>
      <c r="F486" t="s">
        <v>1356</v>
      </c>
    </row>
    <row r="487" spans="1:6" ht="28.8" x14ac:dyDescent="0.3">
      <c r="A487">
        <v>486</v>
      </c>
      <c r="B487" t="s">
        <v>872</v>
      </c>
      <c r="C487" t="s">
        <v>879</v>
      </c>
      <c r="D487">
        <v>271627384</v>
      </c>
      <c r="E487" s="1" t="s">
        <v>200</v>
      </c>
      <c r="F487" t="s">
        <v>1357</v>
      </c>
    </row>
    <row r="488" spans="1:6" x14ac:dyDescent="0.3">
      <c r="A488">
        <v>487</v>
      </c>
      <c r="B488" t="s">
        <v>872</v>
      </c>
      <c r="C488" t="s">
        <v>881</v>
      </c>
      <c r="D488">
        <v>271627384</v>
      </c>
      <c r="E488" t="s">
        <v>476</v>
      </c>
      <c r="F488" t="s">
        <v>1358</v>
      </c>
    </row>
    <row r="489" spans="1:6" x14ac:dyDescent="0.3">
      <c r="A489">
        <v>488</v>
      </c>
      <c r="B489" t="s">
        <v>872</v>
      </c>
      <c r="C489" t="s">
        <v>881</v>
      </c>
      <c r="D489">
        <v>271627384</v>
      </c>
      <c r="E489" t="s">
        <v>472</v>
      </c>
      <c r="F489" t="s">
        <v>1359</v>
      </c>
    </row>
    <row r="490" spans="1:6" x14ac:dyDescent="0.3">
      <c r="A490">
        <v>489</v>
      </c>
      <c r="B490" t="s">
        <v>872</v>
      </c>
      <c r="C490" t="s">
        <v>554</v>
      </c>
      <c r="D490">
        <v>271627384</v>
      </c>
      <c r="E490" t="s">
        <v>573</v>
      </c>
      <c r="F490" t="s">
        <v>1360</v>
      </c>
    </row>
    <row r="491" spans="1:6" x14ac:dyDescent="0.3">
      <c r="A491">
        <v>490</v>
      </c>
      <c r="B491" t="s">
        <v>872</v>
      </c>
      <c r="C491" t="s">
        <v>665</v>
      </c>
      <c r="D491">
        <v>271627384</v>
      </c>
      <c r="E491" t="s">
        <v>676</v>
      </c>
      <c r="F491" t="s">
        <v>1361</v>
      </c>
    </row>
    <row r="492" spans="1:6" x14ac:dyDescent="0.3">
      <c r="A492">
        <v>491</v>
      </c>
      <c r="B492" t="s">
        <v>872</v>
      </c>
      <c r="C492" t="s">
        <v>665</v>
      </c>
      <c r="D492">
        <v>271627384</v>
      </c>
      <c r="E492" t="s">
        <v>669</v>
      </c>
      <c r="F492" t="s">
        <v>1362</v>
      </c>
    </row>
    <row r="493" spans="1:6" x14ac:dyDescent="0.3">
      <c r="A493">
        <v>492</v>
      </c>
      <c r="B493" t="s">
        <v>872</v>
      </c>
      <c r="C493" t="s">
        <v>762</v>
      </c>
      <c r="D493">
        <v>271627384</v>
      </c>
      <c r="E493" t="s">
        <v>767</v>
      </c>
      <c r="F493" t="s">
        <v>1363</v>
      </c>
    </row>
    <row r="494" spans="1:6" x14ac:dyDescent="0.3">
      <c r="A494">
        <v>493</v>
      </c>
      <c r="B494" t="s">
        <v>872</v>
      </c>
      <c r="C494" t="s">
        <v>762</v>
      </c>
      <c r="D494">
        <v>271627384</v>
      </c>
      <c r="E494" t="s">
        <v>775</v>
      </c>
      <c r="F494" t="s">
        <v>1364</v>
      </c>
    </row>
    <row r="495" spans="1:6" x14ac:dyDescent="0.3">
      <c r="A495">
        <v>494</v>
      </c>
      <c r="B495" t="s">
        <v>872</v>
      </c>
      <c r="C495" t="s">
        <v>762</v>
      </c>
      <c r="D495">
        <v>271627384</v>
      </c>
      <c r="E495" t="s">
        <v>775</v>
      </c>
      <c r="F495" t="s">
        <v>1365</v>
      </c>
    </row>
    <row r="496" spans="1:6" s="18" customFormat="1" ht="15" thickBot="1" x14ac:dyDescent="0.35">
      <c r="A496">
        <v>495</v>
      </c>
      <c r="B496" s="18" t="s">
        <v>872</v>
      </c>
      <c r="C496" s="18" t="s">
        <v>762</v>
      </c>
      <c r="D496" s="18">
        <v>271627384</v>
      </c>
      <c r="E496" s="18" t="s">
        <v>764</v>
      </c>
      <c r="F496" s="18" t="s">
        <v>1366</v>
      </c>
    </row>
    <row r="497" spans="1:6" x14ac:dyDescent="0.3">
      <c r="A497">
        <v>496</v>
      </c>
      <c r="B497" t="s">
        <v>872</v>
      </c>
      <c r="C497" t="s">
        <v>2</v>
      </c>
      <c r="D497">
        <v>277475471</v>
      </c>
      <c r="E497" t="s">
        <v>29</v>
      </c>
      <c r="F497" t="s">
        <v>1367</v>
      </c>
    </row>
    <row r="498" spans="1:6" ht="28.8" x14ac:dyDescent="0.3">
      <c r="A498">
        <v>497</v>
      </c>
      <c r="B498" t="s">
        <v>872</v>
      </c>
      <c r="C498" t="s">
        <v>879</v>
      </c>
      <c r="D498">
        <v>277475471</v>
      </c>
      <c r="E498" s="1" t="s">
        <v>172</v>
      </c>
      <c r="F498" t="s">
        <v>1368</v>
      </c>
    </row>
    <row r="499" spans="1:6" x14ac:dyDescent="0.3">
      <c r="A499">
        <v>498</v>
      </c>
      <c r="B499" t="s">
        <v>872</v>
      </c>
      <c r="C499" t="s">
        <v>881</v>
      </c>
      <c r="D499">
        <v>277475471</v>
      </c>
      <c r="E499" t="s">
        <v>479</v>
      </c>
      <c r="F499" t="s">
        <v>1369</v>
      </c>
    </row>
    <row r="500" spans="1:6" x14ac:dyDescent="0.3">
      <c r="A500">
        <v>499</v>
      </c>
      <c r="B500" t="s">
        <v>872</v>
      </c>
      <c r="C500" t="s">
        <v>881</v>
      </c>
      <c r="D500">
        <v>277475471</v>
      </c>
      <c r="E500" t="s">
        <v>472</v>
      </c>
      <c r="F500" t="s">
        <v>1370</v>
      </c>
    </row>
    <row r="501" spans="1:6" x14ac:dyDescent="0.3">
      <c r="A501">
        <v>500</v>
      </c>
      <c r="B501" t="s">
        <v>872</v>
      </c>
      <c r="C501" t="s">
        <v>554</v>
      </c>
      <c r="D501">
        <v>277475471</v>
      </c>
      <c r="E501" t="s">
        <v>562</v>
      </c>
      <c r="F501" t="s">
        <v>1371</v>
      </c>
    </row>
    <row r="502" spans="1:6" x14ac:dyDescent="0.3">
      <c r="A502">
        <v>501</v>
      </c>
      <c r="B502" t="s">
        <v>872</v>
      </c>
      <c r="C502" t="s">
        <v>665</v>
      </c>
      <c r="D502">
        <v>277475471</v>
      </c>
      <c r="E502" t="s">
        <v>669</v>
      </c>
      <c r="F502" t="s">
        <v>1372</v>
      </c>
    </row>
    <row r="503" spans="1:6" x14ac:dyDescent="0.3">
      <c r="A503">
        <v>502</v>
      </c>
      <c r="B503" t="s">
        <v>872</v>
      </c>
      <c r="C503" t="s">
        <v>762</v>
      </c>
      <c r="D503">
        <v>277475471</v>
      </c>
      <c r="E503" t="s">
        <v>764</v>
      </c>
      <c r="F503" t="s">
        <v>1373</v>
      </c>
    </row>
    <row r="504" spans="1:6" x14ac:dyDescent="0.3">
      <c r="A504">
        <v>503</v>
      </c>
      <c r="B504" t="s">
        <v>872</v>
      </c>
      <c r="C504" t="s">
        <v>2</v>
      </c>
      <c r="D504">
        <v>277475471</v>
      </c>
      <c r="E504" t="s">
        <v>29</v>
      </c>
      <c r="F504" t="s">
        <v>1374</v>
      </c>
    </row>
    <row r="505" spans="1:6" ht="28.8" x14ac:dyDescent="0.3">
      <c r="A505">
        <v>504</v>
      </c>
      <c r="B505" t="s">
        <v>872</v>
      </c>
      <c r="C505" t="s">
        <v>879</v>
      </c>
      <c r="D505">
        <v>277475471</v>
      </c>
      <c r="E505" s="1" t="s">
        <v>172</v>
      </c>
      <c r="F505" t="s">
        <v>1375</v>
      </c>
    </row>
    <row r="506" spans="1:6" x14ac:dyDescent="0.3">
      <c r="A506">
        <v>505</v>
      </c>
      <c r="B506" t="s">
        <v>872</v>
      </c>
      <c r="C506" t="s">
        <v>881</v>
      </c>
      <c r="D506">
        <v>277475471</v>
      </c>
      <c r="E506" t="s">
        <v>479</v>
      </c>
      <c r="F506" t="s">
        <v>1376</v>
      </c>
    </row>
    <row r="507" spans="1:6" x14ac:dyDescent="0.3">
      <c r="A507">
        <v>506</v>
      </c>
      <c r="B507" t="s">
        <v>872</v>
      </c>
      <c r="C507" t="s">
        <v>881</v>
      </c>
      <c r="D507">
        <v>277475471</v>
      </c>
      <c r="E507" t="s">
        <v>472</v>
      </c>
      <c r="F507" t="s">
        <v>1377</v>
      </c>
    </row>
    <row r="508" spans="1:6" x14ac:dyDescent="0.3">
      <c r="A508">
        <v>507</v>
      </c>
      <c r="B508" t="s">
        <v>872</v>
      </c>
      <c r="C508" t="s">
        <v>554</v>
      </c>
      <c r="D508">
        <v>277475471</v>
      </c>
      <c r="E508" t="s">
        <v>558</v>
      </c>
      <c r="F508" t="s">
        <v>1378</v>
      </c>
    </row>
    <row r="509" spans="1:6" x14ac:dyDescent="0.3">
      <c r="A509">
        <v>508</v>
      </c>
      <c r="B509" t="s">
        <v>872</v>
      </c>
      <c r="C509" t="s">
        <v>665</v>
      </c>
      <c r="D509">
        <v>277475471</v>
      </c>
      <c r="E509" t="s">
        <v>671</v>
      </c>
      <c r="F509" t="s">
        <v>1379</v>
      </c>
    </row>
    <row r="510" spans="1:6" x14ac:dyDescent="0.3">
      <c r="A510">
        <v>509</v>
      </c>
      <c r="B510" t="s">
        <v>872</v>
      </c>
      <c r="C510" t="s">
        <v>665</v>
      </c>
      <c r="D510">
        <v>277475471</v>
      </c>
      <c r="E510" t="s">
        <v>712</v>
      </c>
      <c r="F510" t="s">
        <v>1380</v>
      </c>
    </row>
    <row r="511" spans="1:6" x14ac:dyDescent="0.3">
      <c r="A511">
        <v>510</v>
      </c>
      <c r="B511" t="s">
        <v>872</v>
      </c>
      <c r="C511" t="s">
        <v>665</v>
      </c>
      <c r="D511">
        <v>277475471</v>
      </c>
      <c r="E511" t="s">
        <v>669</v>
      </c>
      <c r="F511" t="s">
        <v>1381</v>
      </c>
    </row>
    <row r="512" spans="1:6" s="18" customFormat="1" ht="15" thickBot="1" x14ac:dyDescent="0.35">
      <c r="A512">
        <v>511</v>
      </c>
      <c r="B512" s="18" t="s">
        <v>872</v>
      </c>
      <c r="C512" s="18" t="s">
        <v>762</v>
      </c>
      <c r="D512" s="18">
        <v>277475471</v>
      </c>
      <c r="E512" s="18" t="s">
        <v>764</v>
      </c>
      <c r="F512" s="18" t="s">
        <v>1382</v>
      </c>
    </row>
    <row r="513" spans="1:6" x14ac:dyDescent="0.3">
      <c r="A513">
        <v>512</v>
      </c>
      <c r="B513" t="s">
        <v>872</v>
      </c>
      <c r="C513" t="s">
        <v>2</v>
      </c>
      <c r="D513">
        <v>295685076</v>
      </c>
      <c r="E513" t="s">
        <v>28</v>
      </c>
      <c r="F513" t="s">
        <v>1383</v>
      </c>
    </row>
    <row r="514" spans="1:6" x14ac:dyDescent="0.3">
      <c r="A514">
        <v>513</v>
      </c>
      <c r="B514" t="s">
        <v>872</v>
      </c>
      <c r="C514" t="s">
        <v>2</v>
      </c>
      <c r="D514">
        <v>295685076</v>
      </c>
      <c r="E514" t="s">
        <v>25</v>
      </c>
      <c r="F514" t="s">
        <v>1384</v>
      </c>
    </row>
    <row r="515" spans="1:6" ht="28.8" x14ac:dyDescent="0.3">
      <c r="A515">
        <v>514</v>
      </c>
      <c r="B515" t="s">
        <v>872</v>
      </c>
      <c r="C515" t="s">
        <v>879</v>
      </c>
      <c r="D515">
        <v>295685076</v>
      </c>
      <c r="E515" s="1" t="s">
        <v>172</v>
      </c>
      <c r="F515" t="s">
        <v>1385</v>
      </c>
    </row>
    <row r="516" spans="1:6" x14ac:dyDescent="0.3">
      <c r="A516">
        <v>515</v>
      </c>
      <c r="B516" t="s">
        <v>872</v>
      </c>
      <c r="C516" t="s">
        <v>881</v>
      </c>
      <c r="D516">
        <v>295685076</v>
      </c>
      <c r="E516" t="s">
        <v>472</v>
      </c>
      <c r="F516" t="s">
        <v>1386</v>
      </c>
    </row>
    <row r="517" spans="1:6" x14ac:dyDescent="0.3">
      <c r="A517">
        <v>516</v>
      </c>
      <c r="B517" t="s">
        <v>872</v>
      </c>
      <c r="C517" t="s">
        <v>554</v>
      </c>
      <c r="D517">
        <v>295685076</v>
      </c>
      <c r="E517" t="s">
        <v>590</v>
      </c>
      <c r="F517" t="s">
        <v>1387</v>
      </c>
    </row>
    <row r="518" spans="1:6" x14ac:dyDescent="0.3">
      <c r="A518">
        <v>517</v>
      </c>
      <c r="B518" t="s">
        <v>872</v>
      </c>
      <c r="C518" t="s">
        <v>554</v>
      </c>
      <c r="D518">
        <v>295685076</v>
      </c>
      <c r="E518" t="s">
        <v>591</v>
      </c>
      <c r="F518" t="s">
        <v>1388</v>
      </c>
    </row>
    <row r="519" spans="1:6" x14ac:dyDescent="0.3">
      <c r="A519">
        <v>518</v>
      </c>
      <c r="B519" t="s">
        <v>872</v>
      </c>
      <c r="C519" t="s">
        <v>665</v>
      </c>
      <c r="D519">
        <v>295685076</v>
      </c>
      <c r="E519" t="s">
        <v>689</v>
      </c>
      <c r="F519" t="s">
        <v>1389</v>
      </c>
    </row>
    <row r="520" spans="1:6" s="18" customFormat="1" ht="15" thickBot="1" x14ac:dyDescent="0.35">
      <c r="A520">
        <v>519</v>
      </c>
      <c r="B520" s="18" t="s">
        <v>872</v>
      </c>
      <c r="C520" s="18" t="s">
        <v>665</v>
      </c>
      <c r="D520" s="18">
        <v>295685076</v>
      </c>
      <c r="E520" s="18" t="s">
        <v>680</v>
      </c>
      <c r="F520" s="18" t="s">
        <v>1390</v>
      </c>
    </row>
    <row r="521" spans="1:6" x14ac:dyDescent="0.3">
      <c r="A521">
        <v>520</v>
      </c>
      <c r="B521" t="s">
        <v>872</v>
      </c>
      <c r="C521" t="s">
        <v>2</v>
      </c>
      <c r="D521">
        <v>301402026</v>
      </c>
      <c r="E521" t="s">
        <v>53</v>
      </c>
      <c r="F521" t="s">
        <v>1391</v>
      </c>
    </row>
    <row r="522" spans="1:6" x14ac:dyDescent="0.3">
      <c r="A522">
        <v>521</v>
      </c>
      <c r="B522" t="s">
        <v>872</v>
      </c>
      <c r="C522" t="s">
        <v>2</v>
      </c>
      <c r="D522">
        <v>301402026</v>
      </c>
      <c r="E522" t="s">
        <v>41</v>
      </c>
      <c r="F522" t="s">
        <v>1392</v>
      </c>
    </row>
    <row r="523" spans="1:6" x14ac:dyDescent="0.3">
      <c r="A523">
        <v>522</v>
      </c>
      <c r="B523" t="s">
        <v>872</v>
      </c>
      <c r="C523" t="s">
        <v>2</v>
      </c>
      <c r="D523">
        <v>301402026</v>
      </c>
      <c r="E523" t="s">
        <v>46</v>
      </c>
      <c r="F523" t="s">
        <v>1393</v>
      </c>
    </row>
    <row r="524" spans="1:6" x14ac:dyDescent="0.3">
      <c r="A524">
        <v>523</v>
      </c>
      <c r="B524" t="s">
        <v>872</v>
      </c>
      <c r="C524" t="s">
        <v>2</v>
      </c>
      <c r="D524">
        <v>301402026</v>
      </c>
      <c r="E524" t="s">
        <v>93</v>
      </c>
      <c r="F524" t="s">
        <v>1394</v>
      </c>
    </row>
    <row r="525" spans="1:6" x14ac:dyDescent="0.3">
      <c r="A525">
        <v>524</v>
      </c>
      <c r="B525" t="s">
        <v>872</v>
      </c>
      <c r="C525" t="s">
        <v>2</v>
      </c>
      <c r="D525">
        <v>301402026</v>
      </c>
      <c r="E525" t="s">
        <v>71</v>
      </c>
      <c r="F525" t="s">
        <v>1395</v>
      </c>
    </row>
    <row r="526" spans="1:6" x14ac:dyDescent="0.3">
      <c r="A526">
        <v>525</v>
      </c>
      <c r="B526" t="s">
        <v>872</v>
      </c>
      <c r="C526" t="s">
        <v>2</v>
      </c>
      <c r="D526">
        <v>301402026</v>
      </c>
      <c r="E526" t="s">
        <v>28</v>
      </c>
      <c r="F526" t="s">
        <v>1396</v>
      </c>
    </row>
    <row r="527" spans="1:6" x14ac:dyDescent="0.3">
      <c r="A527">
        <v>526</v>
      </c>
      <c r="B527" t="s">
        <v>872</v>
      </c>
      <c r="C527" t="s">
        <v>2</v>
      </c>
      <c r="D527">
        <v>301402026</v>
      </c>
      <c r="E527" t="s">
        <v>25</v>
      </c>
      <c r="F527" t="s">
        <v>1397</v>
      </c>
    </row>
    <row r="528" spans="1:6" ht="28.8" x14ac:dyDescent="0.3">
      <c r="A528">
        <v>527</v>
      </c>
      <c r="B528" t="s">
        <v>872</v>
      </c>
      <c r="C528" t="s">
        <v>879</v>
      </c>
      <c r="D528">
        <v>301402026</v>
      </c>
      <c r="E528" s="1" t="s">
        <v>357</v>
      </c>
      <c r="F528" t="s">
        <v>1398</v>
      </c>
    </row>
    <row r="529" spans="1:6" ht="28.8" x14ac:dyDescent="0.3">
      <c r="A529">
        <v>528</v>
      </c>
      <c r="B529" t="s">
        <v>872</v>
      </c>
      <c r="C529" t="s">
        <v>879</v>
      </c>
      <c r="D529">
        <v>301402026</v>
      </c>
      <c r="E529" s="1" t="s">
        <v>358</v>
      </c>
      <c r="F529" t="s">
        <v>1399</v>
      </c>
    </row>
    <row r="530" spans="1:6" ht="28.8" x14ac:dyDescent="0.3">
      <c r="A530">
        <v>529</v>
      </c>
      <c r="B530" t="s">
        <v>872</v>
      </c>
      <c r="C530" t="s">
        <v>879</v>
      </c>
      <c r="D530">
        <v>301402026</v>
      </c>
      <c r="E530" s="1" t="s">
        <v>359</v>
      </c>
      <c r="F530" t="s">
        <v>1400</v>
      </c>
    </row>
    <row r="531" spans="1:6" ht="28.8" x14ac:dyDescent="0.3">
      <c r="A531">
        <v>530</v>
      </c>
      <c r="B531" t="s">
        <v>872</v>
      </c>
      <c r="C531" t="s">
        <v>879</v>
      </c>
      <c r="D531">
        <v>301402026</v>
      </c>
      <c r="E531" s="1" t="s">
        <v>360</v>
      </c>
      <c r="F531" t="s">
        <v>1401</v>
      </c>
    </row>
    <row r="532" spans="1:6" ht="28.8" x14ac:dyDescent="0.3">
      <c r="A532">
        <v>531</v>
      </c>
      <c r="B532" t="s">
        <v>872</v>
      </c>
      <c r="C532" t="s">
        <v>879</v>
      </c>
      <c r="D532">
        <v>301402026</v>
      </c>
      <c r="E532" s="1" t="s">
        <v>336</v>
      </c>
      <c r="F532" t="s">
        <v>1402</v>
      </c>
    </row>
    <row r="533" spans="1:6" ht="28.8" x14ac:dyDescent="0.3">
      <c r="A533">
        <v>532</v>
      </c>
      <c r="B533" t="s">
        <v>872</v>
      </c>
      <c r="C533" t="s">
        <v>879</v>
      </c>
      <c r="D533">
        <v>301402026</v>
      </c>
      <c r="E533" s="1" t="s">
        <v>361</v>
      </c>
      <c r="F533" t="s">
        <v>1403</v>
      </c>
    </row>
    <row r="534" spans="1:6" s="18" customFormat="1" ht="29.4" thickBot="1" x14ac:dyDescent="0.35">
      <c r="A534">
        <v>533</v>
      </c>
      <c r="B534" s="18" t="s">
        <v>872</v>
      </c>
      <c r="C534" s="18" t="s">
        <v>879</v>
      </c>
      <c r="D534" s="18">
        <v>301402026</v>
      </c>
      <c r="E534" s="19" t="s">
        <v>362</v>
      </c>
      <c r="F534" s="18" t="s">
        <v>1404</v>
      </c>
    </row>
    <row r="535" spans="1:6" x14ac:dyDescent="0.3">
      <c r="A535">
        <v>534</v>
      </c>
      <c r="B535" t="s">
        <v>872</v>
      </c>
      <c r="C535" t="s">
        <v>2</v>
      </c>
      <c r="D535">
        <v>333030749</v>
      </c>
      <c r="E535" t="s">
        <v>135</v>
      </c>
      <c r="F535" t="s">
        <v>1405</v>
      </c>
    </row>
    <row r="536" spans="1:6" x14ac:dyDescent="0.3">
      <c r="A536">
        <v>535</v>
      </c>
      <c r="B536" t="s">
        <v>872</v>
      </c>
      <c r="C536" t="s">
        <v>2</v>
      </c>
      <c r="D536">
        <v>333030749</v>
      </c>
      <c r="E536" t="s">
        <v>136</v>
      </c>
      <c r="F536" t="s">
        <v>1406</v>
      </c>
    </row>
    <row r="537" spans="1:6" x14ac:dyDescent="0.3">
      <c r="A537">
        <v>536</v>
      </c>
      <c r="B537" t="s">
        <v>872</v>
      </c>
      <c r="C537" t="s">
        <v>2</v>
      </c>
      <c r="D537">
        <v>333030749</v>
      </c>
      <c r="E537" t="s">
        <v>29</v>
      </c>
      <c r="F537" t="s">
        <v>1407</v>
      </c>
    </row>
    <row r="538" spans="1:6" ht="28.8" x14ac:dyDescent="0.3">
      <c r="A538">
        <v>537</v>
      </c>
      <c r="B538" t="s">
        <v>872</v>
      </c>
      <c r="C538" t="s">
        <v>879</v>
      </c>
      <c r="D538">
        <v>333030749</v>
      </c>
      <c r="E538" s="1" t="s">
        <v>172</v>
      </c>
      <c r="F538" t="s">
        <v>1408</v>
      </c>
    </row>
    <row r="539" spans="1:6" x14ac:dyDescent="0.3">
      <c r="A539">
        <v>538</v>
      </c>
      <c r="B539" t="s">
        <v>872</v>
      </c>
      <c r="C539" t="s">
        <v>881</v>
      </c>
      <c r="D539">
        <v>333030749</v>
      </c>
      <c r="E539" t="s">
        <v>490</v>
      </c>
      <c r="F539" t="s">
        <v>1409</v>
      </c>
    </row>
    <row r="540" spans="1:6" x14ac:dyDescent="0.3">
      <c r="A540">
        <v>539</v>
      </c>
      <c r="B540" t="s">
        <v>872</v>
      </c>
      <c r="C540" t="s">
        <v>881</v>
      </c>
      <c r="D540">
        <v>333030749</v>
      </c>
      <c r="E540" t="s">
        <v>491</v>
      </c>
      <c r="F540" t="s">
        <v>1410</v>
      </c>
    </row>
    <row r="541" spans="1:6" x14ac:dyDescent="0.3">
      <c r="A541">
        <v>540</v>
      </c>
      <c r="B541" t="s">
        <v>872</v>
      </c>
      <c r="C541" t="s">
        <v>881</v>
      </c>
      <c r="D541">
        <v>333030749</v>
      </c>
      <c r="E541" t="s">
        <v>476</v>
      </c>
      <c r="F541" t="s">
        <v>1411</v>
      </c>
    </row>
    <row r="542" spans="1:6" x14ac:dyDescent="0.3">
      <c r="A542">
        <v>541</v>
      </c>
      <c r="B542" t="s">
        <v>872</v>
      </c>
      <c r="C542" t="s">
        <v>881</v>
      </c>
      <c r="D542">
        <v>333030749</v>
      </c>
      <c r="E542" t="s">
        <v>472</v>
      </c>
      <c r="F542" t="s">
        <v>1412</v>
      </c>
    </row>
    <row r="543" spans="1:6" x14ac:dyDescent="0.3">
      <c r="A543">
        <v>542</v>
      </c>
      <c r="B543" t="s">
        <v>872</v>
      </c>
      <c r="C543" t="s">
        <v>554</v>
      </c>
      <c r="D543">
        <v>333030749</v>
      </c>
      <c r="E543" t="s">
        <v>562</v>
      </c>
      <c r="F543" t="s">
        <v>1413</v>
      </c>
    </row>
    <row r="544" spans="1:6" x14ac:dyDescent="0.3">
      <c r="A544">
        <v>543</v>
      </c>
      <c r="B544" t="s">
        <v>872</v>
      </c>
      <c r="C544" t="s">
        <v>665</v>
      </c>
      <c r="D544">
        <v>333030749</v>
      </c>
      <c r="E544" t="s">
        <v>701</v>
      </c>
      <c r="F544" t="s">
        <v>1414</v>
      </c>
    </row>
    <row r="545" spans="1:6" x14ac:dyDescent="0.3">
      <c r="A545">
        <v>544</v>
      </c>
      <c r="B545" t="s">
        <v>872</v>
      </c>
      <c r="C545" t="s">
        <v>665</v>
      </c>
      <c r="D545">
        <v>333030749</v>
      </c>
      <c r="E545" t="s">
        <v>729</v>
      </c>
      <c r="F545" t="s">
        <v>1415</v>
      </c>
    </row>
    <row r="546" spans="1:6" x14ac:dyDescent="0.3">
      <c r="A546">
        <v>545</v>
      </c>
      <c r="B546" t="s">
        <v>872</v>
      </c>
      <c r="C546" t="s">
        <v>665</v>
      </c>
      <c r="D546">
        <v>333030749</v>
      </c>
      <c r="E546" t="s">
        <v>730</v>
      </c>
      <c r="F546" t="s">
        <v>1416</v>
      </c>
    </row>
    <row r="547" spans="1:6" x14ac:dyDescent="0.3">
      <c r="A547">
        <v>546</v>
      </c>
      <c r="B547" t="s">
        <v>872</v>
      </c>
      <c r="C547" t="s">
        <v>665</v>
      </c>
      <c r="D547">
        <v>333030749</v>
      </c>
      <c r="E547" t="s">
        <v>691</v>
      </c>
      <c r="F547" t="s">
        <v>1417</v>
      </c>
    </row>
    <row r="548" spans="1:6" x14ac:dyDescent="0.3">
      <c r="A548">
        <v>547</v>
      </c>
      <c r="B548" t="s">
        <v>872</v>
      </c>
      <c r="C548" t="s">
        <v>762</v>
      </c>
      <c r="D548">
        <v>333030749</v>
      </c>
      <c r="E548" t="s">
        <v>811</v>
      </c>
      <c r="F548" t="s">
        <v>1418</v>
      </c>
    </row>
    <row r="549" spans="1:6" s="18" customFormat="1" ht="15" thickBot="1" x14ac:dyDescent="0.35">
      <c r="A549">
        <v>548</v>
      </c>
      <c r="B549" s="18" t="s">
        <v>872</v>
      </c>
      <c r="C549" s="18" t="s">
        <v>762</v>
      </c>
      <c r="D549" s="18">
        <v>333030749</v>
      </c>
      <c r="E549" s="18" t="s">
        <v>764</v>
      </c>
      <c r="F549" s="18" t="s">
        <v>1419</v>
      </c>
    </row>
    <row r="550" spans="1:6" x14ac:dyDescent="0.3">
      <c r="A550">
        <v>549</v>
      </c>
      <c r="B550" t="s">
        <v>872</v>
      </c>
      <c r="C550" t="s">
        <v>2</v>
      </c>
      <c r="D550">
        <v>335074713</v>
      </c>
      <c r="E550" t="s">
        <v>53</v>
      </c>
      <c r="F550" t="s">
        <v>1420</v>
      </c>
    </row>
    <row r="551" spans="1:6" x14ac:dyDescent="0.3">
      <c r="A551">
        <v>550</v>
      </c>
      <c r="B551" t="s">
        <v>872</v>
      </c>
      <c r="C551" t="s">
        <v>2</v>
      </c>
      <c r="D551">
        <v>335074713</v>
      </c>
      <c r="E551" t="s">
        <v>88</v>
      </c>
      <c r="F551" t="s">
        <v>1421</v>
      </c>
    </row>
    <row r="552" spans="1:6" x14ac:dyDescent="0.3">
      <c r="A552">
        <v>551</v>
      </c>
      <c r="B552" t="s">
        <v>872</v>
      </c>
      <c r="C552" t="s">
        <v>2</v>
      </c>
      <c r="D552">
        <v>335074713</v>
      </c>
      <c r="E552" t="s">
        <v>106</v>
      </c>
      <c r="F552" t="s">
        <v>1422</v>
      </c>
    </row>
    <row r="553" spans="1:6" x14ac:dyDescent="0.3">
      <c r="A553">
        <v>552</v>
      </c>
      <c r="B553" t="s">
        <v>872</v>
      </c>
      <c r="C553" t="s">
        <v>2</v>
      </c>
      <c r="D553">
        <v>335074713</v>
      </c>
      <c r="E553" t="s">
        <v>137</v>
      </c>
      <c r="F553" t="s">
        <v>1423</v>
      </c>
    </row>
    <row r="554" spans="1:6" x14ac:dyDescent="0.3">
      <c r="A554">
        <v>553</v>
      </c>
      <c r="B554" t="s">
        <v>872</v>
      </c>
      <c r="C554" t="s">
        <v>2</v>
      </c>
      <c r="D554">
        <v>335074713</v>
      </c>
      <c r="E554" t="s">
        <v>17</v>
      </c>
      <c r="F554" t="s">
        <v>1424</v>
      </c>
    </row>
    <row r="555" spans="1:6" x14ac:dyDescent="0.3">
      <c r="A555">
        <v>554</v>
      </c>
      <c r="B555" t="s">
        <v>872</v>
      </c>
      <c r="C555" t="s">
        <v>2</v>
      </c>
      <c r="D555">
        <v>335074713</v>
      </c>
      <c r="E555" t="s">
        <v>80</v>
      </c>
      <c r="F555" t="s">
        <v>1425</v>
      </c>
    </row>
    <row r="556" spans="1:6" x14ac:dyDescent="0.3">
      <c r="A556">
        <v>555</v>
      </c>
      <c r="B556" t="s">
        <v>872</v>
      </c>
      <c r="C556" t="s">
        <v>2</v>
      </c>
      <c r="D556">
        <v>335074713</v>
      </c>
      <c r="E556" t="s">
        <v>53</v>
      </c>
      <c r="F556" t="s">
        <v>1426</v>
      </c>
    </row>
    <row r="557" spans="1:6" x14ac:dyDescent="0.3">
      <c r="A557">
        <v>556</v>
      </c>
      <c r="B557" t="s">
        <v>872</v>
      </c>
      <c r="C557" t="s">
        <v>2</v>
      </c>
      <c r="D557">
        <v>335074713</v>
      </c>
      <c r="E557" t="s">
        <v>107</v>
      </c>
      <c r="F557" t="s">
        <v>1427</v>
      </c>
    </row>
    <row r="558" spans="1:6" x14ac:dyDescent="0.3">
      <c r="A558">
        <v>557</v>
      </c>
      <c r="B558" t="s">
        <v>872</v>
      </c>
      <c r="C558" t="s">
        <v>2</v>
      </c>
      <c r="D558">
        <v>335074713</v>
      </c>
      <c r="E558" t="s">
        <v>107</v>
      </c>
      <c r="F558" t="s">
        <v>1428</v>
      </c>
    </row>
    <row r="559" spans="1:6" x14ac:dyDescent="0.3">
      <c r="A559">
        <v>558</v>
      </c>
      <c r="B559" t="s">
        <v>872</v>
      </c>
      <c r="C559" t="s">
        <v>2</v>
      </c>
      <c r="D559">
        <v>335074713</v>
      </c>
      <c r="E559" t="s">
        <v>32</v>
      </c>
      <c r="F559" t="s">
        <v>1429</v>
      </c>
    </row>
    <row r="560" spans="1:6" s="18" customFormat="1" ht="15" thickBot="1" x14ac:dyDescent="0.35">
      <c r="A560">
        <v>559</v>
      </c>
      <c r="B560" s="18" t="s">
        <v>872</v>
      </c>
      <c r="C560" s="18" t="s">
        <v>2</v>
      </c>
      <c r="D560" s="18">
        <v>335074713</v>
      </c>
      <c r="E560" s="18" t="s">
        <v>109</v>
      </c>
      <c r="F560" s="18" t="s">
        <v>1430</v>
      </c>
    </row>
    <row r="561" spans="1:6" x14ac:dyDescent="0.3">
      <c r="A561">
        <v>560</v>
      </c>
      <c r="B561" t="s">
        <v>872</v>
      </c>
      <c r="C561" t="s">
        <v>2</v>
      </c>
      <c r="D561">
        <v>353072782</v>
      </c>
      <c r="E561" t="s">
        <v>59</v>
      </c>
      <c r="F561" t="s">
        <v>1431</v>
      </c>
    </row>
    <row r="562" spans="1:6" x14ac:dyDescent="0.3">
      <c r="A562">
        <v>561</v>
      </c>
      <c r="B562" t="s">
        <v>872</v>
      </c>
      <c r="C562" t="s">
        <v>2</v>
      </c>
      <c r="D562">
        <v>353072782</v>
      </c>
      <c r="E562" t="s">
        <v>28</v>
      </c>
      <c r="F562" t="s">
        <v>1432</v>
      </c>
    </row>
    <row r="563" spans="1:6" x14ac:dyDescent="0.3">
      <c r="A563">
        <v>562</v>
      </c>
      <c r="B563" t="s">
        <v>872</v>
      </c>
      <c r="C563" t="s">
        <v>2</v>
      </c>
      <c r="D563">
        <v>353072782</v>
      </c>
      <c r="E563" t="s">
        <v>71</v>
      </c>
      <c r="F563" t="s">
        <v>1433</v>
      </c>
    </row>
    <row r="564" spans="1:6" x14ac:dyDescent="0.3">
      <c r="A564">
        <v>563</v>
      </c>
      <c r="B564" t="s">
        <v>872</v>
      </c>
      <c r="C564" t="s">
        <v>2</v>
      </c>
      <c r="D564">
        <v>353072782</v>
      </c>
      <c r="E564" t="s">
        <v>81</v>
      </c>
      <c r="F564" t="s">
        <v>1434</v>
      </c>
    </row>
    <row r="565" spans="1:6" x14ac:dyDescent="0.3">
      <c r="A565">
        <v>564</v>
      </c>
      <c r="B565" t="s">
        <v>872</v>
      </c>
      <c r="C565" t="s">
        <v>2</v>
      </c>
      <c r="D565">
        <v>353072782</v>
      </c>
      <c r="E565" t="s">
        <v>25</v>
      </c>
      <c r="F565" t="s">
        <v>1435</v>
      </c>
    </row>
    <row r="566" spans="1:6" ht="28.8" x14ac:dyDescent="0.3">
      <c r="A566">
        <v>565</v>
      </c>
      <c r="B566" t="s">
        <v>872</v>
      </c>
      <c r="C566" t="s">
        <v>879</v>
      </c>
      <c r="D566">
        <v>353072782</v>
      </c>
      <c r="E566" s="1" t="s">
        <v>354</v>
      </c>
      <c r="F566" t="s">
        <v>1436</v>
      </c>
    </row>
    <row r="567" spans="1:6" ht="28.8" x14ac:dyDescent="0.3">
      <c r="A567">
        <v>566</v>
      </c>
      <c r="B567" t="s">
        <v>872</v>
      </c>
      <c r="C567" t="s">
        <v>879</v>
      </c>
      <c r="D567">
        <v>353072782</v>
      </c>
      <c r="E567" s="1" t="s">
        <v>363</v>
      </c>
      <c r="F567" t="s">
        <v>1437</v>
      </c>
    </row>
    <row r="568" spans="1:6" ht="28.8" x14ac:dyDescent="0.3">
      <c r="A568">
        <v>567</v>
      </c>
      <c r="B568" t="s">
        <v>872</v>
      </c>
      <c r="C568" t="s">
        <v>879</v>
      </c>
      <c r="D568">
        <v>353072782</v>
      </c>
      <c r="E568" s="1" t="s">
        <v>364</v>
      </c>
      <c r="F568" t="s">
        <v>1438</v>
      </c>
    </row>
    <row r="569" spans="1:6" ht="28.8" x14ac:dyDescent="0.3">
      <c r="A569">
        <v>568</v>
      </c>
      <c r="B569" t="s">
        <v>872</v>
      </c>
      <c r="C569" t="s">
        <v>879</v>
      </c>
      <c r="D569">
        <v>353072782</v>
      </c>
      <c r="E569" s="1" t="s">
        <v>354</v>
      </c>
      <c r="F569" t="s">
        <v>1439</v>
      </c>
    </row>
    <row r="570" spans="1:6" ht="28.8" x14ac:dyDescent="0.3">
      <c r="A570">
        <v>569</v>
      </c>
      <c r="B570" t="s">
        <v>872</v>
      </c>
      <c r="C570" t="s">
        <v>879</v>
      </c>
      <c r="D570">
        <v>353072782</v>
      </c>
      <c r="E570" s="1" t="s">
        <v>365</v>
      </c>
      <c r="F570" t="s">
        <v>1440</v>
      </c>
    </row>
    <row r="571" spans="1:6" ht="28.8" x14ac:dyDescent="0.3">
      <c r="A571">
        <v>570</v>
      </c>
      <c r="B571" t="s">
        <v>872</v>
      </c>
      <c r="C571" t="s">
        <v>879</v>
      </c>
      <c r="D571">
        <v>353072782</v>
      </c>
      <c r="E571" s="1" t="s">
        <v>200</v>
      </c>
      <c r="F571" t="s">
        <v>1441</v>
      </c>
    </row>
    <row r="572" spans="1:6" x14ac:dyDescent="0.3">
      <c r="A572">
        <v>571</v>
      </c>
      <c r="B572" t="s">
        <v>872</v>
      </c>
      <c r="C572" t="s">
        <v>881</v>
      </c>
      <c r="D572">
        <v>353072782</v>
      </c>
      <c r="E572" t="s">
        <v>474</v>
      </c>
      <c r="F572" t="s">
        <v>1442</v>
      </c>
    </row>
    <row r="573" spans="1:6" x14ac:dyDescent="0.3">
      <c r="A573">
        <v>572</v>
      </c>
      <c r="B573" t="s">
        <v>872</v>
      </c>
      <c r="C573" t="s">
        <v>881</v>
      </c>
      <c r="D573">
        <v>353072782</v>
      </c>
      <c r="E573" t="s">
        <v>472</v>
      </c>
      <c r="F573" t="s">
        <v>1443</v>
      </c>
    </row>
    <row r="574" spans="1:6" x14ac:dyDescent="0.3">
      <c r="A574">
        <v>573</v>
      </c>
      <c r="B574" t="s">
        <v>872</v>
      </c>
      <c r="C574" t="s">
        <v>554</v>
      </c>
      <c r="D574">
        <v>353072782</v>
      </c>
      <c r="E574" t="s">
        <v>474</v>
      </c>
      <c r="F574" t="s">
        <v>1444</v>
      </c>
    </row>
    <row r="575" spans="1:6" x14ac:dyDescent="0.3">
      <c r="A575">
        <v>574</v>
      </c>
      <c r="B575" t="s">
        <v>872</v>
      </c>
      <c r="C575" t="s">
        <v>554</v>
      </c>
      <c r="D575">
        <v>353072782</v>
      </c>
      <c r="E575" t="s">
        <v>611</v>
      </c>
      <c r="F575" t="s">
        <v>1445</v>
      </c>
    </row>
    <row r="576" spans="1:6" x14ac:dyDescent="0.3">
      <c r="A576">
        <v>575</v>
      </c>
      <c r="B576" t="s">
        <v>872</v>
      </c>
      <c r="C576" t="s">
        <v>554</v>
      </c>
      <c r="D576">
        <v>353072782</v>
      </c>
      <c r="E576" t="s">
        <v>562</v>
      </c>
      <c r="F576" t="s">
        <v>1446</v>
      </c>
    </row>
    <row r="577" spans="1:6" x14ac:dyDescent="0.3">
      <c r="A577">
        <v>576</v>
      </c>
      <c r="B577" t="s">
        <v>872</v>
      </c>
      <c r="C577" t="s">
        <v>665</v>
      </c>
      <c r="D577">
        <v>353072782</v>
      </c>
      <c r="E577" t="s">
        <v>679</v>
      </c>
      <c r="F577" t="s">
        <v>1447</v>
      </c>
    </row>
    <row r="578" spans="1:6" x14ac:dyDescent="0.3">
      <c r="A578">
        <v>577</v>
      </c>
      <c r="B578" t="s">
        <v>872</v>
      </c>
      <c r="C578" t="s">
        <v>665</v>
      </c>
      <c r="D578">
        <v>353072782</v>
      </c>
      <c r="E578" t="s">
        <v>704</v>
      </c>
      <c r="F578" t="s">
        <v>1448</v>
      </c>
    </row>
    <row r="579" spans="1:6" x14ac:dyDescent="0.3">
      <c r="A579">
        <v>578</v>
      </c>
      <c r="B579" t="s">
        <v>872</v>
      </c>
      <c r="C579" t="s">
        <v>665</v>
      </c>
      <c r="D579">
        <v>353072782</v>
      </c>
      <c r="E579" t="s">
        <v>669</v>
      </c>
      <c r="F579" t="s">
        <v>1449</v>
      </c>
    </row>
    <row r="580" spans="1:6" x14ac:dyDescent="0.3">
      <c r="A580">
        <v>579</v>
      </c>
      <c r="B580" t="s">
        <v>872</v>
      </c>
      <c r="C580" t="s">
        <v>762</v>
      </c>
      <c r="D580">
        <v>353072782</v>
      </c>
      <c r="E580" t="s">
        <v>1450</v>
      </c>
      <c r="F580" t="s">
        <v>1451</v>
      </c>
    </row>
    <row r="581" spans="1:6" x14ac:dyDescent="0.3">
      <c r="A581">
        <v>580</v>
      </c>
      <c r="B581" t="s">
        <v>872</v>
      </c>
      <c r="C581" t="s">
        <v>762</v>
      </c>
      <c r="D581">
        <v>353072782</v>
      </c>
      <c r="E581" t="s">
        <v>771</v>
      </c>
      <c r="F581" t="s">
        <v>1452</v>
      </c>
    </row>
    <row r="582" spans="1:6" x14ac:dyDescent="0.3">
      <c r="A582">
        <v>581</v>
      </c>
      <c r="B582" t="s">
        <v>872</v>
      </c>
      <c r="C582" t="s">
        <v>762</v>
      </c>
      <c r="D582">
        <v>353072782</v>
      </c>
      <c r="E582" t="s">
        <v>774</v>
      </c>
      <c r="F582" t="s">
        <v>1453</v>
      </c>
    </row>
    <row r="583" spans="1:6" x14ac:dyDescent="0.3">
      <c r="A583">
        <v>582</v>
      </c>
      <c r="B583" t="s">
        <v>872</v>
      </c>
      <c r="C583" t="s">
        <v>762</v>
      </c>
      <c r="D583">
        <v>353072782</v>
      </c>
      <c r="E583" t="s">
        <v>775</v>
      </c>
      <c r="F583" t="s">
        <v>1454</v>
      </c>
    </row>
    <row r="584" spans="1:6" x14ac:dyDescent="0.3">
      <c r="A584">
        <v>583</v>
      </c>
      <c r="B584" t="s">
        <v>872</v>
      </c>
      <c r="C584" t="s">
        <v>762</v>
      </c>
      <c r="D584">
        <v>353072782</v>
      </c>
      <c r="E584" t="s">
        <v>775</v>
      </c>
      <c r="F584" t="s">
        <v>1455</v>
      </c>
    </row>
    <row r="585" spans="1:6" x14ac:dyDescent="0.3">
      <c r="A585">
        <v>584</v>
      </c>
      <c r="B585" t="s">
        <v>872</v>
      </c>
      <c r="C585" t="s">
        <v>762</v>
      </c>
      <c r="D585">
        <v>353072782</v>
      </c>
      <c r="E585" t="s">
        <v>767</v>
      </c>
      <c r="F585" t="s">
        <v>1456</v>
      </c>
    </row>
    <row r="586" spans="1:6" x14ac:dyDescent="0.3">
      <c r="A586">
        <v>585</v>
      </c>
      <c r="B586" t="s">
        <v>872</v>
      </c>
      <c r="C586" t="s">
        <v>762</v>
      </c>
      <c r="D586">
        <v>353072782</v>
      </c>
      <c r="E586" t="s">
        <v>783</v>
      </c>
      <c r="F586" t="s">
        <v>1457</v>
      </c>
    </row>
    <row r="587" spans="1:6" x14ac:dyDescent="0.3">
      <c r="A587">
        <v>586</v>
      </c>
      <c r="B587" t="s">
        <v>872</v>
      </c>
      <c r="C587" t="s">
        <v>762</v>
      </c>
      <c r="D587">
        <v>353072782</v>
      </c>
      <c r="E587" t="s">
        <v>768</v>
      </c>
      <c r="F587" t="s">
        <v>1458</v>
      </c>
    </row>
    <row r="588" spans="1:6" x14ac:dyDescent="0.3">
      <c r="A588">
        <v>587</v>
      </c>
      <c r="B588" t="s">
        <v>872</v>
      </c>
      <c r="C588" t="s">
        <v>762</v>
      </c>
      <c r="D588">
        <v>353072782</v>
      </c>
      <c r="E588" t="s">
        <v>775</v>
      </c>
      <c r="F588" t="s">
        <v>1459</v>
      </c>
    </row>
    <row r="589" spans="1:6" x14ac:dyDescent="0.3">
      <c r="A589">
        <v>588</v>
      </c>
      <c r="B589" t="s">
        <v>872</v>
      </c>
      <c r="C589" t="s">
        <v>762</v>
      </c>
      <c r="D589">
        <v>353072782</v>
      </c>
      <c r="E589" t="s">
        <v>812</v>
      </c>
      <c r="F589" t="s">
        <v>1460</v>
      </c>
    </row>
    <row r="590" spans="1:6" s="18" customFormat="1" ht="15" thickBot="1" x14ac:dyDescent="0.35">
      <c r="A590">
        <v>589</v>
      </c>
      <c r="B590" s="18" t="s">
        <v>872</v>
      </c>
      <c r="C590" s="18" t="s">
        <v>762</v>
      </c>
      <c r="D590" s="18">
        <v>353072782</v>
      </c>
      <c r="E590" s="18" t="s">
        <v>778</v>
      </c>
      <c r="F590" s="18" t="s">
        <v>1461</v>
      </c>
    </row>
    <row r="591" spans="1:6" x14ac:dyDescent="0.3">
      <c r="A591">
        <v>590</v>
      </c>
      <c r="B591" t="s">
        <v>872</v>
      </c>
      <c r="C591" t="s">
        <v>2</v>
      </c>
      <c r="D591">
        <v>377597233</v>
      </c>
      <c r="E591" t="s">
        <v>111</v>
      </c>
      <c r="F591" t="s">
        <v>1462</v>
      </c>
    </row>
    <row r="592" spans="1:6" x14ac:dyDescent="0.3">
      <c r="A592">
        <v>591</v>
      </c>
      <c r="B592" t="s">
        <v>872</v>
      </c>
      <c r="C592" t="s">
        <v>2</v>
      </c>
      <c r="D592">
        <v>377597233</v>
      </c>
      <c r="E592" t="s">
        <v>29</v>
      </c>
      <c r="F592" t="s">
        <v>1463</v>
      </c>
    </row>
    <row r="593" spans="1:6" ht="28.8" x14ac:dyDescent="0.3">
      <c r="A593">
        <v>592</v>
      </c>
      <c r="B593" t="s">
        <v>872</v>
      </c>
      <c r="C593" t="s">
        <v>879</v>
      </c>
      <c r="D593">
        <v>377597233</v>
      </c>
      <c r="E593" s="1" t="s">
        <v>366</v>
      </c>
      <c r="F593" t="s">
        <v>1464</v>
      </c>
    </row>
    <row r="594" spans="1:6" ht="28.8" x14ac:dyDescent="0.3">
      <c r="A594">
        <v>593</v>
      </c>
      <c r="B594" t="s">
        <v>872</v>
      </c>
      <c r="C594" t="s">
        <v>879</v>
      </c>
      <c r="D594">
        <v>377597233</v>
      </c>
      <c r="E594" s="1" t="s">
        <v>366</v>
      </c>
      <c r="F594" t="s">
        <v>1465</v>
      </c>
    </row>
    <row r="595" spans="1:6" ht="28.8" x14ac:dyDescent="0.3">
      <c r="A595">
        <v>594</v>
      </c>
      <c r="B595" t="s">
        <v>872</v>
      </c>
      <c r="C595" t="s">
        <v>879</v>
      </c>
      <c r="D595">
        <v>377597233</v>
      </c>
      <c r="E595" s="1" t="s">
        <v>367</v>
      </c>
      <c r="F595" t="s">
        <v>1466</v>
      </c>
    </row>
    <row r="596" spans="1:6" ht="28.8" x14ac:dyDescent="0.3">
      <c r="A596">
        <v>595</v>
      </c>
      <c r="B596" t="s">
        <v>872</v>
      </c>
      <c r="C596" t="s">
        <v>879</v>
      </c>
      <c r="D596">
        <v>377597233</v>
      </c>
      <c r="E596" s="1" t="s">
        <v>172</v>
      </c>
      <c r="F596" t="s">
        <v>1467</v>
      </c>
    </row>
    <row r="597" spans="1:6" x14ac:dyDescent="0.3">
      <c r="A597">
        <v>596</v>
      </c>
      <c r="B597" t="s">
        <v>872</v>
      </c>
      <c r="C597" t="s">
        <v>881</v>
      </c>
      <c r="D597">
        <v>377597233</v>
      </c>
      <c r="E597" t="s">
        <v>479</v>
      </c>
      <c r="F597" t="s">
        <v>1468</v>
      </c>
    </row>
    <row r="598" spans="1:6" x14ac:dyDescent="0.3">
      <c r="A598">
        <v>597</v>
      </c>
      <c r="B598" t="s">
        <v>872</v>
      </c>
      <c r="C598" t="s">
        <v>881</v>
      </c>
      <c r="D598">
        <v>377597233</v>
      </c>
      <c r="E598" t="s">
        <v>472</v>
      </c>
      <c r="F598" t="s">
        <v>1469</v>
      </c>
    </row>
    <row r="599" spans="1:6" x14ac:dyDescent="0.3">
      <c r="A599">
        <v>598</v>
      </c>
      <c r="B599" t="s">
        <v>872</v>
      </c>
      <c r="C599" t="s">
        <v>554</v>
      </c>
      <c r="D599">
        <v>377597233</v>
      </c>
      <c r="E599" t="s">
        <v>479</v>
      </c>
      <c r="F599" t="s">
        <v>1470</v>
      </c>
    </row>
    <row r="600" spans="1:6" x14ac:dyDescent="0.3">
      <c r="A600">
        <v>599</v>
      </c>
      <c r="B600" t="s">
        <v>872</v>
      </c>
      <c r="C600" t="s">
        <v>554</v>
      </c>
      <c r="D600">
        <v>377597233</v>
      </c>
      <c r="E600" t="s">
        <v>562</v>
      </c>
      <c r="F600" t="s">
        <v>1471</v>
      </c>
    </row>
    <row r="601" spans="1:6" x14ac:dyDescent="0.3">
      <c r="A601">
        <v>600</v>
      </c>
      <c r="B601" t="s">
        <v>872</v>
      </c>
      <c r="C601" t="s">
        <v>665</v>
      </c>
      <c r="D601">
        <v>377597233</v>
      </c>
      <c r="E601" t="s">
        <v>731</v>
      </c>
      <c r="F601" t="s">
        <v>1472</v>
      </c>
    </row>
    <row r="602" spans="1:6" x14ac:dyDescent="0.3">
      <c r="A602">
        <v>601</v>
      </c>
      <c r="B602" t="s">
        <v>872</v>
      </c>
      <c r="C602" t="s">
        <v>665</v>
      </c>
      <c r="D602">
        <v>377597233</v>
      </c>
      <c r="E602" t="s">
        <v>732</v>
      </c>
      <c r="F602" t="s">
        <v>1473</v>
      </c>
    </row>
    <row r="603" spans="1:6" x14ac:dyDescent="0.3">
      <c r="A603">
        <v>602</v>
      </c>
      <c r="B603" t="s">
        <v>872</v>
      </c>
      <c r="C603" t="s">
        <v>665</v>
      </c>
      <c r="D603">
        <v>377597233</v>
      </c>
      <c r="E603" t="s">
        <v>733</v>
      </c>
      <c r="F603" t="s">
        <v>1474</v>
      </c>
    </row>
    <row r="604" spans="1:6" x14ac:dyDescent="0.3">
      <c r="A604">
        <v>603</v>
      </c>
      <c r="B604" t="s">
        <v>872</v>
      </c>
      <c r="C604" t="s">
        <v>665</v>
      </c>
      <c r="D604">
        <v>377597233</v>
      </c>
      <c r="E604" t="s">
        <v>734</v>
      </c>
      <c r="F604" t="s">
        <v>1475</v>
      </c>
    </row>
    <row r="605" spans="1:6" x14ac:dyDescent="0.3">
      <c r="A605">
        <v>604</v>
      </c>
      <c r="B605" t="s">
        <v>872</v>
      </c>
      <c r="C605" t="s">
        <v>665</v>
      </c>
      <c r="D605">
        <v>377597233</v>
      </c>
      <c r="E605" t="s">
        <v>705</v>
      </c>
      <c r="F605" t="s">
        <v>1476</v>
      </c>
    </row>
    <row r="606" spans="1:6" x14ac:dyDescent="0.3">
      <c r="A606">
        <v>605</v>
      </c>
      <c r="B606" t="s">
        <v>872</v>
      </c>
      <c r="C606" t="s">
        <v>665</v>
      </c>
      <c r="D606">
        <v>377597233</v>
      </c>
      <c r="E606" t="s">
        <v>669</v>
      </c>
      <c r="F606" t="s">
        <v>1477</v>
      </c>
    </row>
    <row r="607" spans="1:6" x14ac:dyDescent="0.3">
      <c r="A607">
        <v>606</v>
      </c>
      <c r="B607" t="s">
        <v>872</v>
      </c>
      <c r="C607" t="s">
        <v>762</v>
      </c>
      <c r="D607">
        <v>377597233</v>
      </c>
      <c r="E607" t="s">
        <v>767</v>
      </c>
      <c r="F607" t="s">
        <v>1478</v>
      </c>
    </row>
    <row r="608" spans="1:6" s="18" customFormat="1" ht="15" thickBot="1" x14ac:dyDescent="0.35">
      <c r="A608">
        <v>607</v>
      </c>
      <c r="B608" s="18" t="s">
        <v>872</v>
      </c>
      <c r="C608" s="18" t="s">
        <v>762</v>
      </c>
      <c r="D608" s="18">
        <v>377597233</v>
      </c>
      <c r="E608" s="18" t="s">
        <v>764</v>
      </c>
      <c r="F608" s="18" t="s">
        <v>1479</v>
      </c>
    </row>
    <row r="609" spans="1:6" x14ac:dyDescent="0.3">
      <c r="A609">
        <v>608</v>
      </c>
      <c r="B609" t="s">
        <v>872</v>
      </c>
      <c r="C609" t="s">
        <v>2</v>
      </c>
      <c r="D609">
        <v>379308075</v>
      </c>
      <c r="E609" t="s">
        <v>32</v>
      </c>
      <c r="F609" t="s">
        <v>1480</v>
      </c>
    </row>
    <row r="610" spans="1:6" x14ac:dyDescent="0.3">
      <c r="A610">
        <v>609</v>
      </c>
      <c r="B610" t="s">
        <v>872</v>
      </c>
      <c r="C610" t="s">
        <v>2</v>
      </c>
      <c r="D610">
        <v>379308075</v>
      </c>
      <c r="E610" t="s">
        <v>17</v>
      </c>
      <c r="F610" t="s">
        <v>1481</v>
      </c>
    </row>
    <row r="611" spans="1:6" x14ac:dyDescent="0.3">
      <c r="A611">
        <v>610</v>
      </c>
      <c r="B611" t="s">
        <v>872</v>
      </c>
      <c r="C611" t="s">
        <v>2</v>
      </c>
      <c r="D611">
        <v>379308075</v>
      </c>
      <c r="E611" t="s">
        <v>29</v>
      </c>
      <c r="F611" t="s">
        <v>1482</v>
      </c>
    </row>
    <row r="612" spans="1:6" ht="28.8" x14ac:dyDescent="0.3">
      <c r="A612">
        <v>611</v>
      </c>
      <c r="B612" t="s">
        <v>872</v>
      </c>
      <c r="C612" t="s">
        <v>879</v>
      </c>
      <c r="D612">
        <v>379308075</v>
      </c>
      <c r="E612" s="1" t="s">
        <v>368</v>
      </c>
      <c r="F612" t="s">
        <v>1483</v>
      </c>
    </row>
    <row r="613" spans="1:6" ht="28.8" x14ac:dyDescent="0.3">
      <c r="A613">
        <v>612</v>
      </c>
      <c r="B613" t="s">
        <v>872</v>
      </c>
      <c r="C613" t="s">
        <v>879</v>
      </c>
      <c r="D613">
        <v>379308075</v>
      </c>
      <c r="E613" s="1" t="s">
        <v>369</v>
      </c>
      <c r="F613" t="s">
        <v>1484</v>
      </c>
    </row>
    <row r="614" spans="1:6" ht="28.8" x14ac:dyDescent="0.3">
      <c r="A614">
        <v>613</v>
      </c>
      <c r="B614" t="s">
        <v>872</v>
      </c>
      <c r="C614" t="s">
        <v>879</v>
      </c>
      <c r="D614">
        <v>379308075</v>
      </c>
      <c r="E614" s="1" t="s">
        <v>354</v>
      </c>
      <c r="F614" t="s">
        <v>1485</v>
      </c>
    </row>
    <row r="615" spans="1:6" ht="28.8" x14ac:dyDescent="0.3">
      <c r="A615">
        <v>614</v>
      </c>
      <c r="B615" t="s">
        <v>872</v>
      </c>
      <c r="C615" t="s">
        <v>879</v>
      </c>
      <c r="D615">
        <v>379308075</v>
      </c>
      <c r="E615" s="1" t="s">
        <v>200</v>
      </c>
      <c r="F615" t="s">
        <v>1486</v>
      </c>
    </row>
    <row r="616" spans="1:6" x14ac:dyDescent="0.3">
      <c r="A616">
        <v>615</v>
      </c>
      <c r="B616" t="s">
        <v>872</v>
      </c>
      <c r="C616" t="s">
        <v>881</v>
      </c>
      <c r="D616">
        <v>379308075</v>
      </c>
      <c r="E616" t="s">
        <v>486</v>
      </c>
      <c r="F616" t="s">
        <v>1487</v>
      </c>
    </row>
    <row r="617" spans="1:6" x14ac:dyDescent="0.3">
      <c r="A617">
        <v>616</v>
      </c>
      <c r="B617" t="s">
        <v>872</v>
      </c>
      <c r="C617" t="s">
        <v>881</v>
      </c>
      <c r="D617">
        <v>379308075</v>
      </c>
      <c r="E617" t="s">
        <v>476</v>
      </c>
      <c r="F617" t="s">
        <v>1488</v>
      </c>
    </row>
    <row r="618" spans="1:6" x14ac:dyDescent="0.3">
      <c r="A618">
        <v>617</v>
      </c>
      <c r="B618" t="s">
        <v>872</v>
      </c>
      <c r="C618" t="s">
        <v>881</v>
      </c>
      <c r="D618">
        <v>379308075</v>
      </c>
      <c r="E618" t="s">
        <v>472</v>
      </c>
      <c r="F618" t="s">
        <v>1489</v>
      </c>
    </row>
    <row r="619" spans="1:6" x14ac:dyDescent="0.3">
      <c r="A619">
        <v>618</v>
      </c>
      <c r="B619" t="s">
        <v>872</v>
      </c>
      <c r="C619" t="s">
        <v>554</v>
      </c>
      <c r="D619">
        <v>379308075</v>
      </c>
      <c r="E619" t="s">
        <v>563</v>
      </c>
      <c r="F619" t="s">
        <v>1490</v>
      </c>
    </row>
    <row r="620" spans="1:6" x14ac:dyDescent="0.3">
      <c r="A620">
        <v>619</v>
      </c>
      <c r="B620" t="s">
        <v>872</v>
      </c>
      <c r="C620" t="s">
        <v>665</v>
      </c>
      <c r="D620">
        <v>379308075</v>
      </c>
      <c r="E620" t="s">
        <v>675</v>
      </c>
      <c r="F620" t="s">
        <v>1491</v>
      </c>
    </row>
    <row r="621" spans="1:6" x14ac:dyDescent="0.3">
      <c r="A621">
        <v>620</v>
      </c>
      <c r="B621" t="s">
        <v>872</v>
      </c>
      <c r="C621" t="s">
        <v>665</v>
      </c>
      <c r="D621">
        <v>379308075</v>
      </c>
      <c r="E621" t="s">
        <v>696</v>
      </c>
      <c r="F621" t="s">
        <v>1492</v>
      </c>
    </row>
    <row r="622" spans="1:6" x14ac:dyDescent="0.3">
      <c r="A622">
        <v>621</v>
      </c>
      <c r="B622" t="s">
        <v>872</v>
      </c>
      <c r="C622" t="s">
        <v>665</v>
      </c>
      <c r="D622">
        <v>379308075</v>
      </c>
      <c r="E622" t="s">
        <v>676</v>
      </c>
      <c r="F622" t="s">
        <v>1493</v>
      </c>
    </row>
    <row r="623" spans="1:6" x14ac:dyDescent="0.3">
      <c r="A623">
        <v>622</v>
      </c>
      <c r="B623" t="s">
        <v>872</v>
      </c>
      <c r="C623" t="s">
        <v>665</v>
      </c>
      <c r="D623">
        <v>379308075</v>
      </c>
      <c r="E623" t="s">
        <v>701</v>
      </c>
      <c r="F623" t="s">
        <v>1494</v>
      </c>
    </row>
    <row r="624" spans="1:6" x14ac:dyDescent="0.3">
      <c r="A624">
        <v>623</v>
      </c>
      <c r="B624" t="s">
        <v>872</v>
      </c>
      <c r="C624" t="s">
        <v>2</v>
      </c>
      <c r="D624">
        <v>379308075</v>
      </c>
      <c r="E624" t="s">
        <v>29</v>
      </c>
      <c r="F624" t="s">
        <v>1495</v>
      </c>
    </row>
    <row r="625" spans="1:6" ht="28.8" x14ac:dyDescent="0.3">
      <c r="A625">
        <v>624</v>
      </c>
      <c r="B625" t="s">
        <v>872</v>
      </c>
      <c r="C625" t="s">
        <v>879</v>
      </c>
      <c r="D625">
        <v>379308075</v>
      </c>
      <c r="E625" s="1" t="s">
        <v>200</v>
      </c>
      <c r="F625" t="s">
        <v>1496</v>
      </c>
    </row>
    <row r="626" spans="1:6" x14ac:dyDescent="0.3">
      <c r="A626">
        <v>625</v>
      </c>
      <c r="B626" t="s">
        <v>872</v>
      </c>
      <c r="C626" t="s">
        <v>881</v>
      </c>
      <c r="D626">
        <v>379308075</v>
      </c>
      <c r="E626" t="s">
        <v>472</v>
      </c>
      <c r="F626" t="s">
        <v>1497</v>
      </c>
    </row>
    <row r="627" spans="1:6" x14ac:dyDescent="0.3">
      <c r="A627">
        <v>626</v>
      </c>
      <c r="B627" t="s">
        <v>872</v>
      </c>
      <c r="C627" t="s">
        <v>554</v>
      </c>
      <c r="D627">
        <v>379308075</v>
      </c>
      <c r="E627" t="s">
        <v>476</v>
      </c>
      <c r="F627" t="s">
        <v>1498</v>
      </c>
    </row>
    <row r="628" spans="1:6" x14ac:dyDescent="0.3">
      <c r="A628">
        <v>627</v>
      </c>
      <c r="B628" t="s">
        <v>872</v>
      </c>
      <c r="C628" t="s">
        <v>554</v>
      </c>
      <c r="D628">
        <v>379308075</v>
      </c>
      <c r="E628" t="s">
        <v>563</v>
      </c>
      <c r="F628" t="s">
        <v>1499</v>
      </c>
    </row>
    <row r="629" spans="1:6" x14ac:dyDescent="0.3">
      <c r="A629">
        <v>628</v>
      </c>
      <c r="B629" t="s">
        <v>872</v>
      </c>
      <c r="C629" t="s">
        <v>665</v>
      </c>
      <c r="D629">
        <v>379308075</v>
      </c>
      <c r="E629" t="s">
        <v>735</v>
      </c>
      <c r="F629" t="s">
        <v>1500</v>
      </c>
    </row>
    <row r="630" spans="1:6" x14ac:dyDescent="0.3">
      <c r="A630">
        <v>629</v>
      </c>
      <c r="B630" t="s">
        <v>872</v>
      </c>
      <c r="C630" t="s">
        <v>665</v>
      </c>
      <c r="D630">
        <v>379308075</v>
      </c>
      <c r="E630" t="s">
        <v>736</v>
      </c>
      <c r="F630" t="s">
        <v>1501</v>
      </c>
    </row>
    <row r="631" spans="1:6" x14ac:dyDescent="0.3">
      <c r="A631">
        <v>630</v>
      </c>
      <c r="B631" t="s">
        <v>872</v>
      </c>
      <c r="C631" t="s">
        <v>665</v>
      </c>
      <c r="D631">
        <v>379308075</v>
      </c>
      <c r="E631" t="s">
        <v>669</v>
      </c>
      <c r="F631" t="s">
        <v>1502</v>
      </c>
    </row>
    <row r="632" spans="1:6" x14ac:dyDescent="0.3">
      <c r="A632">
        <v>631</v>
      </c>
      <c r="B632" t="s">
        <v>872</v>
      </c>
      <c r="C632" t="s">
        <v>762</v>
      </c>
      <c r="D632">
        <v>379308075</v>
      </c>
      <c r="E632" t="s">
        <v>771</v>
      </c>
      <c r="F632" t="s">
        <v>1503</v>
      </c>
    </row>
    <row r="633" spans="1:6" x14ac:dyDescent="0.3">
      <c r="A633">
        <v>632</v>
      </c>
      <c r="B633" t="s">
        <v>872</v>
      </c>
      <c r="C633" t="s">
        <v>762</v>
      </c>
      <c r="D633">
        <v>379308075</v>
      </c>
      <c r="E633" t="s">
        <v>774</v>
      </c>
      <c r="F633" t="s">
        <v>1504</v>
      </c>
    </row>
    <row r="634" spans="1:6" x14ac:dyDescent="0.3">
      <c r="A634">
        <v>633</v>
      </c>
      <c r="B634" t="s">
        <v>872</v>
      </c>
      <c r="C634" t="s">
        <v>762</v>
      </c>
      <c r="D634">
        <v>379308075</v>
      </c>
      <c r="E634" t="s">
        <v>768</v>
      </c>
      <c r="F634" t="s">
        <v>1505</v>
      </c>
    </row>
    <row r="635" spans="1:6" x14ac:dyDescent="0.3">
      <c r="A635">
        <v>634</v>
      </c>
      <c r="B635" t="s">
        <v>872</v>
      </c>
      <c r="C635" t="s">
        <v>762</v>
      </c>
      <c r="D635">
        <v>379308075</v>
      </c>
      <c r="E635" t="s">
        <v>764</v>
      </c>
      <c r="F635" t="s">
        <v>1506</v>
      </c>
    </row>
    <row r="636" spans="1:6" x14ac:dyDescent="0.3">
      <c r="A636">
        <v>635</v>
      </c>
      <c r="B636" t="s">
        <v>872</v>
      </c>
      <c r="C636" t="s">
        <v>2</v>
      </c>
      <c r="D636">
        <v>379308075</v>
      </c>
      <c r="E636" t="s">
        <v>29</v>
      </c>
      <c r="F636" t="s">
        <v>1507</v>
      </c>
    </row>
    <row r="637" spans="1:6" ht="28.8" x14ac:dyDescent="0.3">
      <c r="A637">
        <v>636</v>
      </c>
      <c r="B637" t="s">
        <v>872</v>
      </c>
      <c r="C637" t="s">
        <v>879</v>
      </c>
      <c r="D637">
        <v>379308075</v>
      </c>
      <c r="E637" s="1" t="s">
        <v>200</v>
      </c>
      <c r="F637" t="s">
        <v>1508</v>
      </c>
    </row>
    <row r="638" spans="1:6" x14ac:dyDescent="0.3">
      <c r="A638">
        <v>637</v>
      </c>
      <c r="B638" t="s">
        <v>872</v>
      </c>
      <c r="C638" t="s">
        <v>881</v>
      </c>
      <c r="D638">
        <v>379308075</v>
      </c>
      <c r="E638" t="s">
        <v>472</v>
      </c>
      <c r="F638" t="s">
        <v>1509</v>
      </c>
    </row>
    <row r="639" spans="1:6" x14ac:dyDescent="0.3">
      <c r="A639">
        <v>638</v>
      </c>
      <c r="B639" t="s">
        <v>872</v>
      </c>
      <c r="C639" t="s">
        <v>554</v>
      </c>
      <c r="D639">
        <v>379308075</v>
      </c>
      <c r="E639" t="s">
        <v>563</v>
      </c>
      <c r="F639" t="s">
        <v>1510</v>
      </c>
    </row>
    <row r="640" spans="1:6" x14ac:dyDescent="0.3">
      <c r="A640">
        <v>639</v>
      </c>
      <c r="B640" t="s">
        <v>872</v>
      </c>
      <c r="C640" t="s">
        <v>665</v>
      </c>
      <c r="D640">
        <v>379308075</v>
      </c>
      <c r="E640" t="s">
        <v>701</v>
      </c>
      <c r="F640" t="s">
        <v>1511</v>
      </c>
    </row>
    <row r="641" spans="1:6" x14ac:dyDescent="0.3">
      <c r="A641">
        <v>640</v>
      </c>
      <c r="B641" t="s">
        <v>872</v>
      </c>
      <c r="C641" t="s">
        <v>665</v>
      </c>
      <c r="D641">
        <v>379308075</v>
      </c>
      <c r="E641" t="s">
        <v>669</v>
      </c>
      <c r="F641" t="s">
        <v>1512</v>
      </c>
    </row>
    <row r="642" spans="1:6" x14ac:dyDescent="0.3">
      <c r="A642">
        <v>641</v>
      </c>
      <c r="B642" t="s">
        <v>872</v>
      </c>
      <c r="C642" t="s">
        <v>762</v>
      </c>
      <c r="D642">
        <v>379308075</v>
      </c>
      <c r="E642" t="s">
        <v>764</v>
      </c>
      <c r="F642" t="s">
        <v>1513</v>
      </c>
    </row>
    <row r="643" spans="1:6" x14ac:dyDescent="0.3">
      <c r="A643">
        <v>642</v>
      </c>
      <c r="B643" t="s">
        <v>872</v>
      </c>
      <c r="C643" t="s">
        <v>2</v>
      </c>
      <c r="D643">
        <v>379308075</v>
      </c>
      <c r="E643" t="s">
        <v>32</v>
      </c>
      <c r="F643" t="s">
        <v>1514</v>
      </c>
    </row>
    <row r="644" spans="1:6" x14ac:dyDescent="0.3">
      <c r="A644">
        <v>643</v>
      </c>
      <c r="B644" t="s">
        <v>872</v>
      </c>
      <c r="C644" t="s">
        <v>2</v>
      </c>
      <c r="D644">
        <v>379308075</v>
      </c>
      <c r="E644" t="s">
        <v>29</v>
      </c>
      <c r="F644" t="s">
        <v>1515</v>
      </c>
    </row>
    <row r="645" spans="1:6" ht="28.8" x14ac:dyDescent="0.3">
      <c r="A645">
        <v>644</v>
      </c>
      <c r="B645" t="s">
        <v>872</v>
      </c>
      <c r="C645" t="s">
        <v>879</v>
      </c>
      <c r="D645">
        <v>379308075</v>
      </c>
      <c r="E645" s="1" t="s">
        <v>172</v>
      </c>
      <c r="F645" t="s">
        <v>1516</v>
      </c>
    </row>
    <row r="646" spans="1:6" x14ac:dyDescent="0.3">
      <c r="A646">
        <v>645</v>
      </c>
      <c r="B646" t="s">
        <v>872</v>
      </c>
      <c r="C646" t="s">
        <v>881</v>
      </c>
      <c r="D646">
        <v>379308075</v>
      </c>
      <c r="E646" t="s">
        <v>1517</v>
      </c>
      <c r="F646" t="s">
        <v>1518</v>
      </c>
    </row>
    <row r="647" spans="1:6" x14ac:dyDescent="0.3">
      <c r="A647">
        <v>646</v>
      </c>
      <c r="B647" t="s">
        <v>872</v>
      </c>
      <c r="C647" t="s">
        <v>881</v>
      </c>
      <c r="D647">
        <v>379308075</v>
      </c>
      <c r="E647" t="s">
        <v>1519</v>
      </c>
      <c r="F647" t="s">
        <v>1520</v>
      </c>
    </row>
    <row r="648" spans="1:6" x14ac:dyDescent="0.3">
      <c r="A648">
        <v>647</v>
      </c>
      <c r="B648" t="s">
        <v>872</v>
      </c>
      <c r="C648" t="s">
        <v>881</v>
      </c>
      <c r="D648">
        <v>379308075</v>
      </c>
      <c r="E648" t="s">
        <v>486</v>
      </c>
      <c r="F648" t="s">
        <v>1521</v>
      </c>
    </row>
    <row r="649" spans="1:6" x14ac:dyDescent="0.3">
      <c r="A649">
        <v>648</v>
      </c>
      <c r="B649" t="s">
        <v>872</v>
      </c>
      <c r="C649" t="s">
        <v>881</v>
      </c>
      <c r="D649">
        <v>379308075</v>
      </c>
      <c r="E649" t="s">
        <v>1522</v>
      </c>
      <c r="F649" t="s">
        <v>1523</v>
      </c>
    </row>
    <row r="650" spans="1:6" x14ac:dyDescent="0.3">
      <c r="A650">
        <v>649</v>
      </c>
      <c r="B650" t="s">
        <v>872</v>
      </c>
      <c r="C650" t="s">
        <v>881</v>
      </c>
      <c r="D650">
        <v>379308075</v>
      </c>
      <c r="E650" t="s">
        <v>484</v>
      </c>
      <c r="F650" t="s">
        <v>1524</v>
      </c>
    </row>
    <row r="651" spans="1:6" x14ac:dyDescent="0.3">
      <c r="A651">
        <v>650</v>
      </c>
      <c r="B651" t="s">
        <v>872</v>
      </c>
      <c r="C651" t="s">
        <v>881</v>
      </c>
      <c r="D651">
        <v>379308075</v>
      </c>
      <c r="E651" t="s">
        <v>1525</v>
      </c>
      <c r="F651" t="s">
        <v>1526</v>
      </c>
    </row>
    <row r="652" spans="1:6" x14ac:dyDescent="0.3">
      <c r="A652">
        <v>651</v>
      </c>
      <c r="B652" t="s">
        <v>872</v>
      </c>
      <c r="C652" t="s">
        <v>881</v>
      </c>
      <c r="D652">
        <v>379308075</v>
      </c>
      <c r="E652" t="s">
        <v>486</v>
      </c>
      <c r="F652" t="s">
        <v>1527</v>
      </c>
    </row>
    <row r="653" spans="1:6" x14ac:dyDescent="0.3">
      <c r="A653">
        <v>652</v>
      </c>
      <c r="B653" t="s">
        <v>872</v>
      </c>
      <c r="C653" t="s">
        <v>881</v>
      </c>
      <c r="D653">
        <v>379308075</v>
      </c>
      <c r="E653" t="s">
        <v>483</v>
      </c>
      <c r="F653" t="s">
        <v>1528</v>
      </c>
    </row>
    <row r="654" spans="1:6" x14ac:dyDescent="0.3">
      <c r="A654">
        <v>653</v>
      </c>
      <c r="B654" t="s">
        <v>872</v>
      </c>
      <c r="C654" t="s">
        <v>881</v>
      </c>
      <c r="D654">
        <v>379308075</v>
      </c>
      <c r="E654" t="s">
        <v>1529</v>
      </c>
      <c r="F654" t="s">
        <v>1530</v>
      </c>
    </row>
    <row r="655" spans="1:6" x14ac:dyDescent="0.3">
      <c r="A655">
        <v>654</v>
      </c>
      <c r="B655" t="s">
        <v>872</v>
      </c>
      <c r="C655" t="s">
        <v>881</v>
      </c>
      <c r="D655">
        <v>379308075</v>
      </c>
      <c r="E655" t="s">
        <v>484</v>
      </c>
      <c r="F655" t="s">
        <v>1531</v>
      </c>
    </row>
    <row r="656" spans="1:6" x14ac:dyDescent="0.3">
      <c r="A656">
        <v>655</v>
      </c>
      <c r="B656" t="s">
        <v>872</v>
      </c>
      <c r="C656" t="s">
        <v>881</v>
      </c>
      <c r="D656">
        <v>379308075</v>
      </c>
      <c r="E656" t="s">
        <v>486</v>
      </c>
      <c r="F656" t="s">
        <v>1532</v>
      </c>
    </row>
    <row r="657" spans="1:6" x14ac:dyDescent="0.3">
      <c r="A657">
        <v>656</v>
      </c>
      <c r="B657" t="s">
        <v>872</v>
      </c>
      <c r="C657" t="s">
        <v>881</v>
      </c>
      <c r="D657">
        <v>379308075</v>
      </c>
      <c r="E657" t="s">
        <v>472</v>
      </c>
      <c r="F657" t="s">
        <v>1533</v>
      </c>
    </row>
    <row r="658" spans="1:6" x14ac:dyDescent="0.3">
      <c r="A658">
        <v>657</v>
      </c>
      <c r="B658" t="s">
        <v>872</v>
      </c>
      <c r="C658" t="s">
        <v>554</v>
      </c>
      <c r="D658">
        <v>379308075</v>
      </c>
      <c r="E658" t="s">
        <v>479</v>
      </c>
      <c r="F658" t="s">
        <v>1534</v>
      </c>
    </row>
    <row r="659" spans="1:6" x14ac:dyDescent="0.3">
      <c r="A659">
        <v>658</v>
      </c>
      <c r="B659" t="s">
        <v>872</v>
      </c>
      <c r="C659" t="s">
        <v>554</v>
      </c>
      <c r="D659">
        <v>379308075</v>
      </c>
      <c r="E659" t="s">
        <v>1535</v>
      </c>
      <c r="F659" t="s">
        <v>1536</v>
      </c>
    </row>
    <row r="660" spans="1:6" x14ac:dyDescent="0.3">
      <c r="A660">
        <v>659</v>
      </c>
      <c r="B660" t="s">
        <v>872</v>
      </c>
      <c r="C660" t="s">
        <v>554</v>
      </c>
      <c r="D660">
        <v>379308075</v>
      </c>
      <c r="E660" t="s">
        <v>1537</v>
      </c>
      <c r="F660" t="s">
        <v>1538</v>
      </c>
    </row>
    <row r="661" spans="1:6" x14ac:dyDescent="0.3">
      <c r="A661">
        <v>660</v>
      </c>
      <c r="B661" t="s">
        <v>872</v>
      </c>
      <c r="C661" t="s">
        <v>554</v>
      </c>
      <c r="D661">
        <v>379308075</v>
      </c>
      <c r="E661" t="s">
        <v>1539</v>
      </c>
      <c r="F661" t="s">
        <v>1540</v>
      </c>
    </row>
    <row r="662" spans="1:6" x14ac:dyDescent="0.3">
      <c r="A662">
        <v>661</v>
      </c>
      <c r="B662" t="s">
        <v>872</v>
      </c>
      <c r="C662" t="s">
        <v>554</v>
      </c>
      <c r="D662">
        <v>379308075</v>
      </c>
      <c r="E662" t="s">
        <v>1541</v>
      </c>
      <c r="F662" t="s">
        <v>1542</v>
      </c>
    </row>
    <row r="663" spans="1:6" x14ac:dyDescent="0.3">
      <c r="A663">
        <v>662</v>
      </c>
      <c r="B663" t="s">
        <v>872</v>
      </c>
      <c r="C663" t="s">
        <v>554</v>
      </c>
      <c r="D663">
        <v>379308075</v>
      </c>
      <c r="E663" t="s">
        <v>624</v>
      </c>
      <c r="F663" t="s">
        <v>1543</v>
      </c>
    </row>
    <row r="664" spans="1:6" x14ac:dyDescent="0.3">
      <c r="A664">
        <v>663</v>
      </c>
      <c r="B664" t="s">
        <v>872</v>
      </c>
      <c r="C664" t="s">
        <v>554</v>
      </c>
      <c r="D664">
        <v>379308075</v>
      </c>
      <c r="E664" t="s">
        <v>479</v>
      </c>
      <c r="F664" t="s">
        <v>1544</v>
      </c>
    </row>
    <row r="665" spans="1:6" x14ac:dyDescent="0.3">
      <c r="A665">
        <v>664</v>
      </c>
      <c r="B665" t="s">
        <v>872</v>
      </c>
      <c r="C665" t="s">
        <v>554</v>
      </c>
      <c r="D665">
        <v>379308075</v>
      </c>
      <c r="E665" t="s">
        <v>1545</v>
      </c>
      <c r="F665" t="s">
        <v>1546</v>
      </c>
    </row>
    <row r="666" spans="1:6" x14ac:dyDescent="0.3">
      <c r="A666">
        <v>665</v>
      </c>
      <c r="B666" t="s">
        <v>872</v>
      </c>
      <c r="C666" t="s">
        <v>554</v>
      </c>
      <c r="D666">
        <v>379308075</v>
      </c>
      <c r="E666" t="s">
        <v>624</v>
      </c>
      <c r="F666" t="s">
        <v>1547</v>
      </c>
    </row>
    <row r="667" spans="1:6" x14ac:dyDescent="0.3">
      <c r="A667">
        <v>666</v>
      </c>
      <c r="B667" t="s">
        <v>872</v>
      </c>
      <c r="C667" t="s">
        <v>554</v>
      </c>
      <c r="D667">
        <v>379308075</v>
      </c>
      <c r="E667" t="s">
        <v>1548</v>
      </c>
      <c r="F667" t="s">
        <v>1549</v>
      </c>
    </row>
    <row r="668" spans="1:6" x14ac:dyDescent="0.3">
      <c r="A668">
        <v>667</v>
      </c>
      <c r="B668" t="s">
        <v>872</v>
      </c>
      <c r="C668" t="s">
        <v>554</v>
      </c>
      <c r="D668">
        <v>379308075</v>
      </c>
      <c r="E668" t="s">
        <v>562</v>
      </c>
      <c r="F668" t="s">
        <v>1550</v>
      </c>
    </row>
    <row r="669" spans="1:6" x14ac:dyDescent="0.3">
      <c r="A669">
        <v>668</v>
      </c>
      <c r="B669" t="s">
        <v>872</v>
      </c>
      <c r="C669" t="s">
        <v>665</v>
      </c>
      <c r="D669">
        <v>379308075</v>
      </c>
      <c r="E669" t="s">
        <v>1551</v>
      </c>
      <c r="F669" t="s">
        <v>1552</v>
      </c>
    </row>
    <row r="670" spans="1:6" x14ac:dyDescent="0.3">
      <c r="A670">
        <v>669</v>
      </c>
      <c r="B670" t="s">
        <v>872</v>
      </c>
      <c r="C670" t="s">
        <v>665</v>
      </c>
      <c r="D670">
        <v>379308075</v>
      </c>
      <c r="E670" t="s">
        <v>673</v>
      </c>
      <c r="F670" t="s">
        <v>1553</v>
      </c>
    </row>
    <row r="671" spans="1:6" x14ac:dyDescent="0.3">
      <c r="A671">
        <v>670</v>
      </c>
      <c r="B671" t="s">
        <v>872</v>
      </c>
      <c r="C671" t="s">
        <v>665</v>
      </c>
      <c r="D671">
        <v>379308075</v>
      </c>
      <c r="E671" t="s">
        <v>1554</v>
      </c>
      <c r="F671" t="s">
        <v>1555</v>
      </c>
    </row>
    <row r="672" spans="1:6" x14ac:dyDescent="0.3">
      <c r="A672">
        <v>671</v>
      </c>
      <c r="B672" t="s">
        <v>872</v>
      </c>
      <c r="C672" t="s">
        <v>665</v>
      </c>
      <c r="D672">
        <v>379308075</v>
      </c>
      <c r="E672" t="s">
        <v>691</v>
      </c>
      <c r="F672" t="s">
        <v>1556</v>
      </c>
    </row>
    <row r="673" spans="1:6" x14ac:dyDescent="0.3">
      <c r="A673">
        <v>672</v>
      </c>
      <c r="B673" t="s">
        <v>872</v>
      </c>
      <c r="C673" t="s">
        <v>762</v>
      </c>
      <c r="D673">
        <v>379308075</v>
      </c>
      <c r="E673" t="s">
        <v>771</v>
      </c>
      <c r="F673" t="s">
        <v>1557</v>
      </c>
    </row>
    <row r="674" spans="1:6" x14ac:dyDescent="0.3">
      <c r="A674">
        <v>673</v>
      </c>
      <c r="B674" t="s">
        <v>872</v>
      </c>
      <c r="C674" t="s">
        <v>762</v>
      </c>
      <c r="D674">
        <v>379308075</v>
      </c>
      <c r="E674" t="s">
        <v>782</v>
      </c>
      <c r="F674" t="s">
        <v>1558</v>
      </c>
    </row>
    <row r="675" spans="1:6" x14ac:dyDescent="0.3">
      <c r="A675">
        <v>674</v>
      </c>
      <c r="B675" t="s">
        <v>872</v>
      </c>
      <c r="C675" t="s">
        <v>762</v>
      </c>
      <c r="D675">
        <v>379308075</v>
      </c>
      <c r="E675" t="s">
        <v>771</v>
      </c>
      <c r="F675" t="s">
        <v>1559</v>
      </c>
    </row>
    <row r="676" spans="1:6" x14ac:dyDescent="0.3">
      <c r="A676">
        <v>675</v>
      </c>
      <c r="B676" t="s">
        <v>872</v>
      </c>
      <c r="C676" t="s">
        <v>762</v>
      </c>
      <c r="D676">
        <v>379308075</v>
      </c>
      <c r="E676" t="s">
        <v>767</v>
      </c>
      <c r="F676" t="s">
        <v>1560</v>
      </c>
    </row>
    <row r="677" spans="1:6" x14ac:dyDescent="0.3">
      <c r="A677">
        <v>676</v>
      </c>
      <c r="B677" t="s">
        <v>872</v>
      </c>
      <c r="C677" t="s">
        <v>762</v>
      </c>
      <c r="D677">
        <v>379308075</v>
      </c>
      <c r="E677" t="s">
        <v>1561</v>
      </c>
      <c r="F677" t="s">
        <v>1562</v>
      </c>
    </row>
    <row r="678" spans="1:6" x14ac:dyDescent="0.3">
      <c r="A678">
        <v>677</v>
      </c>
      <c r="B678" t="s">
        <v>872</v>
      </c>
      <c r="C678" t="s">
        <v>762</v>
      </c>
      <c r="D678">
        <v>379308075</v>
      </c>
      <c r="E678" t="s">
        <v>774</v>
      </c>
      <c r="F678" t="s">
        <v>1563</v>
      </c>
    </row>
    <row r="679" spans="1:6" x14ac:dyDescent="0.3">
      <c r="A679">
        <v>678</v>
      </c>
      <c r="B679" t="s">
        <v>872</v>
      </c>
      <c r="C679" t="s">
        <v>762</v>
      </c>
      <c r="D679">
        <v>379308075</v>
      </c>
      <c r="E679" t="s">
        <v>830</v>
      </c>
      <c r="F679" t="s">
        <v>1564</v>
      </c>
    </row>
    <row r="680" spans="1:6" x14ac:dyDescent="0.3">
      <c r="A680">
        <v>679</v>
      </c>
      <c r="B680" t="s">
        <v>872</v>
      </c>
      <c r="C680" t="s">
        <v>762</v>
      </c>
      <c r="D680">
        <v>379308075</v>
      </c>
      <c r="E680" t="s">
        <v>767</v>
      </c>
      <c r="F680" t="s">
        <v>1565</v>
      </c>
    </row>
    <row r="681" spans="1:6" x14ac:dyDescent="0.3">
      <c r="A681">
        <v>680</v>
      </c>
      <c r="B681" t="s">
        <v>872</v>
      </c>
      <c r="C681" t="s">
        <v>762</v>
      </c>
      <c r="D681">
        <v>379308075</v>
      </c>
      <c r="E681" t="s">
        <v>771</v>
      </c>
      <c r="F681" t="s">
        <v>1566</v>
      </c>
    </row>
    <row r="682" spans="1:6" x14ac:dyDescent="0.3">
      <c r="A682">
        <v>681</v>
      </c>
      <c r="B682" t="s">
        <v>872</v>
      </c>
      <c r="C682" t="s">
        <v>762</v>
      </c>
      <c r="D682">
        <v>379308075</v>
      </c>
      <c r="E682" t="s">
        <v>771</v>
      </c>
      <c r="F682" t="s">
        <v>1567</v>
      </c>
    </row>
    <row r="683" spans="1:6" x14ac:dyDescent="0.3">
      <c r="A683">
        <v>682</v>
      </c>
      <c r="B683" t="s">
        <v>872</v>
      </c>
      <c r="C683" t="s">
        <v>762</v>
      </c>
      <c r="D683">
        <v>379308075</v>
      </c>
      <c r="E683" t="s">
        <v>774</v>
      </c>
      <c r="F683" t="s">
        <v>1568</v>
      </c>
    </row>
    <row r="684" spans="1:6" x14ac:dyDescent="0.3">
      <c r="A684">
        <v>683</v>
      </c>
      <c r="B684" t="s">
        <v>872</v>
      </c>
      <c r="C684" t="s">
        <v>762</v>
      </c>
      <c r="D684">
        <v>379308075</v>
      </c>
      <c r="E684" t="s">
        <v>785</v>
      </c>
      <c r="F684" t="s">
        <v>1569</v>
      </c>
    </row>
    <row r="685" spans="1:6" x14ac:dyDescent="0.3">
      <c r="A685">
        <v>684</v>
      </c>
      <c r="B685" t="s">
        <v>872</v>
      </c>
      <c r="C685" t="s">
        <v>762</v>
      </c>
      <c r="D685">
        <v>379308075</v>
      </c>
      <c r="E685" t="s">
        <v>830</v>
      </c>
      <c r="F685" t="s">
        <v>1570</v>
      </c>
    </row>
    <row r="686" spans="1:6" x14ac:dyDescent="0.3">
      <c r="A686">
        <v>685</v>
      </c>
      <c r="B686" t="s">
        <v>872</v>
      </c>
      <c r="C686" t="s">
        <v>762</v>
      </c>
      <c r="D686">
        <v>379308075</v>
      </c>
      <c r="E686" t="s">
        <v>767</v>
      </c>
      <c r="F686" t="s">
        <v>1571</v>
      </c>
    </row>
    <row r="687" spans="1:6" x14ac:dyDescent="0.3">
      <c r="A687">
        <v>686</v>
      </c>
      <c r="B687" t="s">
        <v>872</v>
      </c>
      <c r="C687" t="s">
        <v>762</v>
      </c>
      <c r="D687">
        <v>379308075</v>
      </c>
      <c r="E687" t="s">
        <v>1572</v>
      </c>
      <c r="F687" t="s">
        <v>1573</v>
      </c>
    </row>
    <row r="688" spans="1:6" x14ac:dyDescent="0.3">
      <c r="A688">
        <v>687</v>
      </c>
      <c r="B688" t="s">
        <v>872</v>
      </c>
      <c r="C688" t="s">
        <v>762</v>
      </c>
      <c r="D688">
        <v>379308075</v>
      </c>
      <c r="E688" t="s">
        <v>774</v>
      </c>
      <c r="F688" t="s">
        <v>1574</v>
      </c>
    </row>
    <row r="689" spans="1:6" x14ac:dyDescent="0.3">
      <c r="A689">
        <v>688</v>
      </c>
      <c r="B689" t="s">
        <v>872</v>
      </c>
      <c r="C689" t="s">
        <v>2</v>
      </c>
      <c r="D689">
        <v>379308075</v>
      </c>
      <c r="E689" t="s">
        <v>32</v>
      </c>
      <c r="F689" t="s">
        <v>1575</v>
      </c>
    </row>
    <row r="690" spans="1:6" x14ac:dyDescent="0.3">
      <c r="A690">
        <v>689</v>
      </c>
      <c r="B690" t="s">
        <v>872</v>
      </c>
      <c r="C690" t="s">
        <v>2</v>
      </c>
      <c r="D690">
        <v>379308075</v>
      </c>
      <c r="E690" t="s">
        <v>29</v>
      </c>
      <c r="F690" t="s">
        <v>1576</v>
      </c>
    </row>
    <row r="691" spans="1:6" ht="28.8" x14ac:dyDescent="0.3">
      <c r="A691">
        <v>690</v>
      </c>
      <c r="B691" t="s">
        <v>872</v>
      </c>
      <c r="C691" t="s">
        <v>879</v>
      </c>
      <c r="D691">
        <v>379308075</v>
      </c>
      <c r="E691" s="1" t="s">
        <v>294</v>
      </c>
      <c r="F691" t="s">
        <v>1577</v>
      </c>
    </row>
    <row r="692" spans="1:6" ht="28.8" x14ac:dyDescent="0.3">
      <c r="A692">
        <v>691</v>
      </c>
      <c r="B692" t="s">
        <v>872</v>
      </c>
      <c r="C692" t="s">
        <v>879</v>
      </c>
      <c r="D692">
        <v>379308075</v>
      </c>
      <c r="E692" s="1" t="s">
        <v>172</v>
      </c>
      <c r="F692" t="s">
        <v>1578</v>
      </c>
    </row>
    <row r="693" spans="1:6" x14ac:dyDescent="0.3">
      <c r="A693">
        <v>692</v>
      </c>
      <c r="B693" t="s">
        <v>872</v>
      </c>
      <c r="C693" t="s">
        <v>881</v>
      </c>
      <c r="D693">
        <v>379308075</v>
      </c>
      <c r="E693" t="s">
        <v>472</v>
      </c>
      <c r="F693" t="s">
        <v>1579</v>
      </c>
    </row>
    <row r="694" spans="1:6" x14ac:dyDescent="0.3">
      <c r="A694">
        <v>693</v>
      </c>
      <c r="B694" t="s">
        <v>872</v>
      </c>
      <c r="C694" t="s">
        <v>554</v>
      </c>
      <c r="D694">
        <v>379308075</v>
      </c>
      <c r="E694" t="s">
        <v>1535</v>
      </c>
      <c r="F694" t="s">
        <v>1580</v>
      </c>
    </row>
    <row r="695" spans="1:6" x14ac:dyDescent="0.3">
      <c r="A695">
        <v>694</v>
      </c>
      <c r="B695" t="s">
        <v>872</v>
      </c>
      <c r="C695" t="s">
        <v>554</v>
      </c>
      <c r="D695">
        <v>379308075</v>
      </c>
      <c r="E695" t="s">
        <v>1581</v>
      </c>
      <c r="F695" t="s">
        <v>1582</v>
      </c>
    </row>
    <row r="696" spans="1:6" x14ac:dyDescent="0.3">
      <c r="A696">
        <v>695</v>
      </c>
      <c r="B696" t="s">
        <v>872</v>
      </c>
      <c r="C696" t="s">
        <v>554</v>
      </c>
      <c r="D696">
        <v>379308075</v>
      </c>
      <c r="E696" t="s">
        <v>1583</v>
      </c>
      <c r="F696" t="s">
        <v>1584</v>
      </c>
    </row>
    <row r="697" spans="1:6" x14ac:dyDescent="0.3">
      <c r="A697">
        <v>696</v>
      </c>
      <c r="B697" t="s">
        <v>872</v>
      </c>
      <c r="C697" t="s">
        <v>554</v>
      </c>
      <c r="D697">
        <v>379308075</v>
      </c>
      <c r="E697" t="s">
        <v>562</v>
      </c>
      <c r="F697" t="s">
        <v>1585</v>
      </c>
    </row>
    <row r="698" spans="1:6" x14ac:dyDescent="0.3">
      <c r="A698">
        <v>697</v>
      </c>
      <c r="B698" t="s">
        <v>872</v>
      </c>
      <c r="C698" t="s">
        <v>665</v>
      </c>
      <c r="D698">
        <v>379308075</v>
      </c>
      <c r="E698" t="s">
        <v>669</v>
      </c>
      <c r="F698" t="s">
        <v>1586</v>
      </c>
    </row>
    <row r="699" spans="1:6" x14ac:dyDescent="0.3">
      <c r="A699">
        <v>698</v>
      </c>
      <c r="B699" t="s">
        <v>872</v>
      </c>
      <c r="C699" t="s">
        <v>762</v>
      </c>
      <c r="D699">
        <v>379308075</v>
      </c>
      <c r="E699" t="s">
        <v>782</v>
      </c>
      <c r="F699" t="s">
        <v>1587</v>
      </c>
    </row>
    <row r="700" spans="1:6" s="18" customFormat="1" ht="15" thickBot="1" x14ac:dyDescent="0.35">
      <c r="A700">
        <v>699</v>
      </c>
      <c r="B700" s="18" t="s">
        <v>872</v>
      </c>
      <c r="C700" s="18" t="s">
        <v>762</v>
      </c>
      <c r="D700" s="18">
        <v>379308075</v>
      </c>
      <c r="E700" s="18" t="s">
        <v>764</v>
      </c>
      <c r="F700" s="18" t="s">
        <v>1588</v>
      </c>
    </row>
    <row r="701" spans="1:6" x14ac:dyDescent="0.3">
      <c r="A701">
        <v>700</v>
      </c>
      <c r="B701" t="s">
        <v>872</v>
      </c>
      <c r="C701" t="s">
        <v>2</v>
      </c>
      <c r="D701">
        <v>380300581</v>
      </c>
      <c r="E701" t="s">
        <v>25</v>
      </c>
      <c r="F701" t="s">
        <v>1589</v>
      </c>
    </row>
    <row r="702" spans="1:6" ht="28.8" x14ac:dyDescent="0.3">
      <c r="A702">
        <v>701</v>
      </c>
      <c r="B702" t="s">
        <v>872</v>
      </c>
      <c r="C702" t="s">
        <v>879</v>
      </c>
      <c r="D702">
        <v>380300581</v>
      </c>
      <c r="E702" s="1" t="s">
        <v>200</v>
      </c>
      <c r="F702" t="s">
        <v>1590</v>
      </c>
    </row>
    <row r="703" spans="1:6" x14ac:dyDescent="0.3">
      <c r="A703">
        <v>702</v>
      </c>
      <c r="B703" t="s">
        <v>872</v>
      </c>
      <c r="C703" t="s">
        <v>881</v>
      </c>
      <c r="D703">
        <v>380300581</v>
      </c>
      <c r="E703" t="s">
        <v>472</v>
      </c>
      <c r="F703" t="s">
        <v>1591</v>
      </c>
    </row>
    <row r="704" spans="1:6" x14ac:dyDescent="0.3">
      <c r="A704">
        <v>703</v>
      </c>
      <c r="B704" t="s">
        <v>872</v>
      </c>
      <c r="C704" t="s">
        <v>554</v>
      </c>
      <c r="D704">
        <v>380300581</v>
      </c>
      <c r="E704" t="s">
        <v>565</v>
      </c>
      <c r="F704" t="s">
        <v>1592</v>
      </c>
    </row>
    <row r="705" spans="1:6" x14ac:dyDescent="0.3">
      <c r="A705">
        <v>704</v>
      </c>
      <c r="B705" t="s">
        <v>872</v>
      </c>
      <c r="C705" t="s">
        <v>665</v>
      </c>
      <c r="D705">
        <v>380300581</v>
      </c>
      <c r="E705" t="s">
        <v>669</v>
      </c>
      <c r="F705" t="s">
        <v>1593</v>
      </c>
    </row>
    <row r="706" spans="1:6" x14ac:dyDescent="0.3">
      <c r="A706">
        <v>705</v>
      </c>
      <c r="B706" t="s">
        <v>872</v>
      </c>
      <c r="C706" t="s">
        <v>762</v>
      </c>
      <c r="D706">
        <v>380300581</v>
      </c>
      <c r="E706" t="s">
        <v>772</v>
      </c>
      <c r="F706" t="s">
        <v>1594</v>
      </c>
    </row>
    <row r="707" spans="1:6" x14ac:dyDescent="0.3">
      <c r="A707">
        <v>706</v>
      </c>
      <c r="B707" t="s">
        <v>872</v>
      </c>
      <c r="C707" t="s">
        <v>762</v>
      </c>
      <c r="D707">
        <v>380300581</v>
      </c>
      <c r="E707" t="s">
        <v>776</v>
      </c>
      <c r="F707" t="s">
        <v>1595</v>
      </c>
    </row>
    <row r="708" spans="1:6" x14ac:dyDescent="0.3">
      <c r="A708">
        <v>707</v>
      </c>
      <c r="B708" t="s">
        <v>872</v>
      </c>
      <c r="C708" t="s">
        <v>762</v>
      </c>
      <c r="D708">
        <v>380300581</v>
      </c>
      <c r="E708" t="s">
        <v>793</v>
      </c>
      <c r="F708" t="s">
        <v>1596</v>
      </c>
    </row>
    <row r="709" spans="1:6" x14ac:dyDescent="0.3">
      <c r="A709">
        <v>708</v>
      </c>
      <c r="B709" t="s">
        <v>872</v>
      </c>
      <c r="C709" t="s">
        <v>762</v>
      </c>
      <c r="D709">
        <v>380300581</v>
      </c>
      <c r="E709" t="s">
        <v>772</v>
      </c>
      <c r="F709" t="s">
        <v>1597</v>
      </c>
    </row>
    <row r="710" spans="1:6" x14ac:dyDescent="0.3">
      <c r="A710">
        <v>709</v>
      </c>
      <c r="B710" t="s">
        <v>872</v>
      </c>
      <c r="C710" t="s">
        <v>762</v>
      </c>
      <c r="D710">
        <v>380300581</v>
      </c>
      <c r="E710" t="s">
        <v>774</v>
      </c>
      <c r="F710" t="s">
        <v>1598</v>
      </c>
    </row>
    <row r="711" spans="1:6" x14ac:dyDescent="0.3">
      <c r="A711">
        <v>710</v>
      </c>
      <c r="B711" t="s">
        <v>872</v>
      </c>
      <c r="C711" t="s">
        <v>762</v>
      </c>
      <c r="D711">
        <v>380300581</v>
      </c>
      <c r="E711" t="s">
        <v>776</v>
      </c>
      <c r="F711" t="s">
        <v>1599</v>
      </c>
    </row>
    <row r="712" spans="1:6" s="18" customFormat="1" ht="15" thickBot="1" x14ac:dyDescent="0.35">
      <c r="A712">
        <v>711</v>
      </c>
      <c r="B712" s="18" t="s">
        <v>872</v>
      </c>
      <c r="C712" s="18" t="s">
        <v>762</v>
      </c>
      <c r="D712" s="18">
        <v>380300581</v>
      </c>
      <c r="E712" s="18" t="s">
        <v>793</v>
      </c>
      <c r="F712" s="18" t="s">
        <v>1600</v>
      </c>
    </row>
    <row r="713" spans="1:6" x14ac:dyDescent="0.3">
      <c r="A713">
        <v>712</v>
      </c>
      <c r="B713" t="s">
        <v>872</v>
      </c>
      <c r="C713" t="s">
        <v>2</v>
      </c>
      <c r="D713">
        <v>381170352</v>
      </c>
      <c r="E713" t="s">
        <v>38</v>
      </c>
      <c r="F713" t="s">
        <v>1601</v>
      </c>
    </row>
    <row r="714" spans="1:6" x14ac:dyDescent="0.3">
      <c r="A714">
        <v>713</v>
      </c>
      <c r="B714" t="s">
        <v>872</v>
      </c>
      <c r="C714" t="s">
        <v>2</v>
      </c>
      <c r="D714">
        <v>381170352</v>
      </c>
      <c r="E714" t="s">
        <v>25</v>
      </c>
      <c r="F714" t="s">
        <v>1602</v>
      </c>
    </row>
    <row r="715" spans="1:6" ht="28.8" x14ac:dyDescent="0.3">
      <c r="A715">
        <v>714</v>
      </c>
      <c r="B715" t="s">
        <v>872</v>
      </c>
      <c r="C715" t="s">
        <v>879</v>
      </c>
      <c r="D715">
        <v>381170352</v>
      </c>
      <c r="E715" s="1" t="s">
        <v>255</v>
      </c>
      <c r="F715" t="s">
        <v>1603</v>
      </c>
    </row>
    <row r="716" spans="1:6" ht="28.8" x14ac:dyDescent="0.3">
      <c r="A716">
        <v>715</v>
      </c>
      <c r="B716" t="s">
        <v>872</v>
      </c>
      <c r="C716" t="s">
        <v>879</v>
      </c>
      <c r="D716">
        <v>381170352</v>
      </c>
      <c r="E716" s="1" t="s">
        <v>200</v>
      </c>
      <c r="F716" t="s">
        <v>1604</v>
      </c>
    </row>
    <row r="717" spans="1:6" x14ac:dyDescent="0.3">
      <c r="A717">
        <v>716</v>
      </c>
      <c r="B717" t="s">
        <v>872</v>
      </c>
      <c r="C717" t="s">
        <v>881</v>
      </c>
      <c r="D717">
        <v>381170352</v>
      </c>
      <c r="E717" t="s">
        <v>474</v>
      </c>
      <c r="F717" t="s">
        <v>1605</v>
      </c>
    </row>
    <row r="718" spans="1:6" x14ac:dyDescent="0.3">
      <c r="A718">
        <v>717</v>
      </c>
      <c r="B718" t="s">
        <v>872</v>
      </c>
      <c r="C718" t="s">
        <v>881</v>
      </c>
      <c r="D718">
        <v>381170352</v>
      </c>
      <c r="E718" t="s">
        <v>507</v>
      </c>
      <c r="F718" t="s">
        <v>1606</v>
      </c>
    </row>
    <row r="719" spans="1:6" x14ac:dyDescent="0.3">
      <c r="A719">
        <v>718</v>
      </c>
      <c r="B719" t="s">
        <v>872</v>
      </c>
      <c r="C719" t="s">
        <v>881</v>
      </c>
      <c r="D719">
        <v>381170352</v>
      </c>
      <c r="E719" t="s">
        <v>523</v>
      </c>
      <c r="F719" t="s">
        <v>1607</v>
      </c>
    </row>
    <row r="720" spans="1:6" x14ac:dyDescent="0.3">
      <c r="A720">
        <v>719</v>
      </c>
      <c r="B720" t="s">
        <v>872</v>
      </c>
      <c r="C720" t="s">
        <v>881</v>
      </c>
      <c r="D720">
        <v>381170352</v>
      </c>
      <c r="E720" t="s">
        <v>509</v>
      </c>
      <c r="F720" t="s">
        <v>1608</v>
      </c>
    </row>
    <row r="721" spans="1:6" x14ac:dyDescent="0.3">
      <c r="A721">
        <v>720</v>
      </c>
      <c r="B721" t="s">
        <v>872</v>
      </c>
      <c r="C721" t="s">
        <v>881</v>
      </c>
      <c r="D721">
        <v>381170352</v>
      </c>
      <c r="E721" t="s">
        <v>509</v>
      </c>
      <c r="F721" t="s">
        <v>1609</v>
      </c>
    </row>
    <row r="722" spans="1:6" x14ac:dyDescent="0.3">
      <c r="A722">
        <v>721</v>
      </c>
      <c r="B722" t="s">
        <v>872</v>
      </c>
      <c r="C722" t="s">
        <v>881</v>
      </c>
      <c r="D722">
        <v>381170352</v>
      </c>
      <c r="E722" t="s">
        <v>524</v>
      </c>
      <c r="F722" t="s">
        <v>1610</v>
      </c>
    </row>
    <row r="723" spans="1:6" x14ac:dyDescent="0.3">
      <c r="A723">
        <v>722</v>
      </c>
      <c r="B723" t="s">
        <v>872</v>
      </c>
      <c r="C723" t="s">
        <v>881</v>
      </c>
      <c r="D723">
        <v>381170352</v>
      </c>
      <c r="E723" t="s">
        <v>482</v>
      </c>
      <c r="F723" t="s">
        <v>1611</v>
      </c>
    </row>
    <row r="724" spans="1:6" x14ac:dyDescent="0.3">
      <c r="A724">
        <v>723</v>
      </c>
      <c r="B724" t="s">
        <v>872</v>
      </c>
      <c r="C724" t="s">
        <v>554</v>
      </c>
      <c r="D724">
        <v>381170352</v>
      </c>
      <c r="E724" t="s">
        <v>612</v>
      </c>
      <c r="F724" t="s">
        <v>1612</v>
      </c>
    </row>
    <row r="725" spans="1:6" x14ac:dyDescent="0.3">
      <c r="A725">
        <v>724</v>
      </c>
      <c r="B725" t="s">
        <v>872</v>
      </c>
      <c r="C725" t="s">
        <v>554</v>
      </c>
      <c r="D725">
        <v>381170352</v>
      </c>
      <c r="E725" t="s">
        <v>523</v>
      </c>
      <c r="F725" t="s">
        <v>1613</v>
      </c>
    </row>
    <row r="726" spans="1:6" x14ac:dyDescent="0.3">
      <c r="A726">
        <v>725</v>
      </c>
      <c r="B726" t="s">
        <v>872</v>
      </c>
      <c r="C726" t="s">
        <v>554</v>
      </c>
      <c r="D726">
        <v>381170352</v>
      </c>
      <c r="E726" t="s">
        <v>474</v>
      </c>
      <c r="F726" t="s">
        <v>1614</v>
      </c>
    </row>
    <row r="727" spans="1:6" x14ac:dyDescent="0.3">
      <c r="A727">
        <v>726</v>
      </c>
      <c r="B727" t="s">
        <v>872</v>
      </c>
      <c r="C727" t="s">
        <v>554</v>
      </c>
      <c r="D727">
        <v>381170352</v>
      </c>
      <c r="E727" t="s">
        <v>613</v>
      </c>
      <c r="F727" t="s">
        <v>1615</v>
      </c>
    </row>
    <row r="728" spans="1:6" x14ac:dyDescent="0.3">
      <c r="A728">
        <v>727</v>
      </c>
      <c r="B728" t="s">
        <v>872</v>
      </c>
      <c r="C728" t="s">
        <v>554</v>
      </c>
      <c r="D728">
        <v>381170352</v>
      </c>
      <c r="E728" t="s">
        <v>614</v>
      </c>
      <c r="F728" t="s">
        <v>1616</v>
      </c>
    </row>
    <row r="729" spans="1:6" x14ac:dyDescent="0.3">
      <c r="A729">
        <v>728</v>
      </c>
      <c r="B729" t="s">
        <v>872</v>
      </c>
      <c r="C729" t="s">
        <v>554</v>
      </c>
      <c r="D729">
        <v>381170352</v>
      </c>
      <c r="E729" t="s">
        <v>566</v>
      </c>
      <c r="F729" t="s">
        <v>1617</v>
      </c>
    </row>
    <row r="730" spans="1:6" x14ac:dyDescent="0.3">
      <c r="A730">
        <v>729</v>
      </c>
      <c r="B730" t="s">
        <v>872</v>
      </c>
      <c r="C730" t="s">
        <v>665</v>
      </c>
      <c r="D730">
        <v>381170352</v>
      </c>
      <c r="E730" t="s">
        <v>737</v>
      </c>
      <c r="F730" t="s">
        <v>1618</v>
      </c>
    </row>
    <row r="731" spans="1:6" x14ac:dyDescent="0.3">
      <c r="A731">
        <v>730</v>
      </c>
      <c r="B731" t="s">
        <v>872</v>
      </c>
      <c r="C731" t="s">
        <v>665</v>
      </c>
      <c r="D731">
        <v>381170352</v>
      </c>
      <c r="E731" t="s">
        <v>675</v>
      </c>
      <c r="F731" t="s">
        <v>1619</v>
      </c>
    </row>
    <row r="732" spans="1:6" x14ac:dyDescent="0.3">
      <c r="A732">
        <v>731</v>
      </c>
      <c r="B732" t="s">
        <v>872</v>
      </c>
      <c r="C732" t="s">
        <v>665</v>
      </c>
      <c r="D732">
        <v>381170352</v>
      </c>
      <c r="E732" t="s">
        <v>738</v>
      </c>
      <c r="F732" t="s">
        <v>1620</v>
      </c>
    </row>
    <row r="733" spans="1:6" x14ac:dyDescent="0.3">
      <c r="A733">
        <v>732</v>
      </c>
      <c r="B733" t="s">
        <v>872</v>
      </c>
      <c r="C733" t="s">
        <v>665</v>
      </c>
      <c r="D733">
        <v>381170352</v>
      </c>
      <c r="E733" t="s">
        <v>739</v>
      </c>
      <c r="F733" t="s">
        <v>1621</v>
      </c>
    </row>
    <row r="734" spans="1:6" x14ac:dyDescent="0.3">
      <c r="A734">
        <v>733</v>
      </c>
      <c r="B734" t="s">
        <v>872</v>
      </c>
      <c r="C734" t="s">
        <v>665</v>
      </c>
      <c r="D734">
        <v>381170352</v>
      </c>
      <c r="E734" t="s">
        <v>740</v>
      </c>
      <c r="F734" t="s">
        <v>1622</v>
      </c>
    </row>
    <row r="735" spans="1:6" x14ac:dyDescent="0.3">
      <c r="A735">
        <v>734</v>
      </c>
      <c r="B735" t="s">
        <v>872</v>
      </c>
      <c r="C735" t="s">
        <v>665</v>
      </c>
      <c r="D735">
        <v>381170352</v>
      </c>
      <c r="E735" t="s">
        <v>741</v>
      </c>
      <c r="F735" t="s">
        <v>1623</v>
      </c>
    </row>
    <row r="736" spans="1:6" x14ac:dyDescent="0.3">
      <c r="A736">
        <v>735</v>
      </c>
      <c r="B736" t="s">
        <v>872</v>
      </c>
      <c r="C736" t="s">
        <v>665</v>
      </c>
      <c r="D736">
        <v>381170352</v>
      </c>
      <c r="E736" t="s">
        <v>742</v>
      </c>
      <c r="F736" t="s">
        <v>1624</v>
      </c>
    </row>
    <row r="737" spans="1:6" x14ac:dyDescent="0.3">
      <c r="A737">
        <v>736</v>
      </c>
      <c r="B737" t="s">
        <v>872</v>
      </c>
      <c r="C737" t="s">
        <v>665</v>
      </c>
      <c r="D737">
        <v>381170352</v>
      </c>
      <c r="E737" t="s">
        <v>743</v>
      </c>
      <c r="F737" t="s">
        <v>1625</v>
      </c>
    </row>
    <row r="738" spans="1:6" x14ac:dyDescent="0.3">
      <c r="A738">
        <v>737</v>
      </c>
      <c r="B738" t="s">
        <v>872</v>
      </c>
      <c r="C738" t="s">
        <v>665</v>
      </c>
      <c r="D738">
        <v>381170352</v>
      </c>
      <c r="E738" t="s">
        <v>744</v>
      </c>
      <c r="F738" t="s">
        <v>1626</v>
      </c>
    </row>
    <row r="739" spans="1:6" x14ac:dyDescent="0.3">
      <c r="A739">
        <v>738</v>
      </c>
      <c r="B739" t="s">
        <v>872</v>
      </c>
      <c r="C739" t="s">
        <v>665</v>
      </c>
      <c r="D739">
        <v>381170352</v>
      </c>
      <c r="E739" t="s">
        <v>745</v>
      </c>
      <c r="F739" t="s">
        <v>1627</v>
      </c>
    </row>
    <row r="740" spans="1:6" x14ac:dyDescent="0.3">
      <c r="A740">
        <v>739</v>
      </c>
      <c r="B740" t="s">
        <v>872</v>
      </c>
      <c r="C740" t="s">
        <v>665</v>
      </c>
      <c r="D740">
        <v>381170352</v>
      </c>
      <c r="E740" t="s">
        <v>675</v>
      </c>
      <c r="F740" t="s">
        <v>1628</v>
      </c>
    </row>
    <row r="741" spans="1:6" s="18" customFormat="1" ht="15" thickBot="1" x14ac:dyDescent="0.35">
      <c r="A741">
        <v>740</v>
      </c>
      <c r="B741" s="18" t="s">
        <v>872</v>
      </c>
      <c r="C741" s="18" t="s">
        <v>665</v>
      </c>
      <c r="D741" s="18">
        <v>381170352</v>
      </c>
      <c r="E741" s="18" t="s">
        <v>746</v>
      </c>
      <c r="F741" s="18" t="s">
        <v>1629</v>
      </c>
    </row>
    <row r="742" spans="1:6" x14ac:dyDescent="0.3">
      <c r="A742">
        <v>741</v>
      </c>
      <c r="B742" t="s">
        <v>872</v>
      </c>
      <c r="C742" t="s">
        <v>2</v>
      </c>
      <c r="D742">
        <v>410358274</v>
      </c>
      <c r="E742" t="s">
        <v>38</v>
      </c>
      <c r="F742" t="s">
        <v>1630</v>
      </c>
    </row>
    <row r="743" spans="1:6" x14ac:dyDescent="0.3">
      <c r="A743">
        <v>742</v>
      </c>
      <c r="B743" t="s">
        <v>872</v>
      </c>
      <c r="C743" t="s">
        <v>2</v>
      </c>
      <c r="D743">
        <v>410358274</v>
      </c>
      <c r="E743" t="s">
        <v>17</v>
      </c>
      <c r="F743" t="s">
        <v>1631</v>
      </c>
    </row>
    <row r="744" spans="1:6" x14ac:dyDescent="0.3">
      <c r="A744">
        <v>743</v>
      </c>
      <c r="B744" t="s">
        <v>872</v>
      </c>
      <c r="C744" t="s">
        <v>2</v>
      </c>
      <c r="D744">
        <v>410358274</v>
      </c>
      <c r="E744" t="s">
        <v>41</v>
      </c>
      <c r="F744" t="s">
        <v>1632</v>
      </c>
    </row>
    <row r="745" spans="1:6" x14ac:dyDescent="0.3">
      <c r="A745">
        <v>744</v>
      </c>
      <c r="B745" t="s">
        <v>872</v>
      </c>
      <c r="C745" t="s">
        <v>2</v>
      </c>
      <c r="D745">
        <v>410358274</v>
      </c>
      <c r="E745" t="s">
        <v>112</v>
      </c>
      <c r="F745" t="s">
        <v>1633</v>
      </c>
    </row>
    <row r="746" spans="1:6" x14ac:dyDescent="0.3">
      <c r="A746">
        <v>745</v>
      </c>
      <c r="B746" t="s">
        <v>872</v>
      </c>
      <c r="C746" t="s">
        <v>2</v>
      </c>
      <c r="D746">
        <v>410358274</v>
      </c>
      <c r="E746" t="s">
        <v>32</v>
      </c>
      <c r="F746" t="s">
        <v>1634</v>
      </c>
    </row>
    <row r="747" spans="1:6" x14ac:dyDescent="0.3">
      <c r="A747">
        <v>746</v>
      </c>
      <c r="B747" t="s">
        <v>872</v>
      </c>
      <c r="C747" t="s">
        <v>2</v>
      </c>
      <c r="D747">
        <v>410358274</v>
      </c>
      <c r="E747" t="s">
        <v>102</v>
      </c>
      <c r="F747" t="s">
        <v>1635</v>
      </c>
    </row>
    <row r="748" spans="1:6" x14ac:dyDescent="0.3">
      <c r="A748">
        <v>747</v>
      </c>
      <c r="B748" t="s">
        <v>872</v>
      </c>
      <c r="C748" t="s">
        <v>2</v>
      </c>
      <c r="D748">
        <v>410358274</v>
      </c>
      <c r="E748" t="s">
        <v>68</v>
      </c>
      <c r="F748" t="s">
        <v>1636</v>
      </c>
    </row>
    <row r="749" spans="1:6" x14ac:dyDescent="0.3">
      <c r="A749">
        <v>748</v>
      </c>
      <c r="B749" t="s">
        <v>872</v>
      </c>
      <c r="C749" t="s">
        <v>2</v>
      </c>
      <c r="D749">
        <v>410358274</v>
      </c>
      <c r="E749" t="s">
        <v>44</v>
      </c>
      <c r="F749" t="s">
        <v>1637</v>
      </c>
    </row>
    <row r="750" spans="1:6" x14ac:dyDescent="0.3">
      <c r="A750">
        <v>749</v>
      </c>
      <c r="B750" t="s">
        <v>872</v>
      </c>
      <c r="C750" t="s">
        <v>2</v>
      </c>
      <c r="D750">
        <v>410358274</v>
      </c>
      <c r="E750" t="s">
        <v>78</v>
      </c>
      <c r="F750" t="s">
        <v>1638</v>
      </c>
    </row>
    <row r="751" spans="1:6" x14ac:dyDescent="0.3">
      <c r="A751">
        <v>750</v>
      </c>
      <c r="B751" t="s">
        <v>872</v>
      </c>
      <c r="C751" t="s">
        <v>2</v>
      </c>
      <c r="D751">
        <v>410358274</v>
      </c>
      <c r="E751" t="s">
        <v>56</v>
      </c>
      <c r="F751" t="s">
        <v>1639</v>
      </c>
    </row>
    <row r="752" spans="1:6" x14ac:dyDescent="0.3">
      <c r="A752">
        <v>751</v>
      </c>
      <c r="B752" t="s">
        <v>872</v>
      </c>
      <c r="C752" t="s">
        <v>2</v>
      </c>
      <c r="D752">
        <v>410358274</v>
      </c>
      <c r="E752" t="s">
        <v>53</v>
      </c>
      <c r="F752" t="s">
        <v>1640</v>
      </c>
    </row>
    <row r="753" spans="1:6" x14ac:dyDescent="0.3">
      <c r="A753">
        <v>752</v>
      </c>
      <c r="B753" t="s">
        <v>872</v>
      </c>
      <c r="C753" t="s">
        <v>2</v>
      </c>
      <c r="D753">
        <v>410358274</v>
      </c>
      <c r="E753" t="s">
        <v>74</v>
      </c>
      <c r="F753" t="s">
        <v>1641</v>
      </c>
    </row>
    <row r="754" spans="1:6" x14ac:dyDescent="0.3">
      <c r="A754">
        <v>753</v>
      </c>
      <c r="B754" t="s">
        <v>872</v>
      </c>
      <c r="C754" t="s">
        <v>2</v>
      </c>
      <c r="D754">
        <v>410358274</v>
      </c>
      <c r="E754" t="s">
        <v>138</v>
      </c>
      <c r="F754" t="s">
        <v>1642</v>
      </c>
    </row>
    <row r="755" spans="1:6" x14ac:dyDescent="0.3">
      <c r="A755">
        <v>754</v>
      </c>
      <c r="B755" t="s">
        <v>872</v>
      </c>
      <c r="C755" t="s">
        <v>2</v>
      </c>
      <c r="D755">
        <v>410358274</v>
      </c>
      <c r="E755" t="s">
        <v>25</v>
      </c>
      <c r="F755" t="s">
        <v>1643</v>
      </c>
    </row>
    <row r="756" spans="1:6" ht="28.8" x14ac:dyDescent="0.3">
      <c r="A756">
        <v>755</v>
      </c>
      <c r="B756" t="s">
        <v>872</v>
      </c>
      <c r="C756" t="s">
        <v>879</v>
      </c>
      <c r="D756">
        <v>410358274</v>
      </c>
      <c r="E756" s="1" t="s">
        <v>196</v>
      </c>
      <c r="F756" t="s">
        <v>1644</v>
      </c>
    </row>
    <row r="757" spans="1:6" ht="28.8" x14ac:dyDescent="0.3">
      <c r="A757">
        <v>756</v>
      </c>
      <c r="B757" t="s">
        <v>872</v>
      </c>
      <c r="C757" t="s">
        <v>879</v>
      </c>
      <c r="D757">
        <v>410358274</v>
      </c>
      <c r="E757" s="1" t="s">
        <v>200</v>
      </c>
      <c r="F757" t="s">
        <v>1645</v>
      </c>
    </row>
    <row r="758" spans="1:6" x14ac:dyDescent="0.3">
      <c r="A758">
        <v>757</v>
      </c>
      <c r="B758" t="s">
        <v>872</v>
      </c>
      <c r="C758" t="s">
        <v>881</v>
      </c>
      <c r="D758">
        <v>410358274</v>
      </c>
      <c r="E758" t="s">
        <v>474</v>
      </c>
      <c r="F758" t="s">
        <v>1646</v>
      </c>
    </row>
    <row r="759" spans="1:6" x14ac:dyDescent="0.3">
      <c r="A759">
        <v>758</v>
      </c>
      <c r="B759" t="s">
        <v>872</v>
      </c>
      <c r="C759" t="s">
        <v>881</v>
      </c>
      <c r="D759">
        <v>410358274</v>
      </c>
      <c r="E759" t="s">
        <v>480</v>
      </c>
      <c r="F759" t="s">
        <v>1647</v>
      </c>
    </row>
    <row r="760" spans="1:6" x14ac:dyDescent="0.3">
      <c r="A760">
        <v>759</v>
      </c>
      <c r="B760" t="s">
        <v>872</v>
      </c>
      <c r="C760" t="s">
        <v>554</v>
      </c>
      <c r="D760">
        <v>410358274</v>
      </c>
      <c r="E760" t="s">
        <v>510</v>
      </c>
      <c r="F760" t="s">
        <v>1648</v>
      </c>
    </row>
    <row r="761" spans="1:6" x14ac:dyDescent="0.3">
      <c r="A761">
        <v>760</v>
      </c>
      <c r="B761" t="s">
        <v>872</v>
      </c>
      <c r="C761" t="s">
        <v>554</v>
      </c>
      <c r="D761">
        <v>410358274</v>
      </c>
      <c r="E761" t="s">
        <v>474</v>
      </c>
      <c r="F761" t="s">
        <v>1649</v>
      </c>
    </row>
    <row r="762" spans="1:6" x14ac:dyDescent="0.3">
      <c r="A762">
        <v>761</v>
      </c>
      <c r="B762" t="s">
        <v>872</v>
      </c>
      <c r="C762" t="s">
        <v>554</v>
      </c>
      <c r="D762">
        <v>410358274</v>
      </c>
      <c r="E762" t="s">
        <v>566</v>
      </c>
      <c r="F762" t="s">
        <v>1650</v>
      </c>
    </row>
    <row r="763" spans="1:6" x14ac:dyDescent="0.3">
      <c r="A763">
        <v>762</v>
      </c>
      <c r="B763" t="s">
        <v>872</v>
      </c>
      <c r="C763" t="s">
        <v>665</v>
      </c>
      <c r="D763">
        <v>410358274</v>
      </c>
      <c r="E763" t="s">
        <v>687</v>
      </c>
      <c r="F763" t="s">
        <v>1651</v>
      </c>
    </row>
    <row r="764" spans="1:6" x14ac:dyDescent="0.3">
      <c r="A764">
        <v>763</v>
      </c>
      <c r="B764" t="s">
        <v>872</v>
      </c>
      <c r="C764" t="s">
        <v>665</v>
      </c>
      <c r="D764">
        <v>410358274</v>
      </c>
      <c r="E764" t="s">
        <v>671</v>
      </c>
      <c r="F764" t="s">
        <v>1652</v>
      </c>
    </row>
    <row r="765" spans="1:6" x14ac:dyDescent="0.3">
      <c r="A765">
        <v>764</v>
      </c>
      <c r="B765" t="s">
        <v>872</v>
      </c>
      <c r="C765" t="s">
        <v>665</v>
      </c>
      <c r="D765">
        <v>410358274</v>
      </c>
      <c r="E765" t="s">
        <v>714</v>
      </c>
      <c r="F765" t="s">
        <v>1653</v>
      </c>
    </row>
    <row r="766" spans="1:6" x14ac:dyDescent="0.3">
      <c r="A766">
        <v>765</v>
      </c>
      <c r="B766" t="s">
        <v>872</v>
      </c>
      <c r="C766" t="s">
        <v>665</v>
      </c>
      <c r="D766">
        <v>410358274</v>
      </c>
      <c r="E766" t="s">
        <v>671</v>
      </c>
      <c r="F766" t="s">
        <v>1654</v>
      </c>
    </row>
    <row r="767" spans="1:6" x14ac:dyDescent="0.3">
      <c r="A767">
        <v>766</v>
      </c>
      <c r="B767" t="s">
        <v>872</v>
      </c>
      <c r="C767" t="s">
        <v>665</v>
      </c>
      <c r="D767">
        <v>410358274</v>
      </c>
      <c r="E767" t="s">
        <v>747</v>
      </c>
      <c r="F767" t="s">
        <v>1655</v>
      </c>
    </row>
    <row r="768" spans="1:6" x14ac:dyDescent="0.3">
      <c r="A768">
        <v>767</v>
      </c>
      <c r="B768" t="s">
        <v>872</v>
      </c>
      <c r="C768" t="s">
        <v>665</v>
      </c>
      <c r="D768">
        <v>410358274</v>
      </c>
      <c r="E768" t="s">
        <v>669</v>
      </c>
      <c r="F768" t="s">
        <v>1656</v>
      </c>
    </row>
    <row r="769" spans="1:6" x14ac:dyDescent="0.3">
      <c r="A769">
        <v>768</v>
      </c>
      <c r="B769" t="s">
        <v>872</v>
      </c>
      <c r="C769" t="s">
        <v>762</v>
      </c>
      <c r="D769">
        <v>410358274</v>
      </c>
      <c r="E769" t="s">
        <v>767</v>
      </c>
      <c r="F769" t="s">
        <v>1657</v>
      </c>
    </row>
    <row r="770" spans="1:6" x14ac:dyDescent="0.3">
      <c r="A770">
        <v>769</v>
      </c>
      <c r="B770" t="s">
        <v>872</v>
      </c>
      <c r="C770" t="s">
        <v>762</v>
      </c>
      <c r="D770">
        <v>410358274</v>
      </c>
      <c r="E770" t="s">
        <v>768</v>
      </c>
      <c r="F770" t="s">
        <v>1658</v>
      </c>
    </row>
    <row r="771" spans="1:6" x14ac:dyDescent="0.3">
      <c r="A771">
        <v>770</v>
      </c>
      <c r="B771" t="s">
        <v>872</v>
      </c>
      <c r="C771" t="s">
        <v>762</v>
      </c>
      <c r="D771">
        <v>410358274</v>
      </c>
      <c r="E771" t="s">
        <v>780</v>
      </c>
      <c r="F771" t="s">
        <v>1659</v>
      </c>
    </row>
    <row r="772" spans="1:6" x14ac:dyDescent="0.3">
      <c r="A772">
        <v>771</v>
      </c>
      <c r="B772" t="s">
        <v>872</v>
      </c>
      <c r="C772" t="s">
        <v>762</v>
      </c>
      <c r="D772">
        <v>410358274</v>
      </c>
      <c r="E772" t="s">
        <v>764</v>
      </c>
      <c r="F772" t="s">
        <v>1660</v>
      </c>
    </row>
    <row r="773" spans="1:6" ht="230.4" x14ac:dyDescent="0.3">
      <c r="A773">
        <v>772</v>
      </c>
      <c r="B773" t="s">
        <v>872</v>
      </c>
      <c r="C773" t="s">
        <v>906</v>
      </c>
      <c r="D773">
        <v>410358274</v>
      </c>
      <c r="E773" s="1" t="s">
        <v>907</v>
      </c>
      <c r="F773" t="s">
        <v>1661</v>
      </c>
    </row>
    <row r="774" spans="1:6" x14ac:dyDescent="0.3">
      <c r="A774">
        <v>773</v>
      </c>
      <c r="B774" t="s">
        <v>872</v>
      </c>
      <c r="C774" t="s">
        <v>2</v>
      </c>
      <c r="D774">
        <v>410358274</v>
      </c>
      <c r="E774" t="s">
        <v>66</v>
      </c>
      <c r="F774" t="s">
        <v>1662</v>
      </c>
    </row>
    <row r="775" spans="1:6" x14ac:dyDescent="0.3">
      <c r="A775">
        <v>774</v>
      </c>
      <c r="B775" t="s">
        <v>872</v>
      </c>
      <c r="C775" t="s">
        <v>2</v>
      </c>
      <c r="D775">
        <v>410358274</v>
      </c>
      <c r="E775" t="s">
        <v>1663</v>
      </c>
      <c r="F775" t="s">
        <v>1664</v>
      </c>
    </row>
    <row r="776" spans="1:6" x14ac:dyDescent="0.3">
      <c r="A776">
        <v>775</v>
      </c>
      <c r="B776" t="s">
        <v>872</v>
      </c>
      <c r="C776" t="s">
        <v>2</v>
      </c>
      <c r="D776">
        <v>410358274</v>
      </c>
      <c r="E776" t="s">
        <v>46</v>
      </c>
      <c r="F776" t="s">
        <v>1665</v>
      </c>
    </row>
    <row r="777" spans="1:6" x14ac:dyDescent="0.3">
      <c r="A777">
        <v>776</v>
      </c>
      <c r="B777" t="s">
        <v>872</v>
      </c>
      <c r="C777" t="s">
        <v>2</v>
      </c>
      <c r="D777">
        <v>410358274</v>
      </c>
      <c r="E777" t="s">
        <v>144</v>
      </c>
      <c r="F777" t="s">
        <v>1666</v>
      </c>
    </row>
    <row r="778" spans="1:6" x14ac:dyDescent="0.3">
      <c r="A778">
        <v>777</v>
      </c>
      <c r="B778" t="s">
        <v>872</v>
      </c>
      <c r="C778" t="s">
        <v>2</v>
      </c>
      <c r="D778">
        <v>410358274</v>
      </c>
      <c r="E778" t="s">
        <v>25</v>
      </c>
      <c r="F778" t="s">
        <v>1667</v>
      </c>
    </row>
    <row r="779" spans="1:6" ht="28.8" x14ac:dyDescent="0.3">
      <c r="A779">
        <v>778</v>
      </c>
      <c r="B779" t="s">
        <v>872</v>
      </c>
      <c r="C779" t="s">
        <v>879</v>
      </c>
      <c r="D779">
        <v>410358274</v>
      </c>
      <c r="E779" s="1" t="s">
        <v>196</v>
      </c>
      <c r="F779" t="s">
        <v>1668</v>
      </c>
    </row>
    <row r="780" spans="1:6" ht="28.8" x14ac:dyDescent="0.3">
      <c r="A780">
        <v>779</v>
      </c>
      <c r="B780" t="s">
        <v>872</v>
      </c>
      <c r="C780" t="s">
        <v>879</v>
      </c>
      <c r="D780">
        <v>410358274</v>
      </c>
      <c r="E780" s="1" t="s">
        <v>200</v>
      </c>
      <c r="F780" t="s">
        <v>1669</v>
      </c>
    </row>
    <row r="781" spans="1:6" x14ac:dyDescent="0.3">
      <c r="A781">
        <v>780</v>
      </c>
      <c r="B781" t="s">
        <v>872</v>
      </c>
      <c r="C781" t="s">
        <v>881</v>
      </c>
      <c r="D781">
        <v>410358274</v>
      </c>
      <c r="E781" t="s">
        <v>474</v>
      </c>
      <c r="F781" t="s">
        <v>1670</v>
      </c>
    </row>
    <row r="782" spans="1:6" x14ac:dyDescent="0.3">
      <c r="A782">
        <v>781</v>
      </c>
      <c r="B782" t="s">
        <v>872</v>
      </c>
      <c r="C782" t="s">
        <v>881</v>
      </c>
      <c r="D782">
        <v>410358274</v>
      </c>
      <c r="E782" t="s">
        <v>510</v>
      </c>
      <c r="F782" t="s">
        <v>1671</v>
      </c>
    </row>
    <row r="783" spans="1:6" x14ac:dyDescent="0.3">
      <c r="A783">
        <v>782</v>
      </c>
      <c r="B783" t="s">
        <v>872</v>
      </c>
      <c r="C783" t="s">
        <v>881</v>
      </c>
      <c r="D783">
        <v>410358274</v>
      </c>
      <c r="E783" t="s">
        <v>474</v>
      </c>
      <c r="F783" t="s">
        <v>1672</v>
      </c>
    </row>
    <row r="784" spans="1:6" x14ac:dyDescent="0.3">
      <c r="A784">
        <v>783</v>
      </c>
      <c r="B784" t="s">
        <v>872</v>
      </c>
      <c r="C784" t="s">
        <v>881</v>
      </c>
      <c r="D784">
        <v>410358274</v>
      </c>
      <c r="E784" t="s">
        <v>483</v>
      </c>
      <c r="F784" t="s">
        <v>1673</v>
      </c>
    </row>
    <row r="785" spans="1:6" x14ac:dyDescent="0.3">
      <c r="A785">
        <v>784</v>
      </c>
      <c r="B785" t="s">
        <v>872</v>
      </c>
      <c r="C785" t="s">
        <v>881</v>
      </c>
      <c r="D785">
        <v>410358274</v>
      </c>
      <c r="E785" t="s">
        <v>483</v>
      </c>
      <c r="F785" t="s">
        <v>1674</v>
      </c>
    </row>
    <row r="786" spans="1:6" x14ac:dyDescent="0.3">
      <c r="A786">
        <v>785</v>
      </c>
      <c r="B786" t="s">
        <v>872</v>
      </c>
      <c r="C786" t="s">
        <v>881</v>
      </c>
      <c r="D786">
        <v>410358274</v>
      </c>
      <c r="E786" t="s">
        <v>1675</v>
      </c>
      <c r="F786" t="s">
        <v>1676</v>
      </c>
    </row>
    <row r="787" spans="1:6" x14ac:dyDescent="0.3">
      <c r="A787">
        <v>786</v>
      </c>
      <c r="B787" t="s">
        <v>872</v>
      </c>
      <c r="C787" t="s">
        <v>881</v>
      </c>
      <c r="D787">
        <v>410358274</v>
      </c>
      <c r="E787" t="s">
        <v>483</v>
      </c>
      <c r="F787" t="s">
        <v>1677</v>
      </c>
    </row>
    <row r="788" spans="1:6" x14ac:dyDescent="0.3">
      <c r="A788">
        <v>787</v>
      </c>
      <c r="B788" t="s">
        <v>872</v>
      </c>
      <c r="C788" t="s">
        <v>881</v>
      </c>
      <c r="D788">
        <v>410358274</v>
      </c>
      <c r="E788" t="s">
        <v>499</v>
      </c>
      <c r="F788" t="s">
        <v>1678</v>
      </c>
    </row>
    <row r="789" spans="1:6" x14ac:dyDescent="0.3">
      <c r="A789">
        <v>788</v>
      </c>
      <c r="B789" t="s">
        <v>872</v>
      </c>
      <c r="C789" t="s">
        <v>881</v>
      </c>
      <c r="D789">
        <v>410358274</v>
      </c>
      <c r="E789" t="s">
        <v>480</v>
      </c>
      <c r="F789" t="s">
        <v>1679</v>
      </c>
    </row>
    <row r="790" spans="1:6" x14ac:dyDescent="0.3">
      <c r="A790">
        <v>789</v>
      </c>
      <c r="B790" t="s">
        <v>872</v>
      </c>
      <c r="C790" t="s">
        <v>554</v>
      </c>
      <c r="D790">
        <v>410358274</v>
      </c>
      <c r="E790" t="s">
        <v>474</v>
      </c>
      <c r="F790" t="s">
        <v>1680</v>
      </c>
    </row>
    <row r="791" spans="1:6" x14ac:dyDescent="0.3">
      <c r="A791">
        <v>790</v>
      </c>
      <c r="B791" t="s">
        <v>872</v>
      </c>
      <c r="C791" t="s">
        <v>554</v>
      </c>
      <c r="D791">
        <v>410358274</v>
      </c>
      <c r="E791" t="s">
        <v>480</v>
      </c>
      <c r="F791" t="s">
        <v>1681</v>
      </c>
    </row>
    <row r="792" spans="1:6" x14ac:dyDescent="0.3">
      <c r="A792">
        <v>791</v>
      </c>
      <c r="B792" t="s">
        <v>872</v>
      </c>
      <c r="C792" t="s">
        <v>554</v>
      </c>
      <c r="D792">
        <v>410358274</v>
      </c>
      <c r="E792" t="s">
        <v>615</v>
      </c>
      <c r="F792" t="s">
        <v>1682</v>
      </c>
    </row>
    <row r="793" spans="1:6" x14ac:dyDescent="0.3">
      <c r="A793">
        <v>792</v>
      </c>
      <c r="B793" t="s">
        <v>872</v>
      </c>
      <c r="C793" t="s">
        <v>554</v>
      </c>
      <c r="D793">
        <v>410358274</v>
      </c>
      <c r="E793" t="s">
        <v>592</v>
      </c>
      <c r="F793" t="s">
        <v>1683</v>
      </c>
    </row>
    <row r="794" spans="1:6" x14ac:dyDescent="0.3">
      <c r="A794">
        <v>793</v>
      </c>
      <c r="B794" t="s">
        <v>872</v>
      </c>
      <c r="C794" t="s">
        <v>554</v>
      </c>
      <c r="D794">
        <v>410358274</v>
      </c>
      <c r="E794" t="s">
        <v>616</v>
      </c>
      <c r="F794" t="s">
        <v>1684</v>
      </c>
    </row>
    <row r="795" spans="1:6" x14ac:dyDescent="0.3">
      <c r="A795">
        <v>794</v>
      </c>
      <c r="B795" t="s">
        <v>872</v>
      </c>
      <c r="C795" t="s">
        <v>554</v>
      </c>
      <c r="D795">
        <v>410358274</v>
      </c>
      <c r="E795" t="s">
        <v>617</v>
      </c>
      <c r="F795" t="s">
        <v>1685</v>
      </c>
    </row>
    <row r="796" spans="1:6" x14ac:dyDescent="0.3">
      <c r="A796">
        <v>795</v>
      </c>
      <c r="B796" t="s">
        <v>872</v>
      </c>
      <c r="C796" t="s">
        <v>554</v>
      </c>
      <c r="D796">
        <v>410358274</v>
      </c>
      <c r="E796" t="s">
        <v>592</v>
      </c>
      <c r="F796" t="s">
        <v>1686</v>
      </c>
    </row>
    <row r="797" spans="1:6" x14ac:dyDescent="0.3">
      <c r="A797">
        <v>796</v>
      </c>
      <c r="B797" t="s">
        <v>872</v>
      </c>
      <c r="C797" t="s">
        <v>554</v>
      </c>
      <c r="D797">
        <v>410358274</v>
      </c>
      <c r="E797" t="s">
        <v>618</v>
      </c>
      <c r="F797" t="s">
        <v>1687</v>
      </c>
    </row>
    <row r="798" spans="1:6" x14ac:dyDescent="0.3">
      <c r="A798">
        <v>797</v>
      </c>
      <c r="B798" t="s">
        <v>872</v>
      </c>
      <c r="C798" t="s">
        <v>554</v>
      </c>
      <c r="D798">
        <v>410358274</v>
      </c>
      <c r="E798" t="s">
        <v>619</v>
      </c>
      <c r="F798" t="s">
        <v>1688</v>
      </c>
    </row>
    <row r="799" spans="1:6" x14ac:dyDescent="0.3">
      <c r="A799">
        <v>798</v>
      </c>
      <c r="B799" t="s">
        <v>872</v>
      </c>
      <c r="C799" t="s">
        <v>554</v>
      </c>
      <c r="D799">
        <v>410358274</v>
      </c>
      <c r="E799" t="s">
        <v>594</v>
      </c>
      <c r="F799" t="s">
        <v>1689</v>
      </c>
    </row>
    <row r="800" spans="1:6" x14ac:dyDescent="0.3">
      <c r="A800">
        <v>799</v>
      </c>
      <c r="B800" t="s">
        <v>872</v>
      </c>
      <c r="C800" t="s">
        <v>554</v>
      </c>
      <c r="D800">
        <v>410358274</v>
      </c>
      <c r="E800" t="s">
        <v>620</v>
      </c>
      <c r="F800" t="s">
        <v>1690</v>
      </c>
    </row>
    <row r="801" spans="1:6" x14ac:dyDescent="0.3">
      <c r="A801">
        <v>800</v>
      </c>
      <c r="B801" t="s">
        <v>872</v>
      </c>
      <c r="C801" t="s">
        <v>554</v>
      </c>
      <c r="D801">
        <v>410358274</v>
      </c>
      <c r="E801" t="s">
        <v>621</v>
      </c>
      <c r="F801" t="s">
        <v>1691</v>
      </c>
    </row>
    <row r="802" spans="1:6" x14ac:dyDescent="0.3">
      <c r="A802">
        <v>801</v>
      </c>
      <c r="B802" t="s">
        <v>872</v>
      </c>
      <c r="C802" t="s">
        <v>554</v>
      </c>
      <c r="D802">
        <v>410358274</v>
      </c>
      <c r="E802" t="s">
        <v>594</v>
      </c>
      <c r="F802" t="s">
        <v>1692</v>
      </c>
    </row>
    <row r="803" spans="1:6" x14ac:dyDescent="0.3">
      <c r="A803">
        <v>802</v>
      </c>
      <c r="B803" t="s">
        <v>872</v>
      </c>
      <c r="C803" t="s">
        <v>554</v>
      </c>
      <c r="D803">
        <v>410358274</v>
      </c>
      <c r="E803" t="s">
        <v>622</v>
      </c>
      <c r="F803" t="s">
        <v>1693</v>
      </c>
    </row>
    <row r="804" spans="1:6" x14ac:dyDescent="0.3">
      <c r="A804">
        <v>803</v>
      </c>
      <c r="B804" t="s">
        <v>872</v>
      </c>
      <c r="C804" t="s">
        <v>554</v>
      </c>
      <c r="D804">
        <v>410358274</v>
      </c>
      <c r="E804" t="s">
        <v>575</v>
      </c>
      <c r="F804" t="s">
        <v>1694</v>
      </c>
    </row>
    <row r="805" spans="1:6" x14ac:dyDescent="0.3">
      <c r="A805">
        <v>804</v>
      </c>
      <c r="B805" t="s">
        <v>872</v>
      </c>
      <c r="C805" t="s">
        <v>665</v>
      </c>
      <c r="D805">
        <v>410358274</v>
      </c>
      <c r="E805" t="s">
        <v>669</v>
      </c>
      <c r="F805" t="s">
        <v>1695</v>
      </c>
    </row>
    <row r="806" spans="1:6" x14ac:dyDescent="0.3">
      <c r="A806">
        <v>805</v>
      </c>
      <c r="B806" t="s">
        <v>872</v>
      </c>
      <c r="C806" t="s">
        <v>762</v>
      </c>
      <c r="D806">
        <v>410358274</v>
      </c>
      <c r="E806" t="s">
        <v>771</v>
      </c>
      <c r="F806" t="s">
        <v>1696</v>
      </c>
    </row>
    <row r="807" spans="1:6" x14ac:dyDescent="0.3">
      <c r="A807">
        <v>806</v>
      </c>
      <c r="B807" t="s">
        <v>872</v>
      </c>
      <c r="C807" t="s">
        <v>762</v>
      </c>
      <c r="D807">
        <v>410358274</v>
      </c>
      <c r="E807" t="s">
        <v>774</v>
      </c>
      <c r="F807" t="s">
        <v>1697</v>
      </c>
    </row>
    <row r="808" spans="1:6" x14ac:dyDescent="0.3">
      <c r="A808">
        <v>807</v>
      </c>
      <c r="B808" t="s">
        <v>872</v>
      </c>
      <c r="C808" t="s">
        <v>762</v>
      </c>
      <c r="D808">
        <v>410358274</v>
      </c>
      <c r="E808" t="s">
        <v>764</v>
      </c>
      <c r="F808" t="s">
        <v>1698</v>
      </c>
    </row>
    <row r="809" spans="1:6" x14ac:dyDescent="0.3">
      <c r="A809">
        <v>808</v>
      </c>
      <c r="B809" t="s">
        <v>872</v>
      </c>
      <c r="C809" t="s">
        <v>2</v>
      </c>
      <c r="D809">
        <v>410358274</v>
      </c>
      <c r="E809" t="s">
        <v>25</v>
      </c>
      <c r="F809" t="s">
        <v>1699</v>
      </c>
    </row>
    <row r="810" spans="1:6" ht="28.8" x14ac:dyDescent="0.3">
      <c r="A810">
        <v>809</v>
      </c>
      <c r="B810" t="s">
        <v>872</v>
      </c>
      <c r="C810" t="s">
        <v>879</v>
      </c>
      <c r="D810">
        <v>410358274</v>
      </c>
      <c r="E810" s="1" t="s">
        <v>200</v>
      </c>
      <c r="F810" t="s">
        <v>1700</v>
      </c>
    </row>
    <row r="811" spans="1:6" x14ac:dyDescent="0.3">
      <c r="A811">
        <v>810</v>
      </c>
      <c r="B811" t="s">
        <v>872</v>
      </c>
      <c r="C811" t="s">
        <v>881</v>
      </c>
      <c r="D811">
        <v>410358274</v>
      </c>
      <c r="E811" t="s">
        <v>480</v>
      </c>
      <c r="F811" t="s">
        <v>1701</v>
      </c>
    </row>
    <row r="812" spans="1:6" x14ac:dyDescent="0.3">
      <c r="A812">
        <v>811</v>
      </c>
      <c r="B812" t="s">
        <v>872</v>
      </c>
      <c r="C812" t="s">
        <v>554</v>
      </c>
      <c r="D812">
        <v>410358274</v>
      </c>
      <c r="E812" t="s">
        <v>575</v>
      </c>
      <c r="F812" t="s">
        <v>1702</v>
      </c>
    </row>
    <row r="813" spans="1:6" x14ac:dyDescent="0.3">
      <c r="A813">
        <v>812</v>
      </c>
      <c r="B813" t="s">
        <v>872</v>
      </c>
      <c r="C813" t="s">
        <v>665</v>
      </c>
      <c r="D813">
        <v>410358274</v>
      </c>
      <c r="E813" t="s">
        <v>671</v>
      </c>
      <c r="F813" t="s">
        <v>1703</v>
      </c>
    </row>
    <row r="814" spans="1:6" x14ac:dyDescent="0.3">
      <c r="A814">
        <v>813</v>
      </c>
      <c r="B814" t="s">
        <v>872</v>
      </c>
      <c r="C814" t="s">
        <v>665</v>
      </c>
      <c r="D814">
        <v>410358274</v>
      </c>
      <c r="E814" t="s">
        <v>669</v>
      </c>
      <c r="F814" t="s">
        <v>1704</v>
      </c>
    </row>
    <row r="815" spans="1:6" x14ac:dyDescent="0.3">
      <c r="A815">
        <v>814</v>
      </c>
      <c r="B815" t="s">
        <v>872</v>
      </c>
      <c r="C815" t="s">
        <v>762</v>
      </c>
      <c r="D815">
        <v>410358274</v>
      </c>
      <c r="E815" t="s">
        <v>764</v>
      </c>
      <c r="F815" t="s">
        <v>1705</v>
      </c>
    </row>
    <row r="816" spans="1:6" x14ac:dyDescent="0.3">
      <c r="A816">
        <v>815</v>
      </c>
      <c r="B816" t="s">
        <v>872</v>
      </c>
      <c r="C816" t="s">
        <v>2</v>
      </c>
      <c r="D816">
        <v>410358274</v>
      </c>
      <c r="E816" t="s">
        <v>25</v>
      </c>
      <c r="F816" t="s">
        <v>1706</v>
      </c>
    </row>
    <row r="817" spans="1:6" ht="28.8" x14ac:dyDescent="0.3">
      <c r="A817">
        <v>816</v>
      </c>
      <c r="B817" t="s">
        <v>872</v>
      </c>
      <c r="C817" t="s">
        <v>879</v>
      </c>
      <c r="D817">
        <v>410358274</v>
      </c>
      <c r="E817" s="1" t="s">
        <v>200</v>
      </c>
      <c r="F817" t="s">
        <v>1707</v>
      </c>
    </row>
    <row r="818" spans="1:6" x14ac:dyDescent="0.3">
      <c r="A818">
        <v>817</v>
      </c>
      <c r="B818" t="s">
        <v>872</v>
      </c>
      <c r="C818" t="s">
        <v>881</v>
      </c>
      <c r="D818">
        <v>410358274</v>
      </c>
      <c r="E818" t="s">
        <v>480</v>
      </c>
      <c r="F818" t="s">
        <v>1708</v>
      </c>
    </row>
    <row r="819" spans="1:6" x14ac:dyDescent="0.3">
      <c r="A819">
        <v>818</v>
      </c>
      <c r="B819" t="s">
        <v>872</v>
      </c>
      <c r="C819" t="s">
        <v>554</v>
      </c>
      <c r="D819">
        <v>410358274</v>
      </c>
      <c r="E819" t="s">
        <v>575</v>
      </c>
      <c r="F819" t="s">
        <v>1709</v>
      </c>
    </row>
    <row r="820" spans="1:6" x14ac:dyDescent="0.3">
      <c r="A820">
        <v>819</v>
      </c>
      <c r="B820" t="s">
        <v>872</v>
      </c>
      <c r="C820" t="s">
        <v>665</v>
      </c>
      <c r="D820">
        <v>410358274</v>
      </c>
      <c r="E820" t="s">
        <v>669</v>
      </c>
      <c r="F820" t="s">
        <v>1710</v>
      </c>
    </row>
    <row r="821" spans="1:6" s="18" customFormat="1" ht="15" thickBot="1" x14ac:dyDescent="0.35">
      <c r="A821">
        <v>820</v>
      </c>
      <c r="B821" s="18" t="s">
        <v>872</v>
      </c>
      <c r="C821" s="18" t="s">
        <v>762</v>
      </c>
      <c r="D821" s="18">
        <v>410358274</v>
      </c>
      <c r="E821" s="18" t="s">
        <v>764</v>
      </c>
      <c r="F821" s="18" t="s">
        <v>1711</v>
      </c>
    </row>
    <row r="822" spans="1:6" x14ac:dyDescent="0.3">
      <c r="A822">
        <v>821</v>
      </c>
      <c r="B822" t="s">
        <v>872</v>
      </c>
      <c r="C822" t="s">
        <v>2</v>
      </c>
      <c r="D822">
        <v>432230568</v>
      </c>
      <c r="E822" t="s">
        <v>22</v>
      </c>
      <c r="F822" t="s">
        <v>1712</v>
      </c>
    </row>
    <row r="823" spans="1:6" x14ac:dyDescent="0.3">
      <c r="A823">
        <v>822</v>
      </c>
      <c r="B823" t="s">
        <v>872</v>
      </c>
      <c r="C823" t="s">
        <v>2</v>
      </c>
      <c r="D823">
        <v>432230568</v>
      </c>
      <c r="E823" t="s">
        <v>17</v>
      </c>
      <c r="F823" t="s">
        <v>1713</v>
      </c>
    </row>
    <row r="824" spans="1:6" x14ac:dyDescent="0.3">
      <c r="A824">
        <v>823</v>
      </c>
      <c r="B824" t="s">
        <v>872</v>
      </c>
      <c r="C824" t="s">
        <v>2</v>
      </c>
      <c r="D824">
        <v>432230568</v>
      </c>
      <c r="E824" t="s">
        <v>22</v>
      </c>
      <c r="F824" t="s">
        <v>1714</v>
      </c>
    </row>
    <row r="825" spans="1:6" x14ac:dyDescent="0.3">
      <c r="A825">
        <v>824</v>
      </c>
      <c r="B825" t="s">
        <v>872</v>
      </c>
      <c r="C825" t="s">
        <v>2</v>
      </c>
      <c r="D825">
        <v>432230568</v>
      </c>
      <c r="E825" t="s">
        <v>28</v>
      </c>
      <c r="F825" t="s">
        <v>1715</v>
      </c>
    </row>
    <row r="826" spans="1:6" x14ac:dyDescent="0.3">
      <c r="A826">
        <v>825</v>
      </c>
      <c r="B826" t="s">
        <v>872</v>
      </c>
      <c r="C826" t="s">
        <v>2</v>
      </c>
      <c r="D826">
        <v>432230568</v>
      </c>
      <c r="E826" t="s">
        <v>46</v>
      </c>
      <c r="F826" t="s">
        <v>1716</v>
      </c>
    </row>
    <row r="827" spans="1:6" x14ac:dyDescent="0.3">
      <c r="A827">
        <v>826</v>
      </c>
      <c r="B827" t="s">
        <v>872</v>
      </c>
      <c r="C827" t="s">
        <v>2</v>
      </c>
      <c r="D827">
        <v>432230568</v>
      </c>
      <c r="E827" t="s">
        <v>46</v>
      </c>
      <c r="F827" t="s">
        <v>1717</v>
      </c>
    </row>
    <row r="828" spans="1:6" x14ac:dyDescent="0.3">
      <c r="A828">
        <v>827</v>
      </c>
      <c r="B828" t="s">
        <v>872</v>
      </c>
      <c r="C828" t="s">
        <v>2</v>
      </c>
      <c r="D828">
        <v>432230568</v>
      </c>
      <c r="E828" t="s">
        <v>22</v>
      </c>
      <c r="F828" t="s">
        <v>1718</v>
      </c>
    </row>
    <row r="829" spans="1:6" x14ac:dyDescent="0.3">
      <c r="A829">
        <v>828</v>
      </c>
      <c r="B829" t="s">
        <v>872</v>
      </c>
      <c r="C829" t="s">
        <v>2</v>
      </c>
      <c r="D829">
        <v>432230568</v>
      </c>
      <c r="E829" t="s">
        <v>22</v>
      </c>
      <c r="F829" t="s">
        <v>1719</v>
      </c>
    </row>
    <row r="830" spans="1:6" x14ac:dyDescent="0.3">
      <c r="A830">
        <v>829</v>
      </c>
      <c r="B830" t="s">
        <v>872</v>
      </c>
      <c r="C830" t="s">
        <v>2</v>
      </c>
      <c r="D830">
        <v>432230568</v>
      </c>
      <c r="E830" t="s">
        <v>29</v>
      </c>
      <c r="F830" t="s">
        <v>1720</v>
      </c>
    </row>
    <row r="831" spans="1:6" ht="28.8" x14ac:dyDescent="0.3">
      <c r="A831">
        <v>830</v>
      </c>
      <c r="B831" t="s">
        <v>872</v>
      </c>
      <c r="C831" t="s">
        <v>879</v>
      </c>
      <c r="D831">
        <v>432230568</v>
      </c>
      <c r="E831" s="1" t="s">
        <v>172</v>
      </c>
      <c r="F831" t="s">
        <v>1721</v>
      </c>
    </row>
    <row r="832" spans="1:6" x14ac:dyDescent="0.3">
      <c r="A832">
        <v>831</v>
      </c>
      <c r="B832" t="s">
        <v>872</v>
      </c>
      <c r="C832" t="s">
        <v>881</v>
      </c>
      <c r="D832">
        <v>432230568</v>
      </c>
      <c r="E832" t="s">
        <v>472</v>
      </c>
      <c r="F832" t="s">
        <v>1722</v>
      </c>
    </row>
    <row r="833" spans="1:6" x14ac:dyDescent="0.3">
      <c r="A833">
        <v>832</v>
      </c>
      <c r="B833" t="s">
        <v>872</v>
      </c>
      <c r="C833" t="s">
        <v>554</v>
      </c>
      <c r="D833">
        <v>432230568</v>
      </c>
      <c r="E833" t="s">
        <v>623</v>
      </c>
      <c r="F833" t="s">
        <v>1723</v>
      </c>
    </row>
    <row r="834" spans="1:6" x14ac:dyDescent="0.3">
      <c r="A834">
        <v>833</v>
      </c>
      <c r="B834" t="s">
        <v>872</v>
      </c>
      <c r="C834" t="s">
        <v>554</v>
      </c>
      <c r="D834">
        <v>432230568</v>
      </c>
      <c r="E834" t="s">
        <v>624</v>
      </c>
      <c r="F834" t="s">
        <v>1724</v>
      </c>
    </row>
    <row r="835" spans="1:6" x14ac:dyDescent="0.3">
      <c r="A835">
        <v>834</v>
      </c>
      <c r="B835" t="s">
        <v>872</v>
      </c>
      <c r="C835" t="s">
        <v>554</v>
      </c>
      <c r="D835">
        <v>432230568</v>
      </c>
      <c r="E835" t="s">
        <v>562</v>
      </c>
      <c r="F835" t="s">
        <v>1725</v>
      </c>
    </row>
    <row r="836" spans="1:6" x14ac:dyDescent="0.3">
      <c r="A836">
        <v>835</v>
      </c>
      <c r="B836" t="s">
        <v>872</v>
      </c>
      <c r="C836" t="s">
        <v>665</v>
      </c>
      <c r="D836">
        <v>432230568</v>
      </c>
      <c r="E836" t="s">
        <v>684</v>
      </c>
      <c r="F836" t="s">
        <v>1726</v>
      </c>
    </row>
    <row r="837" spans="1:6" s="18" customFormat="1" ht="15" thickBot="1" x14ac:dyDescent="0.35">
      <c r="A837">
        <v>836</v>
      </c>
      <c r="B837" s="18" t="s">
        <v>872</v>
      </c>
      <c r="C837" s="18" t="s">
        <v>665</v>
      </c>
      <c r="D837" s="18">
        <v>432230568</v>
      </c>
      <c r="E837" s="18" t="s">
        <v>748</v>
      </c>
      <c r="F837" s="18" t="s">
        <v>1727</v>
      </c>
    </row>
    <row r="838" spans="1:6" x14ac:dyDescent="0.3">
      <c r="A838">
        <v>837</v>
      </c>
      <c r="B838" t="s">
        <v>872</v>
      </c>
      <c r="C838" t="s">
        <v>2</v>
      </c>
      <c r="D838">
        <v>453316077</v>
      </c>
      <c r="E838" t="s">
        <v>38</v>
      </c>
      <c r="F838" t="s">
        <v>1728</v>
      </c>
    </row>
    <row r="839" spans="1:6" s="18" customFormat="1" ht="15" thickBot="1" x14ac:dyDescent="0.35">
      <c r="A839">
        <v>838</v>
      </c>
      <c r="B839" s="18" t="s">
        <v>872</v>
      </c>
      <c r="C839" s="18" t="s">
        <v>2</v>
      </c>
      <c r="D839" s="18">
        <v>453316077</v>
      </c>
      <c r="E839" s="18" t="s">
        <v>106</v>
      </c>
      <c r="F839" s="18" t="s">
        <v>1729</v>
      </c>
    </row>
    <row r="840" spans="1:6" x14ac:dyDescent="0.3">
      <c r="A840">
        <v>839</v>
      </c>
      <c r="B840" t="s">
        <v>872</v>
      </c>
      <c r="C840" t="s">
        <v>2</v>
      </c>
      <c r="D840">
        <v>457228378</v>
      </c>
      <c r="E840" t="s">
        <v>17</v>
      </c>
      <c r="F840" t="s">
        <v>1730</v>
      </c>
    </row>
    <row r="841" spans="1:6" x14ac:dyDescent="0.3">
      <c r="A841">
        <v>840</v>
      </c>
      <c r="B841" t="s">
        <v>872</v>
      </c>
      <c r="C841" t="s">
        <v>2</v>
      </c>
      <c r="D841">
        <v>457228378</v>
      </c>
      <c r="E841" t="s">
        <v>22</v>
      </c>
      <c r="F841" t="s">
        <v>1731</v>
      </c>
    </row>
    <row r="842" spans="1:6" x14ac:dyDescent="0.3">
      <c r="A842">
        <v>841</v>
      </c>
      <c r="B842" t="s">
        <v>872</v>
      </c>
      <c r="C842" t="s">
        <v>2</v>
      </c>
      <c r="D842">
        <v>457228378</v>
      </c>
      <c r="E842" t="s">
        <v>1126</v>
      </c>
      <c r="F842" t="s">
        <v>1732</v>
      </c>
    </row>
    <row r="843" spans="1:6" x14ac:dyDescent="0.3">
      <c r="A843">
        <v>842</v>
      </c>
      <c r="B843" t="s">
        <v>872</v>
      </c>
      <c r="C843" t="s">
        <v>2</v>
      </c>
      <c r="D843">
        <v>457228378</v>
      </c>
      <c r="E843" t="s">
        <v>17</v>
      </c>
      <c r="F843" t="s">
        <v>1733</v>
      </c>
    </row>
    <row r="844" spans="1:6" x14ac:dyDescent="0.3">
      <c r="A844">
        <v>843</v>
      </c>
      <c r="B844" t="s">
        <v>872</v>
      </c>
      <c r="C844" t="s">
        <v>2</v>
      </c>
      <c r="D844">
        <v>457228378</v>
      </c>
      <c r="E844" t="s">
        <v>22</v>
      </c>
      <c r="F844" t="s">
        <v>1734</v>
      </c>
    </row>
    <row r="845" spans="1:6" x14ac:dyDescent="0.3">
      <c r="A845">
        <v>844</v>
      </c>
      <c r="B845" t="s">
        <v>872</v>
      </c>
      <c r="C845" t="s">
        <v>2</v>
      </c>
      <c r="D845">
        <v>457228378</v>
      </c>
      <c r="E845" t="s">
        <v>28</v>
      </c>
      <c r="F845" t="s">
        <v>1735</v>
      </c>
    </row>
    <row r="846" spans="1:6" x14ac:dyDescent="0.3">
      <c r="A846">
        <v>845</v>
      </c>
      <c r="B846" t="s">
        <v>872</v>
      </c>
      <c r="C846" t="s">
        <v>2</v>
      </c>
      <c r="D846">
        <v>457228378</v>
      </c>
      <c r="E846" t="s">
        <v>25</v>
      </c>
      <c r="F846" t="s">
        <v>1736</v>
      </c>
    </row>
    <row r="847" spans="1:6" ht="28.8" x14ac:dyDescent="0.3">
      <c r="A847">
        <v>846</v>
      </c>
      <c r="B847" t="s">
        <v>872</v>
      </c>
      <c r="C847" t="s">
        <v>879</v>
      </c>
      <c r="D847">
        <v>457228378</v>
      </c>
      <c r="E847" s="1" t="s">
        <v>200</v>
      </c>
      <c r="F847" t="s">
        <v>1737</v>
      </c>
    </row>
    <row r="848" spans="1:6" x14ac:dyDescent="0.3">
      <c r="A848">
        <v>847</v>
      </c>
      <c r="B848" t="s">
        <v>872</v>
      </c>
      <c r="C848" t="s">
        <v>881</v>
      </c>
      <c r="D848">
        <v>457228378</v>
      </c>
      <c r="E848" t="s">
        <v>474</v>
      </c>
      <c r="F848" t="s">
        <v>1738</v>
      </c>
    </row>
    <row r="849" spans="1:6" x14ac:dyDescent="0.3">
      <c r="A849">
        <v>848</v>
      </c>
      <c r="B849" t="s">
        <v>872</v>
      </c>
      <c r="C849" t="s">
        <v>881</v>
      </c>
      <c r="D849">
        <v>457228378</v>
      </c>
      <c r="E849" t="s">
        <v>480</v>
      </c>
      <c r="F849" t="s">
        <v>1739</v>
      </c>
    </row>
    <row r="850" spans="1:6" x14ac:dyDescent="0.3">
      <c r="A850">
        <v>849</v>
      </c>
      <c r="B850" t="s">
        <v>872</v>
      </c>
      <c r="C850" t="s">
        <v>554</v>
      </c>
      <c r="D850">
        <v>457228378</v>
      </c>
      <c r="E850" t="s">
        <v>625</v>
      </c>
      <c r="F850" t="s">
        <v>1740</v>
      </c>
    </row>
    <row r="851" spans="1:6" x14ac:dyDescent="0.3">
      <c r="A851">
        <v>850</v>
      </c>
      <c r="B851" t="s">
        <v>872</v>
      </c>
      <c r="C851" t="s">
        <v>554</v>
      </c>
      <c r="D851">
        <v>457228378</v>
      </c>
      <c r="E851" t="s">
        <v>583</v>
      </c>
      <c r="F851" t="s">
        <v>1741</v>
      </c>
    </row>
    <row r="852" spans="1:6" x14ac:dyDescent="0.3">
      <c r="A852">
        <v>851</v>
      </c>
      <c r="B852" t="s">
        <v>872</v>
      </c>
      <c r="C852" t="s">
        <v>665</v>
      </c>
      <c r="D852">
        <v>457228378</v>
      </c>
      <c r="E852" t="s">
        <v>669</v>
      </c>
      <c r="F852" t="s">
        <v>1742</v>
      </c>
    </row>
    <row r="853" spans="1:6" x14ac:dyDescent="0.3">
      <c r="A853">
        <v>852</v>
      </c>
      <c r="B853" t="s">
        <v>872</v>
      </c>
      <c r="C853" t="s">
        <v>762</v>
      </c>
      <c r="D853">
        <v>457228378</v>
      </c>
      <c r="E853" t="s">
        <v>771</v>
      </c>
      <c r="F853" t="s">
        <v>1743</v>
      </c>
    </row>
    <row r="854" spans="1:6" x14ac:dyDescent="0.3">
      <c r="A854">
        <v>853</v>
      </c>
      <c r="B854" t="s">
        <v>872</v>
      </c>
      <c r="C854" t="s">
        <v>762</v>
      </c>
      <c r="D854">
        <v>457228378</v>
      </c>
      <c r="E854" t="s">
        <v>772</v>
      </c>
      <c r="F854" t="s">
        <v>1744</v>
      </c>
    </row>
    <row r="855" spans="1:6" s="18" customFormat="1" ht="15" thickBot="1" x14ac:dyDescent="0.35">
      <c r="A855">
        <v>854</v>
      </c>
      <c r="B855" s="18" t="s">
        <v>872</v>
      </c>
      <c r="C855" s="18" t="s">
        <v>762</v>
      </c>
      <c r="D855" s="18">
        <v>457228378</v>
      </c>
      <c r="E855" s="18" t="s">
        <v>764</v>
      </c>
      <c r="F855" s="18" t="s">
        <v>1745</v>
      </c>
    </row>
    <row r="856" spans="1:6" x14ac:dyDescent="0.3">
      <c r="A856">
        <v>855</v>
      </c>
      <c r="B856" t="s">
        <v>872</v>
      </c>
      <c r="C856" t="s">
        <v>2</v>
      </c>
      <c r="D856">
        <v>459045734</v>
      </c>
      <c r="E856" t="s">
        <v>139</v>
      </c>
      <c r="F856" t="s">
        <v>1746</v>
      </c>
    </row>
    <row r="857" spans="1:6" x14ac:dyDescent="0.3">
      <c r="A857">
        <v>856</v>
      </c>
      <c r="B857" t="s">
        <v>872</v>
      </c>
      <c r="C857" t="s">
        <v>2</v>
      </c>
      <c r="D857">
        <v>459045734</v>
      </c>
      <c r="E857" t="s">
        <v>89</v>
      </c>
      <c r="F857" t="s">
        <v>1747</v>
      </c>
    </row>
    <row r="858" spans="1:6" x14ac:dyDescent="0.3">
      <c r="A858">
        <v>857</v>
      </c>
      <c r="B858" t="s">
        <v>872</v>
      </c>
      <c r="C858" t="s">
        <v>2</v>
      </c>
      <c r="D858">
        <v>459045734</v>
      </c>
      <c r="E858" t="s">
        <v>89</v>
      </c>
      <c r="F858" t="s">
        <v>1748</v>
      </c>
    </row>
    <row r="859" spans="1:6" x14ac:dyDescent="0.3">
      <c r="A859">
        <v>858</v>
      </c>
      <c r="B859" t="s">
        <v>872</v>
      </c>
      <c r="C859" t="s">
        <v>2</v>
      </c>
      <c r="D859">
        <v>459045734</v>
      </c>
      <c r="E859" t="s">
        <v>89</v>
      </c>
      <c r="F859" t="s">
        <v>1749</v>
      </c>
    </row>
    <row r="860" spans="1:6" x14ac:dyDescent="0.3">
      <c r="A860">
        <v>859</v>
      </c>
      <c r="B860" t="s">
        <v>872</v>
      </c>
      <c r="C860" t="s">
        <v>2</v>
      </c>
      <c r="D860">
        <v>459045734</v>
      </c>
      <c r="E860" t="s">
        <v>91</v>
      </c>
      <c r="F860" t="s">
        <v>1750</v>
      </c>
    </row>
    <row r="861" spans="1:6" x14ac:dyDescent="0.3">
      <c r="A861">
        <v>860</v>
      </c>
      <c r="B861" t="s">
        <v>872</v>
      </c>
      <c r="C861" t="s">
        <v>2</v>
      </c>
      <c r="D861">
        <v>459045734</v>
      </c>
      <c r="E861" t="s">
        <v>140</v>
      </c>
      <c r="F861" t="s">
        <v>1751</v>
      </c>
    </row>
    <row r="862" spans="1:6" x14ac:dyDescent="0.3">
      <c r="A862">
        <v>861</v>
      </c>
      <c r="B862" t="s">
        <v>872</v>
      </c>
      <c r="C862" t="s">
        <v>2</v>
      </c>
      <c r="D862">
        <v>459045734</v>
      </c>
      <c r="E862" t="s">
        <v>17</v>
      </c>
      <c r="F862" t="s">
        <v>1752</v>
      </c>
    </row>
    <row r="863" spans="1:6" x14ac:dyDescent="0.3">
      <c r="A863">
        <v>862</v>
      </c>
      <c r="B863" t="s">
        <v>872</v>
      </c>
      <c r="C863" t="s">
        <v>2</v>
      </c>
      <c r="D863">
        <v>459045734</v>
      </c>
      <c r="E863" t="s">
        <v>141</v>
      </c>
      <c r="F863" t="s">
        <v>1753</v>
      </c>
    </row>
    <row r="864" spans="1:6" x14ac:dyDescent="0.3">
      <c r="A864">
        <v>863</v>
      </c>
      <c r="B864" t="s">
        <v>872</v>
      </c>
      <c r="C864" t="s">
        <v>2</v>
      </c>
      <c r="D864">
        <v>459045734</v>
      </c>
      <c r="E864" t="s">
        <v>142</v>
      </c>
      <c r="F864" t="s">
        <v>1754</v>
      </c>
    </row>
    <row r="865" spans="1:6" ht="28.8" x14ac:dyDescent="0.3">
      <c r="A865">
        <v>864</v>
      </c>
      <c r="B865" t="s">
        <v>872</v>
      </c>
      <c r="C865" t="s">
        <v>879</v>
      </c>
      <c r="D865">
        <v>459045734</v>
      </c>
      <c r="E865" s="1" t="s">
        <v>370</v>
      </c>
      <c r="F865" t="s">
        <v>1755</v>
      </c>
    </row>
    <row r="866" spans="1:6" ht="28.8" x14ac:dyDescent="0.3">
      <c r="A866">
        <v>865</v>
      </c>
      <c r="B866" t="s">
        <v>872</v>
      </c>
      <c r="C866" t="s">
        <v>879</v>
      </c>
      <c r="D866">
        <v>459045734</v>
      </c>
      <c r="E866" s="1" t="s">
        <v>371</v>
      </c>
      <c r="F866" t="s">
        <v>1756</v>
      </c>
    </row>
    <row r="867" spans="1:6" ht="28.8" x14ac:dyDescent="0.3">
      <c r="A867">
        <v>866</v>
      </c>
      <c r="B867" t="s">
        <v>872</v>
      </c>
      <c r="C867" t="s">
        <v>879</v>
      </c>
      <c r="D867">
        <v>459045734</v>
      </c>
      <c r="E867" s="1" t="s">
        <v>372</v>
      </c>
      <c r="F867" t="s">
        <v>1757</v>
      </c>
    </row>
    <row r="868" spans="1:6" ht="28.8" x14ac:dyDescent="0.3">
      <c r="A868">
        <v>867</v>
      </c>
      <c r="B868" t="s">
        <v>872</v>
      </c>
      <c r="C868" t="s">
        <v>879</v>
      </c>
      <c r="D868">
        <v>459045734</v>
      </c>
      <c r="E868" s="1" t="s">
        <v>373</v>
      </c>
      <c r="F868" t="s">
        <v>1758</v>
      </c>
    </row>
    <row r="869" spans="1:6" x14ac:dyDescent="0.3">
      <c r="A869">
        <v>868</v>
      </c>
      <c r="B869" t="s">
        <v>872</v>
      </c>
      <c r="C869" t="s">
        <v>881</v>
      </c>
      <c r="D869">
        <v>459045734</v>
      </c>
      <c r="E869" t="s">
        <v>479</v>
      </c>
      <c r="F869" t="s">
        <v>1759</v>
      </c>
    </row>
    <row r="870" spans="1:6" x14ac:dyDescent="0.3">
      <c r="A870">
        <v>869</v>
      </c>
      <c r="B870" t="s">
        <v>872</v>
      </c>
      <c r="C870" t="s">
        <v>881</v>
      </c>
      <c r="D870">
        <v>459045734</v>
      </c>
      <c r="E870" t="s">
        <v>476</v>
      </c>
      <c r="F870" t="s">
        <v>1760</v>
      </c>
    </row>
    <row r="871" spans="1:6" x14ac:dyDescent="0.3">
      <c r="A871">
        <v>870</v>
      </c>
      <c r="B871" t="s">
        <v>872</v>
      </c>
      <c r="C871" t="s">
        <v>881</v>
      </c>
      <c r="D871">
        <v>459045734</v>
      </c>
      <c r="E871" t="s">
        <v>476</v>
      </c>
      <c r="F871" t="s">
        <v>1761</v>
      </c>
    </row>
    <row r="872" spans="1:6" x14ac:dyDescent="0.3">
      <c r="A872">
        <v>871</v>
      </c>
      <c r="B872" t="s">
        <v>872</v>
      </c>
      <c r="C872" t="s">
        <v>881</v>
      </c>
      <c r="D872">
        <v>459045734</v>
      </c>
      <c r="E872" t="s">
        <v>472</v>
      </c>
      <c r="F872" t="s">
        <v>1762</v>
      </c>
    </row>
    <row r="873" spans="1:6" x14ac:dyDescent="0.3">
      <c r="A873">
        <v>872</v>
      </c>
      <c r="B873" t="s">
        <v>872</v>
      </c>
      <c r="C873" t="s">
        <v>554</v>
      </c>
      <c r="D873">
        <v>459045734</v>
      </c>
      <c r="E873" t="s">
        <v>519</v>
      </c>
      <c r="F873" t="s">
        <v>1763</v>
      </c>
    </row>
    <row r="874" spans="1:6" x14ac:dyDescent="0.3">
      <c r="A874">
        <v>873</v>
      </c>
      <c r="B874" t="s">
        <v>872</v>
      </c>
      <c r="C874" t="s">
        <v>554</v>
      </c>
      <c r="D874">
        <v>459045734</v>
      </c>
      <c r="E874" t="s">
        <v>479</v>
      </c>
      <c r="F874" t="s">
        <v>1764</v>
      </c>
    </row>
    <row r="875" spans="1:6" x14ac:dyDescent="0.3">
      <c r="A875">
        <v>874</v>
      </c>
      <c r="B875" t="s">
        <v>872</v>
      </c>
      <c r="C875" t="s">
        <v>554</v>
      </c>
      <c r="D875">
        <v>459045734</v>
      </c>
      <c r="E875" t="s">
        <v>558</v>
      </c>
      <c r="F875" t="s">
        <v>1765</v>
      </c>
    </row>
    <row r="876" spans="1:6" x14ac:dyDescent="0.3">
      <c r="A876">
        <v>875</v>
      </c>
      <c r="B876" t="s">
        <v>872</v>
      </c>
      <c r="C876" t="s">
        <v>665</v>
      </c>
      <c r="D876">
        <v>459045734</v>
      </c>
      <c r="E876" t="s">
        <v>669</v>
      </c>
      <c r="F876" t="s">
        <v>1766</v>
      </c>
    </row>
    <row r="877" spans="1:6" x14ac:dyDescent="0.3">
      <c r="A877">
        <v>876</v>
      </c>
      <c r="B877" t="s">
        <v>872</v>
      </c>
      <c r="C877" t="s">
        <v>762</v>
      </c>
      <c r="D877">
        <v>459045734</v>
      </c>
      <c r="E877" t="s">
        <v>767</v>
      </c>
      <c r="F877" t="s">
        <v>1767</v>
      </c>
    </row>
    <row r="878" spans="1:6" x14ac:dyDescent="0.3">
      <c r="A878">
        <v>877</v>
      </c>
      <c r="B878" t="s">
        <v>872</v>
      </c>
      <c r="C878" t="s">
        <v>762</v>
      </c>
      <c r="D878">
        <v>459045734</v>
      </c>
      <c r="E878" t="s">
        <v>768</v>
      </c>
      <c r="F878" t="s">
        <v>1768</v>
      </c>
    </row>
    <row r="879" spans="1:6" x14ac:dyDescent="0.3">
      <c r="A879">
        <v>878</v>
      </c>
      <c r="B879" t="s">
        <v>872</v>
      </c>
      <c r="C879" t="s">
        <v>762</v>
      </c>
      <c r="D879">
        <v>459045734</v>
      </c>
      <c r="E879" t="s">
        <v>794</v>
      </c>
      <c r="F879" t="s">
        <v>1769</v>
      </c>
    </row>
    <row r="880" spans="1:6" x14ac:dyDescent="0.3">
      <c r="A880">
        <v>879</v>
      </c>
      <c r="B880" t="s">
        <v>872</v>
      </c>
      <c r="C880" t="s">
        <v>762</v>
      </c>
      <c r="D880">
        <v>459045734</v>
      </c>
      <c r="E880" t="s">
        <v>780</v>
      </c>
      <c r="F880" t="s">
        <v>1770</v>
      </c>
    </row>
    <row r="881" spans="1:6" s="18" customFormat="1" ht="15" thickBot="1" x14ac:dyDescent="0.35">
      <c r="A881">
        <v>880</v>
      </c>
      <c r="B881" s="18" t="s">
        <v>872</v>
      </c>
      <c r="C881" s="18" t="s">
        <v>762</v>
      </c>
      <c r="D881" s="18">
        <v>459045734</v>
      </c>
      <c r="E881" s="18" t="s">
        <v>764</v>
      </c>
      <c r="F881" s="18" t="s">
        <v>1771</v>
      </c>
    </row>
    <row r="882" spans="1:6" x14ac:dyDescent="0.3">
      <c r="A882">
        <v>881</v>
      </c>
      <c r="B882" t="s">
        <v>872</v>
      </c>
      <c r="C882" t="s">
        <v>2</v>
      </c>
      <c r="D882">
        <v>472308960</v>
      </c>
      <c r="E882" t="s">
        <v>22</v>
      </c>
      <c r="F882" t="s">
        <v>1772</v>
      </c>
    </row>
    <row r="883" spans="1:6" x14ac:dyDescent="0.3">
      <c r="A883">
        <v>882</v>
      </c>
      <c r="B883" t="s">
        <v>872</v>
      </c>
      <c r="C883" t="s">
        <v>2</v>
      </c>
      <c r="D883">
        <v>472308960</v>
      </c>
      <c r="E883" t="s">
        <v>46</v>
      </c>
      <c r="F883" t="s">
        <v>1773</v>
      </c>
    </row>
    <row r="884" spans="1:6" x14ac:dyDescent="0.3">
      <c r="A884">
        <v>883</v>
      </c>
      <c r="B884" t="s">
        <v>872</v>
      </c>
      <c r="C884" t="s">
        <v>2</v>
      </c>
      <c r="D884">
        <v>472308960</v>
      </c>
      <c r="E884" t="s">
        <v>1126</v>
      </c>
      <c r="F884" t="s">
        <v>1774</v>
      </c>
    </row>
    <row r="885" spans="1:6" x14ac:dyDescent="0.3">
      <c r="A885">
        <v>884</v>
      </c>
      <c r="B885" t="s">
        <v>872</v>
      </c>
      <c r="C885" t="s">
        <v>2</v>
      </c>
      <c r="D885">
        <v>472308960</v>
      </c>
      <c r="E885" t="s">
        <v>28</v>
      </c>
      <c r="F885" t="s">
        <v>1775</v>
      </c>
    </row>
    <row r="886" spans="1:6" x14ac:dyDescent="0.3">
      <c r="A886">
        <v>885</v>
      </c>
      <c r="B886" t="s">
        <v>872</v>
      </c>
      <c r="C886" t="s">
        <v>2</v>
      </c>
      <c r="D886">
        <v>472308960</v>
      </c>
      <c r="E886" t="s">
        <v>25</v>
      </c>
      <c r="F886" t="s">
        <v>1776</v>
      </c>
    </row>
    <row r="887" spans="1:6" ht="28.8" x14ac:dyDescent="0.3">
      <c r="A887">
        <v>886</v>
      </c>
      <c r="B887" t="s">
        <v>872</v>
      </c>
      <c r="C887" t="s">
        <v>879</v>
      </c>
      <c r="D887">
        <v>472308960</v>
      </c>
      <c r="E887" s="1" t="s">
        <v>374</v>
      </c>
      <c r="F887" t="s">
        <v>1777</v>
      </c>
    </row>
    <row r="888" spans="1:6" ht="28.8" x14ac:dyDescent="0.3">
      <c r="A888">
        <v>887</v>
      </c>
      <c r="B888" t="s">
        <v>872</v>
      </c>
      <c r="C888" t="s">
        <v>879</v>
      </c>
      <c r="D888">
        <v>472308960</v>
      </c>
      <c r="E888" s="1" t="s">
        <v>375</v>
      </c>
      <c r="F888" t="s">
        <v>1778</v>
      </c>
    </row>
    <row r="889" spans="1:6" ht="28.8" x14ac:dyDescent="0.3">
      <c r="A889">
        <v>888</v>
      </c>
      <c r="B889" t="s">
        <v>872</v>
      </c>
      <c r="C889" t="s">
        <v>879</v>
      </c>
      <c r="D889">
        <v>472308960</v>
      </c>
      <c r="E889" s="1" t="s">
        <v>376</v>
      </c>
      <c r="F889" t="s">
        <v>1779</v>
      </c>
    </row>
    <row r="890" spans="1:6" ht="28.8" x14ac:dyDescent="0.3">
      <c r="A890">
        <v>889</v>
      </c>
      <c r="B890" t="s">
        <v>872</v>
      </c>
      <c r="C890" t="s">
        <v>879</v>
      </c>
      <c r="D890">
        <v>472308960</v>
      </c>
      <c r="E890" s="1" t="s">
        <v>377</v>
      </c>
      <c r="F890" t="s">
        <v>1780</v>
      </c>
    </row>
    <row r="891" spans="1:6" ht="28.8" x14ac:dyDescent="0.3">
      <c r="A891">
        <v>890</v>
      </c>
      <c r="B891" t="s">
        <v>872</v>
      </c>
      <c r="C891" t="s">
        <v>879</v>
      </c>
      <c r="D891">
        <v>472308960</v>
      </c>
      <c r="E891" s="1" t="s">
        <v>172</v>
      </c>
      <c r="F891" t="s">
        <v>1781</v>
      </c>
    </row>
    <row r="892" spans="1:6" x14ac:dyDescent="0.3">
      <c r="A892">
        <v>891</v>
      </c>
      <c r="B892" t="s">
        <v>872</v>
      </c>
      <c r="C892" t="s">
        <v>881</v>
      </c>
      <c r="D892">
        <v>472308960</v>
      </c>
      <c r="E892" t="s">
        <v>474</v>
      </c>
      <c r="F892" t="s">
        <v>1782</v>
      </c>
    </row>
    <row r="893" spans="1:6" x14ac:dyDescent="0.3">
      <c r="A893">
        <v>892</v>
      </c>
      <c r="B893" t="s">
        <v>872</v>
      </c>
      <c r="C893" t="s">
        <v>881</v>
      </c>
      <c r="D893">
        <v>472308960</v>
      </c>
      <c r="E893" t="s">
        <v>510</v>
      </c>
      <c r="F893" t="s">
        <v>1783</v>
      </c>
    </row>
    <row r="894" spans="1:6" x14ac:dyDescent="0.3">
      <c r="A894">
        <v>893</v>
      </c>
      <c r="B894" t="s">
        <v>872</v>
      </c>
      <c r="C894" t="s">
        <v>881</v>
      </c>
      <c r="D894">
        <v>472308960</v>
      </c>
      <c r="E894" t="s">
        <v>525</v>
      </c>
      <c r="F894" t="s">
        <v>1784</v>
      </c>
    </row>
    <row r="895" spans="1:6" x14ac:dyDescent="0.3">
      <c r="A895">
        <v>894</v>
      </c>
      <c r="B895" t="s">
        <v>872</v>
      </c>
      <c r="C895" t="s">
        <v>881</v>
      </c>
      <c r="D895">
        <v>472308960</v>
      </c>
      <c r="E895" t="s">
        <v>472</v>
      </c>
      <c r="F895" t="s">
        <v>1785</v>
      </c>
    </row>
    <row r="896" spans="1:6" x14ac:dyDescent="0.3">
      <c r="A896">
        <v>895</v>
      </c>
      <c r="B896" t="s">
        <v>872</v>
      </c>
      <c r="C896" t="s">
        <v>554</v>
      </c>
      <c r="D896">
        <v>472308960</v>
      </c>
      <c r="E896" t="s">
        <v>626</v>
      </c>
      <c r="F896" t="s">
        <v>1786</v>
      </c>
    </row>
    <row r="897" spans="1:6" x14ac:dyDescent="0.3">
      <c r="A897">
        <v>896</v>
      </c>
      <c r="B897" t="s">
        <v>872</v>
      </c>
      <c r="C897" t="s">
        <v>554</v>
      </c>
      <c r="D897">
        <v>472308960</v>
      </c>
      <c r="E897" t="s">
        <v>476</v>
      </c>
      <c r="F897" t="s">
        <v>1787</v>
      </c>
    </row>
    <row r="898" spans="1:6" x14ac:dyDescent="0.3">
      <c r="A898">
        <v>897</v>
      </c>
      <c r="B898" t="s">
        <v>872</v>
      </c>
      <c r="C898" t="s">
        <v>554</v>
      </c>
      <c r="D898">
        <v>472308960</v>
      </c>
      <c r="E898" t="s">
        <v>596</v>
      </c>
      <c r="F898" t="s">
        <v>1788</v>
      </c>
    </row>
    <row r="899" spans="1:6" x14ac:dyDescent="0.3">
      <c r="A899">
        <v>898</v>
      </c>
      <c r="B899" t="s">
        <v>872</v>
      </c>
      <c r="C899" t="s">
        <v>554</v>
      </c>
      <c r="D899">
        <v>472308960</v>
      </c>
      <c r="E899" t="s">
        <v>570</v>
      </c>
      <c r="F899" t="s">
        <v>1789</v>
      </c>
    </row>
    <row r="900" spans="1:6" x14ac:dyDescent="0.3">
      <c r="A900">
        <v>899</v>
      </c>
      <c r="B900" t="s">
        <v>872</v>
      </c>
      <c r="C900" t="s">
        <v>665</v>
      </c>
      <c r="D900">
        <v>472308960</v>
      </c>
      <c r="E900" t="s">
        <v>710</v>
      </c>
      <c r="F900" t="s">
        <v>1790</v>
      </c>
    </row>
    <row r="901" spans="1:6" x14ac:dyDescent="0.3">
      <c r="A901">
        <v>900</v>
      </c>
      <c r="B901" t="s">
        <v>872</v>
      </c>
      <c r="C901" t="s">
        <v>665</v>
      </c>
      <c r="D901">
        <v>472308960</v>
      </c>
      <c r="E901" t="s">
        <v>715</v>
      </c>
      <c r="F901" t="s">
        <v>1791</v>
      </c>
    </row>
    <row r="902" spans="1:6" x14ac:dyDescent="0.3">
      <c r="A902">
        <v>901</v>
      </c>
      <c r="B902" t="s">
        <v>872</v>
      </c>
      <c r="C902" t="s">
        <v>665</v>
      </c>
      <c r="D902">
        <v>472308960</v>
      </c>
      <c r="E902" t="s">
        <v>716</v>
      </c>
      <c r="F902" t="s">
        <v>1792</v>
      </c>
    </row>
    <row r="903" spans="1:6" x14ac:dyDescent="0.3">
      <c r="A903">
        <v>902</v>
      </c>
      <c r="B903" t="s">
        <v>872</v>
      </c>
      <c r="C903" t="s">
        <v>665</v>
      </c>
      <c r="D903">
        <v>472308960</v>
      </c>
      <c r="E903" t="s">
        <v>749</v>
      </c>
      <c r="F903" t="s">
        <v>1793</v>
      </c>
    </row>
    <row r="904" spans="1:6" x14ac:dyDescent="0.3">
      <c r="A904">
        <v>903</v>
      </c>
      <c r="B904" t="s">
        <v>872</v>
      </c>
      <c r="C904" t="s">
        <v>665</v>
      </c>
      <c r="D904">
        <v>472308960</v>
      </c>
      <c r="E904" t="s">
        <v>717</v>
      </c>
      <c r="F904" t="s">
        <v>1794</v>
      </c>
    </row>
    <row r="905" spans="1:6" x14ac:dyDescent="0.3">
      <c r="A905">
        <v>904</v>
      </c>
      <c r="B905" t="s">
        <v>872</v>
      </c>
      <c r="C905" t="s">
        <v>665</v>
      </c>
      <c r="D905">
        <v>472308960</v>
      </c>
      <c r="E905" t="s">
        <v>669</v>
      </c>
      <c r="F905" t="s">
        <v>1795</v>
      </c>
    </row>
    <row r="906" spans="1:6" x14ac:dyDescent="0.3">
      <c r="A906">
        <v>905</v>
      </c>
      <c r="B906" t="s">
        <v>872</v>
      </c>
      <c r="C906" t="s">
        <v>762</v>
      </c>
      <c r="D906">
        <v>472308960</v>
      </c>
      <c r="E906" t="s">
        <v>771</v>
      </c>
      <c r="F906" t="s">
        <v>1796</v>
      </c>
    </row>
    <row r="907" spans="1:6" x14ac:dyDescent="0.3">
      <c r="A907">
        <v>906</v>
      </c>
      <c r="B907" t="s">
        <v>872</v>
      </c>
      <c r="C907" t="s">
        <v>762</v>
      </c>
      <c r="D907">
        <v>472308960</v>
      </c>
      <c r="E907" t="s">
        <v>785</v>
      </c>
      <c r="F907" t="s">
        <v>1797</v>
      </c>
    </row>
    <row r="908" spans="1:6" x14ac:dyDescent="0.3">
      <c r="A908">
        <v>907</v>
      </c>
      <c r="B908" t="s">
        <v>872</v>
      </c>
      <c r="C908" t="s">
        <v>762</v>
      </c>
      <c r="D908">
        <v>472308960</v>
      </c>
      <c r="E908" t="s">
        <v>774</v>
      </c>
      <c r="F908" t="s">
        <v>1798</v>
      </c>
    </row>
    <row r="909" spans="1:6" x14ac:dyDescent="0.3">
      <c r="A909">
        <v>908</v>
      </c>
      <c r="B909" t="s">
        <v>872</v>
      </c>
      <c r="C909" t="s">
        <v>762</v>
      </c>
      <c r="D909">
        <v>472308960</v>
      </c>
      <c r="E909" t="s">
        <v>772</v>
      </c>
      <c r="F909" t="s">
        <v>1799</v>
      </c>
    </row>
    <row r="910" spans="1:6" x14ac:dyDescent="0.3">
      <c r="A910">
        <v>909</v>
      </c>
      <c r="B910" t="s">
        <v>872</v>
      </c>
      <c r="C910" t="s">
        <v>762</v>
      </c>
      <c r="D910">
        <v>472308960</v>
      </c>
      <c r="E910" t="s">
        <v>774</v>
      </c>
      <c r="F910" t="s">
        <v>1800</v>
      </c>
    </row>
    <row r="911" spans="1:6" x14ac:dyDescent="0.3">
      <c r="A911">
        <v>910</v>
      </c>
      <c r="B911" t="s">
        <v>872</v>
      </c>
      <c r="C911" t="s">
        <v>762</v>
      </c>
      <c r="D911">
        <v>472308960</v>
      </c>
      <c r="E911" t="s">
        <v>785</v>
      </c>
      <c r="F911" t="s">
        <v>1801</v>
      </c>
    </row>
    <row r="912" spans="1:6" x14ac:dyDescent="0.3">
      <c r="A912">
        <v>911</v>
      </c>
      <c r="B912" t="s">
        <v>872</v>
      </c>
      <c r="C912" t="s">
        <v>762</v>
      </c>
      <c r="D912">
        <v>472308960</v>
      </c>
      <c r="E912" t="s">
        <v>771</v>
      </c>
      <c r="F912" t="s">
        <v>1802</v>
      </c>
    </row>
    <row r="913" spans="1:6" x14ac:dyDescent="0.3">
      <c r="A913">
        <v>912</v>
      </c>
      <c r="B913" t="s">
        <v>872</v>
      </c>
      <c r="C913" t="s">
        <v>762</v>
      </c>
      <c r="D913">
        <v>472308960</v>
      </c>
      <c r="E913" t="s">
        <v>782</v>
      </c>
      <c r="F913" t="s">
        <v>1803</v>
      </c>
    </row>
    <row r="914" spans="1:6" x14ac:dyDescent="0.3">
      <c r="A914">
        <v>913</v>
      </c>
      <c r="B914" t="s">
        <v>872</v>
      </c>
      <c r="C914" t="s">
        <v>2</v>
      </c>
      <c r="D914">
        <v>472308960</v>
      </c>
      <c r="E914" t="s">
        <v>29</v>
      </c>
      <c r="F914" t="s">
        <v>1804</v>
      </c>
    </row>
    <row r="915" spans="1:6" ht="28.8" x14ac:dyDescent="0.3">
      <c r="A915">
        <v>914</v>
      </c>
      <c r="B915" t="s">
        <v>872</v>
      </c>
      <c r="C915" t="s">
        <v>879</v>
      </c>
      <c r="D915">
        <v>472308960</v>
      </c>
      <c r="E915" s="1" t="s">
        <v>172</v>
      </c>
      <c r="F915" t="s">
        <v>1805</v>
      </c>
    </row>
    <row r="916" spans="1:6" x14ac:dyDescent="0.3">
      <c r="A916">
        <v>915</v>
      </c>
      <c r="B916" t="s">
        <v>872</v>
      </c>
      <c r="C916" t="s">
        <v>881</v>
      </c>
      <c r="D916">
        <v>472308960</v>
      </c>
      <c r="E916" t="s">
        <v>472</v>
      </c>
      <c r="F916" t="s">
        <v>1806</v>
      </c>
    </row>
    <row r="917" spans="1:6" x14ac:dyDescent="0.3">
      <c r="A917">
        <v>916</v>
      </c>
      <c r="B917" t="s">
        <v>872</v>
      </c>
      <c r="C917" t="s">
        <v>554</v>
      </c>
      <c r="D917">
        <v>472308960</v>
      </c>
      <c r="E917" t="s">
        <v>596</v>
      </c>
      <c r="F917" t="s">
        <v>1807</v>
      </c>
    </row>
    <row r="918" spans="1:6" x14ac:dyDescent="0.3">
      <c r="A918">
        <v>917</v>
      </c>
      <c r="B918" t="s">
        <v>872</v>
      </c>
      <c r="C918" t="s">
        <v>554</v>
      </c>
      <c r="D918">
        <v>472308960</v>
      </c>
      <c r="E918" t="s">
        <v>570</v>
      </c>
      <c r="F918" t="s">
        <v>1808</v>
      </c>
    </row>
    <row r="919" spans="1:6" x14ac:dyDescent="0.3">
      <c r="A919">
        <v>918</v>
      </c>
      <c r="B919" t="s">
        <v>872</v>
      </c>
      <c r="C919" t="s">
        <v>665</v>
      </c>
      <c r="D919">
        <v>472308960</v>
      </c>
      <c r="E919" t="s">
        <v>717</v>
      </c>
      <c r="F919" t="s">
        <v>1809</v>
      </c>
    </row>
    <row r="920" spans="1:6" x14ac:dyDescent="0.3">
      <c r="A920">
        <v>919</v>
      </c>
      <c r="B920" t="s">
        <v>872</v>
      </c>
      <c r="C920" t="s">
        <v>665</v>
      </c>
      <c r="D920">
        <v>472308960</v>
      </c>
      <c r="E920" t="s">
        <v>710</v>
      </c>
      <c r="F920" t="s">
        <v>1810</v>
      </c>
    </row>
    <row r="921" spans="1:6" x14ac:dyDescent="0.3">
      <c r="A921">
        <v>920</v>
      </c>
      <c r="B921" t="s">
        <v>872</v>
      </c>
      <c r="C921" t="s">
        <v>665</v>
      </c>
      <c r="D921">
        <v>472308960</v>
      </c>
      <c r="E921" t="s">
        <v>715</v>
      </c>
      <c r="F921" t="s">
        <v>1811</v>
      </c>
    </row>
    <row r="922" spans="1:6" x14ac:dyDescent="0.3">
      <c r="A922">
        <v>921</v>
      </c>
      <c r="B922" t="s">
        <v>872</v>
      </c>
      <c r="C922" t="s">
        <v>665</v>
      </c>
      <c r="D922">
        <v>472308960</v>
      </c>
      <c r="E922" t="s">
        <v>716</v>
      </c>
      <c r="F922" t="s">
        <v>1812</v>
      </c>
    </row>
    <row r="923" spans="1:6" x14ac:dyDescent="0.3">
      <c r="A923">
        <v>922</v>
      </c>
      <c r="B923" t="s">
        <v>872</v>
      </c>
      <c r="C923" t="s">
        <v>665</v>
      </c>
      <c r="D923">
        <v>472308960</v>
      </c>
      <c r="E923" t="s">
        <v>1813</v>
      </c>
      <c r="F923" t="s">
        <v>1814</v>
      </c>
    </row>
    <row r="924" spans="1:6" x14ac:dyDescent="0.3">
      <c r="A924">
        <v>923</v>
      </c>
      <c r="B924" t="s">
        <v>872</v>
      </c>
      <c r="C924" t="s">
        <v>665</v>
      </c>
      <c r="D924">
        <v>472308960</v>
      </c>
      <c r="E924" t="s">
        <v>710</v>
      </c>
      <c r="F924" t="s">
        <v>1815</v>
      </c>
    </row>
    <row r="925" spans="1:6" x14ac:dyDescent="0.3">
      <c r="A925">
        <v>924</v>
      </c>
      <c r="B925" t="s">
        <v>872</v>
      </c>
      <c r="C925" t="s">
        <v>665</v>
      </c>
      <c r="D925">
        <v>472308960</v>
      </c>
      <c r="E925" t="s">
        <v>673</v>
      </c>
      <c r="F925" t="s">
        <v>1816</v>
      </c>
    </row>
    <row r="926" spans="1:6" x14ac:dyDescent="0.3">
      <c r="A926">
        <v>925</v>
      </c>
      <c r="B926" t="s">
        <v>872</v>
      </c>
      <c r="C926" t="s">
        <v>665</v>
      </c>
      <c r="D926">
        <v>472308960</v>
      </c>
      <c r="E926" t="s">
        <v>710</v>
      </c>
      <c r="F926" t="s">
        <v>1817</v>
      </c>
    </row>
    <row r="927" spans="1:6" x14ac:dyDescent="0.3">
      <c r="A927">
        <v>926</v>
      </c>
      <c r="B927" t="s">
        <v>872</v>
      </c>
      <c r="C927" t="s">
        <v>665</v>
      </c>
      <c r="D927">
        <v>472308960</v>
      </c>
      <c r="E927" t="s">
        <v>713</v>
      </c>
      <c r="F927" t="s">
        <v>1818</v>
      </c>
    </row>
    <row r="928" spans="1:6" x14ac:dyDescent="0.3">
      <c r="A928">
        <v>927</v>
      </c>
      <c r="B928" t="s">
        <v>872</v>
      </c>
      <c r="C928" t="s">
        <v>665</v>
      </c>
      <c r="D928">
        <v>472308960</v>
      </c>
      <c r="E928" t="s">
        <v>687</v>
      </c>
      <c r="F928" t="s">
        <v>1819</v>
      </c>
    </row>
    <row r="929" spans="1:6" x14ac:dyDescent="0.3">
      <c r="A929">
        <v>928</v>
      </c>
      <c r="B929" t="s">
        <v>872</v>
      </c>
      <c r="C929" t="s">
        <v>665</v>
      </c>
      <c r="D929">
        <v>472308960</v>
      </c>
      <c r="E929" t="s">
        <v>671</v>
      </c>
      <c r="F929" t="s">
        <v>1820</v>
      </c>
    </row>
    <row r="930" spans="1:6" x14ac:dyDescent="0.3">
      <c r="A930">
        <v>929</v>
      </c>
      <c r="B930" t="s">
        <v>872</v>
      </c>
      <c r="C930" t="s">
        <v>665</v>
      </c>
      <c r="D930">
        <v>472308960</v>
      </c>
      <c r="E930" t="s">
        <v>1821</v>
      </c>
      <c r="F930" t="s">
        <v>1822</v>
      </c>
    </row>
    <row r="931" spans="1:6" x14ac:dyDescent="0.3">
      <c r="A931">
        <v>930</v>
      </c>
      <c r="B931" t="s">
        <v>872</v>
      </c>
      <c r="C931" t="s">
        <v>665</v>
      </c>
      <c r="D931">
        <v>472308960</v>
      </c>
      <c r="E931" t="s">
        <v>676</v>
      </c>
      <c r="F931" t="s">
        <v>1823</v>
      </c>
    </row>
    <row r="932" spans="1:6" x14ac:dyDescent="0.3">
      <c r="A932">
        <v>931</v>
      </c>
      <c r="B932" t="s">
        <v>872</v>
      </c>
      <c r="C932" t="s">
        <v>665</v>
      </c>
      <c r="D932">
        <v>472308960</v>
      </c>
      <c r="E932" t="s">
        <v>669</v>
      </c>
      <c r="F932" t="s">
        <v>1824</v>
      </c>
    </row>
    <row r="933" spans="1:6" x14ac:dyDescent="0.3">
      <c r="A933">
        <v>932</v>
      </c>
      <c r="B933" t="s">
        <v>872</v>
      </c>
      <c r="C933" t="s">
        <v>762</v>
      </c>
      <c r="D933">
        <v>472308960</v>
      </c>
      <c r="E933" t="s">
        <v>782</v>
      </c>
      <c r="F933" t="s">
        <v>1825</v>
      </c>
    </row>
    <row r="934" spans="1:6" x14ac:dyDescent="0.3">
      <c r="A934">
        <v>933</v>
      </c>
      <c r="B934" t="s">
        <v>872</v>
      </c>
      <c r="C934" t="s">
        <v>762</v>
      </c>
      <c r="D934">
        <v>472308960</v>
      </c>
      <c r="E934" t="s">
        <v>771</v>
      </c>
      <c r="F934" t="s">
        <v>1826</v>
      </c>
    </row>
    <row r="935" spans="1:6" x14ac:dyDescent="0.3">
      <c r="A935">
        <v>934</v>
      </c>
      <c r="B935" t="s">
        <v>872</v>
      </c>
      <c r="C935" t="s">
        <v>762</v>
      </c>
      <c r="D935">
        <v>472308960</v>
      </c>
      <c r="E935" t="s">
        <v>785</v>
      </c>
      <c r="F935" t="s">
        <v>1827</v>
      </c>
    </row>
    <row r="936" spans="1:6" x14ac:dyDescent="0.3">
      <c r="A936">
        <v>935</v>
      </c>
      <c r="B936" t="s">
        <v>872</v>
      </c>
      <c r="C936" t="s">
        <v>762</v>
      </c>
      <c r="D936">
        <v>472308960</v>
      </c>
      <c r="E936" t="s">
        <v>772</v>
      </c>
      <c r="F936" t="s">
        <v>1828</v>
      </c>
    </row>
    <row r="937" spans="1:6" x14ac:dyDescent="0.3">
      <c r="A937">
        <v>936</v>
      </c>
      <c r="B937" t="s">
        <v>872</v>
      </c>
      <c r="C937" t="s">
        <v>762</v>
      </c>
      <c r="D937">
        <v>472308960</v>
      </c>
      <c r="E937" t="s">
        <v>774</v>
      </c>
      <c r="F937" t="s">
        <v>1829</v>
      </c>
    </row>
    <row r="938" spans="1:6" x14ac:dyDescent="0.3">
      <c r="A938">
        <v>937</v>
      </c>
      <c r="B938" t="s">
        <v>872</v>
      </c>
      <c r="C938" t="s">
        <v>762</v>
      </c>
      <c r="D938">
        <v>472308960</v>
      </c>
      <c r="E938" t="s">
        <v>772</v>
      </c>
      <c r="F938" t="s">
        <v>1830</v>
      </c>
    </row>
    <row r="939" spans="1:6" x14ac:dyDescent="0.3">
      <c r="A939">
        <v>938</v>
      </c>
      <c r="B939" t="s">
        <v>872</v>
      </c>
      <c r="C939" t="s">
        <v>762</v>
      </c>
      <c r="D939">
        <v>472308960</v>
      </c>
      <c r="E939" t="s">
        <v>776</v>
      </c>
      <c r="F939" t="s">
        <v>1831</v>
      </c>
    </row>
    <row r="940" spans="1:6" x14ac:dyDescent="0.3">
      <c r="A940">
        <v>939</v>
      </c>
      <c r="B940" t="s">
        <v>872</v>
      </c>
      <c r="C940" t="s">
        <v>762</v>
      </c>
      <c r="D940">
        <v>472308960</v>
      </c>
      <c r="E940" t="s">
        <v>796</v>
      </c>
      <c r="F940" t="s">
        <v>1832</v>
      </c>
    </row>
    <row r="941" spans="1:6" x14ac:dyDescent="0.3">
      <c r="A941">
        <v>940</v>
      </c>
      <c r="B941" t="s">
        <v>872</v>
      </c>
      <c r="C941" t="s">
        <v>762</v>
      </c>
      <c r="D941">
        <v>472308960</v>
      </c>
      <c r="E941" t="s">
        <v>782</v>
      </c>
      <c r="F941" t="s">
        <v>1833</v>
      </c>
    </row>
    <row r="942" spans="1:6" x14ac:dyDescent="0.3">
      <c r="A942">
        <v>941</v>
      </c>
      <c r="B942" t="s">
        <v>872</v>
      </c>
      <c r="C942" t="s">
        <v>762</v>
      </c>
      <c r="D942">
        <v>472308960</v>
      </c>
      <c r="E942" t="s">
        <v>789</v>
      </c>
      <c r="F942" t="s">
        <v>1834</v>
      </c>
    </row>
    <row r="943" spans="1:6" x14ac:dyDescent="0.3">
      <c r="A943">
        <v>942</v>
      </c>
      <c r="B943" t="s">
        <v>872</v>
      </c>
      <c r="C943" t="s">
        <v>762</v>
      </c>
      <c r="D943">
        <v>472308960</v>
      </c>
      <c r="E943" t="s">
        <v>791</v>
      </c>
      <c r="F943" t="s">
        <v>1835</v>
      </c>
    </row>
    <row r="944" spans="1:6" x14ac:dyDescent="0.3">
      <c r="A944">
        <v>943</v>
      </c>
      <c r="B944" t="s">
        <v>872</v>
      </c>
      <c r="C944" t="s">
        <v>762</v>
      </c>
      <c r="D944">
        <v>472308960</v>
      </c>
      <c r="E944" t="s">
        <v>798</v>
      </c>
      <c r="F944" t="s">
        <v>1836</v>
      </c>
    </row>
    <row r="945" spans="1:6" x14ac:dyDescent="0.3">
      <c r="A945">
        <v>944</v>
      </c>
      <c r="B945" t="s">
        <v>872</v>
      </c>
      <c r="C945" t="s">
        <v>762</v>
      </c>
      <c r="D945">
        <v>472308960</v>
      </c>
      <c r="E945" t="s">
        <v>813</v>
      </c>
      <c r="F945" t="s">
        <v>1837</v>
      </c>
    </row>
    <row r="946" spans="1:6" x14ac:dyDescent="0.3">
      <c r="A946">
        <v>945</v>
      </c>
      <c r="B946" t="s">
        <v>872</v>
      </c>
      <c r="C946" t="s">
        <v>762</v>
      </c>
      <c r="D946">
        <v>472308960</v>
      </c>
      <c r="E946" t="s">
        <v>814</v>
      </c>
      <c r="F946" t="s">
        <v>1838</v>
      </c>
    </row>
    <row r="947" spans="1:6" x14ac:dyDescent="0.3">
      <c r="A947">
        <v>946</v>
      </c>
      <c r="B947" t="s">
        <v>872</v>
      </c>
      <c r="C947" t="s">
        <v>762</v>
      </c>
      <c r="D947">
        <v>472308960</v>
      </c>
      <c r="E947" t="s">
        <v>815</v>
      </c>
      <c r="F947" t="s">
        <v>1839</v>
      </c>
    </row>
    <row r="948" spans="1:6" x14ac:dyDescent="0.3">
      <c r="A948">
        <v>947</v>
      </c>
      <c r="B948" t="s">
        <v>872</v>
      </c>
      <c r="C948" t="s">
        <v>762</v>
      </c>
      <c r="D948">
        <v>472308960</v>
      </c>
      <c r="E948" t="s">
        <v>816</v>
      </c>
      <c r="F948" t="s">
        <v>1840</v>
      </c>
    </row>
    <row r="949" spans="1:6" x14ac:dyDescent="0.3">
      <c r="A949">
        <v>948</v>
      </c>
      <c r="B949" t="s">
        <v>872</v>
      </c>
      <c r="C949" t="s">
        <v>762</v>
      </c>
      <c r="D949">
        <v>472308960</v>
      </c>
      <c r="E949" t="s">
        <v>796</v>
      </c>
      <c r="F949" t="s">
        <v>1841</v>
      </c>
    </row>
    <row r="950" spans="1:6" x14ac:dyDescent="0.3">
      <c r="A950">
        <v>949</v>
      </c>
      <c r="B950" t="s">
        <v>872</v>
      </c>
      <c r="C950" t="s">
        <v>762</v>
      </c>
      <c r="D950">
        <v>472308960</v>
      </c>
      <c r="E950" t="s">
        <v>817</v>
      </c>
      <c r="F950" t="s">
        <v>1842</v>
      </c>
    </row>
    <row r="951" spans="1:6" x14ac:dyDescent="0.3">
      <c r="A951">
        <v>950</v>
      </c>
      <c r="B951" t="s">
        <v>872</v>
      </c>
      <c r="C951" t="s">
        <v>762</v>
      </c>
      <c r="D951">
        <v>472308960</v>
      </c>
      <c r="E951" t="s">
        <v>799</v>
      </c>
      <c r="F951" t="s">
        <v>1843</v>
      </c>
    </row>
    <row r="952" spans="1:6" x14ac:dyDescent="0.3">
      <c r="A952">
        <v>951</v>
      </c>
      <c r="B952" t="s">
        <v>872</v>
      </c>
      <c r="C952" t="s">
        <v>762</v>
      </c>
      <c r="D952">
        <v>472308960</v>
      </c>
      <c r="E952" t="s">
        <v>800</v>
      </c>
      <c r="F952" t="s">
        <v>1844</v>
      </c>
    </row>
    <row r="953" spans="1:6" x14ac:dyDescent="0.3">
      <c r="A953">
        <v>952</v>
      </c>
      <c r="B953" t="s">
        <v>872</v>
      </c>
      <c r="C953" t="s">
        <v>762</v>
      </c>
      <c r="D953">
        <v>472308960</v>
      </c>
      <c r="E953" t="s">
        <v>800</v>
      </c>
      <c r="F953" t="s">
        <v>1845</v>
      </c>
    </row>
    <row r="954" spans="1:6" x14ac:dyDescent="0.3">
      <c r="A954">
        <v>953</v>
      </c>
      <c r="B954" t="s">
        <v>872</v>
      </c>
      <c r="C954" t="s">
        <v>762</v>
      </c>
      <c r="D954">
        <v>472308960</v>
      </c>
      <c r="E954" t="s">
        <v>799</v>
      </c>
      <c r="F954" t="s">
        <v>1846</v>
      </c>
    </row>
    <row r="955" spans="1:6" x14ac:dyDescent="0.3">
      <c r="A955">
        <v>954</v>
      </c>
      <c r="B955" t="s">
        <v>872</v>
      </c>
      <c r="C955" t="s">
        <v>762</v>
      </c>
      <c r="D955">
        <v>472308960</v>
      </c>
      <c r="E955" t="s">
        <v>764</v>
      </c>
      <c r="F955" t="s">
        <v>1847</v>
      </c>
    </row>
    <row r="956" spans="1:6" x14ac:dyDescent="0.3">
      <c r="A956">
        <v>955</v>
      </c>
      <c r="B956" t="s">
        <v>872</v>
      </c>
      <c r="C956" t="s">
        <v>2</v>
      </c>
      <c r="D956">
        <v>472308960</v>
      </c>
      <c r="E956" t="s">
        <v>32</v>
      </c>
      <c r="F956" t="s">
        <v>1848</v>
      </c>
    </row>
    <row r="957" spans="1:6" x14ac:dyDescent="0.3">
      <c r="A957">
        <v>956</v>
      </c>
      <c r="B957" t="s">
        <v>872</v>
      </c>
      <c r="C957" t="s">
        <v>2</v>
      </c>
      <c r="D957">
        <v>472308960</v>
      </c>
      <c r="E957" t="s">
        <v>29</v>
      </c>
      <c r="F957" t="s">
        <v>1849</v>
      </c>
    </row>
    <row r="958" spans="1:6" ht="28.8" x14ac:dyDescent="0.3">
      <c r="A958">
        <v>957</v>
      </c>
      <c r="B958" t="s">
        <v>872</v>
      </c>
      <c r="C958" t="s">
        <v>879</v>
      </c>
      <c r="D958">
        <v>472308960</v>
      </c>
      <c r="E958" s="1" t="s">
        <v>466</v>
      </c>
      <c r="F958" t="s">
        <v>1850</v>
      </c>
    </row>
    <row r="959" spans="1:6" ht="28.8" x14ac:dyDescent="0.3">
      <c r="A959">
        <v>958</v>
      </c>
      <c r="B959" t="s">
        <v>872</v>
      </c>
      <c r="C959" t="s">
        <v>879</v>
      </c>
      <c r="D959">
        <v>472308960</v>
      </c>
      <c r="E959" s="1" t="s">
        <v>172</v>
      </c>
      <c r="F959" t="s">
        <v>1851</v>
      </c>
    </row>
    <row r="960" spans="1:6" x14ac:dyDescent="0.3">
      <c r="A960">
        <v>959</v>
      </c>
      <c r="B960" t="s">
        <v>872</v>
      </c>
      <c r="C960" t="s">
        <v>881</v>
      </c>
      <c r="D960">
        <v>472308960</v>
      </c>
      <c r="E960" t="s">
        <v>472</v>
      </c>
      <c r="F960" t="s">
        <v>1852</v>
      </c>
    </row>
    <row r="961" spans="1:6" x14ac:dyDescent="0.3">
      <c r="A961">
        <v>960</v>
      </c>
      <c r="B961" t="s">
        <v>872</v>
      </c>
      <c r="C961" t="s">
        <v>554</v>
      </c>
      <c r="D961">
        <v>472308960</v>
      </c>
      <c r="E961" t="s">
        <v>578</v>
      </c>
      <c r="F961" t="s">
        <v>1853</v>
      </c>
    </row>
    <row r="962" spans="1:6" x14ac:dyDescent="0.3">
      <c r="A962">
        <v>961</v>
      </c>
      <c r="B962" t="s">
        <v>872</v>
      </c>
      <c r="C962" t="s">
        <v>665</v>
      </c>
      <c r="D962">
        <v>472308960</v>
      </c>
      <c r="E962" t="s">
        <v>1854</v>
      </c>
      <c r="F962" t="s">
        <v>1855</v>
      </c>
    </row>
    <row r="963" spans="1:6" x14ac:dyDescent="0.3">
      <c r="A963">
        <v>962</v>
      </c>
      <c r="B963" t="s">
        <v>872</v>
      </c>
      <c r="C963" t="s">
        <v>665</v>
      </c>
      <c r="D963">
        <v>472308960</v>
      </c>
      <c r="E963" t="s">
        <v>673</v>
      </c>
      <c r="F963" t="s">
        <v>1856</v>
      </c>
    </row>
    <row r="964" spans="1:6" x14ac:dyDescent="0.3">
      <c r="A964">
        <v>963</v>
      </c>
      <c r="B964" t="s">
        <v>872</v>
      </c>
      <c r="C964" t="s">
        <v>665</v>
      </c>
      <c r="D964">
        <v>472308960</v>
      </c>
      <c r="E964" t="s">
        <v>714</v>
      </c>
      <c r="F964" t="s">
        <v>1857</v>
      </c>
    </row>
    <row r="965" spans="1:6" x14ac:dyDescent="0.3">
      <c r="A965">
        <v>964</v>
      </c>
      <c r="B965" t="s">
        <v>872</v>
      </c>
      <c r="C965" t="s">
        <v>665</v>
      </c>
      <c r="D965">
        <v>472308960</v>
      </c>
      <c r="E965" t="s">
        <v>671</v>
      </c>
      <c r="F965" t="s">
        <v>1858</v>
      </c>
    </row>
    <row r="966" spans="1:6" x14ac:dyDescent="0.3">
      <c r="A966">
        <v>965</v>
      </c>
      <c r="B966" t="s">
        <v>872</v>
      </c>
      <c r="C966" t="s">
        <v>665</v>
      </c>
      <c r="D966">
        <v>472308960</v>
      </c>
      <c r="E966" t="s">
        <v>669</v>
      </c>
      <c r="F966" t="s">
        <v>1859</v>
      </c>
    </row>
    <row r="967" spans="1:6" x14ac:dyDescent="0.3">
      <c r="A967">
        <v>966</v>
      </c>
      <c r="B967" t="s">
        <v>872</v>
      </c>
      <c r="C967" t="s">
        <v>762</v>
      </c>
      <c r="D967">
        <v>472308960</v>
      </c>
      <c r="E967" t="s">
        <v>780</v>
      </c>
      <c r="F967" t="s">
        <v>1860</v>
      </c>
    </row>
    <row r="968" spans="1:6" x14ac:dyDescent="0.3">
      <c r="A968">
        <v>967</v>
      </c>
      <c r="B968" t="s">
        <v>872</v>
      </c>
      <c r="C968" t="s">
        <v>762</v>
      </c>
      <c r="D968">
        <v>472308960</v>
      </c>
      <c r="E968" t="s">
        <v>768</v>
      </c>
      <c r="F968" t="s">
        <v>1861</v>
      </c>
    </row>
    <row r="969" spans="1:6" x14ac:dyDescent="0.3">
      <c r="A969">
        <v>968</v>
      </c>
      <c r="B969" t="s">
        <v>872</v>
      </c>
      <c r="C969" t="s">
        <v>762</v>
      </c>
      <c r="D969">
        <v>472308960</v>
      </c>
      <c r="E969" t="s">
        <v>767</v>
      </c>
      <c r="F969" t="s">
        <v>1862</v>
      </c>
    </row>
    <row r="970" spans="1:6" s="18" customFormat="1" ht="15" thickBot="1" x14ac:dyDescent="0.35">
      <c r="A970">
        <v>969</v>
      </c>
      <c r="B970" s="18" t="s">
        <v>872</v>
      </c>
      <c r="C970" s="18" t="s">
        <v>762</v>
      </c>
      <c r="D970" s="18">
        <v>472308960</v>
      </c>
      <c r="E970" s="18" t="s">
        <v>764</v>
      </c>
      <c r="F970" s="18" t="s">
        <v>1863</v>
      </c>
    </row>
    <row r="971" spans="1:6" x14ac:dyDescent="0.3">
      <c r="A971">
        <v>970</v>
      </c>
      <c r="B971" t="s">
        <v>872</v>
      </c>
      <c r="C971" t="s">
        <v>2</v>
      </c>
      <c r="D971">
        <v>479224761</v>
      </c>
      <c r="E971" t="s">
        <v>32</v>
      </c>
      <c r="F971" t="s">
        <v>1864</v>
      </c>
    </row>
    <row r="972" spans="1:6" x14ac:dyDescent="0.3">
      <c r="A972">
        <v>971</v>
      </c>
      <c r="B972" t="s">
        <v>872</v>
      </c>
      <c r="C972" t="s">
        <v>2</v>
      </c>
      <c r="D972">
        <v>479224761</v>
      </c>
      <c r="E972" t="s">
        <v>56</v>
      </c>
      <c r="F972" t="s">
        <v>1865</v>
      </c>
    </row>
    <row r="973" spans="1:6" x14ac:dyDescent="0.3">
      <c r="A973">
        <v>972</v>
      </c>
      <c r="B973" t="s">
        <v>872</v>
      </c>
      <c r="C973" t="s">
        <v>2</v>
      </c>
      <c r="D973">
        <v>479224761</v>
      </c>
      <c r="E973" t="s">
        <v>17</v>
      </c>
      <c r="F973" t="s">
        <v>1866</v>
      </c>
    </row>
    <row r="974" spans="1:6" x14ac:dyDescent="0.3">
      <c r="A974">
        <v>973</v>
      </c>
      <c r="B974" t="s">
        <v>872</v>
      </c>
      <c r="C974" t="s">
        <v>2</v>
      </c>
      <c r="D974">
        <v>479224761</v>
      </c>
      <c r="E974" t="s">
        <v>62</v>
      </c>
      <c r="F974" t="s">
        <v>1867</v>
      </c>
    </row>
    <row r="975" spans="1:6" x14ac:dyDescent="0.3">
      <c r="A975">
        <v>974</v>
      </c>
      <c r="B975" t="s">
        <v>872</v>
      </c>
      <c r="C975" t="s">
        <v>2</v>
      </c>
      <c r="D975">
        <v>479224761</v>
      </c>
      <c r="E975" t="s">
        <v>41</v>
      </c>
      <c r="F975" t="s">
        <v>1868</v>
      </c>
    </row>
    <row r="976" spans="1:6" x14ac:dyDescent="0.3">
      <c r="A976">
        <v>975</v>
      </c>
      <c r="B976" t="s">
        <v>872</v>
      </c>
      <c r="C976" t="s">
        <v>2</v>
      </c>
      <c r="D976">
        <v>479224761</v>
      </c>
      <c r="E976" t="s">
        <v>96</v>
      </c>
      <c r="F976" t="s">
        <v>1869</v>
      </c>
    </row>
    <row r="977" spans="1:6" x14ac:dyDescent="0.3">
      <c r="A977">
        <v>976</v>
      </c>
      <c r="B977" t="s">
        <v>872</v>
      </c>
      <c r="C977" t="s">
        <v>2</v>
      </c>
      <c r="D977">
        <v>479224761</v>
      </c>
      <c r="E977" t="s">
        <v>22</v>
      </c>
      <c r="F977" t="s">
        <v>1870</v>
      </c>
    </row>
    <row r="978" spans="1:6" x14ac:dyDescent="0.3">
      <c r="A978">
        <v>977</v>
      </c>
      <c r="B978" t="s">
        <v>872</v>
      </c>
      <c r="C978" t="s">
        <v>2</v>
      </c>
      <c r="D978">
        <v>479224761</v>
      </c>
      <c r="E978" t="s">
        <v>29</v>
      </c>
      <c r="F978" t="s">
        <v>1871</v>
      </c>
    </row>
    <row r="979" spans="1:6" ht="28.8" x14ac:dyDescent="0.3">
      <c r="A979">
        <v>978</v>
      </c>
      <c r="B979" t="s">
        <v>872</v>
      </c>
      <c r="C979" t="s">
        <v>879</v>
      </c>
      <c r="D979">
        <v>479224761</v>
      </c>
      <c r="E979" s="1" t="s">
        <v>378</v>
      </c>
      <c r="F979" t="s">
        <v>1872</v>
      </c>
    </row>
    <row r="980" spans="1:6" ht="28.8" x14ac:dyDescent="0.3">
      <c r="A980">
        <v>979</v>
      </c>
      <c r="B980" t="s">
        <v>872</v>
      </c>
      <c r="C980" t="s">
        <v>879</v>
      </c>
      <c r="D980">
        <v>479224761</v>
      </c>
      <c r="E980" s="1" t="s">
        <v>262</v>
      </c>
      <c r="F980" t="s">
        <v>1873</v>
      </c>
    </row>
    <row r="981" spans="1:6" ht="28.8" x14ac:dyDescent="0.3">
      <c r="A981">
        <v>980</v>
      </c>
      <c r="B981" t="s">
        <v>872</v>
      </c>
      <c r="C981" t="s">
        <v>879</v>
      </c>
      <c r="D981">
        <v>479224761</v>
      </c>
      <c r="E981" s="1" t="s">
        <v>273</v>
      </c>
      <c r="F981" t="s">
        <v>1874</v>
      </c>
    </row>
    <row r="982" spans="1:6" ht="28.8" x14ac:dyDescent="0.3">
      <c r="A982">
        <v>981</v>
      </c>
      <c r="B982" t="s">
        <v>872</v>
      </c>
      <c r="C982" t="s">
        <v>879</v>
      </c>
      <c r="D982">
        <v>479224761</v>
      </c>
      <c r="E982" s="1" t="s">
        <v>262</v>
      </c>
      <c r="F982" t="s">
        <v>1875</v>
      </c>
    </row>
    <row r="983" spans="1:6" ht="28.8" x14ac:dyDescent="0.3">
      <c r="A983">
        <v>982</v>
      </c>
      <c r="B983" t="s">
        <v>872</v>
      </c>
      <c r="C983" t="s">
        <v>879</v>
      </c>
      <c r="D983">
        <v>479224761</v>
      </c>
      <c r="E983" s="1" t="s">
        <v>280</v>
      </c>
      <c r="F983" t="s">
        <v>1876</v>
      </c>
    </row>
    <row r="984" spans="1:6" ht="28.8" x14ac:dyDescent="0.3">
      <c r="A984">
        <v>983</v>
      </c>
      <c r="B984" t="s">
        <v>872</v>
      </c>
      <c r="C984" t="s">
        <v>879</v>
      </c>
      <c r="D984">
        <v>479224761</v>
      </c>
      <c r="E984" s="1" t="s">
        <v>379</v>
      </c>
      <c r="F984" t="s">
        <v>1877</v>
      </c>
    </row>
    <row r="985" spans="1:6" ht="28.8" x14ac:dyDescent="0.3">
      <c r="A985">
        <v>984</v>
      </c>
      <c r="B985" t="s">
        <v>872</v>
      </c>
      <c r="C985" t="s">
        <v>879</v>
      </c>
      <c r="D985">
        <v>479224761</v>
      </c>
      <c r="E985" s="1" t="s">
        <v>380</v>
      </c>
      <c r="F985" t="s">
        <v>1878</v>
      </c>
    </row>
    <row r="986" spans="1:6" ht="28.8" x14ac:dyDescent="0.3">
      <c r="A986">
        <v>985</v>
      </c>
      <c r="B986" t="s">
        <v>872</v>
      </c>
      <c r="C986" t="s">
        <v>879</v>
      </c>
      <c r="D986">
        <v>479224761</v>
      </c>
      <c r="E986" s="1" t="s">
        <v>268</v>
      </c>
      <c r="F986" t="s">
        <v>1879</v>
      </c>
    </row>
    <row r="987" spans="1:6" ht="28.8" x14ac:dyDescent="0.3">
      <c r="A987">
        <v>986</v>
      </c>
      <c r="B987" t="s">
        <v>872</v>
      </c>
      <c r="C987" t="s">
        <v>879</v>
      </c>
      <c r="D987">
        <v>479224761</v>
      </c>
      <c r="E987" s="1" t="s">
        <v>266</v>
      </c>
      <c r="F987" t="s">
        <v>1880</v>
      </c>
    </row>
    <row r="988" spans="1:6" ht="28.8" x14ac:dyDescent="0.3">
      <c r="A988">
        <v>987</v>
      </c>
      <c r="B988" t="s">
        <v>872</v>
      </c>
      <c r="C988" t="s">
        <v>879</v>
      </c>
      <c r="D988">
        <v>479224761</v>
      </c>
      <c r="E988" s="1" t="s">
        <v>381</v>
      </c>
      <c r="F988" t="s">
        <v>1881</v>
      </c>
    </row>
    <row r="989" spans="1:6" ht="28.8" x14ac:dyDescent="0.3">
      <c r="A989">
        <v>988</v>
      </c>
      <c r="B989" t="s">
        <v>872</v>
      </c>
      <c r="C989" t="s">
        <v>879</v>
      </c>
      <c r="D989">
        <v>479224761</v>
      </c>
      <c r="E989" s="1" t="s">
        <v>382</v>
      </c>
      <c r="F989" t="s">
        <v>1882</v>
      </c>
    </row>
    <row r="990" spans="1:6" ht="28.8" x14ac:dyDescent="0.3">
      <c r="A990">
        <v>989</v>
      </c>
      <c r="B990" t="s">
        <v>872</v>
      </c>
      <c r="C990" t="s">
        <v>879</v>
      </c>
      <c r="D990">
        <v>479224761</v>
      </c>
      <c r="E990" s="1" t="s">
        <v>172</v>
      </c>
      <c r="F990" t="s">
        <v>1883</v>
      </c>
    </row>
    <row r="991" spans="1:6" x14ac:dyDescent="0.3">
      <c r="A991">
        <v>990</v>
      </c>
      <c r="B991" t="s">
        <v>872</v>
      </c>
      <c r="C991" t="s">
        <v>881</v>
      </c>
      <c r="D991">
        <v>479224761</v>
      </c>
      <c r="E991" t="s">
        <v>526</v>
      </c>
      <c r="F991" t="s">
        <v>1884</v>
      </c>
    </row>
    <row r="992" spans="1:6" x14ac:dyDescent="0.3">
      <c r="A992">
        <v>991</v>
      </c>
      <c r="B992" t="s">
        <v>872</v>
      </c>
      <c r="C992" t="s">
        <v>881</v>
      </c>
      <c r="D992">
        <v>479224761</v>
      </c>
      <c r="E992" t="s">
        <v>479</v>
      </c>
      <c r="F992" t="s">
        <v>1885</v>
      </c>
    </row>
    <row r="993" spans="1:6" x14ac:dyDescent="0.3">
      <c r="A993">
        <v>992</v>
      </c>
      <c r="B993" t="s">
        <v>872</v>
      </c>
      <c r="C993" t="s">
        <v>881</v>
      </c>
      <c r="D993">
        <v>479224761</v>
      </c>
      <c r="E993" t="s">
        <v>479</v>
      </c>
      <c r="F993" t="s">
        <v>1886</v>
      </c>
    </row>
    <row r="994" spans="1:6" x14ac:dyDescent="0.3">
      <c r="A994">
        <v>993</v>
      </c>
      <c r="B994" t="s">
        <v>872</v>
      </c>
      <c r="C994" t="s">
        <v>881</v>
      </c>
      <c r="D994">
        <v>479224761</v>
      </c>
      <c r="E994" t="s">
        <v>484</v>
      </c>
      <c r="F994" t="s">
        <v>1887</v>
      </c>
    </row>
    <row r="995" spans="1:6" x14ac:dyDescent="0.3">
      <c r="A995">
        <v>994</v>
      </c>
      <c r="B995" t="s">
        <v>872</v>
      </c>
      <c r="C995" t="s">
        <v>881</v>
      </c>
      <c r="D995">
        <v>479224761</v>
      </c>
      <c r="E995" t="s">
        <v>479</v>
      </c>
      <c r="F995" t="s">
        <v>1888</v>
      </c>
    </row>
    <row r="996" spans="1:6" x14ac:dyDescent="0.3">
      <c r="A996">
        <v>995</v>
      </c>
      <c r="B996" t="s">
        <v>872</v>
      </c>
      <c r="C996" t="s">
        <v>881</v>
      </c>
      <c r="D996">
        <v>479224761</v>
      </c>
      <c r="E996" t="s">
        <v>527</v>
      </c>
      <c r="F996" t="s">
        <v>1889</v>
      </c>
    </row>
    <row r="997" spans="1:6" x14ac:dyDescent="0.3">
      <c r="A997">
        <v>996</v>
      </c>
      <c r="B997" t="s">
        <v>872</v>
      </c>
      <c r="C997" t="s">
        <v>881</v>
      </c>
      <c r="D997">
        <v>479224761</v>
      </c>
      <c r="E997" t="s">
        <v>504</v>
      </c>
      <c r="F997" t="s">
        <v>1890</v>
      </c>
    </row>
    <row r="998" spans="1:6" x14ac:dyDescent="0.3">
      <c r="A998">
        <v>997</v>
      </c>
      <c r="B998" t="s">
        <v>872</v>
      </c>
      <c r="C998" t="s">
        <v>881</v>
      </c>
      <c r="D998">
        <v>479224761</v>
      </c>
      <c r="E998" t="s">
        <v>528</v>
      </c>
      <c r="F998" t="s">
        <v>1891</v>
      </c>
    </row>
    <row r="999" spans="1:6" x14ac:dyDescent="0.3">
      <c r="A999">
        <v>998</v>
      </c>
      <c r="B999" t="s">
        <v>872</v>
      </c>
      <c r="C999" t="s">
        <v>881</v>
      </c>
      <c r="D999">
        <v>479224761</v>
      </c>
      <c r="E999" t="s">
        <v>479</v>
      </c>
      <c r="F999" t="s">
        <v>1892</v>
      </c>
    </row>
    <row r="1000" spans="1:6" x14ac:dyDescent="0.3">
      <c r="A1000">
        <v>999</v>
      </c>
      <c r="B1000" t="s">
        <v>872</v>
      </c>
      <c r="C1000" t="s">
        <v>881</v>
      </c>
      <c r="D1000">
        <v>479224761</v>
      </c>
      <c r="E1000" t="s">
        <v>505</v>
      </c>
      <c r="F1000" t="s">
        <v>1893</v>
      </c>
    </row>
    <row r="1001" spans="1:6" x14ac:dyDescent="0.3">
      <c r="A1001">
        <v>1000</v>
      </c>
      <c r="B1001" t="s">
        <v>872</v>
      </c>
      <c r="C1001" t="s">
        <v>881</v>
      </c>
      <c r="D1001">
        <v>479224761</v>
      </c>
      <c r="E1001" t="s">
        <v>529</v>
      </c>
      <c r="F1001" t="s">
        <v>1894</v>
      </c>
    </row>
    <row r="1002" spans="1:6" x14ac:dyDescent="0.3">
      <c r="A1002">
        <v>1001</v>
      </c>
      <c r="B1002" t="s">
        <v>872</v>
      </c>
      <c r="C1002" t="s">
        <v>881</v>
      </c>
      <c r="D1002">
        <v>479224761</v>
      </c>
      <c r="E1002" t="s">
        <v>530</v>
      </c>
      <c r="F1002" t="s">
        <v>1895</v>
      </c>
    </row>
    <row r="1003" spans="1:6" x14ac:dyDescent="0.3">
      <c r="A1003">
        <v>1002</v>
      </c>
      <c r="B1003" t="s">
        <v>872</v>
      </c>
      <c r="C1003" t="s">
        <v>881</v>
      </c>
      <c r="D1003">
        <v>479224761</v>
      </c>
      <c r="E1003" t="s">
        <v>531</v>
      </c>
      <c r="F1003" t="s">
        <v>1896</v>
      </c>
    </row>
    <row r="1004" spans="1:6" x14ac:dyDescent="0.3">
      <c r="A1004">
        <v>1003</v>
      </c>
      <c r="B1004" t="s">
        <v>872</v>
      </c>
      <c r="C1004" t="s">
        <v>881</v>
      </c>
      <c r="D1004">
        <v>479224761</v>
      </c>
      <c r="E1004" t="s">
        <v>533</v>
      </c>
      <c r="F1004" t="s">
        <v>1897</v>
      </c>
    </row>
    <row r="1005" spans="1:6" s="18" customFormat="1" ht="15" thickBot="1" x14ac:dyDescent="0.35">
      <c r="A1005">
        <v>1004</v>
      </c>
      <c r="B1005" s="18" t="s">
        <v>872</v>
      </c>
      <c r="C1005" s="18" t="s">
        <v>881</v>
      </c>
      <c r="D1005" s="18">
        <v>479224761</v>
      </c>
      <c r="E1005" s="18" t="s">
        <v>534</v>
      </c>
      <c r="F1005" s="18" t="s">
        <v>1898</v>
      </c>
    </row>
    <row r="1006" spans="1:6" x14ac:dyDescent="0.3">
      <c r="A1006">
        <v>1005</v>
      </c>
      <c r="B1006" t="s">
        <v>872</v>
      </c>
      <c r="C1006" t="s">
        <v>2</v>
      </c>
      <c r="D1006">
        <v>505534945</v>
      </c>
      <c r="E1006" t="s">
        <v>44</v>
      </c>
      <c r="F1006" t="s">
        <v>1899</v>
      </c>
    </row>
    <row r="1007" spans="1:6" x14ac:dyDescent="0.3">
      <c r="A1007">
        <v>1006</v>
      </c>
      <c r="B1007" t="s">
        <v>872</v>
      </c>
      <c r="C1007" t="s">
        <v>2</v>
      </c>
      <c r="D1007">
        <v>505534945</v>
      </c>
      <c r="E1007" t="s">
        <v>17</v>
      </c>
      <c r="F1007" t="s">
        <v>1900</v>
      </c>
    </row>
    <row r="1008" spans="1:6" x14ac:dyDescent="0.3">
      <c r="A1008">
        <v>1007</v>
      </c>
      <c r="B1008" t="s">
        <v>872</v>
      </c>
      <c r="C1008" t="s">
        <v>2</v>
      </c>
      <c r="D1008">
        <v>505534945</v>
      </c>
      <c r="E1008" t="s">
        <v>25</v>
      </c>
      <c r="F1008" t="s">
        <v>1901</v>
      </c>
    </row>
    <row r="1009" spans="1:6" ht="28.8" x14ac:dyDescent="0.3">
      <c r="A1009">
        <v>1008</v>
      </c>
      <c r="B1009" t="s">
        <v>872</v>
      </c>
      <c r="C1009" t="s">
        <v>879</v>
      </c>
      <c r="D1009">
        <v>505534945</v>
      </c>
      <c r="E1009" s="1" t="s">
        <v>383</v>
      </c>
      <c r="F1009" t="s">
        <v>1902</v>
      </c>
    </row>
    <row r="1010" spans="1:6" ht="28.8" x14ac:dyDescent="0.3">
      <c r="A1010">
        <v>1009</v>
      </c>
      <c r="B1010" t="s">
        <v>872</v>
      </c>
      <c r="C1010" t="s">
        <v>879</v>
      </c>
      <c r="D1010">
        <v>505534945</v>
      </c>
      <c r="E1010" s="1" t="s">
        <v>240</v>
      </c>
      <c r="F1010" t="s">
        <v>1903</v>
      </c>
    </row>
    <row r="1011" spans="1:6" ht="28.8" x14ac:dyDescent="0.3">
      <c r="A1011">
        <v>1010</v>
      </c>
      <c r="B1011" t="s">
        <v>872</v>
      </c>
      <c r="C1011" t="s">
        <v>879</v>
      </c>
      <c r="D1011">
        <v>505534945</v>
      </c>
      <c r="E1011" s="1" t="s">
        <v>385</v>
      </c>
      <c r="F1011" t="s">
        <v>1904</v>
      </c>
    </row>
    <row r="1012" spans="1:6" ht="28.8" x14ac:dyDescent="0.3">
      <c r="A1012">
        <v>1011</v>
      </c>
      <c r="B1012" t="s">
        <v>872</v>
      </c>
      <c r="C1012" t="s">
        <v>879</v>
      </c>
      <c r="D1012">
        <v>505534945</v>
      </c>
      <c r="E1012" s="1" t="s">
        <v>181</v>
      </c>
      <c r="F1012" t="s">
        <v>1905</v>
      </c>
    </row>
    <row r="1013" spans="1:6" x14ac:dyDescent="0.3">
      <c r="A1013">
        <v>1012</v>
      </c>
      <c r="B1013" t="s">
        <v>872</v>
      </c>
      <c r="C1013" t="s">
        <v>881</v>
      </c>
      <c r="D1013">
        <v>505534945</v>
      </c>
      <c r="E1013" t="s">
        <v>535</v>
      </c>
      <c r="F1013" t="s">
        <v>1906</v>
      </c>
    </row>
    <row r="1014" spans="1:6" x14ac:dyDescent="0.3">
      <c r="A1014">
        <v>1013</v>
      </c>
      <c r="B1014" t="s">
        <v>872</v>
      </c>
      <c r="C1014" t="s">
        <v>881</v>
      </c>
      <c r="D1014">
        <v>505534945</v>
      </c>
      <c r="E1014" t="s">
        <v>479</v>
      </c>
      <c r="F1014" t="s">
        <v>1907</v>
      </c>
    </row>
    <row r="1015" spans="1:6" x14ac:dyDescent="0.3">
      <c r="A1015">
        <v>1014</v>
      </c>
      <c r="B1015" t="s">
        <v>872</v>
      </c>
      <c r="C1015" t="s">
        <v>881</v>
      </c>
      <c r="D1015">
        <v>505534945</v>
      </c>
      <c r="E1015" t="s">
        <v>484</v>
      </c>
      <c r="F1015" t="s">
        <v>1908</v>
      </c>
    </row>
    <row r="1016" spans="1:6" x14ac:dyDescent="0.3">
      <c r="A1016">
        <v>1015</v>
      </c>
      <c r="B1016" t="s">
        <v>872</v>
      </c>
      <c r="C1016" t="s">
        <v>881</v>
      </c>
      <c r="D1016">
        <v>505534945</v>
      </c>
      <c r="E1016" t="s">
        <v>481</v>
      </c>
      <c r="F1016" t="s">
        <v>1909</v>
      </c>
    </row>
    <row r="1017" spans="1:6" x14ac:dyDescent="0.3">
      <c r="A1017">
        <v>1016</v>
      </c>
      <c r="B1017" t="s">
        <v>872</v>
      </c>
      <c r="C1017" t="s">
        <v>881</v>
      </c>
      <c r="D1017">
        <v>505534945</v>
      </c>
      <c r="E1017" t="s">
        <v>474</v>
      </c>
      <c r="F1017" t="s">
        <v>1910</v>
      </c>
    </row>
    <row r="1018" spans="1:6" x14ac:dyDescent="0.3">
      <c r="A1018">
        <v>1017</v>
      </c>
      <c r="B1018" t="s">
        <v>872</v>
      </c>
      <c r="C1018" t="s">
        <v>881</v>
      </c>
      <c r="D1018">
        <v>505534945</v>
      </c>
      <c r="E1018" t="s">
        <v>483</v>
      </c>
      <c r="F1018" t="s">
        <v>1911</v>
      </c>
    </row>
    <row r="1019" spans="1:6" x14ac:dyDescent="0.3">
      <c r="A1019">
        <v>1018</v>
      </c>
      <c r="B1019" t="s">
        <v>872</v>
      </c>
      <c r="C1019" t="s">
        <v>881</v>
      </c>
      <c r="D1019">
        <v>505534945</v>
      </c>
      <c r="E1019" t="s">
        <v>474</v>
      </c>
      <c r="F1019" t="s">
        <v>1912</v>
      </c>
    </row>
    <row r="1020" spans="1:6" x14ac:dyDescent="0.3">
      <c r="A1020">
        <v>1019</v>
      </c>
      <c r="B1020" t="s">
        <v>872</v>
      </c>
      <c r="C1020" t="s">
        <v>881</v>
      </c>
      <c r="D1020">
        <v>505534945</v>
      </c>
      <c r="E1020" t="s">
        <v>499</v>
      </c>
      <c r="F1020" t="s">
        <v>1913</v>
      </c>
    </row>
    <row r="1021" spans="1:6" x14ac:dyDescent="0.3">
      <c r="A1021">
        <v>1020</v>
      </c>
      <c r="B1021" t="s">
        <v>872</v>
      </c>
      <c r="C1021" t="s">
        <v>881</v>
      </c>
      <c r="D1021">
        <v>505534945</v>
      </c>
      <c r="E1021" t="s">
        <v>486</v>
      </c>
      <c r="F1021" t="s">
        <v>1914</v>
      </c>
    </row>
    <row r="1022" spans="1:6" x14ac:dyDescent="0.3">
      <c r="A1022">
        <v>1021</v>
      </c>
      <c r="B1022" t="s">
        <v>872</v>
      </c>
      <c r="C1022" t="s">
        <v>881</v>
      </c>
      <c r="D1022">
        <v>505534945</v>
      </c>
      <c r="E1022" t="s">
        <v>536</v>
      </c>
      <c r="F1022" t="s">
        <v>1915</v>
      </c>
    </row>
    <row r="1023" spans="1:6" x14ac:dyDescent="0.3">
      <c r="A1023">
        <v>1022</v>
      </c>
      <c r="B1023" t="s">
        <v>872</v>
      </c>
      <c r="C1023" t="s">
        <v>881</v>
      </c>
      <c r="D1023">
        <v>505534945</v>
      </c>
      <c r="E1023" t="s">
        <v>494</v>
      </c>
      <c r="F1023" t="s">
        <v>1916</v>
      </c>
    </row>
    <row r="1024" spans="1:6" x14ac:dyDescent="0.3">
      <c r="A1024">
        <v>1023</v>
      </c>
      <c r="B1024" t="s">
        <v>872</v>
      </c>
      <c r="C1024" t="s">
        <v>881</v>
      </c>
      <c r="D1024">
        <v>505534945</v>
      </c>
      <c r="E1024" t="s">
        <v>486</v>
      </c>
      <c r="F1024" t="s">
        <v>1917</v>
      </c>
    </row>
    <row r="1025" spans="1:6" x14ac:dyDescent="0.3">
      <c r="A1025">
        <v>1024</v>
      </c>
      <c r="B1025" t="s">
        <v>872</v>
      </c>
      <c r="C1025" t="s">
        <v>881</v>
      </c>
      <c r="D1025">
        <v>505534945</v>
      </c>
      <c r="E1025" t="s">
        <v>472</v>
      </c>
      <c r="F1025" t="s">
        <v>1918</v>
      </c>
    </row>
    <row r="1026" spans="1:6" x14ac:dyDescent="0.3">
      <c r="A1026">
        <v>1025</v>
      </c>
      <c r="B1026" t="s">
        <v>872</v>
      </c>
      <c r="C1026" t="s">
        <v>554</v>
      </c>
      <c r="D1026">
        <v>505534945</v>
      </c>
      <c r="E1026" t="s">
        <v>472</v>
      </c>
      <c r="F1026" t="s">
        <v>1919</v>
      </c>
    </row>
    <row r="1027" spans="1:6" x14ac:dyDescent="0.3">
      <c r="A1027">
        <v>1026</v>
      </c>
      <c r="B1027" t="s">
        <v>872</v>
      </c>
      <c r="C1027" t="s">
        <v>554</v>
      </c>
      <c r="D1027">
        <v>505534945</v>
      </c>
      <c r="E1027" t="s">
        <v>627</v>
      </c>
      <c r="F1027" t="s">
        <v>1920</v>
      </c>
    </row>
    <row r="1028" spans="1:6" x14ac:dyDescent="0.3">
      <c r="A1028">
        <v>1027</v>
      </c>
      <c r="B1028" t="s">
        <v>872</v>
      </c>
      <c r="C1028" t="s">
        <v>665</v>
      </c>
      <c r="D1028">
        <v>505534945</v>
      </c>
      <c r="E1028" t="s">
        <v>706</v>
      </c>
      <c r="F1028" t="s">
        <v>1921</v>
      </c>
    </row>
    <row r="1029" spans="1:6" x14ac:dyDescent="0.3">
      <c r="A1029">
        <v>1028</v>
      </c>
      <c r="B1029" t="s">
        <v>872</v>
      </c>
      <c r="C1029" t="s">
        <v>665</v>
      </c>
      <c r="D1029">
        <v>505534945</v>
      </c>
      <c r="E1029" t="s">
        <v>707</v>
      </c>
      <c r="F1029" t="s">
        <v>1922</v>
      </c>
    </row>
    <row r="1030" spans="1:6" x14ac:dyDescent="0.3">
      <c r="A1030">
        <v>1029</v>
      </c>
      <c r="B1030" t="s">
        <v>872</v>
      </c>
      <c r="C1030" t="s">
        <v>665</v>
      </c>
      <c r="D1030">
        <v>505534945</v>
      </c>
      <c r="E1030" t="s">
        <v>694</v>
      </c>
      <c r="F1030" t="s">
        <v>1923</v>
      </c>
    </row>
    <row r="1031" spans="1:6" x14ac:dyDescent="0.3">
      <c r="A1031">
        <v>1030</v>
      </c>
      <c r="B1031" t="s">
        <v>872</v>
      </c>
      <c r="C1031" t="s">
        <v>665</v>
      </c>
      <c r="D1031">
        <v>505534945</v>
      </c>
      <c r="E1031" t="s">
        <v>1924</v>
      </c>
      <c r="F1031" t="s">
        <v>1925</v>
      </c>
    </row>
    <row r="1032" spans="1:6" x14ac:dyDescent="0.3">
      <c r="A1032">
        <v>1031</v>
      </c>
      <c r="B1032" t="s">
        <v>872</v>
      </c>
      <c r="C1032" t="s">
        <v>665</v>
      </c>
      <c r="D1032">
        <v>505534945</v>
      </c>
      <c r="E1032" t="s">
        <v>705</v>
      </c>
      <c r="F1032" t="s">
        <v>1926</v>
      </c>
    </row>
    <row r="1033" spans="1:6" x14ac:dyDescent="0.3">
      <c r="A1033">
        <v>1032</v>
      </c>
      <c r="B1033" t="s">
        <v>872</v>
      </c>
      <c r="C1033" t="s">
        <v>665</v>
      </c>
      <c r="D1033">
        <v>505534945</v>
      </c>
      <c r="E1033" t="s">
        <v>685</v>
      </c>
      <c r="F1033" t="s">
        <v>1927</v>
      </c>
    </row>
    <row r="1034" spans="1:6" x14ac:dyDescent="0.3">
      <c r="A1034">
        <v>1033</v>
      </c>
      <c r="B1034" t="s">
        <v>872</v>
      </c>
      <c r="C1034" t="s">
        <v>665</v>
      </c>
      <c r="D1034">
        <v>505534945</v>
      </c>
      <c r="E1034" t="s">
        <v>685</v>
      </c>
      <c r="F1034" t="s">
        <v>1928</v>
      </c>
    </row>
    <row r="1035" spans="1:6" x14ac:dyDescent="0.3">
      <c r="A1035">
        <v>1034</v>
      </c>
      <c r="B1035" t="s">
        <v>872</v>
      </c>
      <c r="C1035" t="s">
        <v>665</v>
      </c>
      <c r="D1035">
        <v>505534945</v>
      </c>
      <c r="E1035" t="s">
        <v>669</v>
      </c>
      <c r="F1035" t="s">
        <v>1929</v>
      </c>
    </row>
    <row r="1036" spans="1:6" s="18" customFormat="1" ht="15" thickBot="1" x14ac:dyDescent="0.35">
      <c r="A1036">
        <v>1035</v>
      </c>
      <c r="B1036" s="18" t="s">
        <v>872</v>
      </c>
      <c r="C1036" s="18" t="s">
        <v>762</v>
      </c>
      <c r="D1036" s="18">
        <v>505534945</v>
      </c>
      <c r="E1036" s="18" t="s">
        <v>764</v>
      </c>
      <c r="F1036" s="18" t="s">
        <v>1930</v>
      </c>
    </row>
    <row r="1037" spans="1:6" x14ac:dyDescent="0.3">
      <c r="A1037">
        <v>1036</v>
      </c>
      <c r="B1037" t="s">
        <v>872</v>
      </c>
      <c r="C1037" t="s">
        <v>2</v>
      </c>
      <c r="D1037">
        <v>520399923</v>
      </c>
      <c r="E1037" t="s">
        <v>32</v>
      </c>
      <c r="F1037" t="s">
        <v>1931</v>
      </c>
    </row>
    <row r="1038" spans="1:6" x14ac:dyDescent="0.3">
      <c r="A1038">
        <v>1037</v>
      </c>
      <c r="B1038" t="s">
        <v>872</v>
      </c>
      <c r="C1038" t="s">
        <v>2</v>
      </c>
      <c r="D1038">
        <v>520399923</v>
      </c>
      <c r="E1038" t="s">
        <v>1126</v>
      </c>
      <c r="F1038" t="s">
        <v>1932</v>
      </c>
    </row>
    <row r="1039" spans="1:6" x14ac:dyDescent="0.3">
      <c r="A1039">
        <v>1038</v>
      </c>
      <c r="B1039" t="s">
        <v>872</v>
      </c>
      <c r="C1039" t="s">
        <v>2</v>
      </c>
      <c r="D1039">
        <v>520399923</v>
      </c>
      <c r="E1039" t="s">
        <v>44</v>
      </c>
      <c r="F1039" t="s">
        <v>1933</v>
      </c>
    </row>
    <row r="1040" spans="1:6" x14ac:dyDescent="0.3">
      <c r="A1040">
        <v>1039</v>
      </c>
      <c r="B1040" t="s">
        <v>872</v>
      </c>
      <c r="C1040" t="s">
        <v>2</v>
      </c>
      <c r="D1040">
        <v>520399923</v>
      </c>
      <c r="E1040" t="s">
        <v>44</v>
      </c>
      <c r="F1040" t="s">
        <v>1934</v>
      </c>
    </row>
    <row r="1041" spans="1:6" x14ac:dyDescent="0.3">
      <c r="A1041">
        <v>1040</v>
      </c>
      <c r="B1041" t="s">
        <v>872</v>
      </c>
      <c r="C1041" t="s">
        <v>2</v>
      </c>
      <c r="D1041">
        <v>520399923</v>
      </c>
      <c r="E1041" t="s">
        <v>17</v>
      </c>
      <c r="F1041" t="s">
        <v>1935</v>
      </c>
    </row>
    <row r="1042" spans="1:6" x14ac:dyDescent="0.3">
      <c r="A1042">
        <v>1041</v>
      </c>
      <c r="B1042" t="s">
        <v>872</v>
      </c>
      <c r="C1042" t="s">
        <v>2</v>
      </c>
      <c r="D1042">
        <v>520399923</v>
      </c>
      <c r="E1042" t="s">
        <v>32</v>
      </c>
      <c r="F1042" t="s">
        <v>1936</v>
      </c>
    </row>
    <row r="1043" spans="1:6" x14ac:dyDescent="0.3">
      <c r="A1043">
        <v>1042</v>
      </c>
      <c r="B1043" t="s">
        <v>872</v>
      </c>
      <c r="C1043" t="s">
        <v>2</v>
      </c>
      <c r="D1043">
        <v>520399923</v>
      </c>
      <c r="E1043" t="s">
        <v>1126</v>
      </c>
      <c r="F1043" t="s">
        <v>1937</v>
      </c>
    </row>
    <row r="1044" spans="1:6" x14ac:dyDescent="0.3">
      <c r="A1044">
        <v>1043</v>
      </c>
      <c r="B1044" t="s">
        <v>872</v>
      </c>
      <c r="C1044" t="s">
        <v>2</v>
      </c>
      <c r="D1044">
        <v>520399923</v>
      </c>
      <c r="E1044" t="s">
        <v>28</v>
      </c>
      <c r="F1044" t="s">
        <v>1938</v>
      </c>
    </row>
    <row r="1045" spans="1:6" x14ac:dyDescent="0.3">
      <c r="A1045">
        <v>1044</v>
      </c>
      <c r="B1045" t="s">
        <v>872</v>
      </c>
      <c r="C1045" t="s">
        <v>2</v>
      </c>
      <c r="D1045">
        <v>520399923</v>
      </c>
      <c r="E1045" t="s">
        <v>59</v>
      </c>
      <c r="F1045" t="s">
        <v>1939</v>
      </c>
    </row>
    <row r="1046" spans="1:6" x14ac:dyDescent="0.3">
      <c r="A1046">
        <v>1045</v>
      </c>
      <c r="B1046" t="s">
        <v>872</v>
      </c>
      <c r="C1046" t="s">
        <v>2</v>
      </c>
      <c r="D1046">
        <v>520399923</v>
      </c>
      <c r="E1046" t="s">
        <v>22</v>
      </c>
      <c r="F1046" t="s">
        <v>1940</v>
      </c>
    </row>
    <row r="1047" spans="1:6" x14ac:dyDescent="0.3">
      <c r="A1047">
        <v>1046</v>
      </c>
      <c r="B1047" t="s">
        <v>872</v>
      </c>
      <c r="C1047" t="s">
        <v>2</v>
      </c>
      <c r="D1047">
        <v>520399923</v>
      </c>
      <c r="E1047" t="s">
        <v>29</v>
      </c>
      <c r="F1047" t="s">
        <v>1941</v>
      </c>
    </row>
    <row r="1048" spans="1:6" ht="28.8" x14ac:dyDescent="0.3">
      <c r="A1048">
        <v>1047</v>
      </c>
      <c r="B1048" t="s">
        <v>872</v>
      </c>
      <c r="C1048" t="s">
        <v>879</v>
      </c>
      <c r="D1048">
        <v>520399923</v>
      </c>
      <c r="E1048" s="1" t="s">
        <v>262</v>
      </c>
      <c r="F1048" t="s">
        <v>1942</v>
      </c>
    </row>
    <row r="1049" spans="1:6" ht="28.8" x14ac:dyDescent="0.3">
      <c r="A1049">
        <v>1048</v>
      </c>
      <c r="B1049" t="s">
        <v>872</v>
      </c>
      <c r="C1049" t="s">
        <v>879</v>
      </c>
      <c r="D1049">
        <v>520399923</v>
      </c>
      <c r="E1049" s="1" t="s">
        <v>386</v>
      </c>
      <c r="F1049" t="s">
        <v>1943</v>
      </c>
    </row>
    <row r="1050" spans="1:6" ht="28.8" x14ac:dyDescent="0.3">
      <c r="A1050">
        <v>1049</v>
      </c>
      <c r="B1050" t="s">
        <v>872</v>
      </c>
      <c r="C1050" t="s">
        <v>879</v>
      </c>
      <c r="D1050">
        <v>520399923</v>
      </c>
      <c r="E1050" s="1" t="s">
        <v>273</v>
      </c>
      <c r="F1050" t="s">
        <v>1944</v>
      </c>
    </row>
    <row r="1051" spans="1:6" ht="28.8" x14ac:dyDescent="0.3">
      <c r="A1051">
        <v>1050</v>
      </c>
      <c r="B1051" t="s">
        <v>872</v>
      </c>
      <c r="C1051" t="s">
        <v>879</v>
      </c>
      <c r="D1051">
        <v>520399923</v>
      </c>
      <c r="E1051" s="1" t="s">
        <v>382</v>
      </c>
      <c r="F1051" t="s">
        <v>1945</v>
      </c>
    </row>
    <row r="1052" spans="1:6" ht="28.8" x14ac:dyDescent="0.3">
      <c r="A1052">
        <v>1051</v>
      </c>
      <c r="B1052" t="s">
        <v>872</v>
      </c>
      <c r="C1052" t="s">
        <v>879</v>
      </c>
      <c r="D1052">
        <v>520399923</v>
      </c>
      <c r="E1052" s="1" t="s">
        <v>172</v>
      </c>
      <c r="F1052" t="s">
        <v>1946</v>
      </c>
    </row>
    <row r="1053" spans="1:6" x14ac:dyDescent="0.3">
      <c r="A1053">
        <v>1052</v>
      </c>
      <c r="B1053" t="s">
        <v>872</v>
      </c>
      <c r="C1053" t="s">
        <v>881</v>
      </c>
      <c r="D1053">
        <v>520399923</v>
      </c>
      <c r="E1053" t="s">
        <v>472</v>
      </c>
      <c r="F1053" t="s">
        <v>1947</v>
      </c>
    </row>
    <row r="1054" spans="1:6" x14ac:dyDescent="0.3">
      <c r="A1054">
        <v>1053</v>
      </c>
      <c r="B1054" t="s">
        <v>872</v>
      </c>
      <c r="C1054" t="s">
        <v>554</v>
      </c>
      <c r="D1054">
        <v>520399923</v>
      </c>
      <c r="E1054" t="s">
        <v>563</v>
      </c>
      <c r="F1054" t="s">
        <v>1948</v>
      </c>
    </row>
    <row r="1055" spans="1:6" x14ac:dyDescent="0.3">
      <c r="A1055">
        <v>1054</v>
      </c>
      <c r="B1055" t="s">
        <v>872</v>
      </c>
      <c r="C1055" t="s">
        <v>665</v>
      </c>
      <c r="D1055">
        <v>520399923</v>
      </c>
      <c r="E1055" t="s">
        <v>669</v>
      </c>
      <c r="F1055" t="s">
        <v>1949</v>
      </c>
    </row>
    <row r="1056" spans="1:6" x14ac:dyDescent="0.3">
      <c r="A1056">
        <v>1055</v>
      </c>
      <c r="B1056" t="s">
        <v>872</v>
      </c>
      <c r="C1056" t="s">
        <v>762</v>
      </c>
      <c r="D1056">
        <v>520399923</v>
      </c>
      <c r="E1056" t="s">
        <v>818</v>
      </c>
      <c r="F1056" t="s">
        <v>1950</v>
      </c>
    </row>
    <row r="1057" spans="1:6" x14ac:dyDescent="0.3">
      <c r="A1057">
        <v>1056</v>
      </c>
      <c r="B1057" t="s">
        <v>872</v>
      </c>
      <c r="C1057" t="s">
        <v>762</v>
      </c>
      <c r="D1057">
        <v>520399923</v>
      </c>
      <c r="E1057" t="s">
        <v>780</v>
      </c>
      <c r="F1057" t="s">
        <v>1951</v>
      </c>
    </row>
    <row r="1058" spans="1:6" x14ac:dyDescent="0.3">
      <c r="A1058">
        <v>1057</v>
      </c>
      <c r="B1058" t="s">
        <v>872</v>
      </c>
      <c r="C1058" t="s">
        <v>762</v>
      </c>
      <c r="D1058">
        <v>520399923</v>
      </c>
      <c r="E1058" t="s">
        <v>764</v>
      </c>
      <c r="F1058" t="s">
        <v>1952</v>
      </c>
    </row>
    <row r="1059" spans="1:6" x14ac:dyDescent="0.3">
      <c r="A1059">
        <v>1058</v>
      </c>
      <c r="B1059" t="s">
        <v>872</v>
      </c>
      <c r="C1059" t="s">
        <v>2</v>
      </c>
      <c r="D1059">
        <v>520399923</v>
      </c>
      <c r="E1059" t="s">
        <v>29</v>
      </c>
      <c r="F1059" t="s">
        <v>1953</v>
      </c>
    </row>
    <row r="1060" spans="1:6" ht="28.8" x14ac:dyDescent="0.3">
      <c r="A1060">
        <v>1059</v>
      </c>
      <c r="B1060" t="s">
        <v>872</v>
      </c>
      <c r="C1060" t="s">
        <v>879</v>
      </c>
      <c r="D1060">
        <v>520399923</v>
      </c>
      <c r="E1060" s="1" t="s">
        <v>172</v>
      </c>
      <c r="F1060" t="s">
        <v>1954</v>
      </c>
    </row>
    <row r="1061" spans="1:6" x14ac:dyDescent="0.3">
      <c r="A1061">
        <v>1060</v>
      </c>
      <c r="B1061" t="s">
        <v>872</v>
      </c>
      <c r="C1061" t="s">
        <v>881</v>
      </c>
      <c r="D1061">
        <v>520399923</v>
      </c>
      <c r="E1061" t="s">
        <v>472</v>
      </c>
      <c r="F1061" t="s">
        <v>1955</v>
      </c>
    </row>
    <row r="1062" spans="1:6" x14ac:dyDescent="0.3">
      <c r="A1062">
        <v>1061</v>
      </c>
      <c r="B1062" t="s">
        <v>872</v>
      </c>
      <c r="C1062" t="s">
        <v>554</v>
      </c>
      <c r="D1062">
        <v>520399923</v>
      </c>
      <c r="E1062" t="s">
        <v>563</v>
      </c>
      <c r="F1062" t="s">
        <v>1956</v>
      </c>
    </row>
    <row r="1063" spans="1:6" x14ac:dyDescent="0.3">
      <c r="A1063">
        <v>1062</v>
      </c>
      <c r="B1063" t="s">
        <v>872</v>
      </c>
      <c r="C1063" t="s">
        <v>665</v>
      </c>
      <c r="D1063">
        <v>520399923</v>
      </c>
      <c r="E1063" t="s">
        <v>673</v>
      </c>
      <c r="F1063" t="s">
        <v>1957</v>
      </c>
    </row>
    <row r="1064" spans="1:6" x14ac:dyDescent="0.3">
      <c r="A1064">
        <v>1063</v>
      </c>
      <c r="B1064" t="s">
        <v>872</v>
      </c>
      <c r="C1064" t="s">
        <v>665</v>
      </c>
      <c r="D1064">
        <v>520399923</v>
      </c>
      <c r="E1064" t="s">
        <v>669</v>
      </c>
      <c r="F1064" t="s">
        <v>1958</v>
      </c>
    </row>
    <row r="1065" spans="1:6" s="18" customFormat="1" ht="15" thickBot="1" x14ac:dyDescent="0.35">
      <c r="A1065">
        <v>1064</v>
      </c>
      <c r="B1065" s="18" t="s">
        <v>872</v>
      </c>
      <c r="C1065" s="18" t="s">
        <v>762</v>
      </c>
      <c r="D1065" s="18">
        <v>520399923</v>
      </c>
      <c r="E1065" s="18" t="s">
        <v>764</v>
      </c>
      <c r="F1065" s="18" t="s">
        <v>1959</v>
      </c>
    </row>
    <row r="1066" spans="1:6" x14ac:dyDescent="0.3">
      <c r="A1066">
        <v>1065</v>
      </c>
      <c r="B1066" t="s">
        <v>872</v>
      </c>
      <c r="C1066" t="s">
        <v>2</v>
      </c>
      <c r="D1066">
        <v>539024302</v>
      </c>
      <c r="E1066" t="s">
        <v>29</v>
      </c>
      <c r="F1066" t="s">
        <v>1960</v>
      </c>
    </row>
    <row r="1067" spans="1:6" ht="28.8" x14ac:dyDescent="0.3">
      <c r="A1067">
        <v>1066</v>
      </c>
      <c r="B1067" t="s">
        <v>872</v>
      </c>
      <c r="C1067" t="s">
        <v>879</v>
      </c>
      <c r="D1067">
        <v>539024302</v>
      </c>
      <c r="E1067" s="1" t="s">
        <v>172</v>
      </c>
      <c r="F1067" t="s">
        <v>1961</v>
      </c>
    </row>
    <row r="1068" spans="1:6" x14ac:dyDescent="0.3">
      <c r="A1068">
        <v>1067</v>
      </c>
      <c r="B1068" t="s">
        <v>872</v>
      </c>
      <c r="C1068" t="s">
        <v>881</v>
      </c>
      <c r="D1068">
        <v>539024302</v>
      </c>
      <c r="E1068" t="s">
        <v>472</v>
      </c>
      <c r="F1068" t="s">
        <v>1962</v>
      </c>
    </row>
    <row r="1069" spans="1:6" x14ac:dyDescent="0.3">
      <c r="A1069">
        <v>1068</v>
      </c>
      <c r="B1069" t="s">
        <v>872</v>
      </c>
      <c r="C1069" t="s">
        <v>554</v>
      </c>
      <c r="D1069">
        <v>539024302</v>
      </c>
      <c r="E1069" t="s">
        <v>562</v>
      </c>
      <c r="F1069" t="s">
        <v>1963</v>
      </c>
    </row>
    <row r="1070" spans="1:6" x14ac:dyDescent="0.3">
      <c r="A1070">
        <v>1069</v>
      </c>
      <c r="B1070" t="s">
        <v>872</v>
      </c>
      <c r="C1070" t="s">
        <v>665</v>
      </c>
      <c r="D1070">
        <v>539024302</v>
      </c>
      <c r="E1070" t="s">
        <v>669</v>
      </c>
      <c r="F1070" t="s">
        <v>1964</v>
      </c>
    </row>
    <row r="1071" spans="1:6" x14ac:dyDescent="0.3">
      <c r="A1071">
        <v>1070</v>
      </c>
      <c r="B1071" t="s">
        <v>872</v>
      </c>
      <c r="C1071" t="s">
        <v>762</v>
      </c>
      <c r="D1071">
        <v>539024302</v>
      </c>
      <c r="E1071" t="s">
        <v>764</v>
      </c>
      <c r="F1071" t="s">
        <v>1965</v>
      </c>
    </row>
    <row r="1072" spans="1:6" s="18" customFormat="1" ht="231" thickBot="1" x14ac:dyDescent="0.35">
      <c r="A1072">
        <v>1071</v>
      </c>
      <c r="B1072" s="18" t="s">
        <v>872</v>
      </c>
      <c r="C1072" s="18" t="s">
        <v>906</v>
      </c>
      <c r="D1072" s="18">
        <v>539024302</v>
      </c>
      <c r="E1072" s="19" t="s">
        <v>907</v>
      </c>
      <c r="F1072" s="18" t="s">
        <v>1966</v>
      </c>
    </row>
    <row r="1073" spans="1:6" x14ac:dyDescent="0.3">
      <c r="A1073">
        <v>1072</v>
      </c>
      <c r="B1073" t="s">
        <v>872</v>
      </c>
      <c r="C1073" t="s">
        <v>2</v>
      </c>
      <c r="D1073">
        <v>564686712</v>
      </c>
      <c r="E1073" t="s">
        <v>38</v>
      </c>
      <c r="F1073" t="s">
        <v>1967</v>
      </c>
    </row>
    <row r="1074" spans="1:6" x14ac:dyDescent="0.3">
      <c r="A1074">
        <v>1073</v>
      </c>
      <c r="B1074" t="s">
        <v>872</v>
      </c>
      <c r="C1074" t="s">
        <v>2</v>
      </c>
      <c r="D1074">
        <v>564686712</v>
      </c>
      <c r="E1074" t="s">
        <v>17</v>
      </c>
      <c r="F1074" t="s">
        <v>1968</v>
      </c>
    </row>
    <row r="1075" spans="1:6" x14ac:dyDescent="0.3">
      <c r="A1075">
        <v>1074</v>
      </c>
      <c r="B1075" t="s">
        <v>872</v>
      </c>
      <c r="C1075" t="s">
        <v>2</v>
      </c>
      <c r="D1075">
        <v>564686712</v>
      </c>
      <c r="E1075" t="s">
        <v>104</v>
      </c>
      <c r="F1075" t="s">
        <v>1969</v>
      </c>
    </row>
    <row r="1076" spans="1:6" x14ac:dyDescent="0.3">
      <c r="A1076">
        <v>1075</v>
      </c>
      <c r="B1076" t="s">
        <v>872</v>
      </c>
      <c r="C1076" t="s">
        <v>2</v>
      </c>
      <c r="D1076">
        <v>564686712</v>
      </c>
      <c r="E1076" t="s">
        <v>79</v>
      </c>
      <c r="F1076" t="s">
        <v>1970</v>
      </c>
    </row>
    <row r="1077" spans="1:6" x14ac:dyDescent="0.3">
      <c r="A1077">
        <v>1076</v>
      </c>
      <c r="B1077" t="s">
        <v>872</v>
      </c>
      <c r="C1077" t="s">
        <v>2</v>
      </c>
      <c r="D1077">
        <v>564686712</v>
      </c>
      <c r="E1077" t="s">
        <v>1126</v>
      </c>
      <c r="F1077" t="s">
        <v>1971</v>
      </c>
    </row>
    <row r="1078" spans="1:6" x14ac:dyDescent="0.3">
      <c r="A1078">
        <v>1077</v>
      </c>
      <c r="B1078" t="s">
        <v>872</v>
      </c>
      <c r="C1078" t="s">
        <v>2</v>
      </c>
      <c r="D1078">
        <v>564686712</v>
      </c>
      <c r="E1078" t="s">
        <v>44</v>
      </c>
      <c r="F1078" t="s">
        <v>1972</v>
      </c>
    </row>
    <row r="1079" spans="1:6" x14ac:dyDescent="0.3">
      <c r="A1079">
        <v>1078</v>
      </c>
      <c r="B1079" t="s">
        <v>872</v>
      </c>
      <c r="C1079" t="s">
        <v>2</v>
      </c>
      <c r="D1079">
        <v>564686712</v>
      </c>
      <c r="E1079" t="s">
        <v>41</v>
      </c>
      <c r="F1079" t="s">
        <v>1973</v>
      </c>
    </row>
    <row r="1080" spans="1:6" x14ac:dyDescent="0.3">
      <c r="A1080">
        <v>1079</v>
      </c>
      <c r="B1080" t="s">
        <v>872</v>
      </c>
      <c r="C1080" t="s">
        <v>2</v>
      </c>
      <c r="D1080">
        <v>564686712</v>
      </c>
      <c r="E1080" t="s">
        <v>112</v>
      </c>
      <c r="F1080" t="s">
        <v>1974</v>
      </c>
    </row>
    <row r="1081" spans="1:6" x14ac:dyDescent="0.3">
      <c r="A1081">
        <v>1080</v>
      </c>
      <c r="B1081" t="s">
        <v>872</v>
      </c>
      <c r="C1081" t="s">
        <v>2</v>
      </c>
      <c r="D1081">
        <v>564686712</v>
      </c>
      <c r="E1081" t="s">
        <v>22</v>
      </c>
      <c r="F1081" t="s">
        <v>1975</v>
      </c>
    </row>
    <row r="1082" spans="1:6" x14ac:dyDescent="0.3">
      <c r="A1082">
        <v>1081</v>
      </c>
      <c r="B1082" t="s">
        <v>872</v>
      </c>
      <c r="C1082" t="s">
        <v>2</v>
      </c>
      <c r="D1082">
        <v>564686712</v>
      </c>
      <c r="E1082" t="s">
        <v>22</v>
      </c>
      <c r="F1082" t="s">
        <v>1976</v>
      </c>
    </row>
    <row r="1083" spans="1:6" x14ac:dyDescent="0.3">
      <c r="A1083">
        <v>1082</v>
      </c>
      <c r="B1083" t="s">
        <v>872</v>
      </c>
      <c r="C1083" t="s">
        <v>2</v>
      </c>
      <c r="D1083">
        <v>564686712</v>
      </c>
      <c r="E1083" t="s">
        <v>74</v>
      </c>
      <c r="F1083" t="s">
        <v>1977</v>
      </c>
    </row>
    <row r="1084" spans="1:6" x14ac:dyDescent="0.3">
      <c r="A1084">
        <v>1083</v>
      </c>
      <c r="B1084" t="s">
        <v>872</v>
      </c>
      <c r="C1084" t="s">
        <v>2</v>
      </c>
      <c r="D1084">
        <v>564686712</v>
      </c>
      <c r="E1084" t="s">
        <v>25</v>
      </c>
      <c r="F1084" t="s">
        <v>1978</v>
      </c>
    </row>
    <row r="1085" spans="1:6" ht="28.8" x14ac:dyDescent="0.3">
      <c r="A1085">
        <v>1084</v>
      </c>
      <c r="B1085" t="s">
        <v>872</v>
      </c>
      <c r="C1085" t="s">
        <v>879</v>
      </c>
      <c r="D1085">
        <v>564686712</v>
      </c>
      <c r="E1085" s="1" t="s">
        <v>387</v>
      </c>
      <c r="F1085" t="s">
        <v>1979</v>
      </c>
    </row>
    <row r="1086" spans="1:6" ht="28.8" x14ac:dyDescent="0.3">
      <c r="A1086">
        <v>1085</v>
      </c>
      <c r="B1086" t="s">
        <v>872</v>
      </c>
      <c r="C1086" t="s">
        <v>879</v>
      </c>
      <c r="D1086">
        <v>564686712</v>
      </c>
      <c r="E1086" s="1" t="s">
        <v>388</v>
      </c>
      <c r="F1086" t="s">
        <v>1980</v>
      </c>
    </row>
    <row r="1087" spans="1:6" ht="28.8" x14ac:dyDescent="0.3">
      <c r="A1087">
        <v>1086</v>
      </c>
      <c r="B1087" t="s">
        <v>872</v>
      </c>
      <c r="C1087" t="s">
        <v>879</v>
      </c>
      <c r="D1087">
        <v>564686712</v>
      </c>
      <c r="E1087" s="1" t="s">
        <v>389</v>
      </c>
      <c r="F1087" t="s">
        <v>1981</v>
      </c>
    </row>
    <row r="1088" spans="1:6" ht="28.8" x14ac:dyDescent="0.3">
      <c r="A1088">
        <v>1087</v>
      </c>
      <c r="B1088" t="s">
        <v>872</v>
      </c>
      <c r="C1088" t="s">
        <v>879</v>
      </c>
      <c r="D1088">
        <v>564686712</v>
      </c>
      <c r="E1088" s="1" t="s">
        <v>390</v>
      </c>
      <c r="F1088" t="s">
        <v>1982</v>
      </c>
    </row>
    <row r="1089" spans="1:6" ht="28.8" x14ac:dyDescent="0.3">
      <c r="A1089">
        <v>1088</v>
      </c>
      <c r="B1089" t="s">
        <v>872</v>
      </c>
      <c r="C1089" t="s">
        <v>879</v>
      </c>
      <c r="D1089">
        <v>564686712</v>
      </c>
      <c r="E1089" s="1" t="s">
        <v>391</v>
      </c>
      <c r="F1089" t="s">
        <v>1983</v>
      </c>
    </row>
    <row r="1090" spans="1:6" ht="28.8" x14ac:dyDescent="0.3">
      <c r="A1090">
        <v>1089</v>
      </c>
      <c r="B1090" t="s">
        <v>872</v>
      </c>
      <c r="C1090" t="s">
        <v>879</v>
      </c>
      <c r="D1090">
        <v>564686712</v>
      </c>
      <c r="E1090" s="1" t="s">
        <v>390</v>
      </c>
      <c r="F1090" t="s">
        <v>1984</v>
      </c>
    </row>
    <row r="1091" spans="1:6" ht="28.8" x14ac:dyDescent="0.3">
      <c r="A1091">
        <v>1090</v>
      </c>
      <c r="B1091" t="s">
        <v>872</v>
      </c>
      <c r="C1091" t="s">
        <v>879</v>
      </c>
      <c r="D1091">
        <v>564686712</v>
      </c>
      <c r="E1091" s="1" t="s">
        <v>392</v>
      </c>
      <c r="F1091" t="s">
        <v>1985</v>
      </c>
    </row>
    <row r="1092" spans="1:6" ht="28.8" x14ac:dyDescent="0.3">
      <c r="A1092">
        <v>1091</v>
      </c>
      <c r="B1092" t="s">
        <v>872</v>
      </c>
      <c r="C1092" t="s">
        <v>879</v>
      </c>
      <c r="D1092">
        <v>564686712</v>
      </c>
      <c r="E1092" s="1" t="s">
        <v>255</v>
      </c>
      <c r="F1092" t="s">
        <v>1986</v>
      </c>
    </row>
    <row r="1093" spans="1:6" ht="28.8" x14ac:dyDescent="0.3">
      <c r="A1093">
        <v>1092</v>
      </c>
      <c r="B1093" t="s">
        <v>872</v>
      </c>
      <c r="C1093" t="s">
        <v>879</v>
      </c>
      <c r="D1093">
        <v>564686712</v>
      </c>
      <c r="E1093" s="1" t="s">
        <v>200</v>
      </c>
      <c r="F1093" t="s">
        <v>1987</v>
      </c>
    </row>
    <row r="1094" spans="1:6" x14ac:dyDescent="0.3">
      <c r="A1094">
        <v>1093</v>
      </c>
      <c r="B1094" t="s">
        <v>872</v>
      </c>
      <c r="C1094" t="s">
        <v>881</v>
      </c>
      <c r="D1094">
        <v>564686712</v>
      </c>
      <c r="E1094" t="s">
        <v>479</v>
      </c>
      <c r="F1094" t="s">
        <v>1988</v>
      </c>
    </row>
    <row r="1095" spans="1:6" x14ac:dyDescent="0.3">
      <c r="A1095">
        <v>1094</v>
      </c>
      <c r="B1095" t="s">
        <v>872</v>
      </c>
      <c r="C1095" t="s">
        <v>881</v>
      </c>
      <c r="D1095">
        <v>564686712</v>
      </c>
      <c r="E1095" t="s">
        <v>484</v>
      </c>
      <c r="F1095" t="s">
        <v>1989</v>
      </c>
    </row>
    <row r="1096" spans="1:6" x14ac:dyDescent="0.3">
      <c r="A1096">
        <v>1095</v>
      </c>
      <c r="B1096" t="s">
        <v>872</v>
      </c>
      <c r="C1096" t="s">
        <v>881</v>
      </c>
      <c r="D1096">
        <v>564686712</v>
      </c>
      <c r="E1096" t="s">
        <v>476</v>
      </c>
      <c r="F1096" t="s">
        <v>1990</v>
      </c>
    </row>
    <row r="1097" spans="1:6" x14ac:dyDescent="0.3">
      <c r="A1097">
        <v>1096</v>
      </c>
      <c r="B1097" t="s">
        <v>872</v>
      </c>
      <c r="C1097" t="s">
        <v>881</v>
      </c>
      <c r="D1097">
        <v>564686712</v>
      </c>
      <c r="E1097" t="s">
        <v>474</v>
      </c>
      <c r="F1097" t="s">
        <v>1991</v>
      </c>
    </row>
    <row r="1098" spans="1:6" x14ac:dyDescent="0.3">
      <c r="A1098">
        <v>1097</v>
      </c>
      <c r="B1098" t="s">
        <v>872</v>
      </c>
      <c r="C1098" t="s">
        <v>881</v>
      </c>
      <c r="D1098">
        <v>564686712</v>
      </c>
      <c r="E1098" t="s">
        <v>480</v>
      </c>
      <c r="F1098" t="s">
        <v>1992</v>
      </c>
    </row>
    <row r="1099" spans="1:6" x14ac:dyDescent="0.3">
      <c r="A1099">
        <v>1098</v>
      </c>
      <c r="B1099" t="s">
        <v>872</v>
      </c>
      <c r="C1099" t="s">
        <v>554</v>
      </c>
      <c r="D1099">
        <v>564686712</v>
      </c>
      <c r="E1099" t="s">
        <v>490</v>
      </c>
      <c r="F1099" t="s">
        <v>1993</v>
      </c>
    </row>
    <row r="1100" spans="1:6" x14ac:dyDescent="0.3">
      <c r="A1100">
        <v>1099</v>
      </c>
      <c r="B1100" t="s">
        <v>872</v>
      </c>
      <c r="C1100" t="s">
        <v>554</v>
      </c>
      <c r="D1100">
        <v>564686712</v>
      </c>
      <c r="E1100" t="s">
        <v>590</v>
      </c>
      <c r="F1100" t="s">
        <v>1994</v>
      </c>
    </row>
    <row r="1101" spans="1:6" x14ac:dyDescent="0.3">
      <c r="A1101">
        <v>1100</v>
      </c>
      <c r="B1101" t="s">
        <v>872</v>
      </c>
      <c r="C1101" t="s">
        <v>554</v>
      </c>
      <c r="D1101">
        <v>564686712</v>
      </c>
      <c r="E1101" t="s">
        <v>628</v>
      </c>
      <c r="F1101" t="s">
        <v>1995</v>
      </c>
    </row>
    <row r="1102" spans="1:6" x14ac:dyDescent="0.3">
      <c r="A1102">
        <v>1101</v>
      </c>
      <c r="B1102" t="s">
        <v>872</v>
      </c>
      <c r="C1102" t="s">
        <v>554</v>
      </c>
      <c r="D1102">
        <v>564686712</v>
      </c>
      <c r="E1102" t="s">
        <v>591</v>
      </c>
      <c r="F1102" t="s">
        <v>1996</v>
      </c>
    </row>
    <row r="1103" spans="1:6" x14ac:dyDescent="0.3">
      <c r="A1103">
        <v>1102</v>
      </c>
      <c r="B1103" t="s">
        <v>872</v>
      </c>
      <c r="C1103" t="s">
        <v>665</v>
      </c>
      <c r="D1103">
        <v>564686712</v>
      </c>
      <c r="E1103" t="s">
        <v>703</v>
      </c>
      <c r="F1103" t="s">
        <v>1997</v>
      </c>
    </row>
    <row r="1104" spans="1:6" x14ac:dyDescent="0.3">
      <c r="A1104">
        <v>1103</v>
      </c>
      <c r="B1104" t="s">
        <v>872</v>
      </c>
      <c r="C1104" t="s">
        <v>665</v>
      </c>
      <c r="D1104">
        <v>564686712</v>
      </c>
      <c r="E1104" t="s">
        <v>696</v>
      </c>
      <c r="F1104" t="s">
        <v>1998</v>
      </c>
    </row>
    <row r="1105" spans="1:6" x14ac:dyDescent="0.3">
      <c r="A1105">
        <v>1104</v>
      </c>
      <c r="B1105" t="s">
        <v>872</v>
      </c>
      <c r="C1105" t="s">
        <v>665</v>
      </c>
      <c r="D1105">
        <v>564686712</v>
      </c>
      <c r="E1105" t="s">
        <v>675</v>
      </c>
      <c r="F1105" t="s">
        <v>1999</v>
      </c>
    </row>
    <row r="1106" spans="1:6" x14ac:dyDescent="0.3">
      <c r="A1106">
        <v>1105</v>
      </c>
      <c r="B1106" t="s">
        <v>872</v>
      </c>
      <c r="C1106" t="s">
        <v>665</v>
      </c>
      <c r="D1106">
        <v>564686712</v>
      </c>
      <c r="E1106" t="s">
        <v>750</v>
      </c>
      <c r="F1106" t="s">
        <v>2000</v>
      </c>
    </row>
    <row r="1107" spans="1:6" x14ac:dyDescent="0.3">
      <c r="A1107">
        <v>1106</v>
      </c>
      <c r="B1107" t="s">
        <v>872</v>
      </c>
      <c r="C1107" t="s">
        <v>665</v>
      </c>
      <c r="D1107">
        <v>564686712</v>
      </c>
      <c r="E1107" t="s">
        <v>669</v>
      </c>
      <c r="F1107" t="s">
        <v>2001</v>
      </c>
    </row>
    <row r="1108" spans="1:6" x14ac:dyDescent="0.3">
      <c r="A1108">
        <v>1107</v>
      </c>
      <c r="B1108" t="s">
        <v>872</v>
      </c>
      <c r="C1108" t="s">
        <v>762</v>
      </c>
      <c r="D1108">
        <v>564686712</v>
      </c>
      <c r="E1108" t="s">
        <v>778</v>
      </c>
      <c r="F1108" t="s">
        <v>2002</v>
      </c>
    </row>
    <row r="1109" spans="1:6" x14ac:dyDescent="0.3">
      <c r="A1109">
        <v>1108</v>
      </c>
      <c r="B1109" t="s">
        <v>872</v>
      </c>
      <c r="C1109" t="s">
        <v>762</v>
      </c>
      <c r="D1109">
        <v>564686712</v>
      </c>
      <c r="E1109" t="s">
        <v>819</v>
      </c>
      <c r="F1109" t="s">
        <v>2003</v>
      </c>
    </row>
    <row r="1110" spans="1:6" x14ac:dyDescent="0.3">
      <c r="A1110">
        <v>1109</v>
      </c>
      <c r="B1110" t="s">
        <v>872</v>
      </c>
      <c r="C1110" t="s">
        <v>762</v>
      </c>
      <c r="D1110">
        <v>564686712</v>
      </c>
      <c r="E1110" t="s">
        <v>772</v>
      </c>
      <c r="F1110" t="s">
        <v>2004</v>
      </c>
    </row>
    <row r="1111" spans="1:6" x14ac:dyDescent="0.3">
      <c r="A1111">
        <v>1110</v>
      </c>
      <c r="B1111" t="s">
        <v>872</v>
      </c>
      <c r="C1111" t="s">
        <v>762</v>
      </c>
      <c r="D1111">
        <v>564686712</v>
      </c>
      <c r="E1111" t="s">
        <v>820</v>
      </c>
      <c r="F1111" t="s">
        <v>2005</v>
      </c>
    </row>
    <row r="1112" spans="1:6" s="18" customFormat="1" ht="15" thickBot="1" x14ac:dyDescent="0.35">
      <c r="A1112">
        <v>1111</v>
      </c>
      <c r="B1112" s="18" t="s">
        <v>872</v>
      </c>
      <c r="C1112" s="18" t="s">
        <v>762</v>
      </c>
      <c r="D1112" s="18">
        <v>564686712</v>
      </c>
      <c r="E1112" s="18" t="s">
        <v>767</v>
      </c>
      <c r="F1112" s="18" t="s">
        <v>2006</v>
      </c>
    </row>
    <row r="1113" spans="1:6" x14ac:dyDescent="0.3">
      <c r="A1113">
        <v>1112</v>
      </c>
      <c r="B1113" t="s">
        <v>872</v>
      </c>
      <c r="C1113" t="s">
        <v>2</v>
      </c>
      <c r="D1113">
        <v>566473760</v>
      </c>
      <c r="E1113" t="s">
        <v>17</v>
      </c>
      <c r="F1113" t="s">
        <v>2007</v>
      </c>
    </row>
    <row r="1114" spans="1:6" x14ac:dyDescent="0.3">
      <c r="A1114">
        <v>1113</v>
      </c>
      <c r="B1114" t="s">
        <v>872</v>
      </c>
      <c r="C1114" t="s">
        <v>2</v>
      </c>
      <c r="D1114">
        <v>566473760</v>
      </c>
      <c r="E1114" t="s">
        <v>28</v>
      </c>
      <c r="F1114" t="s">
        <v>2008</v>
      </c>
    </row>
    <row r="1115" spans="1:6" x14ac:dyDescent="0.3">
      <c r="A1115">
        <v>1114</v>
      </c>
      <c r="B1115" t="s">
        <v>872</v>
      </c>
      <c r="C1115" t="s">
        <v>2</v>
      </c>
      <c r="D1115">
        <v>566473760</v>
      </c>
      <c r="E1115" t="s">
        <v>1126</v>
      </c>
      <c r="F1115" t="s">
        <v>2009</v>
      </c>
    </row>
    <row r="1116" spans="1:6" x14ac:dyDescent="0.3">
      <c r="A1116">
        <v>1115</v>
      </c>
      <c r="B1116" t="s">
        <v>872</v>
      </c>
      <c r="C1116" t="s">
        <v>2</v>
      </c>
      <c r="D1116">
        <v>566473760</v>
      </c>
      <c r="E1116" t="s">
        <v>28</v>
      </c>
      <c r="F1116" t="s">
        <v>2010</v>
      </c>
    </row>
    <row r="1117" spans="1:6" x14ac:dyDescent="0.3">
      <c r="A1117">
        <v>1116</v>
      </c>
      <c r="B1117" t="s">
        <v>872</v>
      </c>
      <c r="C1117" t="s">
        <v>2</v>
      </c>
      <c r="D1117">
        <v>566473760</v>
      </c>
      <c r="E1117" t="s">
        <v>22</v>
      </c>
      <c r="F1117" t="s">
        <v>2011</v>
      </c>
    </row>
    <row r="1118" spans="1:6" x14ac:dyDescent="0.3">
      <c r="A1118">
        <v>1117</v>
      </c>
      <c r="B1118" t="s">
        <v>872</v>
      </c>
      <c r="C1118" t="s">
        <v>2</v>
      </c>
      <c r="D1118">
        <v>566473760</v>
      </c>
      <c r="E1118" t="s">
        <v>46</v>
      </c>
      <c r="F1118" t="s">
        <v>2012</v>
      </c>
    </row>
    <row r="1119" spans="1:6" x14ac:dyDescent="0.3">
      <c r="A1119">
        <v>1118</v>
      </c>
      <c r="B1119" t="s">
        <v>872</v>
      </c>
      <c r="C1119" t="s">
        <v>2</v>
      </c>
      <c r="D1119">
        <v>566473760</v>
      </c>
      <c r="E1119" t="s">
        <v>46</v>
      </c>
      <c r="F1119" t="s">
        <v>2013</v>
      </c>
    </row>
    <row r="1120" spans="1:6" x14ac:dyDescent="0.3">
      <c r="A1120">
        <v>1119</v>
      </c>
      <c r="B1120" t="s">
        <v>872</v>
      </c>
      <c r="C1120" t="s">
        <v>2</v>
      </c>
      <c r="D1120">
        <v>566473760</v>
      </c>
      <c r="E1120" t="s">
        <v>28</v>
      </c>
      <c r="F1120" t="s">
        <v>2014</v>
      </c>
    </row>
    <row r="1121" spans="1:6" x14ac:dyDescent="0.3">
      <c r="A1121">
        <v>1120</v>
      </c>
      <c r="B1121" t="s">
        <v>872</v>
      </c>
      <c r="C1121" t="s">
        <v>2</v>
      </c>
      <c r="D1121">
        <v>566473760</v>
      </c>
      <c r="E1121" t="s">
        <v>22</v>
      </c>
      <c r="F1121" t="s">
        <v>2015</v>
      </c>
    </row>
    <row r="1122" spans="1:6" x14ac:dyDescent="0.3">
      <c r="A1122">
        <v>1121</v>
      </c>
      <c r="B1122" t="s">
        <v>872</v>
      </c>
      <c r="C1122" t="s">
        <v>2</v>
      </c>
      <c r="D1122">
        <v>566473760</v>
      </c>
      <c r="E1122" t="s">
        <v>143</v>
      </c>
      <c r="F1122" t="s">
        <v>2016</v>
      </c>
    </row>
    <row r="1123" spans="1:6" x14ac:dyDescent="0.3">
      <c r="A1123">
        <v>1122</v>
      </c>
      <c r="B1123" t="s">
        <v>872</v>
      </c>
      <c r="C1123" t="s">
        <v>2</v>
      </c>
      <c r="D1123">
        <v>566473760</v>
      </c>
      <c r="E1123" t="s">
        <v>144</v>
      </c>
      <c r="F1123" t="s">
        <v>2017</v>
      </c>
    </row>
    <row r="1124" spans="1:6" x14ac:dyDescent="0.3">
      <c r="A1124">
        <v>1123</v>
      </c>
      <c r="B1124" t="s">
        <v>872</v>
      </c>
      <c r="C1124" t="s">
        <v>2</v>
      </c>
      <c r="D1124">
        <v>566473760</v>
      </c>
      <c r="E1124" t="s">
        <v>29</v>
      </c>
      <c r="F1124" t="s">
        <v>2018</v>
      </c>
    </row>
    <row r="1125" spans="1:6" ht="28.8" x14ac:dyDescent="0.3">
      <c r="A1125">
        <v>1124</v>
      </c>
      <c r="B1125" t="s">
        <v>872</v>
      </c>
      <c r="C1125" t="s">
        <v>879</v>
      </c>
      <c r="D1125">
        <v>566473760</v>
      </c>
      <c r="E1125" s="1" t="s">
        <v>393</v>
      </c>
      <c r="F1125" t="s">
        <v>2019</v>
      </c>
    </row>
    <row r="1126" spans="1:6" ht="28.8" x14ac:dyDescent="0.3">
      <c r="A1126">
        <v>1125</v>
      </c>
      <c r="B1126" t="s">
        <v>872</v>
      </c>
      <c r="C1126" t="s">
        <v>879</v>
      </c>
      <c r="D1126">
        <v>566473760</v>
      </c>
      <c r="E1126" s="1" t="s">
        <v>200</v>
      </c>
      <c r="F1126" t="s">
        <v>2020</v>
      </c>
    </row>
    <row r="1127" spans="1:6" x14ac:dyDescent="0.3">
      <c r="A1127">
        <v>1126</v>
      </c>
      <c r="B1127" t="s">
        <v>872</v>
      </c>
      <c r="C1127" t="s">
        <v>881</v>
      </c>
      <c r="D1127">
        <v>566473760</v>
      </c>
      <c r="E1127" t="s">
        <v>472</v>
      </c>
      <c r="F1127" t="s">
        <v>2021</v>
      </c>
    </row>
    <row r="1128" spans="1:6" x14ac:dyDescent="0.3">
      <c r="A1128">
        <v>1127</v>
      </c>
      <c r="B1128" t="s">
        <v>872</v>
      </c>
      <c r="C1128" t="s">
        <v>554</v>
      </c>
      <c r="D1128">
        <v>566473760</v>
      </c>
      <c r="E1128" t="s">
        <v>535</v>
      </c>
      <c r="F1128" t="s">
        <v>2022</v>
      </c>
    </row>
    <row r="1129" spans="1:6" x14ac:dyDescent="0.3">
      <c r="A1129">
        <v>1128</v>
      </c>
      <c r="B1129" t="s">
        <v>872</v>
      </c>
      <c r="C1129" t="s">
        <v>554</v>
      </c>
      <c r="D1129">
        <v>566473760</v>
      </c>
      <c r="E1129" t="s">
        <v>479</v>
      </c>
      <c r="F1129" t="s">
        <v>2023</v>
      </c>
    </row>
    <row r="1130" spans="1:6" x14ac:dyDescent="0.3">
      <c r="A1130">
        <v>1129</v>
      </c>
      <c r="B1130" t="s">
        <v>872</v>
      </c>
      <c r="C1130" t="s">
        <v>554</v>
      </c>
      <c r="D1130">
        <v>566473760</v>
      </c>
      <c r="E1130" t="s">
        <v>629</v>
      </c>
      <c r="F1130" t="s">
        <v>2024</v>
      </c>
    </row>
    <row r="1131" spans="1:6" x14ac:dyDescent="0.3">
      <c r="A1131">
        <v>1130</v>
      </c>
      <c r="B1131" t="s">
        <v>872</v>
      </c>
      <c r="C1131" t="s">
        <v>554</v>
      </c>
      <c r="D1131">
        <v>566473760</v>
      </c>
      <c r="E1131" t="s">
        <v>562</v>
      </c>
      <c r="F1131" t="s">
        <v>2025</v>
      </c>
    </row>
    <row r="1132" spans="1:6" x14ac:dyDescent="0.3">
      <c r="A1132">
        <v>1131</v>
      </c>
      <c r="B1132" t="s">
        <v>872</v>
      </c>
      <c r="C1132" t="s">
        <v>665</v>
      </c>
      <c r="D1132">
        <v>566473760</v>
      </c>
      <c r="E1132" t="s">
        <v>751</v>
      </c>
      <c r="F1132" t="s">
        <v>2026</v>
      </c>
    </row>
    <row r="1133" spans="1:6" x14ac:dyDescent="0.3">
      <c r="A1133">
        <v>1132</v>
      </c>
      <c r="B1133" t="s">
        <v>872</v>
      </c>
      <c r="C1133" t="s">
        <v>665</v>
      </c>
      <c r="D1133">
        <v>566473760</v>
      </c>
      <c r="E1133" t="s">
        <v>669</v>
      </c>
      <c r="F1133" t="s">
        <v>2027</v>
      </c>
    </row>
    <row r="1134" spans="1:6" x14ac:dyDescent="0.3">
      <c r="A1134">
        <v>1133</v>
      </c>
      <c r="B1134" t="s">
        <v>872</v>
      </c>
      <c r="C1134" t="s">
        <v>762</v>
      </c>
      <c r="D1134">
        <v>566473760</v>
      </c>
      <c r="E1134" t="s">
        <v>767</v>
      </c>
      <c r="F1134" t="s">
        <v>2028</v>
      </c>
    </row>
    <row r="1135" spans="1:6" x14ac:dyDescent="0.3">
      <c r="A1135">
        <v>1134</v>
      </c>
      <c r="B1135" t="s">
        <v>872</v>
      </c>
      <c r="C1135" t="s">
        <v>762</v>
      </c>
      <c r="D1135">
        <v>566473760</v>
      </c>
      <c r="E1135" t="s">
        <v>787</v>
      </c>
      <c r="F1135" t="s">
        <v>2029</v>
      </c>
    </row>
    <row r="1136" spans="1:6" x14ac:dyDescent="0.3">
      <c r="A1136">
        <v>1135</v>
      </c>
      <c r="B1136" t="s">
        <v>872</v>
      </c>
      <c r="C1136" t="s">
        <v>762</v>
      </c>
      <c r="D1136">
        <v>566473760</v>
      </c>
      <c r="E1136" t="s">
        <v>764</v>
      </c>
      <c r="F1136" t="s">
        <v>2030</v>
      </c>
    </row>
    <row r="1137" spans="1:6" ht="230.4" x14ac:dyDescent="0.3">
      <c r="A1137">
        <v>1136</v>
      </c>
      <c r="B1137" t="s">
        <v>872</v>
      </c>
      <c r="C1137" t="s">
        <v>906</v>
      </c>
      <c r="D1137">
        <v>566473760</v>
      </c>
      <c r="E1137" s="1" t="s">
        <v>907</v>
      </c>
      <c r="F1137" t="s">
        <v>2031</v>
      </c>
    </row>
    <row r="1138" spans="1:6" x14ac:dyDescent="0.3">
      <c r="A1138">
        <v>1137</v>
      </c>
      <c r="B1138" t="s">
        <v>872</v>
      </c>
      <c r="C1138" t="s">
        <v>2</v>
      </c>
      <c r="D1138">
        <v>566473760</v>
      </c>
      <c r="E1138" t="s">
        <v>29</v>
      </c>
      <c r="F1138" t="s">
        <v>2032</v>
      </c>
    </row>
    <row r="1139" spans="1:6" ht="28.8" x14ac:dyDescent="0.3">
      <c r="A1139">
        <v>1138</v>
      </c>
      <c r="B1139" t="s">
        <v>872</v>
      </c>
      <c r="C1139" t="s">
        <v>879</v>
      </c>
      <c r="D1139">
        <v>566473760</v>
      </c>
      <c r="E1139" s="1" t="s">
        <v>172</v>
      </c>
      <c r="F1139" t="s">
        <v>2033</v>
      </c>
    </row>
    <row r="1140" spans="1:6" x14ac:dyDescent="0.3">
      <c r="A1140">
        <v>1139</v>
      </c>
      <c r="B1140" t="s">
        <v>872</v>
      </c>
      <c r="C1140" t="s">
        <v>881</v>
      </c>
      <c r="D1140">
        <v>566473760</v>
      </c>
      <c r="E1140" t="s">
        <v>479</v>
      </c>
      <c r="F1140" t="s">
        <v>2034</v>
      </c>
    </row>
    <row r="1141" spans="1:6" x14ac:dyDescent="0.3">
      <c r="A1141">
        <v>1140</v>
      </c>
      <c r="B1141" t="s">
        <v>872</v>
      </c>
      <c r="C1141" t="s">
        <v>881</v>
      </c>
      <c r="D1141">
        <v>566473760</v>
      </c>
      <c r="E1141" t="s">
        <v>472</v>
      </c>
      <c r="F1141" t="s">
        <v>2035</v>
      </c>
    </row>
    <row r="1142" spans="1:6" x14ac:dyDescent="0.3">
      <c r="A1142">
        <v>1141</v>
      </c>
      <c r="B1142" t="s">
        <v>872</v>
      </c>
      <c r="C1142" t="s">
        <v>554</v>
      </c>
      <c r="D1142">
        <v>566473760</v>
      </c>
      <c r="E1142" t="s">
        <v>2036</v>
      </c>
      <c r="F1142" t="s">
        <v>2037</v>
      </c>
    </row>
    <row r="1143" spans="1:6" x14ac:dyDescent="0.3">
      <c r="A1143">
        <v>1142</v>
      </c>
      <c r="B1143" t="s">
        <v>872</v>
      </c>
      <c r="C1143" t="s">
        <v>554</v>
      </c>
      <c r="D1143">
        <v>566473760</v>
      </c>
      <c r="E1143" t="s">
        <v>562</v>
      </c>
      <c r="F1143" t="s">
        <v>2038</v>
      </c>
    </row>
    <row r="1144" spans="1:6" x14ac:dyDescent="0.3">
      <c r="A1144">
        <v>1143</v>
      </c>
      <c r="B1144" t="s">
        <v>872</v>
      </c>
      <c r="C1144" t="s">
        <v>665</v>
      </c>
      <c r="D1144">
        <v>566473760</v>
      </c>
      <c r="E1144" t="s">
        <v>669</v>
      </c>
      <c r="F1144" t="s">
        <v>2039</v>
      </c>
    </row>
    <row r="1145" spans="1:6" s="18" customFormat="1" ht="15" thickBot="1" x14ac:dyDescent="0.35">
      <c r="A1145">
        <v>1144</v>
      </c>
      <c r="B1145" s="18" t="s">
        <v>872</v>
      </c>
      <c r="C1145" s="18" t="s">
        <v>762</v>
      </c>
      <c r="D1145" s="18">
        <v>566473760</v>
      </c>
      <c r="E1145" s="18" t="s">
        <v>764</v>
      </c>
      <c r="F1145" s="18" t="s">
        <v>2040</v>
      </c>
    </row>
    <row r="1146" spans="1:6" x14ac:dyDescent="0.3">
      <c r="A1146">
        <v>1145</v>
      </c>
      <c r="B1146" t="s">
        <v>872</v>
      </c>
      <c r="C1146" t="s">
        <v>2</v>
      </c>
      <c r="D1146">
        <v>584901398</v>
      </c>
      <c r="E1146" t="s">
        <v>29</v>
      </c>
      <c r="F1146" t="s">
        <v>2041</v>
      </c>
    </row>
    <row r="1147" spans="1:6" ht="28.8" x14ac:dyDescent="0.3">
      <c r="A1147">
        <v>1146</v>
      </c>
      <c r="B1147" t="s">
        <v>872</v>
      </c>
      <c r="C1147" t="s">
        <v>879</v>
      </c>
      <c r="D1147">
        <v>584901398</v>
      </c>
      <c r="E1147" s="1" t="s">
        <v>172</v>
      </c>
      <c r="F1147" t="s">
        <v>2042</v>
      </c>
    </row>
    <row r="1148" spans="1:6" x14ac:dyDescent="0.3">
      <c r="A1148">
        <v>1147</v>
      </c>
      <c r="B1148" t="s">
        <v>872</v>
      </c>
      <c r="C1148" t="s">
        <v>881</v>
      </c>
      <c r="D1148">
        <v>584901398</v>
      </c>
      <c r="E1148" t="s">
        <v>472</v>
      </c>
      <c r="F1148" t="s">
        <v>2043</v>
      </c>
    </row>
    <row r="1149" spans="1:6" x14ac:dyDescent="0.3">
      <c r="A1149">
        <v>1148</v>
      </c>
      <c r="B1149" t="s">
        <v>872</v>
      </c>
      <c r="C1149" t="s">
        <v>554</v>
      </c>
      <c r="D1149">
        <v>584901398</v>
      </c>
      <c r="E1149" t="s">
        <v>563</v>
      </c>
      <c r="F1149" t="s">
        <v>2044</v>
      </c>
    </row>
    <row r="1150" spans="1:6" x14ac:dyDescent="0.3">
      <c r="A1150">
        <v>1149</v>
      </c>
      <c r="B1150" t="s">
        <v>872</v>
      </c>
      <c r="C1150" t="s">
        <v>665</v>
      </c>
      <c r="D1150">
        <v>584901398</v>
      </c>
      <c r="E1150" t="s">
        <v>669</v>
      </c>
      <c r="F1150" t="s">
        <v>2045</v>
      </c>
    </row>
    <row r="1151" spans="1:6" x14ac:dyDescent="0.3">
      <c r="A1151">
        <v>1150</v>
      </c>
      <c r="B1151" t="s">
        <v>872</v>
      </c>
      <c r="C1151" t="s">
        <v>762</v>
      </c>
      <c r="D1151">
        <v>584901398</v>
      </c>
      <c r="E1151" t="s">
        <v>767</v>
      </c>
      <c r="F1151" t="s">
        <v>2046</v>
      </c>
    </row>
    <row r="1152" spans="1:6" s="18" customFormat="1" ht="15" thickBot="1" x14ac:dyDescent="0.35">
      <c r="A1152">
        <v>1151</v>
      </c>
      <c r="B1152" s="18" t="s">
        <v>872</v>
      </c>
      <c r="C1152" s="18" t="s">
        <v>762</v>
      </c>
      <c r="D1152" s="18">
        <v>584901398</v>
      </c>
      <c r="E1152" s="18" t="s">
        <v>764</v>
      </c>
      <c r="F1152" s="18" t="s">
        <v>2047</v>
      </c>
    </row>
    <row r="1153" spans="1:6" x14ac:dyDescent="0.3">
      <c r="A1153">
        <v>1152</v>
      </c>
      <c r="B1153" t="s">
        <v>872</v>
      </c>
      <c r="C1153" t="s">
        <v>2</v>
      </c>
      <c r="D1153">
        <v>594515373</v>
      </c>
      <c r="E1153" t="s">
        <v>22</v>
      </c>
      <c r="F1153" t="s">
        <v>2048</v>
      </c>
    </row>
    <row r="1154" spans="1:6" x14ac:dyDescent="0.3">
      <c r="A1154">
        <v>1153</v>
      </c>
      <c r="B1154" t="s">
        <v>872</v>
      </c>
      <c r="C1154" t="s">
        <v>2</v>
      </c>
      <c r="D1154">
        <v>594515373</v>
      </c>
      <c r="E1154" t="s">
        <v>29</v>
      </c>
      <c r="F1154" t="s">
        <v>2049</v>
      </c>
    </row>
    <row r="1155" spans="1:6" ht="28.8" x14ac:dyDescent="0.3">
      <c r="A1155">
        <v>1154</v>
      </c>
      <c r="B1155" t="s">
        <v>872</v>
      </c>
      <c r="C1155" t="s">
        <v>879</v>
      </c>
      <c r="D1155">
        <v>594515373</v>
      </c>
      <c r="E1155" s="1" t="s">
        <v>262</v>
      </c>
      <c r="F1155" t="s">
        <v>2050</v>
      </c>
    </row>
    <row r="1156" spans="1:6" ht="28.8" x14ac:dyDescent="0.3">
      <c r="A1156">
        <v>1155</v>
      </c>
      <c r="B1156" t="s">
        <v>872</v>
      </c>
      <c r="C1156" t="s">
        <v>879</v>
      </c>
      <c r="D1156">
        <v>594515373</v>
      </c>
      <c r="E1156" s="1" t="s">
        <v>172</v>
      </c>
      <c r="F1156" t="s">
        <v>2051</v>
      </c>
    </row>
    <row r="1157" spans="1:6" x14ac:dyDescent="0.3">
      <c r="A1157">
        <v>1156</v>
      </c>
      <c r="B1157" t="s">
        <v>872</v>
      </c>
      <c r="C1157" t="s">
        <v>881</v>
      </c>
      <c r="D1157">
        <v>594515373</v>
      </c>
      <c r="E1157" t="s">
        <v>474</v>
      </c>
      <c r="F1157" t="s">
        <v>2052</v>
      </c>
    </row>
    <row r="1158" spans="1:6" x14ac:dyDescent="0.3">
      <c r="A1158">
        <v>1157</v>
      </c>
      <c r="B1158" t="s">
        <v>872</v>
      </c>
      <c r="C1158" t="s">
        <v>881</v>
      </c>
      <c r="D1158">
        <v>594515373</v>
      </c>
      <c r="E1158" t="s">
        <v>480</v>
      </c>
      <c r="F1158" t="s">
        <v>2053</v>
      </c>
    </row>
    <row r="1159" spans="1:6" x14ac:dyDescent="0.3">
      <c r="A1159">
        <v>1158</v>
      </c>
      <c r="B1159" t="s">
        <v>872</v>
      </c>
      <c r="C1159" t="s">
        <v>554</v>
      </c>
      <c r="D1159">
        <v>594515373</v>
      </c>
      <c r="E1159" t="s">
        <v>584</v>
      </c>
      <c r="F1159" t="s">
        <v>2054</v>
      </c>
    </row>
    <row r="1160" spans="1:6" x14ac:dyDescent="0.3">
      <c r="A1160">
        <v>1159</v>
      </c>
      <c r="B1160" t="s">
        <v>872</v>
      </c>
      <c r="C1160" t="s">
        <v>665</v>
      </c>
      <c r="D1160">
        <v>594515373</v>
      </c>
      <c r="E1160" t="s">
        <v>687</v>
      </c>
      <c r="F1160" t="s">
        <v>2055</v>
      </c>
    </row>
    <row r="1161" spans="1:6" x14ac:dyDescent="0.3">
      <c r="A1161">
        <v>1160</v>
      </c>
      <c r="B1161" t="s">
        <v>872</v>
      </c>
      <c r="C1161" t="s">
        <v>665</v>
      </c>
      <c r="D1161">
        <v>594515373</v>
      </c>
      <c r="E1161" t="s">
        <v>676</v>
      </c>
      <c r="F1161" t="s">
        <v>2056</v>
      </c>
    </row>
    <row r="1162" spans="1:6" x14ac:dyDescent="0.3">
      <c r="A1162">
        <v>1161</v>
      </c>
      <c r="B1162" t="s">
        <v>872</v>
      </c>
      <c r="C1162" t="s">
        <v>665</v>
      </c>
      <c r="D1162">
        <v>594515373</v>
      </c>
      <c r="E1162" t="s">
        <v>669</v>
      </c>
      <c r="F1162" t="s">
        <v>2057</v>
      </c>
    </row>
    <row r="1163" spans="1:6" x14ac:dyDescent="0.3">
      <c r="A1163">
        <v>1162</v>
      </c>
      <c r="B1163" t="s">
        <v>872</v>
      </c>
      <c r="C1163" t="s">
        <v>762</v>
      </c>
      <c r="D1163">
        <v>594515373</v>
      </c>
      <c r="E1163" t="s">
        <v>767</v>
      </c>
      <c r="F1163" t="s">
        <v>2058</v>
      </c>
    </row>
    <row r="1164" spans="1:6" x14ac:dyDescent="0.3">
      <c r="A1164">
        <v>1163</v>
      </c>
      <c r="B1164" t="s">
        <v>872</v>
      </c>
      <c r="C1164" t="s">
        <v>762</v>
      </c>
      <c r="D1164">
        <v>594515373</v>
      </c>
      <c r="E1164" t="s">
        <v>764</v>
      </c>
      <c r="F1164" t="s">
        <v>2059</v>
      </c>
    </row>
    <row r="1165" spans="1:6" x14ac:dyDescent="0.3">
      <c r="A1165">
        <v>1164</v>
      </c>
      <c r="B1165" t="s">
        <v>872</v>
      </c>
      <c r="C1165" t="s">
        <v>2</v>
      </c>
      <c r="D1165">
        <v>594515373</v>
      </c>
      <c r="E1165" t="s">
        <v>29</v>
      </c>
      <c r="F1165" t="s">
        <v>2060</v>
      </c>
    </row>
    <row r="1166" spans="1:6" ht="28.8" x14ac:dyDescent="0.3">
      <c r="A1166">
        <v>1165</v>
      </c>
      <c r="B1166" t="s">
        <v>872</v>
      </c>
      <c r="C1166" t="s">
        <v>879</v>
      </c>
      <c r="D1166">
        <v>594515373</v>
      </c>
      <c r="E1166" s="1" t="s">
        <v>172</v>
      </c>
      <c r="F1166" t="s">
        <v>2061</v>
      </c>
    </row>
    <row r="1167" spans="1:6" x14ac:dyDescent="0.3">
      <c r="A1167">
        <v>1166</v>
      </c>
      <c r="B1167" t="s">
        <v>872</v>
      </c>
      <c r="C1167" t="s">
        <v>881</v>
      </c>
      <c r="D1167">
        <v>594515373</v>
      </c>
      <c r="E1167" t="s">
        <v>472</v>
      </c>
      <c r="F1167" t="s">
        <v>2062</v>
      </c>
    </row>
    <row r="1168" spans="1:6" x14ac:dyDescent="0.3">
      <c r="A1168">
        <v>1167</v>
      </c>
      <c r="B1168" t="s">
        <v>872</v>
      </c>
      <c r="C1168" t="s">
        <v>554</v>
      </c>
      <c r="D1168">
        <v>594515373</v>
      </c>
      <c r="E1168" t="s">
        <v>579</v>
      </c>
      <c r="F1168" t="s">
        <v>2063</v>
      </c>
    </row>
    <row r="1169" spans="1:6" x14ac:dyDescent="0.3">
      <c r="A1169">
        <v>1168</v>
      </c>
      <c r="B1169" t="s">
        <v>872</v>
      </c>
      <c r="C1169" t="s">
        <v>665</v>
      </c>
      <c r="D1169">
        <v>594515373</v>
      </c>
      <c r="E1169" t="s">
        <v>684</v>
      </c>
      <c r="F1169" t="s">
        <v>2064</v>
      </c>
    </row>
    <row r="1170" spans="1:6" x14ac:dyDescent="0.3">
      <c r="A1170">
        <v>1169</v>
      </c>
      <c r="B1170" t="s">
        <v>872</v>
      </c>
      <c r="C1170" t="s">
        <v>665</v>
      </c>
      <c r="D1170">
        <v>594515373</v>
      </c>
      <c r="E1170" t="s">
        <v>700</v>
      </c>
      <c r="F1170" t="s">
        <v>2065</v>
      </c>
    </row>
    <row r="1171" spans="1:6" x14ac:dyDescent="0.3">
      <c r="A1171">
        <v>1170</v>
      </c>
      <c r="B1171" t="s">
        <v>872</v>
      </c>
      <c r="C1171" t="s">
        <v>665</v>
      </c>
      <c r="D1171">
        <v>594515373</v>
      </c>
      <c r="E1171" t="s">
        <v>2066</v>
      </c>
      <c r="F1171" t="s">
        <v>2067</v>
      </c>
    </row>
    <row r="1172" spans="1:6" x14ac:dyDescent="0.3">
      <c r="A1172">
        <v>1171</v>
      </c>
      <c r="B1172" t="s">
        <v>872</v>
      </c>
      <c r="C1172" t="s">
        <v>665</v>
      </c>
      <c r="D1172">
        <v>594515373</v>
      </c>
      <c r="E1172" t="s">
        <v>2068</v>
      </c>
      <c r="F1172" t="s">
        <v>2069</v>
      </c>
    </row>
    <row r="1173" spans="1:6" x14ac:dyDescent="0.3">
      <c r="A1173">
        <v>1172</v>
      </c>
      <c r="B1173" t="s">
        <v>872</v>
      </c>
      <c r="C1173" t="s">
        <v>665</v>
      </c>
      <c r="D1173">
        <v>594515373</v>
      </c>
      <c r="E1173" t="s">
        <v>690</v>
      </c>
      <c r="F1173" t="s">
        <v>2070</v>
      </c>
    </row>
    <row r="1174" spans="1:6" x14ac:dyDescent="0.3">
      <c r="A1174">
        <v>1173</v>
      </c>
      <c r="B1174" t="s">
        <v>872</v>
      </c>
      <c r="C1174" t="s">
        <v>665</v>
      </c>
      <c r="D1174">
        <v>594515373</v>
      </c>
      <c r="E1174" t="s">
        <v>681</v>
      </c>
      <c r="F1174" t="s">
        <v>2071</v>
      </c>
    </row>
    <row r="1175" spans="1:6" x14ac:dyDescent="0.3">
      <c r="A1175">
        <v>1174</v>
      </c>
      <c r="B1175" t="s">
        <v>872</v>
      </c>
      <c r="C1175" t="s">
        <v>665</v>
      </c>
      <c r="D1175">
        <v>594515373</v>
      </c>
      <c r="E1175" t="s">
        <v>681</v>
      </c>
      <c r="F1175" t="s">
        <v>2072</v>
      </c>
    </row>
    <row r="1176" spans="1:6" x14ac:dyDescent="0.3">
      <c r="A1176">
        <v>1175</v>
      </c>
      <c r="B1176" t="s">
        <v>872</v>
      </c>
      <c r="C1176" t="s">
        <v>665</v>
      </c>
      <c r="D1176">
        <v>594515373</v>
      </c>
      <c r="E1176" t="s">
        <v>669</v>
      </c>
      <c r="F1176" t="s">
        <v>2073</v>
      </c>
    </row>
    <row r="1177" spans="1:6" x14ac:dyDescent="0.3">
      <c r="A1177">
        <v>1176</v>
      </c>
      <c r="B1177" t="s">
        <v>872</v>
      </c>
      <c r="C1177" t="s">
        <v>762</v>
      </c>
      <c r="D1177">
        <v>594515373</v>
      </c>
      <c r="E1177" t="s">
        <v>780</v>
      </c>
      <c r="F1177" t="s">
        <v>2074</v>
      </c>
    </row>
    <row r="1178" spans="1:6" x14ac:dyDescent="0.3">
      <c r="A1178">
        <v>1177</v>
      </c>
      <c r="B1178" t="s">
        <v>872</v>
      </c>
      <c r="C1178" t="s">
        <v>762</v>
      </c>
      <c r="D1178">
        <v>594515373</v>
      </c>
      <c r="E1178" t="s">
        <v>794</v>
      </c>
      <c r="F1178" t="s">
        <v>2075</v>
      </c>
    </row>
    <row r="1179" spans="1:6" x14ac:dyDescent="0.3">
      <c r="A1179">
        <v>1178</v>
      </c>
      <c r="B1179" t="s">
        <v>872</v>
      </c>
      <c r="C1179" t="s">
        <v>2</v>
      </c>
      <c r="D1179">
        <v>594515373</v>
      </c>
      <c r="E1179" t="s">
        <v>29</v>
      </c>
      <c r="F1179" t="s">
        <v>2076</v>
      </c>
    </row>
    <row r="1180" spans="1:6" ht="28.8" x14ac:dyDescent="0.3">
      <c r="A1180">
        <v>1179</v>
      </c>
      <c r="B1180" t="s">
        <v>872</v>
      </c>
      <c r="C1180" t="s">
        <v>879</v>
      </c>
      <c r="D1180">
        <v>594515373</v>
      </c>
      <c r="E1180" s="1" t="s">
        <v>172</v>
      </c>
      <c r="F1180" t="s">
        <v>2077</v>
      </c>
    </row>
    <row r="1181" spans="1:6" x14ac:dyDescent="0.3">
      <c r="A1181">
        <v>1180</v>
      </c>
      <c r="B1181" t="s">
        <v>872</v>
      </c>
      <c r="C1181" t="s">
        <v>881</v>
      </c>
      <c r="D1181">
        <v>594515373</v>
      </c>
      <c r="E1181" t="s">
        <v>481</v>
      </c>
      <c r="F1181" t="s">
        <v>2078</v>
      </c>
    </row>
    <row r="1182" spans="1:6" x14ac:dyDescent="0.3">
      <c r="A1182">
        <v>1181</v>
      </c>
      <c r="B1182" t="s">
        <v>872</v>
      </c>
      <c r="C1182" t="s">
        <v>881</v>
      </c>
      <c r="D1182">
        <v>594515373</v>
      </c>
      <c r="E1182" t="s">
        <v>514</v>
      </c>
      <c r="F1182" t="s">
        <v>2079</v>
      </c>
    </row>
    <row r="1183" spans="1:6" x14ac:dyDescent="0.3">
      <c r="A1183">
        <v>1182</v>
      </c>
      <c r="B1183" t="s">
        <v>872</v>
      </c>
      <c r="C1183" t="s">
        <v>881</v>
      </c>
      <c r="D1183">
        <v>594515373</v>
      </c>
      <c r="E1183" t="s">
        <v>2080</v>
      </c>
      <c r="F1183" t="s">
        <v>2081</v>
      </c>
    </row>
    <row r="1184" spans="1:6" x14ac:dyDescent="0.3">
      <c r="A1184">
        <v>1183</v>
      </c>
      <c r="B1184" t="s">
        <v>872</v>
      </c>
      <c r="C1184" t="s">
        <v>881</v>
      </c>
      <c r="D1184">
        <v>594515373</v>
      </c>
      <c r="E1184" t="s">
        <v>499</v>
      </c>
      <c r="F1184" t="s">
        <v>2082</v>
      </c>
    </row>
    <row r="1185" spans="1:6" x14ac:dyDescent="0.3">
      <c r="A1185">
        <v>1184</v>
      </c>
      <c r="B1185" t="s">
        <v>872</v>
      </c>
      <c r="C1185" t="s">
        <v>881</v>
      </c>
      <c r="D1185">
        <v>594515373</v>
      </c>
      <c r="E1185" t="s">
        <v>486</v>
      </c>
      <c r="F1185" t="s">
        <v>2083</v>
      </c>
    </row>
    <row r="1186" spans="1:6" x14ac:dyDescent="0.3">
      <c r="A1186">
        <v>1185</v>
      </c>
      <c r="B1186" t="s">
        <v>872</v>
      </c>
      <c r="C1186" t="s">
        <v>881</v>
      </c>
      <c r="D1186">
        <v>594515373</v>
      </c>
      <c r="E1186" t="s">
        <v>472</v>
      </c>
      <c r="F1186" t="s">
        <v>2084</v>
      </c>
    </row>
    <row r="1187" spans="1:6" x14ac:dyDescent="0.3">
      <c r="A1187">
        <v>1186</v>
      </c>
      <c r="B1187" t="s">
        <v>872</v>
      </c>
      <c r="C1187" t="s">
        <v>554</v>
      </c>
      <c r="D1187">
        <v>594515373</v>
      </c>
      <c r="E1187" t="s">
        <v>525</v>
      </c>
      <c r="F1187" t="s">
        <v>2085</v>
      </c>
    </row>
    <row r="1188" spans="1:6" x14ac:dyDescent="0.3">
      <c r="A1188">
        <v>1187</v>
      </c>
      <c r="B1188" t="s">
        <v>872</v>
      </c>
      <c r="C1188" t="s">
        <v>554</v>
      </c>
      <c r="D1188">
        <v>594515373</v>
      </c>
      <c r="E1188" t="s">
        <v>2086</v>
      </c>
      <c r="F1188" t="s">
        <v>2087</v>
      </c>
    </row>
    <row r="1189" spans="1:6" x14ac:dyDescent="0.3">
      <c r="A1189">
        <v>1188</v>
      </c>
      <c r="B1189" t="s">
        <v>872</v>
      </c>
      <c r="C1189" t="s">
        <v>554</v>
      </c>
      <c r="D1189">
        <v>594515373</v>
      </c>
      <c r="E1189" t="s">
        <v>573</v>
      </c>
      <c r="F1189" t="s">
        <v>2088</v>
      </c>
    </row>
    <row r="1190" spans="1:6" x14ac:dyDescent="0.3">
      <c r="A1190">
        <v>1189</v>
      </c>
      <c r="B1190" t="s">
        <v>872</v>
      </c>
      <c r="C1190" t="s">
        <v>665</v>
      </c>
      <c r="D1190">
        <v>594515373</v>
      </c>
      <c r="E1190" t="s">
        <v>671</v>
      </c>
      <c r="F1190" t="s">
        <v>2089</v>
      </c>
    </row>
    <row r="1191" spans="1:6" s="18" customFormat="1" ht="15" thickBot="1" x14ac:dyDescent="0.35">
      <c r="A1191">
        <v>1190</v>
      </c>
      <c r="B1191" s="18" t="s">
        <v>872</v>
      </c>
      <c r="C1191" s="18" t="s">
        <v>665</v>
      </c>
      <c r="D1191" s="18">
        <v>594515373</v>
      </c>
      <c r="E1191" s="18" t="s">
        <v>669</v>
      </c>
      <c r="F1191" s="18" t="s">
        <v>2090</v>
      </c>
    </row>
    <row r="1192" spans="1:6" x14ac:dyDescent="0.3">
      <c r="A1192">
        <v>1191</v>
      </c>
      <c r="B1192" t="s">
        <v>872</v>
      </c>
      <c r="C1192" t="s">
        <v>2</v>
      </c>
      <c r="D1192">
        <v>596146975</v>
      </c>
      <c r="E1192" t="s">
        <v>22</v>
      </c>
      <c r="F1192" t="s">
        <v>2091</v>
      </c>
    </row>
    <row r="1193" spans="1:6" x14ac:dyDescent="0.3">
      <c r="A1193">
        <v>1192</v>
      </c>
      <c r="B1193" t="s">
        <v>872</v>
      </c>
      <c r="C1193" t="s">
        <v>2</v>
      </c>
      <c r="D1193">
        <v>596146975</v>
      </c>
      <c r="E1193" t="s">
        <v>29</v>
      </c>
      <c r="F1193" t="s">
        <v>2092</v>
      </c>
    </row>
    <row r="1194" spans="1:6" ht="28.8" x14ac:dyDescent="0.3">
      <c r="A1194">
        <v>1193</v>
      </c>
      <c r="B1194" t="s">
        <v>872</v>
      </c>
      <c r="C1194" t="s">
        <v>879</v>
      </c>
      <c r="D1194">
        <v>596146975</v>
      </c>
      <c r="E1194" s="1" t="s">
        <v>394</v>
      </c>
      <c r="F1194" t="s">
        <v>2093</v>
      </c>
    </row>
    <row r="1195" spans="1:6" ht="28.8" x14ac:dyDescent="0.3">
      <c r="A1195">
        <v>1194</v>
      </c>
      <c r="B1195" t="s">
        <v>872</v>
      </c>
      <c r="C1195" t="s">
        <v>879</v>
      </c>
      <c r="D1195">
        <v>596146975</v>
      </c>
      <c r="E1195" s="1" t="s">
        <v>394</v>
      </c>
      <c r="F1195" t="s">
        <v>2094</v>
      </c>
    </row>
    <row r="1196" spans="1:6" ht="28.8" x14ac:dyDescent="0.3">
      <c r="A1196">
        <v>1195</v>
      </c>
      <c r="B1196" t="s">
        <v>872</v>
      </c>
      <c r="C1196" t="s">
        <v>879</v>
      </c>
      <c r="D1196">
        <v>596146975</v>
      </c>
      <c r="E1196" s="1" t="s">
        <v>394</v>
      </c>
      <c r="F1196" t="s">
        <v>2095</v>
      </c>
    </row>
    <row r="1197" spans="1:6" ht="28.8" x14ac:dyDescent="0.3">
      <c r="A1197">
        <v>1196</v>
      </c>
      <c r="B1197" t="s">
        <v>872</v>
      </c>
      <c r="C1197" t="s">
        <v>879</v>
      </c>
      <c r="D1197">
        <v>596146975</v>
      </c>
      <c r="E1197" s="1" t="s">
        <v>395</v>
      </c>
      <c r="F1197" t="s">
        <v>2096</v>
      </c>
    </row>
    <row r="1198" spans="1:6" ht="28.8" x14ac:dyDescent="0.3">
      <c r="A1198">
        <v>1197</v>
      </c>
      <c r="B1198" t="s">
        <v>872</v>
      </c>
      <c r="C1198" t="s">
        <v>879</v>
      </c>
      <c r="D1198">
        <v>596146975</v>
      </c>
      <c r="E1198" s="1" t="s">
        <v>396</v>
      </c>
      <c r="F1198" t="s">
        <v>2097</v>
      </c>
    </row>
    <row r="1199" spans="1:6" ht="28.8" x14ac:dyDescent="0.3">
      <c r="A1199">
        <v>1198</v>
      </c>
      <c r="B1199" t="s">
        <v>872</v>
      </c>
      <c r="C1199" t="s">
        <v>879</v>
      </c>
      <c r="D1199">
        <v>596146975</v>
      </c>
      <c r="E1199" s="1" t="s">
        <v>397</v>
      </c>
      <c r="F1199" t="s">
        <v>2098</v>
      </c>
    </row>
    <row r="1200" spans="1:6" ht="28.8" x14ac:dyDescent="0.3">
      <c r="A1200">
        <v>1199</v>
      </c>
      <c r="B1200" t="s">
        <v>872</v>
      </c>
      <c r="C1200" t="s">
        <v>879</v>
      </c>
      <c r="D1200">
        <v>596146975</v>
      </c>
      <c r="E1200" s="1" t="s">
        <v>398</v>
      </c>
      <c r="F1200" t="s">
        <v>2099</v>
      </c>
    </row>
    <row r="1201" spans="1:6" ht="28.8" x14ac:dyDescent="0.3">
      <c r="A1201">
        <v>1200</v>
      </c>
      <c r="B1201" t="s">
        <v>872</v>
      </c>
      <c r="C1201" t="s">
        <v>879</v>
      </c>
      <c r="D1201">
        <v>596146975</v>
      </c>
      <c r="E1201" s="1" t="s">
        <v>399</v>
      </c>
      <c r="F1201" t="s">
        <v>2100</v>
      </c>
    </row>
    <row r="1202" spans="1:6" ht="28.8" x14ac:dyDescent="0.3">
      <c r="A1202">
        <v>1201</v>
      </c>
      <c r="B1202" t="s">
        <v>872</v>
      </c>
      <c r="C1202" t="s">
        <v>879</v>
      </c>
      <c r="D1202">
        <v>596146975</v>
      </c>
      <c r="E1202" s="1" t="s">
        <v>400</v>
      </c>
      <c r="F1202" t="s">
        <v>2101</v>
      </c>
    </row>
    <row r="1203" spans="1:6" ht="28.8" x14ac:dyDescent="0.3">
      <c r="A1203">
        <v>1202</v>
      </c>
      <c r="B1203" t="s">
        <v>872</v>
      </c>
      <c r="C1203" t="s">
        <v>879</v>
      </c>
      <c r="D1203">
        <v>596146975</v>
      </c>
      <c r="E1203" s="1" t="s">
        <v>401</v>
      </c>
      <c r="F1203" t="s">
        <v>2102</v>
      </c>
    </row>
    <row r="1204" spans="1:6" ht="28.8" x14ac:dyDescent="0.3">
      <c r="A1204">
        <v>1203</v>
      </c>
      <c r="B1204" t="s">
        <v>872</v>
      </c>
      <c r="C1204" t="s">
        <v>879</v>
      </c>
      <c r="D1204">
        <v>596146975</v>
      </c>
      <c r="E1204" s="1" t="s">
        <v>402</v>
      </c>
      <c r="F1204" t="s">
        <v>2103</v>
      </c>
    </row>
    <row r="1205" spans="1:6" ht="28.8" x14ac:dyDescent="0.3">
      <c r="A1205">
        <v>1204</v>
      </c>
      <c r="B1205" t="s">
        <v>872</v>
      </c>
      <c r="C1205" t="s">
        <v>879</v>
      </c>
      <c r="D1205">
        <v>596146975</v>
      </c>
      <c r="E1205" s="1" t="s">
        <v>403</v>
      </c>
      <c r="F1205" t="s">
        <v>2104</v>
      </c>
    </row>
    <row r="1206" spans="1:6" ht="28.8" x14ac:dyDescent="0.3">
      <c r="A1206">
        <v>1205</v>
      </c>
      <c r="B1206" t="s">
        <v>872</v>
      </c>
      <c r="C1206" t="s">
        <v>879</v>
      </c>
      <c r="D1206">
        <v>596146975</v>
      </c>
      <c r="E1206" s="1" t="s">
        <v>404</v>
      </c>
      <c r="F1206" t="s">
        <v>2105</v>
      </c>
    </row>
    <row r="1207" spans="1:6" ht="28.8" x14ac:dyDescent="0.3">
      <c r="A1207">
        <v>1206</v>
      </c>
      <c r="B1207" t="s">
        <v>872</v>
      </c>
      <c r="C1207" t="s">
        <v>879</v>
      </c>
      <c r="D1207">
        <v>596146975</v>
      </c>
      <c r="E1207" s="1" t="s">
        <v>172</v>
      </c>
      <c r="F1207" t="s">
        <v>2106</v>
      </c>
    </row>
    <row r="1208" spans="1:6" x14ac:dyDescent="0.3">
      <c r="A1208">
        <v>1207</v>
      </c>
      <c r="B1208" t="s">
        <v>872</v>
      </c>
      <c r="C1208" t="s">
        <v>881</v>
      </c>
      <c r="D1208">
        <v>596146975</v>
      </c>
      <c r="E1208" t="s">
        <v>488</v>
      </c>
      <c r="F1208" t="s">
        <v>2107</v>
      </c>
    </row>
    <row r="1209" spans="1:6" x14ac:dyDescent="0.3">
      <c r="A1209">
        <v>1208</v>
      </c>
      <c r="B1209" t="s">
        <v>872</v>
      </c>
      <c r="C1209" t="s">
        <v>881</v>
      </c>
      <c r="D1209">
        <v>596146975</v>
      </c>
      <c r="E1209" t="s">
        <v>474</v>
      </c>
      <c r="F1209" t="s">
        <v>2108</v>
      </c>
    </row>
    <row r="1210" spans="1:6" x14ac:dyDescent="0.3">
      <c r="A1210">
        <v>1209</v>
      </c>
      <c r="B1210" t="s">
        <v>872</v>
      </c>
      <c r="C1210" t="s">
        <v>881</v>
      </c>
      <c r="D1210">
        <v>596146975</v>
      </c>
      <c r="E1210" t="s">
        <v>480</v>
      </c>
      <c r="F1210" t="s">
        <v>2109</v>
      </c>
    </row>
    <row r="1211" spans="1:6" x14ac:dyDescent="0.3">
      <c r="A1211">
        <v>1210</v>
      </c>
      <c r="B1211" t="s">
        <v>872</v>
      </c>
      <c r="C1211" t="s">
        <v>554</v>
      </c>
      <c r="D1211">
        <v>596146975</v>
      </c>
      <c r="E1211" t="s">
        <v>586</v>
      </c>
      <c r="F1211" t="s">
        <v>2110</v>
      </c>
    </row>
    <row r="1212" spans="1:6" x14ac:dyDescent="0.3">
      <c r="A1212">
        <v>1211</v>
      </c>
      <c r="B1212" t="s">
        <v>872</v>
      </c>
      <c r="C1212" t="s">
        <v>665</v>
      </c>
      <c r="D1212">
        <v>596146975</v>
      </c>
      <c r="E1212" t="s">
        <v>676</v>
      </c>
      <c r="F1212" t="s">
        <v>2111</v>
      </c>
    </row>
    <row r="1213" spans="1:6" x14ac:dyDescent="0.3">
      <c r="A1213">
        <v>1212</v>
      </c>
      <c r="B1213" t="s">
        <v>872</v>
      </c>
      <c r="C1213" t="s">
        <v>665</v>
      </c>
      <c r="D1213">
        <v>596146975</v>
      </c>
      <c r="E1213" t="s">
        <v>708</v>
      </c>
      <c r="F1213" t="s">
        <v>2112</v>
      </c>
    </row>
    <row r="1214" spans="1:6" x14ac:dyDescent="0.3">
      <c r="A1214">
        <v>1213</v>
      </c>
      <c r="B1214" t="s">
        <v>872</v>
      </c>
      <c r="C1214" t="s">
        <v>665</v>
      </c>
      <c r="D1214">
        <v>596146975</v>
      </c>
      <c r="E1214" t="s">
        <v>708</v>
      </c>
      <c r="F1214" t="s">
        <v>2113</v>
      </c>
    </row>
    <row r="1215" spans="1:6" x14ac:dyDescent="0.3">
      <c r="A1215">
        <v>1214</v>
      </c>
      <c r="B1215" t="s">
        <v>872</v>
      </c>
      <c r="C1215" t="s">
        <v>665</v>
      </c>
      <c r="D1215">
        <v>596146975</v>
      </c>
      <c r="E1215" t="s">
        <v>682</v>
      </c>
      <c r="F1215" t="s">
        <v>2114</v>
      </c>
    </row>
    <row r="1216" spans="1:6" x14ac:dyDescent="0.3">
      <c r="A1216">
        <v>1215</v>
      </c>
      <c r="B1216" t="s">
        <v>872</v>
      </c>
      <c r="C1216" t="s">
        <v>665</v>
      </c>
      <c r="D1216">
        <v>596146975</v>
      </c>
      <c r="E1216" t="s">
        <v>669</v>
      </c>
      <c r="F1216" t="s">
        <v>2115</v>
      </c>
    </row>
    <row r="1217" spans="1:6" s="18" customFormat="1" ht="15" thickBot="1" x14ac:dyDescent="0.35">
      <c r="A1217">
        <v>1216</v>
      </c>
      <c r="B1217" s="18" t="s">
        <v>872</v>
      </c>
      <c r="C1217" s="18" t="s">
        <v>762</v>
      </c>
      <c r="D1217" s="18">
        <v>596146975</v>
      </c>
      <c r="E1217" s="18" t="s">
        <v>764</v>
      </c>
      <c r="F1217" s="18" t="s">
        <v>2116</v>
      </c>
    </row>
    <row r="1218" spans="1:6" x14ac:dyDescent="0.3">
      <c r="A1218">
        <v>1217</v>
      </c>
      <c r="B1218" t="s">
        <v>872</v>
      </c>
      <c r="C1218" t="s">
        <v>2</v>
      </c>
      <c r="D1218">
        <v>599521860</v>
      </c>
      <c r="E1218" t="s">
        <v>22</v>
      </c>
      <c r="F1218" t="s">
        <v>2117</v>
      </c>
    </row>
    <row r="1219" spans="1:6" x14ac:dyDescent="0.3">
      <c r="A1219">
        <v>1218</v>
      </c>
      <c r="B1219" t="s">
        <v>872</v>
      </c>
      <c r="C1219" t="s">
        <v>2</v>
      </c>
      <c r="D1219">
        <v>599521860</v>
      </c>
      <c r="E1219" t="s">
        <v>17</v>
      </c>
      <c r="F1219" t="s">
        <v>2118</v>
      </c>
    </row>
    <row r="1220" spans="1:6" x14ac:dyDescent="0.3">
      <c r="A1220">
        <v>1219</v>
      </c>
      <c r="B1220" t="s">
        <v>872</v>
      </c>
      <c r="C1220" t="s">
        <v>2</v>
      </c>
      <c r="D1220">
        <v>599521860</v>
      </c>
      <c r="E1220" t="s">
        <v>145</v>
      </c>
      <c r="F1220" t="s">
        <v>2119</v>
      </c>
    </row>
    <row r="1221" spans="1:6" x14ac:dyDescent="0.3">
      <c r="A1221">
        <v>1220</v>
      </c>
      <c r="B1221" t="s">
        <v>872</v>
      </c>
      <c r="C1221" t="s">
        <v>2</v>
      </c>
      <c r="D1221">
        <v>599521860</v>
      </c>
      <c r="E1221" t="s">
        <v>22</v>
      </c>
      <c r="F1221" t="s">
        <v>2120</v>
      </c>
    </row>
    <row r="1222" spans="1:6" x14ac:dyDescent="0.3">
      <c r="A1222">
        <v>1221</v>
      </c>
      <c r="B1222" t="s">
        <v>872</v>
      </c>
      <c r="C1222" t="s">
        <v>2</v>
      </c>
      <c r="D1222">
        <v>599521860</v>
      </c>
      <c r="E1222" t="s">
        <v>88</v>
      </c>
      <c r="F1222" t="s">
        <v>2121</v>
      </c>
    </row>
    <row r="1223" spans="1:6" x14ac:dyDescent="0.3">
      <c r="A1223">
        <v>1222</v>
      </c>
      <c r="B1223" t="s">
        <v>872</v>
      </c>
      <c r="C1223" t="s">
        <v>2</v>
      </c>
      <c r="D1223">
        <v>599521860</v>
      </c>
      <c r="E1223" t="s">
        <v>146</v>
      </c>
      <c r="F1223" t="s">
        <v>2122</v>
      </c>
    </row>
    <row r="1224" spans="1:6" x14ac:dyDescent="0.3">
      <c r="A1224">
        <v>1223</v>
      </c>
      <c r="B1224" t="s">
        <v>872</v>
      </c>
      <c r="C1224" t="s">
        <v>2</v>
      </c>
      <c r="D1224">
        <v>599521860</v>
      </c>
      <c r="E1224" t="s">
        <v>53</v>
      </c>
      <c r="F1224" t="s">
        <v>2123</v>
      </c>
    </row>
    <row r="1225" spans="1:6" x14ac:dyDescent="0.3">
      <c r="A1225">
        <v>1224</v>
      </c>
      <c r="B1225" t="s">
        <v>872</v>
      </c>
      <c r="C1225" t="s">
        <v>2</v>
      </c>
      <c r="D1225">
        <v>599521860</v>
      </c>
      <c r="E1225" t="s">
        <v>29</v>
      </c>
      <c r="F1225" t="s">
        <v>2124</v>
      </c>
    </row>
    <row r="1226" spans="1:6" ht="28.8" x14ac:dyDescent="0.3">
      <c r="A1226">
        <v>1225</v>
      </c>
      <c r="B1226" t="s">
        <v>872</v>
      </c>
      <c r="C1226" t="s">
        <v>879</v>
      </c>
      <c r="D1226">
        <v>599521860</v>
      </c>
      <c r="E1226" s="1" t="s">
        <v>172</v>
      </c>
      <c r="F1226" t="s">
        <v>2125</v>
      </c>
    </row>
    <row r="1227" spans="1:6" x14ac:dyDescent="0.3">
      <c r="A1227">
        <v>1226</v>
      </c>
      <c r="B1227" t="s">
        <v>872</v>
      </c>
      <c r="C1227" t="s">
        <v>881</v>
      </c>
      <c r="D1227">
        <v>599521860</v>
      </c>
      <c r="E1227" t="s">
        <v>512</v>
      </c>
      <c r="F1227" t="s">
        <v>2126</v>
      </c>
    </row>
    <row r="1228" spans="1:6" x14ac:dyDescent="0.3">
      <c r="A1228">
        <v>1227</v>
      </c>
      <c r="B1228" t="s">
        <v>872</v>
      </c>
      <c r="C1228" t="s">
        <v>881</v>
      </c>
      <c r="D1228">
        <v>599521860</v>
      </c>
      <c r="E1228" t="s">
        <v>472</v>
      </c>
      <c r="F1228" t="s">
        <v>2127</v>
      </c>
    </row>
    <row r="1229" spans="1:6" x14ac:dyDescent="0.3">
      <c r="A1229">
        <v>1228</v>
      </c>
      <c r="B1229" t="s">
        <v>872</v>
      </c>
      <c r="C1229" t="s">
        <v>554</v>
      </c>
      <c r="D1229">
        <v>599521860</v>
      </c>
      <c r="E1229" t="s">
        <v>479</v>
      </c>
      <c r="F1229" t="s">
        <v>2128</v>
      </c>
    </row>
    <row r="1230" spans="1:6" x14ac:dyDescent="0.3">
      <c r="A1230">
        <v>1229</v>
      </c>
      <c r="B1230" t="s">
        <v>872</v>
      </c>
      <c r="C1230" t="s">
        <v>554</v>
      </c>
      <c r="D1230">
        <v>599521860</v>
      </c>
      <c r="E1230" t="s">
        <v>558</v>
      </c>
      <c r="F1230" t="s">
        <v>2129</v>
      </c>
    </row>
    <row r="1231" spans="1:6" x14ac:dyDescent="0.3">
      <c r="A1231">
        <v>1230</v>
      </c>
      <c r="B1231" t="s">
        <v>872</v>
      </c>
      <c r="C1231" t="s">
        <v>665</v>
      </c>
      <c r="D1231">
        <v>599521860</v>
      </c>
      <c r="E1231" t="s">
        <v>669</v>
      </c>
      <c r="F1231" t="s">
        <v>2130</v>
      </c>
    </row>
    <row r="1232" spans="1:6" s="18" customFormat="1" ht="15" thickBot="1" x14ac:dyDescent="0.35">
      <c r="A1232">
        <v>1231</v>
      </c>
      <c r="B1232" s="18" t="s">
        <v>872</v>
      </c>
      <c r="C1232" s="18" t="s">
        <v>762</v>
      </c>
      <c r="D1232" s="18">
        <v>599521860</v>
      </c>
      <c r="E1232" s="18" t="s">
        <v>764</v>
      </c>
      <c r="F1232" s="18" t="s">
        <v>2131</v>
      </c>
    </row>
    <row r="1233" spans="1:6" x14ac:dyDescent="0.3">
      <c r="A1233">
        <v>1232</v>
      </c>
      <c r="B1233" t="s">
        <v>872</v>
      </c>
      <c r="C1233" t="s">
        <v>2</v>
      </c>
      <c r="D1233">
        <v>602371802</v>
      </c>
      <c r="E1233" t="s">
        <v>22</v>
      </c>
      <c r="F1233" t="s">
        <v>2132</v>
      </c>
    </row>
    <row r="1234" spans="1:6" x14ac:dyDescent="0.3">
      <c r="A1234">
        <v>1233</v>
      </c>
      <c r="B1234" t="s">
        <v>872</v>
      </c>
      <c r="C1234" t="s">
        <v>2</v>
      </c>
      <c r="D1234">
        <v>602371802</v>
      </c>
      <c r="E1234" t="s">
        <v>53</v>
      </c>
      <c r="F1234" t="s">
        <v>2133</v>
      </c>
    </row>
    <row r="1235" spans="1:6" x14ac:dyDescent="0.3">
      <c r="A1235">
        <v>1234</v>
      </c>
      <c r="B1235" t="s">
        <v>872</v>
      </c>
      <c r="C1235" t="s">
        <v>2</v>
      </c>
      <c r="D1235">
        <v>602371802</v>
      </c>
      <c r="E1235" t="s">
        <v>147</v>
      </c>
      <c r="F1235" t="s">
        <v>2134</v>
      </c>
    </row>
    <row r="1236" spans="1:6" x14ac:dyDescent="0.3">
      <c r="A1236">
        <v>1235</v>
      </c>
      <c r="B1236" t="s">
        <v>872</v>
      </c>
      <c r="C1236" t="s">
        <v>2</v>
      </c>
      <c r="D1236">
        <v>602371802</v>
      </c>
      <c r="E1236" t="s">
        <v>28</v>
      </c>
      <c r="F1236" t="s">
        <v>2135</v>
      </c>
    </row>
    <row r="1237" spans="1:6" x14ac:dyDescent="0.3">
      <c r="A1237">
        <v>1236</v>
      </c>
      <c r="B1237" t="s">
        <v>872</v>
      </c>
      <c r="C1237" t="s">
        <v>2</v>
      </c>
      <c r="D1237">
        <v>602371802</v>
      </c>
      <c r="E1237" t="s">
        <v>41</v>
      </c>
      <c r="F1237" t="s">
        <v>2136</v>
      </c>
    </row>
    <row r="1238" spans="1:6" x14ac:dyDescent="0.3">
      <c r="A1238">
        <v>1237</v>
      </c>
      <c r="B1238" t="s">
        <v>872</v>
      </c>
      <c r="C1238" t="s">
        <v>2</v>
      </c>
      <c r="D1238">
        <v>602371802</v>
      </c>
      <c r="E1238" t="s">
        <v>38</v>
      </c>
      <c r="F1238" t="s">
        <v>2137</v>
      </c>
    </row>
    <row r="1239" spans="1:6" x14ac:dyDescent="0.3">
      <c r="A1239">
        <v>1238</v>
      </c>
      <c r="B1239" t="s">
        <v>872</v>
      </c>
      <c r="C1239" t="s">
        <v>2</v>
      </c>
      <c r="D1239">
        <v>602371802</v>
      </c>
      <c r="E1239" t="s">
        <v>28</v>
      </c>
      <c r="F1239" t="s">
        <v>2138</v>
      </c>
    </row>
    <row r="1240" spans="1:6" x14ac:dyDescent="0.3">
      <c r="A1240">
        <v>1239</v>
      </c>
      <c r="B1240" t="s">
        <v>872</v>
      </c>
      <c r="C1240" t="s">
        <v>2</v>
      </c>
      <c r="D1240">
        <v>602371802</v>
      </c>
      <c r="E1240" t="s">
        <v>1126</v>
      </c>
      <c r="F1240" t="s">
        <v>2139</v>
      </c>
    </row>
    <row r="1241" spans="1:6" x14ac:dyDescent="0.3">
      <c r="A1241">
        <v>1240</v>
      </c>
      <c r="B1241" t="s">
        <v>872</v>
      </c>
      <c r="C1241" t="s">
        <v>2</v>
      </c>
      <c r="D1241">
        <v>602371802</v>
      </c>
      <c r="E1241" t="s">
        <v>25</v>
      </c>
      <c r="F1241" t="s">
        <v>2140</v>
      </c>
    </row>
    <row r="1242" spans="1:6" ht="28.8" x14ac:dyDescent="0.3">
      <c r="A1242">
        <v>1241</v>
      </c>
      <c r="B1242" t="s">
        <v>872</v>
      </c>
      <c r="C1242" t="s">
        <v>879</v>
      </c>
      <c r="D1242">
        <v>602371802</v>
      </c>
      <c r="E1242" s="1" t="s">
        <v>405</v>
      </c>
      <c r="F1242" t="s">
        <v>2141</v>
      </c>
    </row>
    <row r="1243" spans="1:6" ht="28.8" x14ac:dyDescent="0.3">
      <c r="A1243">
        <v>1242</v>
      </c>
      <c r="B1243" t="s">
        <v>872</v>
      </c>
      <c r="C1243" t="s">
        <v>879</v>
      </c>
      <c r="D1243">
        <v>602371802</v>
      </c>
      <c r="E1243" s="1" t="s">
        <v>354</v>
      </c>
      <c r="F1243" t="s">
        <v>2142</v>
      </c>
    </row>
    <row r="1244" spans="1:6" ht="28.8" x14ac:dyDescent="0.3">
      <c r="A1244">
        <v>1243</v>
      </c>
      <c r="B1244" t="s">
        <v>872</v>
      </c>
      <c r="C1244" t="s">
        <v>879</v>
      </c>
      <c r="D1244">
        <v>602371802</v>
      </c>
      <c r="E1244" s="1" t="s">
        <v>200</v>
      </c>
      <c r="F1244" t="s">
        <v>2143</v>
      </c>
    </row>
    <row r="1245" spans="1:6" x14ac:dyDescent="0.3">
      <c r="A1245">
        <v>1244</v>
      </c>
      <c r="B1245" t="s">
        <v>872</v>
      </c>
      <c r="C1245" t="s">
        <v>881</v>
      </c>
      <c r="D1245">
        <v>602371802</v>
      </c>
      <c r="E1245" t="s">
        <v>472</v>
      </c>
      <c r="F1245" t="s">
        <v>2144</v>
      </c>
    </row>
    <row r="1246" spans="1:6" x14ac:dyDescent="0.3">
      <c r="A1246">
        <v>1245</v>
      </c>
      <c r="B1246" t="s">
        <v>872</v>
      </c>
      <c r="C1246" t="s">
        <v>554</v>
      </c>
      <c r="D1246">
        <v>602371802</v>
      </c>
      <c r="E1246" t="s">
        <v>474</v>
      </c>
      <c r="F1246" t="s">
        <v>2145</v>
      </c>
    </row>
    <row r="1247" spans="1:6" x14ac:dyDescent="0.3">
      <c r="A1247">
        <v>1246</v>
      </c>
      <c r="B1247" t="s">
        <v>872</v>
      </c>
      <c r="C1247" t="s">
        <v>554</v>
      </c>
      <c r="D1247">
        <v>602371802</v>
      </c>
      <c r="E1247" t="s">
        <v>630</v>
      </c>
      <c r="F1247" t="s">
        <v>2146</v>
      </c>
    </row>
    <row r="1248" spans="1:6" x14ac:dyDescent="0.3">
      <c r="A1248">
        <v>1247</v>
      </c>
      <c r="B1248" t="s">
        <v>872</v>
      </c>
      <c r="C1248" t="s">
        <v>554</v>
      </c>
      <c r="D1248">
        <v>602371802</v>
      </c>
      <c r="E1248" t="s">
        <v>566</v>
      </c>
      <c r="F1248" t="s">
        <v>2147</v>
      </c>
    </row>
    <row r="1249" spans="1:6" x14ac:dyDescent="0.3">
      <c r="A1249">
        <v>1248</v>
      </c>
      <c r="B1249" t="s">
        <v>872</v>
      </c>
      <c r="C1249" t="s">
        <v>665</v>
      </c>
      <c r="D1249">
        <v>602371802</v>
      </c>
      <c r="E1249" t="s">
        <v>669</v>
      </c>
      <c r="F1249" t="s">
        <v>2148</v>
      </c>
    </row>
    <row r="1250" spans="1:6" x14ac:dyDescent="0.3">
      <c r="A1250">
        <v>1249</v>
      </c>
      <c r="B1250" t="s">
        <v>872</v>
      </c>
      <c r="C1250" t="s">
        <v>762</v>
      </c>
      <c r="D1250">
        <v>602371802</v>
      </c>
      <c r="E1250" t="s">
        <v>821</v>
      </c>
      <c r="F1250" t="s">
        <v>2149</v>
      </c>
    </row>
    <row r="1251" spans="1:6" x14ac:dyDescent="0.3">
      <c r="A1251">
        <v>1250</v>
      </c>
      <c r="B1251" t="s">
        <v>872</v>
      </c>
      <c r="C1251" t="s">
        <v>2</v>
      </c>
      <c r="D1251">
        <v>602371802</v>
      </c>
      <c r="E1251" t="s">
        <v>25</v>
      </c>
      <c r="F1251" t="s">
        <v>2150</v>
      </c>
    </row>
    <row r="1252" spans="1:6" ht="28.8" x14ac:dyDescent="0.3">
      <c r="A1252">
        <v>1251</v>
      </c>
      <c r="B1252" t="s">
        <v>872</v>
      </c>
      <c r="C1252" t="s">
        <v>879</v>
      </c>
      <c r="D1252">
        <v>602371802</v>
      </c>
      <c r="E1252" s="1" t="s">
        <v>200</v>
      </c>
      <c r="F1252" t="s">
        <v>2151</v>
      </c>
    </row>
    <row r="1253" spans="1:6" x14ac:dyDescent="0.3">
      <c r="A1253">
        <v>1252</v>
      </c>
      <c r="B1253" t="s">
        <v>872</v>
      </c>
      <c r="C1253" t="s">
        <v>881</v>
      </c>
      <c r="D1253">
        <v>602371802</v>
      </c>
      <c r="E1253" t="s">
        <v>474</v>
      </c>
      <c r="F1253" t="s">
        <v>2152</v>
      </c>
    </row>
    <row r="1254" spans="1:6" x14ac:dyDescent="0.3">
      <c r="A1254">
        <v>1253</v>
      </c>
      <c r="B1254" t="s">
        <v>872</v>
      </c>
      <c r="C1254" t="s">
        <v>881</v>
      </c>
      <c r="D1254">
        <v>602371802</v>
      </c>
      <c r="E1254" t="s">
        <v>480</v>
      </c>
      <c r="F1254" t="s">
        <v>2153</v>
      </c>
    </row>
    <row r="1255" spans="1:6" x14ac:dyDescent="0.3">
      <c r="A1255">
        <v>1254</v>
      </c>
      <c r="B1255" t="s">
        <v>872</v>
      </c>
      <c r="C1255" t="s">
        <v>554</v>
      </c>
      <c r="D1255">
        <v>602371802</v>
      </c>
      <c r="E1255" t="s">
        <v>574</v>
      </c>
      <c r="F1255" t="s">
        <v>2154</v>
      </c>
    </row>
    <row r="1256" spans="1:6" x14ac:dyDescent="0.3">
      <c r="A1256">
        <v>1255</v>
      </c>
      <c r="B1256" t="s">
        <v>872</v>
      </c>
      <c r="C1256" t="s">
        <v>665</v>
      </c>
      <c r="D1256">
        <v>602371802</v>
      </c>
      <c r="E1256" t="s">
        <v>669</v>
      </c>
      <c r="F1256" t="s">
        <v>2155</v>
      </c>
    </row>
    <row r="1257" spans="1:6" x14ac:dyDescent="0.3">
      <c r="A1257">
        <v>1256</v>
      </c>
      <c r="B1257" t="s">
        <v>872</v>
      </c>
      <c r="C1257" t="s">
        <v>762</v>
      </c>
      <c r="D1257">
        <v>602371802</v>
      </c>
      <c r="E1257" t="s">
        <v>764</v>
      </c>
      <c r="F1257" t="s">
        <v>2156</v>
      </c>
    </row>
    <row r="1258" spans="1:6" x14ac:dyDescent="0.3">
      <c r="A1258">
        <v>1257</v>
      </c>
      <c r="B1258" t="s">
        <v>872</v>
      </c>
      <c r="C1258" t="s">
        <v>2</v>
      </c>
      <c r="D1258">
        <v>602371802</v>
      </c>
      <c r="E1258" t="s">
        <v>25</v>
      </c>
      <c r="F1258" t="s">
        <v>2157</v>
      </c>
    </row>
    <row r="1259" spans="1:6" ht="28.8" x14ac:dyDescent="0.3">
      <c r="A1259">
        <v>1258</v>
      </c>
      <c r="B1259" t="s">
        <v>872</v>
      </c>
      <c r="C1259" t="s">
        <v>879</v>
      </c>
      <c r="D1259">
        <v>602371802</v>
      </c>
      <c r="E1259" s="1" t="s">
        <v>2158</v>
      </c>
      <c r="F1259" t="s">
        <v>2159</v>
      </c>
    </row>
    <row r="1260" spans="1:6" ht="28.8" x14ac:dyDescent="0.3">
      <c r="A1260">
        <v>1259</v>
      </c>
      <c r="B1260" t="s">
        <v>872</v>
      </c>
      <c r="C1260" t="s">
        <v>879</v>
      </c>
      <c r="D1260">
        <v>602371802</v>
      </c>
      <c r="E1260" s="1" t="s">
        <v>356</v>
      </c>
      <c r="F1260" t="s">
        <v>2160</v>
      </c>
    </row>
    <row r="1261" spans="1:6" ht="28.8" x14ac:dyDescent="0.3">
      <c r="A1261">
        <v>1260</v>
      </c>
      <c r="B1261" t="s">
        <v>872</v>
      </c>
      <c r="C1261" t="s">
        <v>879</v>
      </c>
      <c r="D1261">
        <v>602371802</v>
      </c>
      <c r="E1261" s="1" t="s">
        <v>356</v>
      </c>
      <c r="F1261" t="s">
        <v>2161</v>
      </c>
    </row>
    <row r="1262" spans="1:6" ht="28.8" x14ac:dyDescent="0.3">
      <c r="A1262">
        <v>1261</v>
      </c>
      <c r="B1262" t="s">
        <v>872</v>
      </c>
      <c r="C1262" t="s">
        <v>879</v>
      </c>
      <c r="D1262">
        <v>602371802</v>
      </c>
      <c r="E1262" s="1" t="s">
        <v>356</v>
      </c>
      <c r="F1262" t="s">
        <v>2162</v>
      </c>
    </row>
    <row r="1263" spans="1:6" ht="28.8" x14ac:dyDescent="0.3">
      <c r="A1263">
        <v>1262</v>
      </c>
      <c r="B1263" t="s">
        <v>872</v>
      </c>
      <c r="C1263" t="s">
        <v>879</v>
      </c>
      <c r="D1263">
        <v>602371802</v>
      </c>
      <c r="E1263" s="1" t="s">
        <v>362</v>
      </c>
      <c r="F1263" t="s">
        <v>2163</v>
      </c>
    </row>
    <row r="1264" spans="1:6" ht="28.8" x14ac:dyDescent="0.3">
      <c r="A1264">
        <v>1263</v>
      </c>
      <c r="B1264" t="s">
        <v>872</v>
      </c>
      <c r="C1264" t="s">
        <v>879</v>
      </c>
      <c r="D1264">
        <v>602371802</v>
      </c>
      <c r="E1264" s="1" t="s">
        <v>2164</v>
      </c>
      <c r="F1264" t="s">
        <v>2165</v>
      </c>
    </row>
    <row r="1265" spans="1:6" x14ac:dyDescent="0.3">
      <c r="A1265">
        <v>1264</v>
      </c>
      <c r="B1265" t="s">
        <v>872</v>
      </c>
      <c r="C1265" t="s">
        <v>2</v>
      </c>
      <c r="D1265">
        <v>602371802</v>
      </c>
      <c r="E1265" t="s">
        <v>56</v>
      </c>
      <c r="F1265" t="s">
        <v>2166</v>
      </c>
    </row>
    <row r="1266" spans="1:6" x14ac:dyDescent="0.3">
      <c r="A1266">
        <v>1265</v>
      </c>
      <c r="B1266" t="s">
        <v>872</v>
      </c>
      <c r="C1266" t="s">
        <v>2</v>
      </c>
      <c r="D1266">
        <v>602371802</v>
      </c>
      <c r="E1266" t="s">
        <v>25</v>
      </c>
      <c r="F1266" t="s">
        <v>2167</v>
      </c>
    </row>
    <row r="1267" spans="1:6" ht="28.8" x14ac:dyDescent="0.3">
      <c r="A1267">
        <v>1266</v>
      </c>
      <c r="B1267" t="s">
        <v>872</v>
      </c>
      <c r="C1267" t="s">
        <v>879</v>
      </c>
      <c r="D1267">
        <v>602371802</v>
      </c>
      <c r="E1267" s="1" t="s">
        <v>200</v>
      </c>
      <c r="F1267" t="s">
        <v>2168</v>
      </c>
    </row>
    <row r="1268" spans="1:6" x14ac:dyDescent="0.3">
      <c r="A1268">
        <v>1267</v>
      </c>
      <c r="B1268" t="s">
        <v>872</v>
      </c>
      <c r="C1268" t="s">
        <v>881</v>
      </c>
      <c r="D1268">
        <v>602371802</v>
      </c>
      <c r="E1268" t="s">
        <v>472</v>
      </c>
      <c r="F1268" t="s">
        <v>2169</v>
      </c>
    </row>
    <row r="1269" spans="1:6" x14ac:dyDescent="0.3">
      <c r="A1269">
        <v>1268</v>
      </c>
      <c r="B1269" t="s">
        <v>872</v>
      </c>
      <c r="C1269" t="s">
        <v>554</v>
      </c>
      <c r="D1269">
        <v>602371802</v>
      </c>
      <c r="E1269" t="s">
        <v>474</v>
      </c>
      <c r="F1269" t="s">
        <v>2170</v>
      </c>
    </row>
    <row r="1270" spans="1:6" x14ac:dyDescent="0.3">
      <c r="A1270">
        <v>1269</v>
      </c>
      <c r="B1270" t="s">
        <v>872</v>
      </c>
      <c r="C1270" t="s">
        <v>554</v>
      </c>
      <c r="D1270">
        <v>602371802</v>
      </c>
      <c r="E1270" t="s">
        <v>566</v>
      </c>
      <c r="F1270" t="s">
        <v>2171</v>
      </c>
    </row>
    <row r="1271" spans="1:6" x14ac:dyDescent="0.3">
      <c r="A1271">
        <v>1270</v>
      </c>
      <c r="B1271" t="s">
        <v>872</v>
      </c>
      <c r="C1271" t="s">
        <v>665</v>
      </c>
      <c r="D1271">
        <v>602371802</v>
      </c>
      <c r="E1271" t="s">
        <v>679</v>
      </c>
      <c r="F1271" t="s">
        <v>2172</v>
      </c>
    </row>
    <row r="1272" spans="1:6" x14ac:dyDescent="0.3">
      <c r="A1272">
        <v>1271</v>
      </c>
      <c r="B1272" t="s">
        <v>872</v>
      </c>
      <c r="C1272" t="s">
        <v>665</v>
      </c>
      <c r="D1272">
        <v>602371802</v>
      </c>
      <c r="E1272" t="s">
        <v>2173</v>
      </c>
      <c r="F1272" t="s">
        <v>2174</v>
      </c>
    </row>
    <row r="1273" spans="1:6" x14ac:dyDescent="0.3">
      <c r="A1273">
        <v>1272</v>
      </c>
      <c r="B1273" t="s">
        <v>872</v>
      </c>
      <c r="C1273" t="s">
        <v>665</v>
      </c>
      <c r="D1273">
        <v>602371802</v>
      </c>
      <c r="E1273" t="s">
        <v>2175</v>
      </c>
      <c r="F1273" t="s">
        <v>2176</v>
      </c>
    </row>
    <row r="1274" spans="1:6" x14ac:dyDescent="0.3">
      <c r="A1274">
        <v>1273</v>
      </c>
      <c r="B1274" t="s">
        <v>872</v>
      </c>
      <c r="C1274" t="s">
        <v>665</v>
      </c>
      <c r="D1274">
        <v>602371802</v>
      </c>
      <c r="E1274" t="s">
        <v>669</v>
      </c>
      <c r="F1274" t="s">
        <v>2177</v>
      </c>
    </row>
    <row r="1275" spans="1:6" x14ac:dyDescent="0.3">
      <c r="A1275">
        <v>1274</v>
      </c>
      <c r="B1275" t="s">
        <v>872</v>
      </c>
      <c r="C1275" t="s">
        <v>762</v>
      </c>
      <c r="D1275">
        <v>602371802</v>
      </c>
      <c r="E1275" t="s">
        <v>767</v>
      </c>
      <c r="F1275" t="s">
        <v>2178</v>
      </c>
    </row>
    <row r="1276" spans="1:6" x14ac:dyDescent="0.3">
      <c r="A1276">
        <v>1275</v>
      </c>
      <c r="B1276" t="s">
        <v>872</v>
      </c>
      <c r="C1276" t="s">
        <v>762</v>
      </c>
      <c r="D1276">
        <v>602371802</v>
      </c>
      <c r="E1276" t="s">
        <v>772</v>
      </c>
      <c r="F1276" t="s">
        <v>2179</v>
      </c>
    </row>
    <row r="1277" spans="1:6" s="18" customFormat="1" ht="15" thickBot="1" x14ac:dyDescent="0.35">
      <c r="A1277">
        <v>1276</v>
      </c>
      <c r="B1277" s="18" t="s">
        <v>872</v>
      </c>
      <c r="C1277" s="18" t="s">
        <v>762</v>
      </c>
      <c r="D1277" s="18">
        <v>602371802</v>
      </c>
      <c r="E1277" s="18" t="s">
        <v>2180</v>
      </c>
      <c r="F1277" s="18" t="s">
        <v>2181</v>
      </c>
    </row>
    <row r="1278" spans="1:6" x14ac:dyDescent="0.3">
      <c r="A1278">
        <v>1277</v>
      </c>
      <c r="B1278" t="s">
        <v>872</v>
      </c>
      <c r="C1278" t="s">
        <v>2</v>
      </c>
      <c r="D1278">
        <v>618773139</v>
      </c>
      <c r="E1278" t="s">
        <v>38</v>
      </c>
      <c r="F1278" t="s">
        <v>2182</v>
      </c>
    </row>
    <row r="1279" spans="1:6" x14ac:dyDescent="0.3">
      <c r="A1279">
        <v>1278</v>
      </c>
      <c r="B1279" t="s">
        <v>872</v>
      </c>
      <c r="C1279" t="s">
        <v>2</v>
      </c>
      <c r="D1279">
        <v>618773139</v>
      </c>
      <c r="E1279" t="s">
        <v>91</v>
      </c>
      <c r="F1279" t="s">
        <v>2183</v>
      </c>
    </row>
    <row r="1280" spans="1:6" x14ac:dyDescent="0.3">
      <c r="A1280">
        <v>1279</v>
      </c>
      <c r="B1280" t="s">
        <v>872</v>
      </c>
      <c r="C1280" t="s">
        <v>2</v>
      </c>
      <c r="D1280">
        <v>618773139</v>
      </c>
      <c r="E1280" t="s">
        <v>98</v>
      </c>
      <c r="F1280" t="s">
        <v>2184</v>
      </c>
    </row>
    <row r="1281" spans="1:6" x14ac:dyDescent="0.3">
      <c r="A1281">
        <v>1280</v>
      </c>
      <c r="B1281" t="s">
        <v>872</v>
      </c>
      <c r="C1281" t="s">
        <v>2</v>
      </c>
      <c r="D1281">
        <v>618773139</v>
      </c>
      <c r="E1281" t="s">
        <v>25</v>
      </c>
      <c r="F1281" t="s">
        <v>2185</v>
      </c>
    </row>
    <row r="1282" spans="1:6" ht="28.8" x14ac:dyDescent="0.3">
      <c r="A1282">
        <v>1281</v>
      </c>
      <c r="B1282" t="s">
        <v>872</v>
      </c>
      <c r="C1282" t="s">
        <v>879</v>
      </c>
      <c r="D1282">
        <v>618773139</v>
      </c>
      <c r="E1282" s="1" t="s">
        <v>225</v>
      </c>
      <c r="F1282" t="s">
        <v>2186</v>
      </c>
    </row>
    <row r="1283" spans="1:6" s="18" customFormat="1" ht="29.4" thickBot="1" x14ac:dyDescent="0.35">
      <c r="A1283">
        <v>1282</v>
      </c>
      <c r="B1283" s="18" t="s">
        <v>872</v>
      </c>
      <c r="C1283" s="18" t="s">
        <v>879</v>
      </c>
      <c r="D1283" s="18">
        <v>618773139</v>
      </c>
      <c r="E1283" s="19" t="s">
        <v>196</v>
      </c>
      <c r="F1283" s="18" t="s">
        <v>2187</v>
      </c>
    </row>
    <row r="1284" spans="1:6" x14ac:dyDescent="0.3">
      <c r="A1284">
        <v>1283</v>
      </c>
      <c r="B1284" t="s">
        <v>872</v>
      </c>
      <c r="C1284" t="s">
        <v>2</v>
      </c>
      <c r="D1284">
        <v>625941617</v>
      </c>
      <c r="E1284" t="s">
        <v>114</v>
      </c>
      <c r="F1284" t="s">
        <v>2188</v>
      </c>
    </row>
    <row r="1285" spans="1:6" x14ac:dyDescent="0.3">
      <c r="A1285">
        <v>1284</v>
      </c>
      <c r="B1285" t="s">
        <v>872</v>
      </c>
      <c r="C1285" t="s">
        <v>2</v>
      </c>
      <c r="D1285">
        <v>625941617</v>
      </c>
      <c r="E1285" t="s">
        <v>148</v>
      </c>
      <c r="F1285" t="s">
        <v>2189</v>
      </c>
    </row>
    <row r="1286" spans="1:6" x14ac:dyDescent="0.3">
      <c r="A1286">
        <v>1285</v>
      </c>
      <c r="B1286" t="s">
        <v>872</v>
      </c>
      <c r="C1286" t="s">
        <v>2</v>
      </c>
      <c r="D1286">
        <v>625941617</v>
      </c>
      <c r="E1286" t="s">
        <v>149</v>
      </c>
      <c r="F1286" t="s">
        <v>2190</v>
      </c>
    </row>
    <row r="1287" spans="1:6" x14ac:dyDescent="0.3">
      <c r="A1287">
        <v>1286</v>
      </c>
      <c r="B1287" t="s">
        <v>872</v>
      </c>
      <c r="C1287" t="s">
        <v>2</v>
      </c>
      <c r="D1287">
        <v>625941617</v>
      </c>
      <c r="E1287" t="s">
        <v>150</v>
      </c>
      <c r="F1287" t="s">
        <v>2191</v>
      </c>
    </row>
    <row r="1288" spans="1:6" x14ac:dyDescent="0.3">
      <c r="A1288">
        <v>1287</v>
      </c>
      <c r="B1288" t="s">
        <v>872</v>
      </c>
      <c r="C1288" t="s">
        <v>2</v>
      </c>
      <c r="D1288">
        <v>625941617</v>
      </c>
      <c r="E1288" t="s">
        <v>114</v>
      </c>
      <c r="F1288" t="s">
        <v>2192</v>
      </c>
    </row>
    <row r="1289" spans="1:6" x14ac:dyDescent="0.3">
      <c r="A1289">
        <v>1288</v>
      </c>
      <c r="B1289" t="s">
        <v>872</v>
      </c>
      <c r="C1289" t="s">
        <v>2</v>
      </c>
      <c r="D1289">
        <v>625941617</v>
      </c>
      <c r="E1289" t="s">
        <v>25</v>
      </c>
      <c r="F1289" t="s">
        <v>2193</v>
      </c>
    </row>
    <row r="1290" spans="1:6" ht="28.8" x14ac:dyDescent="0.3">
      <c r="A1290">
        <v>1289</v>
      </c>
      <c r="B1290" t="s">
        <v>872</v>
      </c>
      <c r="C1290" t="s">
        <v>879</v>
      </c>
      <c r="D1290">
        <v>625941617</v>
      </c>
      <c r="E1290" s="1" t="s">
        <v>406</v>
      </c>
      <c r="F1290" t="s">
        <v>2194</v>
      </c>
    </row>
    <row r="1291" spans="1:6" ht="28.8" x14ac:dyDescent="0.3">
      <c r="A1291">
        <v>1290</v>
      </c>
      <c r="B1291" t="s">
        <v>872</v>
      </c>
      <c r="C1291" t="s">
        <v>879</v>
      </c>
      <c r="D1291">
        <v>625941617</v>
      </c>
      <c r="E1291" s="1" t="s">
        <v>172</v>
      </c>
      <c r="F1291" t="s">
        <v>2195</v>
      </c>
    </row>
    <row r="1292" spans="1:6" x14ac:dyDescent="0.3">
      <c r="A1292">
        <v>1291</v>
      </c>
      <c r="B1292" t="s">
        <v>872</v>
      </c>
      <c r="C1292" t="s">
        <v>881</v>
      </c>
      <c r="D1292">
        <v>625941617</v>
      </c>
      <c r="E1292" t="s">
        <v>472</v>
      </c>
      <c r="F1292" t="s">
        <v>2196</v>
      </c>
    </row>
    <row r="1293" spans="1:6" x14ac:dyDescent="0.3">
      <c r="A1293">
        <v>1292</v>
      </c>
      <c r="B1293" t="s">
        <v>872</v>
      </c>
      <c r="C1293" t="s">
        <v>554</v>
      </c>
      <c r="D1293">
        <v>625941617</v>
      </c>
      <c r="E1293" t="s">
        <v>476</v>
      </c>
      <c r="F1293" t="s">
        <v>2197</v>
      </c>
    </row>
    <row r="1294" spans="1:6" x14ac:dyDescent="0.3">
      <c r="A1294">
        <v>1293</v>
      </c>
      <c r="B1294" t="s">
        <v>872</v>
      </c>
      <c r="C1294" t="s">
        <v>554</v>
      </c>
      <c r="D1294">
        <v>625941617</v>
      </c>
      <c r="E1294" t="s">
        <v>631</v>
      </c>
      <c r="F1294" t="s">
        <v>2198</v>
      </c>
    </row>
    <row r="1295" spans="1:6" x14ac:dyDescent="0.3">
      <c r="A1295">
        <v>1294</v>
      </c>
      <c r="B1295" t="s">
        <v>872</v>
      </c>
      <c r="C1295" t="s">
        <v>554</v>
      </c>
      <c r="D1295">
        <v>625941617</v>
      </c>
      <c r="E1295" t="s">
        <v>632</v>
      </c>
      <c r="F1295" t="s">
        <v>2199</v>
      </c>
    </row>
    <row r="1296" spans="1:6" x14ac:dyDescent="0.3">
      <c r="A1296">
        <v>1295</v>
      </c>
      <c r="B1296" t="s">
        <v>872</v>
      </c>
      <c r="C1296" t="s">
        <v>554</v>
      </c>
      <c r="D1296">
        <v>625941617</v>
      </c>
      <c r="E1296" t="s">
        <v>563</v>
      </c>
      <c r="F1296" t="s">
        <v>2200</v>
      </c>
    </row>
    <row r="1297" spans="1:6" x14ac:dyDescent="0.3">
      <c r="A1297">
        <v>1296</v>
      </c>
      <c r="B1297" t="s">
        <v>872</v>
      </c>
      <c r="C1297" t="s">
        <v>665</v>
      </c>
      <c r="D1297">
        <v>625941617</v>
      </c>
      <c r="E1297" t="s">
        <v>673</v>
      </c>
      <c r="F1297" t="s">
        <v>2201</v>
      </c>
    </row>
    <row r="1298" spans="1:6" x14ac:dyDescent="0.3">
      <c r="A1298">
        <v>1297</v>
      </c>
      <c r="B1298" t="s">
        <v>872</v>
      </c>
      <c r="C1298" t="s">
        <v>665</v>
      </c>
      <c r="D1298">
        <v>625941617</v>
      </c>
      <c r="E1298" t="s">
        <v>689</v>
      </c>
      <c r="F1298" t="s">
        <v>2202</v>
      </c>
    </row>
    <row r="1299" spans="1:6" x14ac:dyDescent="0.3">
      <c r="A1299">
        <v>1298</v>
      </c>
      <c r="B1299" t="s">
        <v>872</v>
      </c>
      <c r="C1299" t="s">
        <v>665</v>
      </c>
      <c r="D1299">
        <v>625941617</v>
      </c>
      <c r="E1299" t="s">
        <v>709</v>
      </c>
      <c r="F1299" t="s">
        <v>2203</v>
      </c>
    </row>
    <row r="1300" spans="1:6" x14ac:dyDescent="0.3">
      <c r="A1300">
        <v>1299</v>
      </c>
      <c r="B1300" t="s">
        <v>872</v>
      </c>
      <c r="C1300" t="s">
        <v>665</v>
      </c>
      <c r="D1300">
        <v>625941617</v>
      </c>
      <c r="E1300" t="s">
        <v>698</v>
      </c>
      <c r="F1300" t="s">
        <v>2204</v>
      </c>
    </row>
    <row r="1301" spans="1:6" x14ac:dyDescent="0.3">
      <c r="A1301">
        <v>1300</v>
      </c>
      <c r="B1301" t="s">
        <v>872</v>
      </c>
      <c r="C1301" t="s">
        <v>665</v>
      </c>
      <c r="D1301">
        <v>625941617</v>
      </c>
      <c r="E1301" t="s">
        <v>671</v>
      </c>
      <c r="F1301" t="s">
        <v>2205</v>
      </c>
    </row>
    <row r="1302" spans="1:6" x14ac:dyDescent="0.3">
      <c r="A1302">
        <v>1301</v>
      </c>
      <c r="B1302" t="s">
        <v>872</v>
      </c>
      <c r="C1302" t="s">
        <v>665</v>
      </c>
      <c r="D1302">
        <v>625941617</v>
      </c>
      <c r="E1302" t="s">
        <v>669</v>
      </c>
      <c r="F1302" t="s">
        <v>2206</v>
      </c>
    </row>
    <row r="1303" spans="1:6" x14ac:dyDescent="0.3">
      <c r="A1303">
        <v>1302</v>
      </c>
      <c r="B1303" t="s">
        <v>872</v>
      </c>
      <c r="C1303" t="s">
        <v>762</v>
      </c>
      <c r="D1303">
        <v>625941617</v>
      </c>
      <c r="E1303" t="s">
        <v>764</v>
      </c>
      <c r="F1303" t="s">
        <v>2207</v>
      </c>
    </row>
    <row r="1304" spans="1:6" ht="230.4" x14ac:dyDescent="0.3">
      <c r="A1304">
        <v>1303</v>
      </c>
      <c r="B1304" t="s">
        <v>872</v>
      </c>
      <c r="C1304" t="s">
        <v>906</v>
      </c>
      <c r="D1304">
        <v>625941617</v>
      </c>
      <c r="E1304" s="1" t="s">
        <v>907</v>
      </c>
      <c r="F1304" t="s">
        <v>2208</v>
      </c>
    </row>
    <row r="1305" spans="1:6" x14ac:dyDescent="0.3">
      <c r="A1305">
        <v>1304</v>
      </c>
      <c r="B1305" t="s">
        <v>872</v>
      </c>
      <c r="C1305" t="s">
        <v>2</v>
      </c>
      <c r="D1305">
        <v>625941617</v>
      </c>
      <c r="E1305" t="s">
        <v>25</v>
      </c>
      <c r="F1305" t="s">
        <v>2209</v>
      </c>
    </row>
    <row r="1306" spans="1:6" ht="28.8" x14ac:dyDescent="0.3">
      <c r="A1306">
        <v>1305</v>
      </c>
      <c r="B1306" t="s">
        <v>872</v>
      </c>
      <c r="C1306" t="s">
        <v>879</v>
      </c>
      <c r="D1306">
        <v>625941617</v>
      </c>
      <c r="E1306" s="1" t="s">
        <v>367</v>
      </c>
      <c r="F1306" t="s">
        <v>2210</v>
      </c>
    </row>
    <row r="1307" spans="1:6" ht="28.8" x14ac:dyDescent="0.3">
      <c r="A1307">
        <v>1306</v>
      </c>
      <c r="B1307" t="s">
        <v>872</v>
      </c>
      <c r="C1307" t="s">
        <v>879</v>
      </c>
      <c r="D1307">
        <v>625941617</v>
      </c>
      <c r="E1307" s="1" t="s">
        <v>464</v>
      </c>
      <c r="F1307" t="s">
        <v>2211</v>
      </c>
    </row>
    <row r="1308" spans="1:6" ht="28.8" x14ac:dyDescent="0.3">
      <c r="A1308">
        <v>1307</v>
      </c>
      <c r="B1308" t="s">
        <v>872</v>
      </c>
      <c r="C1308" t="s">
        <v>879</v>
      </c>
      <c r="D1308">
        <v>625941617</v>
      </c>
      <c r="E1308" s="1" t="s">
        <v>200</v>
      </c>
      <c r="F1308" t="s">
        <v>2212</v>
      </c>
    </row>
    <row r="1309" spans="1:6" x14ac:dyDescent="0.3">
      <c r="A1309">
        <v>1308</v>
      </c>
      <c r="B1309" t="s">
        <v>872</v>
      </c>
      <c r="C1309" t="s">
        <v>881</v>
      </c>
      <c r="D1309">
        <v>625941617</v>
      </c>
      <c r="E1309" t="s">
        <v>472</v>
      </c>
      <c r="F1309" t="s">
        <v>2213</v>
      </c>
    </row>
    <row r="1310" spans="1:6" x14ac:dyDescent="0.3">
      <c r="A1310">
        <v>1309</v>
      </c>
      <c r="B1310" t="s">
        <v>872</v>
      </c>
      <c r="C1310" t="s">
        <v>554</v>
      </c>
      <c r="D1310">
        <v>625941617</v>
      </c>
      <c r="E1310" t="s">
        <v>476</v>
      </c>
      <c r="F1310" t="s">
        <v>2214</v>
      </c>
    </row>
    <row r="1311" spans="1:6" x14ac:dyDescent="0.3">
      <c r="A1311">
        <v>1310</v>
      </c>
      <c r="B1311" t="s">
        <v>872</v>
      </c>
      <c r="C1311" t="s">
        <v>554</v>
      </c>
      <c r="D1311">
        <v>625941617</v>
      </c>
      <c r="E1311" t="s">
        <v>2215</v>
      </c>
      <c r="F1311" t="s">
        <v>2216</v>
      </c>
    </row>
    <row r="1312" spans="1:6" x14ac:dyDescent="0.3">
      <c r="A1312">
        <v>1311</v>
      </c>
      <c r="B1312" t="s">
        <v>872</v>
      </c>
      <c r="C1312" t="s">
        <v>554</v>
      </c>
      <c r="D1312">
        <v>625941617</v>
      </c>
      <c r="E1312" t="s">
        <v>565</v>
      </c>
      <c r="F1312" t="s">
        <v>2217</v>
      </c>
    </row>
    <row r="1313" spans="1:6" x14ac:dyDescent="0.3">
      <c r="A1313">
        <v>1312</v>
      </c>
      <c r="B1313" t="s">
        <v>872</v>
      </c>
      <c r="C1313" t="s">
        <v>665</v>
      </c>
      <c r="D1313">
        <v>625941617</v>
      </c>
      <c r="E1313" t="s">
        <v>669</v>
      </c>
      <c r="F1313" t="s">
        <v>2218</v>
      </c>
    </row>
    <row r="1314" spans="1:6" x14ac:dyDescent="0.3">
      <c r="A1314">
        <v>1313</v>
      </c>
      <c r="B1314" t="s">
        <v>872</v>
      </c>
      <c r="C1314" t="s">
        <v>762</v>
      </c>
      <c r="D1314">
        <v>625941617</v>
      </c>
      <c r="E1314" t="s">
        <v>772</v>
      </c>
      <c r="F1314" t="s">
        <v>2219</v>
      </c>
    </row>
    <row r="1315" spans="1:6" x14ac:dyDescent="0.3">
      <c r="A1315">
        <v>1314</v>
      </c>
      <c r="B1315" t="s">
        <v>872</v>
      </c>
      <c r="C1315" t="s">
        <v>762</v>
      </c>
      <c r="D1315">
        <v>625941617</v>
      </c>
      <c r="E1315" t="s">
        <v>772</v>
      </c>
      <c r="F1315" t="s">
        <v>2220</v>
      </c>
    </row>
    <row r="1316" spans="1:6" x14ac:dyDescent="0.3">
      <c r="A1316">
        <v>1315</v>
      </c>
      <c r="B1316" t="s">
        <v>872</v>
      </c>
      <c r="C1316" t="s">
        <v>762</v>
      </c>
      <c r="D1316">
        <v>625941617</v>
      </c>
      <c r="E1316" t="s">
        <v>764</v>
      </c>
      <c r="F1316" t="s">
        <v>2221</v>
      </c>
    </row>
    <row r="1317" spans="1:6" s="18" customFormat="1" ht="231" thickBot="1" x14ac:dyDescent="0.35">
      <c r="A1317">
        <v>1316</v>
      </c>
      <c r="B1317" s="18" t="s">
        <v>872</v>
      </c>
      <c r="C1317" s="18" t="s">
        <v>906</v>
      </c>
      <c r="D1317" s="18">
        <v>625941617</v>
      </c>
      <c r="E1317" s="19" t="s">
        <v>2222</v>
      </c>
      <c r="F1317" s="18" t="s">
        <v>2223</v>
      </c>
    </row>
    <row r="1318" spans="1:6" x14ac:dyDescent="0.3">
      <c r="A1318">
        <v>1317</v>
      </c>
      <c r="B1318" t="s">
        <v>872</v>
      </c>
      <c r="C1318" t="s">
        <v>2</v>
      </c>
      <c r="D1318">
        <v>641372445</v>
      </c>
      <c r="E1318" t="s">
        <v>17</v>
      </c>
      <c r="F1318" t="s">
        <v>2224</v>
      </c>
    </row>
    <row r="1319" spans="1:6" x14ac:dyDescent="0.3">
      <c r="A1319">
        <v>1318</v>
      </c>
      <c r="B1319" t="s">
        <v>872</v>
      </c>
      <c r="C1319" t="s">
        <v>2</v>
      </c>
      <c r="D1319">
        <v>641372445</v>
      </c>
      <c r="E1319" t="s">
        <v>22</v>
      </c>
      <c r="F1319" t="s">
        <v>2225</v>
      </c>
    </row>
    <row r="1320" spans="1:6" x14ac:dyDescent="0.3">
      <c r="A1320">
        <v>1319</v>
      </c>
      <c r="B1320" t="s">
        <v>872</v>
      </c>
      <c r="C1320" t="s">
        <v>2</v>
      </c>
      <c r="D1320">
        <v>641372445</v>
      </c>
      <c r="E1320" t="s">
        <v>59</v>
      </c>
      <c r="F1320" t="s">
        <v>2226</v>
      </c>
    </row>
    <row r="1321" spans="1:6" x14ac:dyDescent="0.3">
      <c r="A1321">
        <v>1320</v>
      </c>
      <c r="B1321" t="s">
        <v>872</v>
      </c>
      <c r="C1321" t="s">
        <v>2</v>
      </c>
      <c r="D1321">
        <v>641372445</v>
      </c>
      <c r="E1321" t="s">
        <v>33</v>
      </c>
      <c r="F1321" t="s">
        <v>2227</v>
      </c>
    </row>
    <row r="1322" spans="1:6" ht="28.8" x14ac:dyDescent="0.3">
      <c r="A1322">
        <v>1321</v>
      </c>
      <c r="B1322" t="s">
        <v>872</v>
      </c>
      <c r="C1322" t="s">
        <v>879</v>
      </c>
      <c r="D1322">
        <v>641372445</v>
      </c>
      <c r="E1322" s="1" t="s">
        <v>407</v>
      </c>
      <c r="F1322" t="s">
        <v>2228</v>
      </c>
    </row>
    <row r="1323" spans="1:6" ht="28.8" x14ac:dyDescent="0.3">
      <c r="A1323">
        <v>1322</v>
      </c>
      <c r="B1323" t="s">
        <v>872</v>
      </c>
      <c r="C1323" t="s">
        <v>879</v>
      </c>
      <c r="D1323">
        <v>641372445</v>
      </c>
      <c r="E1323" s="1" t="s">
        <v>181</v>
      </c>
      <c r="F1323" t="s">
        <v>2229</v>
      </c>
    </row>
    <row r="1324" spans="1:6" x14ac:dyDescent="0.3">
      <c r="A1324">
        <v>1323</v>
      </c>
      <c r="B1324" t="s">
        <v>872</v>
      </c>
      <c r="C1324" t="s">
        <v>881</v>
      </c>
      <c r="D1324">
        <v>641372445</v>
      </c>
      <c r="E1324" t="s">
        <v>479</v>
      </c>
      <c r="F1324" t="s">
        <v>2230</v>
      </c>
    </row>
    <row r="1325" spans="1:6" x14ac:dyDescent="0.3">
      <c r="A1325">
        <v>1324</v>
      </c>
      <c r="B1325" t="s">
        <v>872</v>
      </c>
      <c r="C1325" t="s">
        <v>881</v>
      </c>
      <c r="D1325">
        <v>641372445</v>
      </c>
      <c r="E1325" t="s">
        <v>472</v>
      </c>
      <c r="F1325" t="s">
        <v>2231</v>
      </c>
    </row>
    <row r="1326" spans="1:6" x14ac:dyDescent="0.3">
      <c r="A1326">
        <v>1325</v>
      </c>
      <c r="B1326" t="s">
        <v>872</v>
      </c>
      <c r="C1326" t="s">
        <v>554</v>
      </c>
      <c r="D1326">
        <v>641372445</v>
      </c>
      <c r="E1326" t="s">
        <v>479</v>
      </c>
      <c r="F1326" t="s">
        <v>2232</v>
      </c>
    </row>
    <row r="1327" spans="1:6" x14ac:dyDescent="0.3">
      <c r="A1327">
        <v>1326</v>
      </c>
      <c r="B1327" t="s">
        <v>872</v>
      </c>
      <c r="C1327" t="s">
        <v>554</v>
      </c>
      <c r="D1327">
        <v>641372445</v>
      </c>
      <c r="E1327" t="s">
        <v>558</v>
      </c>
      <c r="F1327" t="s">
        <v>2233</v>
      </c>
    </row>
    <row r="1328" spans="1:6" x14ac:dyDescent="0.3">
      <c r="A1328">
        <v>1327</v>
      </c>
      <c r="B1328" t="s">
        <v>872</v>
      </c>
      <c r="C1328" t="s">
        <v>665</v>
      </c>
      <c r="D1328">
        <v>641372445</v>
      </c>
      <c r="E1328" t="s">
        <v>671</v>
      </c>
      <c r="F1328" t="s">
        <v>2234</v>
      </c>
    </row>
    <row r="1329" spans="1:6" x14ac:dyDescent="0.3">
      <c r="A1329">
        <v>1328</v>
      </c>
      <c r="B1329" t="s">
        <v>872</v>
      </c>
      <c r="C1329" t="s">
        <v>665</v>
      </c>
      <c r="D1329">
        <v>641372445</v>
      </c>
      <c r="E1329" t="s">
        <v>752</v>
      </c>
      <c r="F1329" t="s">
        <v>2235</v>
      </c>
    </row>
    <row r="1330" spans="1:6" x14ac:dyDescent="0.3">
      <c r="A1330">
        <v>1329</v>
      </c>
      <c r="B1330" t="s">
        <v>872</v>
      </c>
      <c r="C1330" t="s">
        <v>665</v>
      </c>
      <c r="D1330">
        <v>641372445</v>
      </c>
      <c r="E1330" t="s">
        <v>753</v>
      </c>
      <c r="F1330" t="s">
        <v>2236</v>
      </c>
    </row>
    <row r="1331" spans="1:6" x14ac:dyDescent="0.3">
      <c r="A1331">
        <v>1330</v>
      </c>
      <c r="B1331" t="s">
        <v>872</v>
      </c>
      <c r="C1331" t="s">
        <v>665</v>
      </c>
      <c r="D1331">
        <v>641372445</v>
      </c>
      <c r="E1331" t="s">
        <v>691</v>
      </c>
      <c r="F1331" t="s">
        <v>2237</v>
      </c>
    </row>
    <row r="1332" spans="1:6" x14ac:dyDescent="0.3">
      <c r="A1332">
        <v>1331</v>
      </c>
      <c r="B1332" t="s">
        <v>872</v>
      </c>
      <c r="C1332" t="s">
        <v>762</v>
      </c>
      <c r="D1332">
        <v>641372445</v>
      </c>
      <c r="E1332" t="s">
        <v>772</v>
      </c>
      <c r="F1332" t="s">
        <v>2238</v>
      </c>
    </row>
    <row r="1333" spans="1:6" x14ac:dyDescent="0.3">
      <c r="A1333">
        <v>1332</v>
      </c>
      <c r="B1333" t="s">
        <v>872</v>
      </c>
      <c r="C1333" t="s">
        <v>762</v>
      </c>
      <c r="D1333">
        <v>641372445</v>
      </c>
      <c r="E1333" t="s">
        <v>822</v>
      </c>
      <c r="F1333" t="s">
        <v>2239</v>
      </c>
    </row>
    <row r="1334" spans="1:6" x14ac:dyDescent="0.3">
      <c r="A1334">
        <v>1333</v>
      </c>
      <c r="B1334" t="s">
        <v>872</v>
      </c>
      <c r="C1334" t="s">
        <v>762</v>
      </c>
      <c r="D1334">
        <v>641372445</v>
      </c>
      <c r="E1334" t="s">
        <v>801</v>
      </c>
      <c r="F1334" t="s">
        <v>2240</v>
      </c>
    </row>
    <row r="1335" spans="1:6" x14ac:dyDescent="0.3">
      <c r="A1335">
        <v>1334</v>
      </c>
      <c r="B1335" t="s">
        <v>872</v>
      </c>
      <c r="C1335" t="s">
        <v>762</v>
      </c>
      <c r="D1335">
        <v>641372445</v>
      </c>
      <c r="E1335" t="s">
        <v>801</v>
      </c>
      <c r="F1335" t="s">
        <v>2241</v>
      </c>
    </row>
    <row r="1336" spans="1:6" x14ac:dyDescent="0.3">
      <c r="A1336">
        <v>1335</v>
      </c>
      <c r="B1336" t="s">
        <v>872</v>
      </c>
      <c r="C1336" t="s">
        <v>762</v>
      </c>
      <c r="D1336">
        <v>641372445</v>
      </c>
      <c r="E1336" t="s">
        <v>802</v>
      </c>
      <c r="F1336" t="s">
        <v>2242</v>
      </c>
    </row>
    <row r="1337" spans="1:6" x14ac:dyDescent="0.3">
      <c r="A1337">
        <v>1336</v>
      </c>
      <c r="B1337" t="s">
        <v>872</v>
      </c>
      <c r="C1337" t="s">
        <v>762</v>
      </c>
      <c r="D1337">
        <v>641372445</v>
      </c>
      <c r="E1337" t="s">
        <v>802</v>
      </c>
      <c r="F1337" t="s">
        <v>2243</v>
      </c>
    </row>
    <row r="1338" spans="1:6" x14ac:dyDescent="0.3">
      <c r="A1338">
        <v>1337</v>
      </c>
      <c r="B1338" t="s">
        <v>872</v>
      </c>
      <c r="C1338" t="s">
        <v>762</v>
      </c>
      <c r="D1338">
        <v>641372445</v>
      </c>
      <c r="E1338" t="s">
        <v>771</v>
      </c>
      <c r="F1338" t="s">
        <v>2244</v>
      </c>
    </row>
    <row r="1339" spans="1:6" x14ac:dyDescent="0.3">
      <c r="A1339">
        <v>1338</v>
      </c>
      <c r="B1339" t="s">
        <v>872</v>
      </c>
      <c r="C1339" t="s">
        <v>762</v>
      </c>
      <c r="D1339">
        <v>641372445</v>
      </c>
      <c r="E1339" t="s">
        <v>772</v>
      </c>
      <c r="F1339" t="s">
        <v>2245</v>
      </c>
    </row>
    <row r="1340" spans="1:6" x14ac:dyDescent="0.3">
      <c r="A1340">
        <v>1339</v>
      </c>
      <c r="B1340" t="s">
        <v>872</v>
      </c>
      <c r="C1340" t="s">
        <v>762</v>
      </c>
      <c r="D1340">
        <v>641372445</v>
      </c>
      <c r="E1340" t="s">
        <v>775</v>
      </c>
      <c r="F1340" t="s">
        <v>2246</v>
      </c>
    </row>
    <row r="1341" spans="1:6" x14ac:dyDescent="0.3">
      <c r="A1341">
        <v>1340</v>
      </c>
      <c r="B1341" t="s">
        <v>872</v>
      </c>
      <c r="C1341" t="s">
        <v>762</v>
      </c>
      <c r="D1341">
        <v>641372445</v>
      </c>
      <c r="E1341" t="s">
        <v>783</v>
      </c>
      <c r="F1341" t="s">
        <v>2247</v>
      </c>
    </row>
    <row r="1342" spans="1:6" x14ac:dyDescent="0.3">
      <c r="A1342">
        <v>1341</v>
      </c>
      <c r="B1342" t="s">
        <v>872</v>
      </c>
      <c r="C1342" t="s">
        <v>762</v>
      </c>
      <c r="D1342">
        <v>641372445</v>
      </c>
      <c r="E1342" t="s">
        <v>778</v>
      </c>
      <c r="F1342" t="s">
        <v>2248</v>
      </c>
    </row>
    <row r="1343" spans="1:6" s="18" customFormat="1" ht="15" thickBot="1" x14ac:dyDescent="0.35">
      <c r="A1343">
        <v>1342</v>
      </c>
      <c r="B1343" s="18" t="s">
        <v>872</v>
      </c>
      <c r="C1343" s="18" t="s">
        <v>762</v>
      </c>
      <c r="D1343" s="18">
        <v>641372445</v>
      </c>
      <c r="E1343" s="18" t="s">
        <v>823</v>
      </c>
      <c r="F1343" s="18" t="s">
        <v>2249</v>
      </c>
    </row>
    <row r="1344" spans="1:6" x14ac:dyDescent="0.3">
      <c r="A1344">
        <v>1343</v>
      </c>
      <c r="B1344" t="s">
        <v>872</v>
      </c>
      <c r="C1344" t="s">
        <v>2</v>
      </c>
      <c r="D1344">
        <v>665385044</v>
      </c>
      <c r="E1344" t="s">
        <v>32</v>
      </c>
      <c r="F1344" t="s">
        <v>2250</v>
      </c>
    </row>
    <row r="1345" spans="1:6" x14ac:dyDescent="0.3">
      <c r="A1345">
        <v>1344</v>
      </c>
      <c r="B1345" t="s">
        <v>872</v>
      </c>
      <c r="C1345" t="s">
        <v>2</v>
      </c>
      <c r="D1345">
        <v>665385044</v>
      </c>
      <c r="E1345" t="s">
        <v>29</v>
      </c>
      <c r="F1345" t="s">
        <v>2251</v>
      </c>
    </row>
    <row r="1346" spans="1:6" ht="28.8" x14ac:dyDescent="0.3">
      <c r="A1346">
        <v>1345</v>
      </c>
      <c r="B1346" t="s">
        <v>872</v>
      </c>
      <c r="C1346" t="s">
        <v>879</v>
      </c>
      <c r="D1346">
        <v>665385044</v>
      </c>
      <c r="E1346" s="1" t="s">
        <v>408</v>
      </c>
      <c r="F1346" t="s">
        <v>2252</v>
      </c>
    </row>
    <row r="1347" spans="1:6" ht="28.8" x14ac:dyDescent="0.3">
      <c r="A1347">
        <v>1346</v>
      </c>
      <c r="B1347" t="s">
        <v>872</v>
      </c>
      <c r="C1347" t="s">
        <v>879</v>
      </c>
      <c r="D1347">
        <v>665385044</v>
      </c>
      <c r="E1347" s="1" t="s">
        <v>409</v>
      </c>
      <c r="F1347" t="s">
        <v>2253</v>
      </c>
    </row>
    <row r="1348" spans="1:6" ht="28.8" x14ac:dyDescent="0.3">
      <c r="A1348">
        <v>1347</v>
      </c>
      <c r="B1348" t="s">
        <v>872</v>
      </c>
      <c r="C1348" t="s">
        <v>879</v>
      </c>
      <c r="D1348">
        <v>665385044</v>
      </c>
      <c r="E1348" s="1" t="s">
        <v>410</v>
      </c>
      <c r="F1348" t="s">
        <v>2254</v>
      </c>
    </row>
    <row r="1349" spans="1:6" ht="28.8" x14ac:dyDescent="0.3">
      <c r="A1349">
        <v>1348</v>
      </c>
      <c r="B1349" t="s">
        <v>872</v>
      </c>
      <c r="C1349" t="s">
        <v>879</v>
      </c>
      <c r="D1349">
        <v>665385044</v>
      </c>
      <c r="E1349" s="1" t="s">
        <v>411</v>
      </c>
      <c r="F1349" t="s">
        <v>2255</v>
      </c>
    </row>
    <row r="1350" spans="1:6" ht="28.8" x14ac:dyDescent="0.3">
      <c r="A1350">
        <v>1349</v>
      </c>
      <c r="B1350" t="s">
        <v>872</v>
      </c>
      <c r="C1350" t="s">
        <v>879</v>
      </c>
      <c r="D1350">
        <v>665385044</v>
      </c>
      <c r="E1350" s="1" t="s">
        <v>412</v>
      </c>
      <c r="F1350" t="s">
        <v>2256</v>
      </c>
    </row>
    <row r="1351" spans="1:6" ht="28.8" x14ac:dyDescent="0.3">
      <c r="A1351">
        <v>1350</v>
      </c>
      <c r="B1351" t="s">
        <v>872</v>
      </c>
      <c r="C1351" t="s">
        <v>879</v>
      </c>
      <c r="D1351">
        <v>665385044</v>
      </c>
      <c r="E1351" s="1" t="s">
        <v>412</v>
      </c>
      <c r="F1351" t="s">
        <v>2257</v>
      </c>
    </row>
    <row r="1352" spans="1:6" x14ac:dyDescent="0.3">
      <c r="A1352">
        <v>1351</v>
      </c>
      <c r="B1352" t="s">
        <v>872</v>
      </c>
      <c r="C1352" t="s">
        <v>2</v>
      </c>
      <c r="D1352">
        <v>665385044</v>
      </c>
      <c r="E1352" t="s">
        <v>32</v>
      </c>
      <c r="F1352" t="s">
        <v>2258</v>
      </c>
    </row>
    <row r="1353" spans="1:6" x14ac:dyDescent="0.3">
      <c r="A1353">
        <v>1352</v>
      </c>
      <c r="B1353" t="s">
        <v>872</v>
      </c>
      <c r="C1353" t="s">
        <v>2</v>
      </c>
      <c r="D1353">
        <v>665385044</v>
      </c>
      <c r="E1353" t="s">
        <v>29</v>
      </c>
      <c r="F1353" t="s">
        <v>2259</v>
      </c>
    </row>
    <row r="1354" spans="1:6" ht="28.8" x14ac:dyDescent="0.3">
      <c r="A1354">
        <v>1353</v>
      </c>
      <c r="B1354" t="s">
        <v>872</v>
      </c>
      <c r="C1354" t="s">
        <v>879</v>
      </c>
      <c r="D1354">
        <v>665385044</v>
      </c>
      <c r="E1354" s="1" t="s">
        <v>294</v>
      </c>
      <c r="F1354" t="s">
        <v>2260</v>
      </c>
    </row>
    <row r="1355" spans="1:6" ht="28.8" x14ac:dyDescent="0.3">
      <c r="A1355">
        <v>1354</v>
      </c>
      <c r="B1355" t="s">
        <v>872</v>
      </c>
      <c r="C1355" t="s">
        <v>879</v>
      </c>
      <c r="D1355">
        <v>665385044</v>
      </c>
      <c r="E1355" s="1" t="s">
        <v>172</v>
      </c>
      <c r="F1355" t="s">
        <v>2261</v>
      </c>
    </row>
    <row r="1356" spans="1:6" x14ac:dyDescent="0.3">
      <c r="A1356">
        <v>1355</v>
      </c>
      <c r="B1356" t="s">
        <v>872</v>
      </c>
      <c r="C1356" t="s">
        <v>881</v>
      </c>
      <c r="D1356">
        <v>665385044</v>
      </c>
      <c r="E1356" t="s">
        <v>472</v>
      </c>
      <c r="F1356" t="s">
        <v>2262</v>
      </c>
    </row>
    <row r="1357" spans="1:6" x14ac:dyDescent="0.3">
      <c r="A1357">
        <v>1356</v>
      </c>
      <c r="B1357" t="s">
        <v>872</v>
      </c>
      <c r="C1357" t="s">
        <v>554</v>
      </c>
      <c r="D1357">
        <v>665385044</v>
      </c>
      <c r="E1357" t="s">
        <v>563</v>
      </c>
      <c r="F1357" t="s">
        <v>2263</v>
      </c>
    </row>
    <row r="1358" spans="1:6" x14ac:dyDescent="0.3">
      <c r="A1358">
        <v>1357</v>
      </c>
      <c r="B1358" t="s">
        <v>872</v>
      </c>
      <c r="C1358" t="s">
        <v>665</v>
      </c>
      <c r="D1358">
        <v>665385044</v>
      </c>
      <c r="E1358" t="s">
        <v>669</v>
      </c>
      <c r="F1358" t="s">
        <v>2264</v>
      </c>
    </row>
    <row r="1359" spans="1:6" s="18" customFormat="1" ht="15" thickBot="1" x14ac:dyDescent="0.35">
      <c r="A1359">
        <v>1358</v>
      </c>
      <c r="B1359" s="18" t="s">
        <v>872</v>
      </c>
      <c r="C1359" s="18" t="s">
        <v>762</v>
      </c>
      <c r="D1359" s="18">
        <v>665385044</v>
      </c>
      <c r="E1359" s="18" t="s">
        <v>764</v>
      </c>
      <c r="F1359" s="18" t="s">
        <v>2265</v>
      </c>
    </row>
    <row r="1360" spans="1:6" x14ac:dyDescent="0.3">
      <c r="A1360">
        <v>1359</v>
      </c>
      <c r="B1360" t="s">
        <v>872</v>
      </c>
      <c r="C1360" t="s">
        <v>2</v>
      </c>
      <c r="D1360">
        <v>667897783</v>
      </c>
      <c r="E1360" t="s">
        <v>38</v>
      </c>
      <c r="F1360" t="s">
        <v>2266</v>
      </c>
    </row>
    <row r="1361" spans="1:6" x14ac:dyDescent="0.3">
      <c r="A1361">
        <v>1360</v>
      </c>
      <c r="B1361" t="s">
        <v>872</v>
      </c>
      <c r="C1361" t="s">
        <v>2</v>
      </c>
      <c r="D1361">
        <v>667897783</v>
      </c>
      <c r="E1361" t="s">
        <v>68</v>
      </c>
      <c r="F1361" t="s">
        <v>2267</v>
      </c>
    </row>
    <row r="1362" spans="1:6" x14ac:dyDescent="0.3">
      <c r="A1362">
        <v>1361</v>
      </c>
      <c r="B1362" t="s">
        <v>872</v>
      </c>
      <c r="C1362" t="s">
        <v>2</v>
      </c>
      <c r="D1362">
        <v>667897783</v>
      </c>
      <c r="E1362" t="s">
        <v>17</v>
      </c>
      <c r="F1362" t="s">
        <v>2268</v>
      </c>
    </row>
    <row r="1363" spans="1:6" x14ac:dyDescent="0.3">
      <c r="A1363">
        <v>1362</v>
      </c>
      <c r="B1363" t="s">
        <v>872</v>
      </c>
      <c r="C1363" t="s">
        <v>2</v>
      </c>
      <c r="D1363">
        <v>667897783</v>
      </c>
      <c r="E1363" t="s">
        <v>66</v>
      </c>
      <c r="F1363" t="s">
        <v>2269</v>
      </c>
    </row>
    <row r="1364" spans="1:6" x14ac:dyDescent="0.3">
      <c r="A1364">
        <v>1363</v>
      </c>
      <c r="B1364" t="s">
        <v>872</v>
      </c>
      <c r="C1364" t="s">
        <v>2</v>
      </c>
      <c r="D1364">
        <v>667897783</v>
      </c>
      <c r="E1364" t="s">
        <v>68</v>
      </c>
      <c r="F1364" t="s">
        <v>2270</v>
      </c>
    </row>
    <row r="1365" spans="1:6" x14ac:dyDescent="0.3">
      <c r="A1365">
        <v>1364</v>
      </c>
      <c r="B1365" t="s">
        <v>872</v>
      </c>
      <c r="C1365" t="s">
        <v>2</v>
      </c>
      <c r="D1365">
        <v>667897783</v>
      </c>
      <c r="E1365" t="s">
        <v>66</v>
      </c>
      <c r="F1365" t="s">
        <v>2271</v>
      </c>
    </row>
    <row r="1366" spans="1:6" x14ac:dyDescent="0.3">
      <c r="A1366">
        <v>1365</v>
      </c>
      <c r="B1366" t="s">
        <v>872</v>
      </c>
      <c r="C1366" t="s">
        <v>2</v>
      </c>
      <c r="D1366">
        <v>667897783</v>
      </c>
      <c r="E1366" t="s">
        <v>17</v>
      </c>
      <c r="F1366" t="s">
        <v>2272</v>
      </c>
    </row>
    <row r="1367" spans="1:6" x14ac:dyDescent="0.3">
      <c r="A1367">
        <v>1366</v>
      </c>
      <c r="B1367" t="s">
        <v>872</v>
      </c>
      <c r="C1367" t="s">
        <v>2</v>
      </c>
      <c r="D1367">
        <v>667897783</v>
      </c>
      <c r="E1367" t="s">
        <v>25</v>
      </c>
      <c r="F1367" t="s">
        <v>2273</v>
      </c>
    </row>
    <row r="1368" spans="1:6" ht="28.8" x14ac:dyDescent="0.3">
      <c r="A1368">
        <v>1367</v>
      </c>
      <c r="B1368" t="s">
        <v>872</v>
      </c>
      <c r="C1368" t="s">
        <v>879</v>
      </c>
      <c r="D1368">
        <v>667897783</v>
      </c>
      <c r="E1368" s="1" t="s">
        <v>413</v>
      </c>
      <c r="F1368" t="s">
        <v>2274</v>
      </c>
    </row>
    <row r="1369" spans="1:6" ht="28.8" x14ac:dyDescent="0.3">
      <c r="A1369">
        <v>1368</v>
      </c>
      <c r="B1369" t="s">
        <v>872</v>
      </c>
      <c r="C1369" t="s">
        <v>879</v>
      </c>
      <c r="D1369">
        <v>667897783</v>
      </c>
      <c r="E1369" s="1" t="s">
        <v>414</v>
      </c>
      <c r="F1369" t="s">
        <v>2275</v>
      </c>
    </row>
    <row r="1370" spans="1:6" ht="28.8" x14ac:dyDescent="0.3">
      <c r="A1370">
        <v>1369</v>
      </c>
      <c r="B1370" t="s">
        <v>872</v>
      </c>
      <c r="C1370" t="s">
        <v>879</v>
      </c>
      <c r="D1370">
        <v>667897783</v>
      </c>
      <c r="E1370" s="1" t="s">
        <v>414</v>
      </c>
      <c r="F1370" t="s">
        <v>2276</v>
      </c>
    </row>
    <row r="1371" spans="1:6" ht="28.8" x14ac:dyDescent="0.3">
      <c r="A1371">
        <v>1370</v>
      </c>
      <c r="B1371" t="s">
        <v>872</v>
      </c>
      <c r="C1371" t="s">
        <v>879</v>
      </c>
      <c r="D1371">
        <v>667897783</v>
      </c>
      <c r="E1371" s="1" t="s">
        <v>415</v>
      </c>
      <c r="F1371" t="s">
        <v>2277</v>
      </c>
    </row>
    <row r="1372" spans="1:6" ht="28.8" x14ac:dyDescent="0.3">
      <c r="A1372">
        <v>1371</v>
      </c>
      <c r="B1372" t="s">
        <v>872</v>
      </c>
      <c r="C1372" t="s">
        <v>879</v>
      </c>
      <c r="D1372">
        <v>667897783</v>
      </c>
      <c r="E1372" s="1" t="s">
        <v>255</v>
      </c>
      <c r="F1372" t="s">
        <v>2278</v>
      </c>
    </row>
    <row r="1373" spans="1:6" ht="28.8" x14ac:dyDescent="0.3">
      <c r="A1373">
        <v>1372</v>
      </c>
      <c r="B1373" t="s">
        <v>872</v>
      </c>
      <c r="C1373" t="s">
        <v>879</v>
      </c>
      <c r="D1373">
        <v>667897783</v>
      </c>
      <c r="E1373" s="1" t="s">
        <v>258</v>
      </c>
      <c r="F1373" t="s">
        <v>2279</v>
      </c>
    </row>
    <row r="1374" spans="1:6" ht="28.8" x14ac:dyDescent="0.3">
      <c r="A1374">
        <v>1373</v>
      </c>
      <c r="B1374" t="s">
        <v>872</v>
      </c>
      <c r="C1374" t="s">
        <v>879</v>
      </c>
      <c r="D1374">
        <v>667897783</v>
      </c>
      <c r="E1374" s="1" t="s">
        <v>196</v>
      </c>
      <c r="F1374" t="s">
        <v>2280</v>
      </c>
    </row>
    <row r="1375" spans="1:6" ht="28.8" x14ac:dyDescent="0.3">
      <c r="A1375">
        <v>1374</v>
      </c>
      <c r="B1375" t="s">
        <v>872</v>
      </c>
      <c r="C1375" t="s">
        <v>879</v>
      </c>
      <c r="D1375">
        <v>667897783</v>
      </c>
      <c r="E1375" s="1" t="s">
        <v>200</v>
      </c>
      <c r="F1375" t="s">
        <v>2281</v>
      </c>
    </row>
    <row r="1376" spans="1:6" x14ac:dyDescent="0.3">
      <c r="A1376">
        <v>1375</v>
      </c>
      <c r="B1376" t="s">
        <v>872</v>
      </c>
      <c r="C1376" t="s">
        <v>881</v>
      </c>
      <c r="D1376">
        <v>667897783</v>
      </c>
      <c r="E1376" t="s">
        <v>479</v>
      </c>
      <c r="F1376" t="s">
        <v>2282</v>
      </c>
    </row>
    <row r="1377" spans="1:6" x14ac:dyDescent="0.3">
      <c r="A1377">
        <v>1376</v>
      </c>
      <c r="B1377" t="s">
        <v>872</v>
      </c>
      <c r="C1377" t="s">
        <v>881</v>
      </c>
      <c r="D1377">
        <v>667897783</v>
      </c>
      <c r="E1377" t="s">
        <v>476</v>
      </c>
      <c r="F1377" t="s">
        <v>2283</v>
      </c>
    </row>
    <row r="1378" spans="1:6" x14ac:dyDescent="0.3">
      <c r="A1378">
        <v>1377</v>
      </c>
      <c r="B1378" t="s">
        <v>872</v>
      </c>
      <c r="C1378" t="s">
        <v>881</v>
      </c>
      <c r="D1378">
        <v>667897783</v>
      </c>
      <c r="E1378" t="s">
        <v>537</v>
      </c>
      <c r="F1378" t="s">
        <v>2284</v>
      </c>
    </row>
    <row r="1379" spans="1:6" x14ac:dyDescent="0.3">
      <c r="A1379">
        <v>1378</v>
      </c>
      <c r="B1379" t="s">
        <v>872</v>
      </c>
      <c r="C1379" t="s">
        <v>881</v>
      </c>
      <c r="D1379">
        <v>667897783</v>
      </c>
      <c r="E1379" t="s">
        <v>472</v>
      </c>
      <c r="F1379" t="s">
        <v>2285</v>
      </c>
    </row>
    <row r="1380" spans="1:6" x14ac:dyDescent="0.3">
      <c r="A1380">
        <v>1379</v>
      </c>
      <c r="B1380" t="s">
        <v>872</v>
      </c>
      <c r="C1380" t="s">
        <v>554</v>
      </c>
      <c r="D1380">
        <v>667897783</v>
      </c>
      <c r="E1380" t="s">
        <v>476</v>
      </c>
      <c r="F1380" t="s">
        <v>2286</v>
      </c>
    </row>
    <row r="1381" spans="1:6" x14ac:dyDescent="0.3">
      <c r="A1381">
        <v>1380</v>
      </c>
      <c r="B1381" t="s">
        <v>872</v>
      </c>
      <c r="C1381" t="s">
        <v>554</v>
      </c>
      <c r="D1381">
        <v>667897783</v>
      </c>
      <c r="E1381" t="s">
        <v>633</v>
      </c>
      <c r="F1381" t="s">
        <v>2287</v>
      </c>
    </row>
    <row r="1382" spans="1:6" x14ac:dyDescent="0.3">
      <c r="A1382">
        <v>1381</v>
      </c>
      <c r="B1382" t="s">
        <v>872</v>
      </c>
      <c r="C1382" t="s">
        <v>554</v>
      </c>
      <c r="D1382">
        <v>667897783</v>
      </c>
      <c r="E1382" t="s">
        <v>634</v>
      </c>
      <c r="F1382" t="s">
        <v>2288</v>
      </c>
    </row>
    <row r="1383" spans="1:6" x14ac:dyDescent="0.3">
      <c r="A1383">
        <v>1382</v>
      </c>
      <c r="B1383" t="s">
        <v>872</v>
      </c>
      <c r="C1383" t="s">
        <v>554</v>
      </c>
      <c r="D1383">
        <v>667897783</v>
      </c>
      <c r="E1383" t="s">
        <v>587</v>
      </c>
      <c r="F1383" t="s">
        <v>2289</v>
      </c>
    </row>
    <row r="1384" spans="1:6" x14ac:dyDescent="0.3">
      <c r="A1384">
        <v>1383</v>
      </c>
      <c r="B1384" t="s">
        <v>872</v>
      </c>
      <c r="C1384" t="s">
        <v>554</v>
      </c>
      <c r="D1384">
        <v>667897783</v>
      </c>
      <c r="E1384" t="s">
        <v>635</v>
      </c>
      <c r="F1384" t="s">
        <v>2290</v>
      </c>
    </row>
    <row r="1385" spans="1:6" x14ac:dyDescent="0.3">
      <c r="A1385">
        <v>1384</v>
      </c>
      <c r="B1385" t="s">
        <v>872</v>
      </c>
      <c r="C1385" t="s">
        <v>554</v>
      </c>
      <c r="D1385">
        <v>667897783</v>
      </c>
      <c r="E1385" t="s">
        <v>636</v>
      </c>
      <c r="F1385" t="s">
        <v>2291</v>
      </c>
    </row>
    <row r="1386" spans="1:6" x14ac:dyDescent="0.3">
      <c r="A1386">
        <v>1385</v>
      </c>
      <c r="B1386" t="s">
        <v>872</v>
      </c>
      <c r="C1386" t="s">
        <v>554</v>
      </c>
      <c r="D1386">
        <v>667897783</v>
      </c>
      <c r="E1386" t="s">
        <v>598</v>
      </c>
      <c r="F1386" t="s">
        <v>2292</v>
      </c>
    </row>
    <row r="1387" spans="1:6" x14ac:dyDescent="0.3">
      <c r="A1387">
        <v>1386</v>
      </c>
      <c r="B1387" t="s">
        <v>872</v>
      </c>
      <c r="C1387" t="s">
        <v>554</v>
      </c>
      <c r="D1387">
        <v>667897783</v>
      </c>
      <c r="E1387" t="s">
        <v>637</v>
      </c>
      <c r="F1387" t="s">
        <v>2293</v>
      </c>
    </row>
    <row r="1388" spans="1:6" x14ac:dyDescent="0.3">
      <c r="A1388">
        <v>1387</v>
      </c>
      <c r="B1388" t="s">
        <v>872</v>
      </c>
      <c r="C1388" t="s">
        <v>554</v>
      </c>
      <c r="D1388">
        <v>667897783</v>
      </c>
      <c r="E1388" t="s">
        <v>598</v>
      </c>
      <c r="F1388" t="s">
        <v>2294</v>
      </c>
    </row>
    <row r="1389" spans="1:6" x14ac:dyDescent="0.3">
      <c r="A1389">
        <v>1388</v>
      </c>
      <c r="B1389" t="s">
        <v>872</v>
      </c>
      <c r="C1389" t="s">
        <v>554</v>
      </c>
      <c r="D1389">
        <v>667897783</v>
      </c>
      <c r="E1389" t="s">
        <v>563</v>
      </c>
      <c r="F1389" t="s">
        <v>2295</v>
      </c>
    </row>
    <row r="1390" spans="1:6" x14ac:dyDescent="0.3">
      <c r="A1390">
        <v>1389</v>
      </c>
      <c r="B1390" t="s">
        <v>872</v>
      </c>
      <c r="C1390" t="s">
        <v>665</v>
      </c>
      <c r="D1390">
        <v>667897783</v>
      </c>
      <c r="E1390" t="s">
        <v>754</v>
      </c>
      <c r="F1390" t="s">
        <v>2296</v>
      </c>
    </row>
    <row r="1391" spans="1:6" x14ac:dyDescent="0.3">
      <c r="A1391">
        <v>1390</v>
      </c>
      <c r="B1391" t="s">
        <v>872</v>
      </c>
      <c r="C1391" t="s">
        <v>665</v>
      </c>
      <c r="D1391">
        <v>667897783</v>
      </c>
      <c r="E1391" t="s">
        <v>679</v>
      </c>
      <c r="F1391" t="s">
        <v>2297</v>
      </c>
    </row>
    <row r="1392" spans="1:6" x14ac:dyDescent="0.3">
      <c r="A1392">
        <v>1391</v>
      </c>
      <c r="B1392" t="s">
        <v>872</v>
      </c>
      <c r="C1392" t="s">
        <v>665</v>
      </c>
      <c r="D1392">
        <v>667897783</v>
      </c>
      <c r="E1392" t="s">
        <v>704</v>
      </c>
      <c r="F1392" t="s">
        <v>2298</v>
      </c>
    </row>
    <row r="1393" spans="1:6" x14ac:dyDescent="0.3">
      <c r="A1393">
        <v>1392</v>
      </c>
      <c r="B1393" t="s">
        <v>872</v>
      </c>
      <c r="C1393" t="s">
        <v>665</v>
      </c>
      <c r="D1393">
        <v>667897783</v>
      </c>
      <c r="E1393" t="s">
        <v>706</v>
      </c>
      <c r="F1393" t="s">
        <v>2299</v>
      </c>
    </row>
    <row r="1394" spans="1:6" x14ac:dyDescent="0.3">
      <c r="A1394">
        <v>1393</v>
      </c>
      <c r="B1394" t="s">
        <v>872</v>
      </c>
      <c r="C1394" t="s">
        <v>665</v>
      </c>
      <c r="D1394">
        <v>667897783</v>
      </c>
      <c r="E1394" t="s">
        <v>677</v>
      </c>
      <c r="F1394" t="s">
        <v>2300</v>
      </c>
    </row>
    <row r="1395" spans="1:6" x14ac:dyDescent="0.3">
      <c r="A1395">
        <v>1394</v>
      </c>
      <c r="B1395" t="s">
        <v>872</v>
      </c>
      <c r="C1395" t="s">
        <v>762</v>
      </c>
      <c r="D1395">
        <v>667897783</v>
      </c>
      <c r="E1395" t="s">
        <v>787</v>
      </c>
      <c r="F1395" t="s">
        <v>2301</v>
      </c>
    </row>
    <row r="1396" spans="1:6" s="18" customFormat="1" ht="15" thickBot="1" x14ac:dyDescent="0.35">
      <c r="A1396">
        <v>1395</v>
      </c>
      <c r="B1396" s="18" t="s">
        <v>872</v>
      </c>
      <c r="C1396" s="18" t="s">
        <v>762</v>
      </c>
      <c r="D1396" s="18">
        <v>667897783</v>
      </c>
      <c r="E1396" s="18" t="s">
        <v>764</v>
      </c>
      <c r="F1396" s="18" t="s">
        <v>2302</v>
      </c>
    </row>
    <row r="1397" spans="1:6" x14ac:dyDescent="0.3">
      <c r="A1397">
        <v>1396</v>
      </c>
      <c r="B1397" t="s">
        <v>872</v>
      </c>
      <c r="C1397" t="s">
        <v>2</v>
      </c>
      <c r="D1397">
        <v>675845501</v>
      </c>
      <c r="E1397" t="s">
        <v>44</v>
      </c>
      <c r="F1397" t="s">
        <v>2303</v>
      </c>
    </row>
    <row r="1398" spans="1:6" x14ac:dyDescent="0.3">
      <c r="A1398">
        <v>1397</v>
      </c>
      <c r="B1398" t="s">
        <v>872</v>
      </c>
      <c r="C1398" t="s">
        <v>2</v>
      </c>
      <c r="D1398">
        <v>675845501</v>
      </c>
      <c r="E1398" t="s">
        <v>1126</v>
      </c>
      <c r="F1398" t="s">
        <v>2304</v>
      </c>
    </row>
    <row r="1399" spans="1:6" x14ac:dyDescent="0.3">
      <c r="A1399">
        <v>1398</v>
      </c>
      <c r="B1399" t="s">
        <v>872</v>
      </c>
      <c r="C1399" t="s">
        <v>2</v>
      </c>
      <c r="D1399">
        <v>675845501</v>
      </c>
      <c r="E1399" t="s">
        <v>17</v>
      </c>
      <c r="F1399" t="s">
        <v>2305</v>
      </c>
    </row>
    <row r="1400" spans="1:6" x14ac:dyDescent="0.3">
      <c r="A1400">
        <v>1399</v>
      </c>
      <c r="B1400" t="s">
        <v>872</v>
      </c>
      <c r="C1400" t="s">
        <v>2</v>
      </c>
      <c r="D1400">
        <v>675845501</v>
      </c>
      <c r="E1400" t="s">
        <v>22</v>
      </c>
      <c r="F1400" t="s">
        <v>2306</v>
      </c>
    </row>
    <row r="1401" spans="1:6" x14ac:dyDescent="0.3">
      <c r="A1401">
        <v>1400</v>
      </c>
      <c r="B1401" t="s">
        <v>872</v>
      </c>
      <c r="C1401" t="s">
        <v>2</v>
      </c>
      <c r="D1401">
        <v>675845501</v>
      </c>
      <c r="E1401" t="s">
        <v>25</v>
      </c>
      <c r="F1401" t="s">
        <v>2307</v>
      </c>
    </row>
    <row r="1402" spans="1:6" ht="28.8" x14ac:dyDescent="0.3">
      <c r="A1402">
        <v>1401</v>
      </c>
      <c r="B1402" t="s">
        <v>872</v>
      </c>
      <c r="C1402" t="s">
        <v>879</v>
      </c>
      <c r="D1402">
        <v>675845501</v>
      </c>
      <c r="E1402" s="1" t="s">
        <v>200</v>
      </c>
      <c r="F1402" t="s">
        <v>2308</v>
      </c>
    </row>
    <row r="1403" spans="1:6" s="18" customFormat="1" ht="15" thickBot="1" x14ac:dyDescent="0.35">
      <c r="A1403">
        <v>1402</v>
      </c>
      <c r="B1403" s="18" t="s">
        <v>872</v>
      </c>
      <c r="C1403" s="18" t="s">
        <v>881</v>
      </c>
      <c r="D1403" s="18">
        <v>675845501</v>
      </c>
      <c r="E1403" s="18" t="s">
        <v>484</v>
      </c>
      <c r="F1403" s="18" t="s">
        <v>2309</v>
      </c>
    </row>
    <row r="1404" spans="1:6" x14ac:dyDescent="0.3">
      <c r="A1404">
        <v>1403</v>
      </c>
      <c r="B1404" t="s">
        <v>872</v>
      </c>
      <c r="C1404" t="s">
        <v>2</v>
      </c>
      <c r="D1404">
        <v>722009152</v>
      </c>
      <c r="E1404" t="s">
        <v>38</v>
      </c>
      <c r="F1404" t="s">
        <v>2310</v>
      </c>
    </row>
    <row r="1405" spans="1:6" x14ac:dyDescent="0.3">
      <c r="A1405">
        <v>1404</v>
      </c>
      <c r="B1405" t="s">
        <v>872</v>
      </c>
      <c r="C1405" t="s">
        <v>2</v>
      </c>
      <c r="D1405">
        <v>722009152</v>
      </c>
      <c r="E1405" t="s">
        <v>38</v>
      </c>
      <c r="F1405" t="s">
        <v>2311</v>
      </c>
    </row>
    <row r="1406" spans="1:6" x14ac:dyDescent="0.3">
      <c r="A1406">
        <v>1405</v>
      </c>
      <c r="B1406" t="s">
        <v>872</v>
      </c>
      <c r="C1406" t="s">
        <v>2</v>
      </c>
      <c r="D1406">
        <v>722009152</v>
      </c>
      <c r="E1406" t="s">
        <v>17</v>
      </c>
      <c r="F1406" t="s">
        <v>2312</v>
      </c>
    </row>
    <row r="1407" spans="1:6" x14ac:dyDescent="0.3">
      <c r="A1407">
        <v>1406</v>
      </c>
      <c r="B1407" t="s">
        <v>872</v>
      </c>
      <c r="C1407" t="s">
        <v>2</v>
      </c>
      <c r="D1407">
        <v>722009152</v>
      </c>
      <c r="E1407" t="s">
        <v>22</v>
      </c>
      <c r="F1407" t="s">
        <v>2313</v>
      </c>
    </row>
    <row r="1408" spans="1:6" x14ac:dyDescent="0.3">
      <c r="A1408">
        <v>1407</v>
      </c>
      <c r="B1408" t="s">
        <v>872</v>
      </c>
      <c r="C1408" t="s">
        <v>2</v>
      </c>
      <c r="D1408">
        <v>722009152</v>
      </c>
      <c r="E1408" t="s">
        <v>84</v>
      </c>
      <c r="F1408" t="s">
        <v>2314</v>
      </c>
    </row>
    <row r="1409" spans="1:6" x14ac:dyDescent="0.3">
      <c r="A1409">
        <v>1408</v>
      </c>
      <c r="B1409" t="s">
        <v>872</v>
      </c>
      <c r="C1409" t="s">
        <v>2</v>
      </c>
      <c r="D1409">
        <v>722009152</v>
      </c>
      <c r="E1409" t="s">
        <v>94</v>
      </c>
      <c r="F1409" t="s">
        <v>2315</v>
      </c>
    </row>
    <row r="1410" spans="1:6" x14ac:dyDescent="0.3">
      <c r="A1410">
        <v>1409</v>
      </c>
      <c r="B1410" t="s">
        <v>872</v>
      </c>
      <c r="C1410" t="s">
        <v>2</v>
      </c>
      <c r="D1410">
        <v>722009152</v>
      </c>
      <c r="E1410" t="s">
        <v>25</v>
      </c>
      <c r="F1410" t="s">
        <v>2316</v>
      </c>
    </row>
    <row r="1411" spans="1:6" ht="28.8" x14ac:dyDescent="0.3">
      <c r="A1411">
        <v>1410</v>
      </c>
      <c r="B1411" t="s">
        <v>872</v>
      </c>
      <c r="C1411" t="s">
        <v>879</v>
      </c>
      <c r="D1411">
        <v>722009152</v>
      </c>
      <c r="E1411" s="1" t="s">
        <v>416</v>
      </c>
      <c r="F1411" t="s">
        <v>2317</v>
      </c>
    </row>
    <row r="1412" spans="1:6" ht="28.8" x14ac:dyDescent="0.3">
      <c r="A1412">
        <v>1411</v>
      </c>
      <c r="B1412" t="s">
        <v>872</v>
      </c>
      <c r="C1412" t="s">
        <v>879</v>
      </c>
      <c r="D1412">
        <v>722009152</v>
      </c>
      <c r="E1412" s="1" t="s">
        <v>417</v>
      </c>
      <c r="F1412" t="s">
        <v>2318</v>
      </c>
    </row>
    <row r="1413" spans="1:6" ht="28.8" x14ac:dyDescent="0.3">
      <c r="A1413">
        <v>1412</v>
      </c>
      <c r="B1413" t="s">
        <v>872</v>
      </c>
      <c r="C1413" t="s">
        <v>879</v>
      </c>
      <c r="D1413">
        <v>722009152</v>
      </c>
      <c r="E1413" s="1" t="s">
        <v>418</v>
      </c>
      <c r="F1413" t="s">
        <v>2319</v>
      </c>
    </row>
    <row r="1414" spans="1:6" x14ac:dyDescent="0.3">
      <c r="A1414">
        <v>1413</v>
      </c>
      <c r="B1414" t="s">
        <v>872</v>
      </c>
      <c r="C1414" t="s">
        <v>2</v>
      </c>
      <c r="D1414">
        <v>722009152</v>
      </c>
      <c r="E1414" t="s">
        <v>25</v>
      </c>
      <c r="F1414" t="s">
        <v>2320</v>
      </c>
    </row>
    <row r="1415" spans="1:6" ht="28.8" x14ac:dyDescent="0.3">
      <c r="A1415">
        <v>1414</v>
      </c>
      <c r="B1415" t="s">
        <v>872</v>
      </c>
      <c r="C1415" t="s">
        <v>879</v>
      </c>
      <c r="D1415">
        <v>722009152</v>
      </c>
      <c r="E1415" s="1" t="s">
        <v>419</v>
      </c>
      <c r="F1415" t="s">
        <v>2321</v>
      </c>
    </row>
    <row r="1416" spans="1:6" ht="28.8" x14ac:dyDescent="0.3">
      <c r="A1416">
        <v>1415</v>
      </c>
      <c r="B1416" t="s">
        <v>872</v>
      </c>
      <c r="C1416" t="s">
        <v>879</v>
      </c>
      <c r="D1416">
        <v>722009152</v>
      </c>
      <c r="E1416" s="1" t="s">
        <v>420</v>
      </c>
      <c r="F1416" t="s">
        <v>2322</v>
      </c>
    </row>
    <row r="1417" spans="1:6" ht="28.8" x14ac:dyDescent="0.3">
      <c r="A1417">
        <v>1416</v>
      </c>
      <c r="B1417" t="s">
        <v>872</v>
      </c>
      <c r="C1417" t="s">
        <v>879</v>
      </c>
      <c r="D1417">
        <v>722009152</v>
      </c>
      <c r="E1417" s="1" t="s">
        <v>231</v>
      </c>
      <c r="F1417" t="s">
        <v>2323</v>
      </c>
    </row>
    <row r="1418" spans="1:6" ht="28.8" x14ac:dyDescent="0.3">
      <c r="A1418">
        <v>1417</v>
      </c>
      <c r="B1418" t="s">
        <v>872</v>
      </c>
      <c r="C1418" t="s">
        <v>879</v>
      </c>
      <c r="D1418">
        <v>722009152</v>
      </c>
      <c r="E1418" s="1" t="s">
        <v>354</v>
      </c>
      <c r="F1418" t="s">
        <v>2324</v>
      </c>
    </row>
    <row r="1419" spans="1:6" ht="28.8" x14ac:dyDescent="0.3">
      <c r="A1419">
        <v>1418</v>
      </c>
      <c r="B1419" t="s">
        <v>872</v>
      </c>
      <c r="C1419" t="s">
        <v>879</v>
      </c>
      <c r="D1419">
        <v>722009152</v>
      </c>
      <c r="E1419" s="1" t="s">
        <v>421</v>
      </c>
      <c r="F1419" t="s">
        <v>2325</v>
      </c>
    </row>
    <row r="1420" spans="1:6" ht="28.8" x14ac:dyDescent="0.3">
      <c r="A1420">
        <v>1419</v>
      </c>
      <c r="B1420" t="s">
        <v>872</v>
      </c>
      <c r="C1420" t="s">
        <v>879</v>
      </c>
      <c r="D1420">
        <v>722009152</v>
      </c>
      <c r="E1420" s="1" t="s">
        <v>354</v>
      </c>
      <c r="F1420" t="s">
        <v>2326</v>
      </c>
    </row>
    <row r="1421" spans="1:6" ht="28.8" x14ac:dyDescent="0.3">
      <c r="A1421">
        <v>1420</v>
      </c>
      <c r="B1421" t="s">
        <v>872</v>
      </c>
      <c r="C1421" t="s">
        <v>879</v>
      </c>
      <c r="D1421">
        <v>722009152</v>
      </c>
      <c r="E1421" s="1" t="s">
        <v>405</v>
      </c>
      <c r="F1421" t="s">
        <v>2327</v>
      </c>
    </row>
    <row r="1422" spans="1:6" ht="28.8" x14ac:dyDescent="0.3">
      <c r="A1422">
        <v>1421</v>
      </c>
      <c r="B1422" t="s">
        <v>872</v>
      </c>
      <c r="C1422" t="s">
        <v>879</v>
      </c>
      <c r="D1422">
        <v>722009152</v>
      </c>
      <c r="E1422" s="1" t="s">
        <v>422</v>
      </c>
      <c r="F1422" t="s">
        <v>2328</v>
      </c>
    </row>
    <row r="1423" spans="1:6" ht="28.8" x14ac:dyDescent="0.3">
      <c r="A1423">
        <v>1422</v>
      </c>
      <c r="B1423" t="s">
        <v>872</v>
      </c>
      <c r="C1423" t="s">
        <v>879</v>
      </c>
      <c r="D1423">
        <v>722009152</v>
      </c>
      <c r="E1423" s="1" t="s">
        <v>423</v>
      </c>
      <c r="F1423" t="s">
        <v>2329</v>
      </c>
    </row>
    <row r="1424" spans="1:6" ht="28.8" x14ac:dyDescent="0.3">
      <c r="A1424">
        <v>1423</v>
      </c>
      <c r="B1424" t="s">
        <v>872</v>
      </c>
      <c r="C1424" t="s">
        <v>879</v>
      </c>
      <c r="D1424">
        <v>722009152</v>
      </c>
      <c r="E1424" s="1" t="s">
        <v>423</v>
      </c>
      <c r="F1424" t="s">
        <v>2330</v>
      </c>
    </row>
    <row r="1425" spans="1:6" ht="28.8" x14ac:dyDescent="0.3">
      <c r="A1425">
        <v>1424</v>
      </c>
      <c r="B1425" t="s">
        <v>872</v>
      </c>
      <c r="C1425" t="s">
        <v>879</v>
      </c>
      <c r="D1425">
        <v>722009152</v>
      </c>
      <c r="E1425" s="1" t="s">
        <v>423</v>
      </c>
      <c r="F1425" t="s">
        <v>2331</v>
      </c>
    </row>
    <row r="1426" spans="1:6" ht="28.8" x14ac:dyDescent="0.3">
      <c r="A1426">
        <v>1425</v>
      </c>
      <c r="B1426" t="s">
        <v>872</v>
      </c>
      <c r="C1426" t="s">
        <v>879</v>
      </c>
      <c r="D1426">
        <v>722009152</v>
      </c>
      <c r="E1426" s="1" t="s">
        <v>424</v>
      </c>
      <c r="F1426" t="s">
        <v>2332</v>
      </c>
    </row>
    <row r="1427" spans="1:6" ht="28.8" x14ac:dyDescent="0.3">
      <c r="A1427">
        <v>1426</v>
      </c>
      <c r="B1427" t="s">
        <v>872</v>
      </c>
      <c r="C1427" t="s">
        <v>879</v>
      </c>
      <c r="D1427">
        <v>722009152</v>
      </c>
      <c r="E1427" s="1" t="s">
        <v>425</v>
      </c>
      <c r="F1427" t="s">
        <v>2333</v>
      </c>
    </row>
    <row r="1428" spans="1:6" ht="28.8" x14ac:dyDescent="0.3">
      <c r="A1428">
        <v>1427</v>
      </c>
      <c r="B1428" t="s">
        <v>872</v>
      </c>
      <c r="C1428" t="s">
        <v>879</v>
      </c>
      <c r="D1428">
        <v>722009152</v>
      </c>
      <c r="E1428" s="1" t="s">
        <v>426</v>
      </c>
      <c r="F1428" t="s">
        <v>2334</v>
      </c>
    </row>
    <row r="1429" spans="1:6" ht="28.8" x14ac:dyDescent="0.3">
      <c r="A1429">
        <v>1428</v>
      </c>
      <c r="B1429" t="s">
        <v>872</v>
      </c>
      <c r="C1429" t="s">
        <v>879</v>
      </c>
      <c r="D1429">
        <v>722009152</v>
      </c>
      <c r="E1429" s="1" t="s">
        <v>423</v>
      </c>
      <c r="F1429" t="s">
        <v>2335</v>
      </c>
    </row>
    <row r="1430" spans="1:6" ht="28.8" x14ac:dyDescent="0.3">
      <c r="A1430">
        <v>1429</v>
      </c>
      <c r="B1430" t="s">
        <v>872</v>
      </c>
      <c r="C1430" t="s">
        <v>879</v>
      </c>
      <c r="D1430">
        <v>722009152</v>
      </c>
      <c r="E1430" s="1" t="s">
        <v>427</v>
      </c>
      <c r="F1430" t="s">
        <v>2336</v>
      </c>
    </row>
    <row r="1431" spans="1:6" ht="28.8" x14ac:dyDescent="0.3">
      <c r="A1431">
        <v>1430</v>
      </c>
      <c r="B1431" t="s">
        <v>872</v>
      </c>
      <c r="C1431" t="s">
        <v>879</v>
      </c>
      <c r="D1431">
        <v>722009152</v>
      </c>
      <c r="E1431" s="1" t="s">
        <v>405</v>
      </c>
      <c r="F1431" t="s">
        <v>2337</v>
      </c>
    </row>
    <row r="1432" spans="1:6" ht="28.8" x14ac:dyDescent="0.3">
      <c r="A1432">
        <v>1431</v>
      </c>
      <c r="B1432" t="s">
        <v>872</v>
      </c>
      <c r="C1432" t="s">
        <v>879</v>
      </c>
      <c r="D1432">
        <v>722009152</v>
      </c>
      <c r="E1432" s="1" t="s">
        <v>428</v>
      </c>
      <c r="F1432" t="s">
        <v>2338</v>
      </c>
    </row>
    <row r="1433" spans="1:6" ht="28.8" x14ac:dyDescent="0.3">
      <c r="A1433">
        <v>1432</v>
      </c>
      <c r="B1433" t="s">
        <v>872</v>
      </c>
      <c r="C1433" t="s">
        <v>879</v>
      </c>
      <c r="D1433">
        <v>722009152</v>
      </c>
      <c r="E1433" s="1" t="s">
        <v>200</v>
      </c>
      <c r="F1433" t="s">
        <v>2339</v>
      </c>
    </row>
    <row r="1434" spans="1:6" x14ac:dyDescent="0.3">
      <c r="A1434">
        <v>1433</v>
      </c>
      <c r="B1434" t="s">
        <v>872</v>
      </c>
      <c r="C1434" t="s">
        <v>881</v>
      </c>
      <c r="D1434">
        <v>722009152</v>
      </c>
      <c r="E1434" t="s">
        <v>510</v>
      </c>
      <c r="F1434" t="s">
        <v>2340</v>
      </c>
    </row>
    <row r="1435" spans="1:6" x14ac:dyDescent="0.3">
      <c r="A1435">
        <v>1434</v>
      </c>
      <c r="B1435" t="s">
        <v>872</v>
      </c>
      <c r="C1435" t="s">
        <v>881</v>
      </c>
      <c r="D1435">
        <v>722009152</v>
      </c>
      <c r="E1435" t="s">
        <v>538</v>
      </c>
      <c r="F1435" t="s">
        <v>2341</v>
      </c>
    </row>
    <row r="1436" spans="1:6" x14ac:dyDescent="0.3">
      <c r="A1436">
        <v>1435</v>
      </c>
      <c r="B1436" t="s">
        <v>872</v>
      </c>
      <c r="C1436" t="s">
        <v>881</v>
      </c>
      <c r="D1436">
        <v>722009152</v>
      </c>
      <c r="E1436" t="s">
        <v>480</v>
      </c>
      <c r="F1436" t="s">
        <v>2342</v>
      </c>
    </row>
    <row r="1437" spans="1:6" x14ac:dyDescent="0.3">
      <c r="A1437">
        <v>1436</v>
      </c>
      <c r="B1437" t="s">
        <v>872</v>
      </c>
      <c r="C1437" t="s">
        <v>554</v>
      </c>
      <c r="D1437">
        <v>722009152</v>
      </c>
      <c r="E1437" t="s">
        <v>474</v>
      </c>
      <c r="F1437" t="s">
        <v>2343</v>
      </c>
    </row>
    <row r="1438" spans="1:6" x14ac:dyDescent="0.3">
      <c r="A1438">
        <v>1437</v>
      </c>
      <c r="B1438" t="s">
        <v>872</v>
      </c>
      <c r="C1438" t="s">
        <v>554</v>
      </c>
      <c r="D1438">
        <v>722009152</v>
      </c>
      <c r="E1438" t="s">
        <v>566</v>
      </c>
      <c r="F1438" t="s">
        <v>2344</v>
      </c>
    </row>
    <row r="1439" spans="1:6" x14ac:dyDescent="0.3">
      <c r="A1439">
        <v>1438</v>
      </c>
      <c r="B1439" t="s">
        <v>872</v>
      </c>
      <c r="C1439" t="s">
        <v>665</v>
      </c>
      <c r="D1439">
        <v>722009152</v>
      </c>
      <c r="E1439" t="s">
        <v>669</v>
      </c>
      <c r="F1439" t="s">
        <v>2345</v>
      </c>
    </row>
    <row r="1440" spans="1:6" x14ac:dyDescent="0.3">
      <c r="A1440">
        <v>1439</v>
      </c>
      <c r="B1440" t="s">
        <v>872</v>
      </c>
      <c r="C1440" t="s">
        <v>762</v>
      </c>
      <c r="D1440">
        <v>722009152</v>
      </c>
      <c r="E1440" t="s">
        <v>767</v>
      </c>
      <c r="F1440" t="s">
        <v>2346</v>
      </c>
    </row>
    <row r="1441" spans="1:6" s="18" customFormat="1" ht="15" thickBot="1" x14ac:dyDescent="0.35">
      <c r="A1441">
        <v>1440</v>
      </c>
      <c r="B1441" s="18" t="s">
        <v>872</v>
      </c>
      <c r="C1441" s="18" t="s">
        <v>762</v>
      </c>
      <c r="D1441" s="18">
        <v>722009152</v>
      </c>
      <c r="E1441" s="18" t="s">
        <v>794</v>
      </c>
      <c r="F1441" s="18" t="s">
        <v>2347</v>
      </c>
    </row>
    <row r="1442" spans="1:6" x14ac:dyDescent="0.3">
      <c r="A1442">
        <v>1441</v>
      </c>
      <c r="B1442" t="s">
        <v>872</v>
      </c>
      <c r="C1442" t="s">
        <v>2</v>
      </c>
      <c r="D1442">
        <v>763921044</v>
      </c>
      <c r="E1442" t="s">
        <v>25</v>
      </c>
      <c r="F1442" t="s">
        <v>2348</v>
      </c>
    </row>
    <row r="1443" spans="1:6" ht="28.8" x14ac:dyDescent="0.3">
      <c r="A1443">
        <v>1442</v>
      </c>
      <c r="B1443" t="s">
        <v>872</v>
      </c>
      <c r="C1443" t="s">
        <v>879</v>
      </c>
      <c r="D1443">
        <v>763921044</v>
      </c>
      <c r="E1443" s="1" t="s">
        <v>200</v>
      </c>
      <c r="F1443" t="s">
        <v>2349</v>
      </c>
    </row>
    <row r="1444" spans="1:6" x14ac:dyDescent="0.3">
      <c r="A1444">
        <v>1443</v>
      </c>
      <c r="B1444" t="s">
        <v>872</v>
      </c>
      <c r="C1444" t="s">
        <v>881</v>
      </c>
      <c r="D1444">
        <v>763921044</v>
      </c>
      <c r="E1444" t="s">
        <v>472</v>
      </c>
      <c r="F1444" t="s">
        <v>2350</v>
      </c>
    </row>
    <row r="1445" spans="1:6" x14ac:dyDescent="0.3">
      <c r="A1445">
        <v>1444</v>
      </c>
      <c r="B1445" t="s">
        <v>872</v>
      </c>
      <c r="C1445" t="s">
        <v>554</v>
      </c>
      <c r="D1445">
        <v>763921044</v>
      </c>
      <c r="E1445" t="s">
        <v>476</v>
      </c>
      <c r="F1445" t="s">
        <v>2351</v>
      </c>
    </row>
    <row r="1446" spans="1:6" x14ac:dyDescent="0.3">
      <c r="A1446">
        <v>1445</v>
      </c>
      <c r="B1446" t="s">
        <v>872</v>
      </c>
      <c r="C1446" t="s">
        <v>554</v>
      </c>
      <c r="D1446">
        <v>763921044</v>
      </c>
      <c r="E1446" t="s">
        <v>565</v>
      </c>
      <c r="F1446" t="s">
        <v>2352</v>
      </c>
    </row>
    <row r="1447" spans="1:6" x14ac:dyDescent="0.3">
      <c r="A1447">
        <v>1446</v>
      </c>
      <c r="B1447" t="s">
        <v>872</v>
      </c>
      <c r="C1447" t="s">
        <v>665</v>
      </c>
      <c r="D1447">
        <v>763921044</v>
      </c>
      <c r="E1447" t="s">
        <v>755</v>
      </c>
      <c r="F1447" t="s">
        <v>2353</v>
      </c>
    </row>
    <row r="1448" spans="1:6" x14ac:dyDescent="0.3">
      <c r="A1448">
        <v>1447</v>
      </c>
      <c r="B1448" t="s">
        <v>872</v>
      </c>
      <c r="C1448" t="s">
        <v>665</v>
      </c>
      <c r="D1448">
        <v>763921044</v>
      </c>
      <c r="E1448" t="s">
        <v>756</v>
      </c>
      <c r="F1448" t="s">
        <v>2354</v>
      </c>
    </row>
    <row r="1449" spans="1:6" x14ac:dyDescent="0.3">
      <c r="A1449">
        <v>1448</v>
      </c>
      <c r="B1449" t="s">
        <v>872</v>
      </c>
      <c r="C1449" t="s">
        <v>665</v>
      </c>
      <c r="D1449">
        <v>763921044</v>
      </c>
      <c r="E1449" t="s">
        <v>682</v>
      </c>
      <c r="F1449" t="s">
        <v>2355</v>
      </c>
    </row>
    <row r="1450" spans="1:6" x14ac:dyDescent="0.3">
      <c r="A1450">
        <v>1449</v>
      </c>
      <c r="B1450" t="s">
        <v>872</v>
      </c>
      <c r="C1450" t="s">
        <v>665</v>
      </c>
      <c r="D1450">
        <v>763921044</v>
      </c>
      <c r="E1450" t="s">
        <v>669</v>
      </c>
      <c r="F1450" t="s">
        <v>2356</v>
      </c>
    </row>
    <row r="1451" spans="1:6" s="18" customFormat="1" ht="15" thickBot="1" x14ac:dyDescent="0.35">
      <c r="A1451">
        <v>1450</v>
      </c>
      <c r="B1451" s="18" t="s">
        <v>872</v>
      </c>
      <c r="C1451" s="18" t="s">
        <v>762</v>
      </c>
      <c r="D1451" s="18">
        <v>763921044</v>
      </c>
      <c r="E1451" s="18" t="s">
        <v>764</v>
      </c>
      <c r="F1451" s="18" t="s">
        <v>2357</v>
      </c>
    </row>
    <row r="1452" spans="1:6" x14ac:dyDescent="0.3">
      <c r="A1452">
        <v>1451</v>
      </c>
      <c r="B1452" t="s">
        <v>872</v>
      </c>
      <c r="C1452" t="s">
        <v>2</v>
      </c>
      <c r="D1452">
        <v>768375577</v>
      </c>
      <c r="E1452" t="s">
        <v>91</v>
      </c>
      <c r="F1452" t="s">
        <v>2358</v>
      </c>
    </row>
    <row r="1453" spans="1:6" x14ac:dyDescent="0.3">
      <c r="A1453">
        <v>1452</v>
      </c>
      <c r="B1453" t="s">
        <v>872</v>
      </c>
      <c r="C1453" t="s">
        <v>2</v>
      </c>
      <c r="D1453">
        <v>768375577</v>
      </c>
      <c r="E1453" t="s">
        <v>44</v>
      </c>
      <c r="F1453" t="s">
        <v>2359</v>
      </c>
    </row>
    <row r="1454" spans="1:6" x14ac:dyDescent="0.3">
      <c r="A1454">
        <v>1453</v>
      </c>
      <c r="B1454" t="s">
        <v>872</v>
      </c>
      <c r="C1454" t="s">
        <v>2</v>
      </c>
      <c r="D1454">
        <v>768375577</v>
      </c>
      <c r="E1454" t="s">
        <v>22</v>
      </c>
      <c r="F1454" t="s">
        <v>2360</v>
      </c>
    </row>
    <row r="1455" spans="1:6" x14ac:dyDescent="0.3">
      <c r="A1455">
        <v>1454</v>
      </c>
      <c r="B1455" t="s">
        <v>872</v>
      </c>
      <c r="C1455" t="s">
        <v>2</v>
      </c>
      <c r="D1455">
        <v>768375577</v>
      </c>
      <c r="E1455" t="s">
        <v>17</v>
      </c>
      <c r="F1455" t="s">
        <v>2361</v>
      </c>
    </row>
    <row r="1456" spans="1:6" x14ac:dyDescent="0.3">
      <c r="A1456">
        <v>1455</v>
      </c>
      <c r="B1456" t="s">
        <v>872</v>
      </c>
      <c r="C1456" t="s">
        <v>2</v>
      </c>
      <c r="D1456">
        <v>768375577</v>
      </c>
      <c r="E1456" t="s">
        <v>25</v>
      </c>
      <c r="F1456" t="s">
        <v>2362</v>
      </c>
    </row>
    <row r="1457" spans="1:6" ht="28.8" x14ac:dyDescent="0.3">
      <c r="A1457">
        <v>1456</v>
      </c>
      <c r="B1457" t="s">
        <v>872</v>
      </c>
      <c r="C1457" t="s">
        <v>879</v>
      </c>
      <c r="D1457">
        <v>768375577</v>
      </c>
      <c r="E1457" s="1" t="s">
        <v>225</v>
      </c>
      <c r="F1457" t="s">
        <v>2363</v>
      </c>
    </row>
    <row r="1458" spans="1:6" ht="28.8" x14ac:dyDescent="0.3">
      <c r="A1458">
        <v>1457</v>
      </c>
      <c r="B1458" t="s">
        <v>872</v>
      </c>
      <c r="C1458" t="s">
        <v>879</v>
      </c>
      <c r="D1458">
        <v>768375577</v>
      </c>
      <c r="E1458" s="1" t="s">
        <v>172</v>
      </c>
      <c r="F1458" t="s">
        <v>2364</v>
      </c>
    </row>
    <row r="1459" spans="1:6" x14ac:dyDescent="0.3">
      <c r="A1459">
        <v>1458</v>
      </c>
      <c r="B1459" t="s">
        <v>872</v>
      </c>
      <c r="C1459" t="s">
        <v>881</v>
      </c>
      <c r="D1459">
        <v>768375577</v>
      </c>
      <c r="E1459" t="s">
        <v>539</v>
      </c>
      <c r="F1459" t="s">
        <v>2365</v>
      </c>
    </row>
    <row r="1460" spans="1:6" x14ac:dyDescent="0.3">
      <c r="A1460">
        <v>1459</v>
      </c>
      <c r="B1460" t="s">
        <v>872</v>
      </c>
      <c r="C1460" t="s">
        <v>881</v>
      </c>
      <c r="D1460">
        <v>768375577</v>
      </c>
      <c r="E1460" t="s">
        <v>540</v>
      </c>
      <c r="F1460" t="s">
        <v>2366</v>
      </c>
    </row>
    <row r="1461" spans="1:6" x14ac:dyDescent="0.3">
      <c r="A1461">
        <v>1460</v>
      </c>
      <c r="B1461" t="s">
        <v>872</v>
      </c>
      <c r="C1461" t="s">
        <v>881</v>
      </c>
      <c r="D1461">
        <v>768375577</v>
      </c>
      <c r="E1461" t="s">
        <v>474</v>
      </c>
      <c r="F1461" t="s">
        <v>2367</v>
      </c>
    </row>
    <row r="1462" spans="1:6" x14ac:dyDescent="0.3">
      <c r="A1462">
        <v>1461</v>
      </c>
      <c r="B1462" t="s">
        <v>872</v>
      </c>
      <c r="C1462" t="s">
        <v>881</v>
      </c>
      <c r="D1462">
        <v>768375577</v>
      </c>
      <c r="E1462" t="s">
        <v>480</v>
      </c>
      <c r="F1462" t="s">
        <v>2368</v>
      </c>
    </row>
    <row r="1463" spans="1:6" x14ac:dyDescent="0.3">
      <c r="A1463">
        <v>1462</v>
      </c>
      <c r="B1463" t="s">
        <v>872</v>
      </c>
      <c r="C1463" t="s">
        <v>554</v>
      </c>
      <c r="D1463">
        <v>768375577</v>
      </c>
      <c r="E1463" t="s">
        <v>476</v>
      </c>
      <c r="F1463" t="s">
        <v>2369</v>
      </c>
    </row>
    <row r="1464" spans="1:6" x14ac:dyDescent="0.3">
      <c r="A1464">
        <v>1463</v>
      </c>
      <c r="B1464" t="s">
        <v>872</v>
      </c>
      <c r="C1464" t="s">
        <v>554</v>
      </c>
      <c r="D1464">
        <v>768375577</v>
      </c>
      <c r="E1464" t="s">
        <v>638</v>
      </c>
      <c r="F1464" t="s">
        <v>2370</v>
      </c>
    </row>
    <row r="1465" spans="1:6" x14ac:dyDescent="0.3">
      <c r="A1465">
        <v>1464</v>
      </c>
      <c r="B1465" t="s">
        <v>872</v>
      </c>
      <c r="C1465" t="s">
        <v>554</v>
      </c>
      <c r="D1465">
        <v>768375577</v>
      </c>
      <c r="E1465" t="s">
        <v>568</v>
      </c>
      <c r="F1465" t="s">
        <v>2371</v>
      </c>
    </row>
    <row r="1466" spans="1:6" x14ac:dyDescent="0.3">
      <c r="A1466">
        <v>1465</v>
      </c>
      <c r="B1466" t="s">
        <v>872</v>
      </c>
      <c r="C1466" t="s">
        <v>665</v>
      </c>
      <c r="D1466">
        <v>768375577</v>
      </c>
      <c r="E1466" t="s">
        <v>675</v>
      </c>
      <c r="F1466" t="s">
        <v>2372</v>
      </c>
    </row>
    <row r="1467" spans="1:6" x14ac:dyDescent="0.3">
      <c r="A1467">
        <v>1466</v>
      </c>
      <c r="B1467" t="s">
        <v>872</v>
      </c>
      <c r="C1467" t="s">
        <v>665</v>
      </c>
      <c r="D1467">
        <v>768375577</v>
      </c>
      <c r="E1467" t="s">
        <v>675</v>
      </c>
      <c r="F1467" t="s">
        <v>2373</v>
      </c>
    </row>
    <row r="1468" spans="1:6" x14ac:dyDescent="0.3">
      <c r="A1468">
        <v>1467</v>
      </c>
      <c r="B1468" t="s">
        <v>872</v>
      </c>
      <c r="C1468" t="s">
        <v>665</v>
      </c>
      <c r="D1468">
        <v>768375577</v>
      </c>
      <c r="E1468" t="s">
        <v>691</v>
      </c>
      <c r="F1468" t="s">
        <v>2374</v>
      </c>
    </row>
    <row r="1469" spans="1:6" x14ac:dyDescent="0.3">
      <c r="A1469">
        <v>1468</v>
      </c>
      <c r="B1469" t="s">
        <v>872</v>
      </c>
      <c r="C1469" t="s">
        <v>762</v>
      </c>
      <c r="D1469">
        <v>768375577</v>
      </c>
      <c r="E1469" t="s">
        <v>824</v>
      </c>
      <c r="F1469" t="s">
        <v>2375</v>
      </c>
    </row>
    <row r="1470" spans="1:6" x14ac:dyDescent="0.3">
      <c r="A1470">
        <v>1469</v>
      </c>
      <c r="B1470" t="s">
        <v>872</v>
      </c>
      <c r="C1470" t="s">
        <v>762</v>
      </c>
      <c r="D1470">
        <v>768375577</v>
      </c>
      <c r="E1470" t="s">
        <v>798</v>
      </c>
      <c r="F1470" t="s">
        <v>2376</v>
      </c>
    </row>
    <row r="1471" spans="1:6" s="18" customFormat="1" ht="15" thickBot="1" x14ac:dyDescent="0.35">
      <c r="A1471">
        <v>1470</v>
      </c>
      <c r="B1471" s="18" t="s">
        <v>872</v>
      </c>
      <c r="C1471" s="18" t="s">
        <v>762</v>
      </c>
      <c r="D1471" s="18">
        <v>768375577</v>
      </c>
      <c r="E1471" s="18" t="s">
        <v>764</v>
      </c>
      <c r="F1471" s="18" t="s">
        <v>2377</v>
      </c>
    </row>
    <row r="1472" spans="1:6" x14ac:dyDescent="0.3">
      <c r="A1472">
        <v>1471</v>
      </c>
      <c r="B1472" t="s">
        <v>872</v>
      </c>
      <c r="C1472" t="s">
        <v>2</v>
      </c>
      <c r="D1472">
        <v>778015582</v>
      </c>
      <c r="E1472" t="s">
        <v>17</v>
      </c>
      <c r="F1472" t="s">
        <v>2378</v>
      </c>
    </row>
    <row r="1473" spans="1:6" x14ac:dyDescent="0.3">
      <c r="A1473">
        <v>1472</v>
      </c>
      <c r="B1473" t="s">
        <v>872</v>
      </c>
      <c r="C1473" t="s">
        <v>2</v>
      </c>
      <c r="D1473">
        <v>778015582</v>
      </c>
      <c r="E1473" t="s">
        <v>151</v>
      </c>
      <c r="F1473" t="s">
        <v>2379</v>
      </c>
    </row>
    <row r="1474" spans="1:6" x14ac:dyDescent="0.3">
      <c r="A1474">
        <v>1473</v>
      </c>
      <c r="B1474" t="s">
        <v>872</v>
      </c>
      <c r="C1474" t="s">
        <v>2</v>
      </c>
      <c r="D1474">
        <v>778015582</v>
      </c>
      <c r="E1474" t="s">
        <v>78</v>
      </c>
      <c r="F1474" t="s">
        <v>2380</v>
      </c>
    </row>
    <row r="1475" spans="1:6" x14ac:dyDescent="0.3">
      <c r="A1475">
        <v>1474</v>
      </c>
      <c r="B1475" t="s">
        <v>872</v>
      </c>
      <c r="C1475" t="s">
        <v>2</v>
      </c>
      <c r="D1475">
        <v>778015582</v>
      </c>
      <c r="E1475" t="s">
        <v>32</v>
      </c>
      <c r="F1475" t="s">
        <v>2381</v>
      </c>
    </row>
    <row r="1476" spans="1:6" x14ac:dyDescent="0.3">
      <c r="A1476">
        <v>1475</v>
      </c>
      <c r="B1476" t="s">
        <v>872</v>
      </c>
      <c r="C1476" t="s">
        <v>2</v>
      </c>
      <c r="D1476">
        <v>778015582</v>
      </c>
      <c r="E1476" t="s">
        <v>152</v>
      </c>
      <c r="F1476" t="s">
        <v>2382</v>
      </c>
    </row>
    <row r="1477" spans="1:6" x14ac:dyDescent="0.3">
      <c r="A1477">
        <v>1476</v>
      </c>
      <c r="B1477" t="s">
        <v>872</v>
      </c>
      <c r="C1477" t="s">
        <v>2</v>
      </c>
      <c r="D1477">
        <v>778015582</v>
      </c>
      <c r="E1477" t="s">
        <v>25</v>
      </c>
      <c r="F1477" t="s">
        <v>2383</v>
      </c>
    </row>
    <row r="1478" spans="1:6" x14ac:dyDescent="0.3">
      <c r="A1478">
        <v>1477</v>
      </c>
      <c r="B1478" t="s">
        <v>872</v>
      </c>
      <c r="C1478" t="s">
        <v>2</v>
      </c>
      <c r="D1478">
        <v>778015582</v>
      </c>
      <c r="E1478" t="s">
        <v>1126</v>
      </c>
      <c r="F1478" t="s">
        <v>2384</v>
      </c>
    </row>
    <row r="1479" spans="1:6" x14ac:dyDescent="0.3">
      <c r="A1479">
        <v>1478</v>
      </c>
      <c r="B1479" t="s">
        <v>872</v>
      </c>
      <c r="C1479" t="s">
        <v>2</v>
      </c>
      <c r="D1479">
        <v>778015582</v>
      </c>
      <c r="E1479" t="s">
        <v>25</v>
      </c>
      <c r="F1479" t="s">
        <v>2385</v>
      </c>
    </row>
    <row r="1480" spans="1:6" s="18" customFormat="1" ht="29.4" thickBot="1" x14ac:dyDescent="0.35">
      <c r="A1480">
        <v>1479</v>
      </c>
      <c r="B1480" s="18" t="s">
        <v>872</v>
      </c>
      <c r="C1480" s="18" t="s">
        <v>879</v>
      </c>
      <c r="D1480" s="18">
        <v>778015582</v>
      </c>
      <c r="E1480" s="19" t="s">
        <v>331</v>
      </c>
      <c r="F1480" s="18" t="s">
        <v>2386</v>
      </c>
    </row>
    <row r="1481" spans="1:6" x14ac:dyDescent="0.3">
      <c r="A1481">
        <v>1480</v>
      </c>
      <c r="B1481" t="s">
        <v>872</v>
      </c>
      <c r="C1481" t="s">
        <v>2</v>
      </c>
      <c r="D1481">
        <v>824185842</v>
      </c>
      <c r="E1481" t="s">
        <v>38</v>
      </c>
      <c r="F1481" t="s">
        <v>2387</v>
      </c>
    </row>
    <row r="1482" spans="1:6" x14ac:dyDescent="0.3">
      <c r="A1482">
        <v>1481</v>
      </c>
      <c r="B1482" t="s">
        <v>872</v>
      </c>
      <c r="C1482" t="s">
        <v>2</v>
      </c>
      <c r="D1482">
        <v>824185842</v>
      </c>
      <c r="E1482" t="s">
        <v>1126</v>
      </c>
      <c r="F1482" t="s">
        <v>2388</v>
      </c>
    </row>
    <row r="1483" spans="1:6" x14ac:dyDescent="0.3">
      <c r="A1483">
        <v>1482</v>
      </c>
      <c r="B1483" t="s">
        <v>872</v>
      </c>
      <c r="C1483" t="s">
        <v>2</v>
      </c>
      <c r="D1483">
        <v>824185842</v>
      </c>
      <c r="E1483" t="s">
        <v>111</v>
      </c>
      <c r="F1483" t="s">
        <v>2389</v>
      </c>
    </row>
    <row r="1484" spans="1:6" x14ac:dyDescent="0.3">
      <c r="A1484">
        <v>1483</v>
      </c>
      <c r="B1484" t="s">
        <v>872</v>
      </c>
      <c r="C1484" t="s">
        <v>2</v>
      </c>
      <c r="D1484">
        <v>824185842</v>
      </c>
      <c r="E1484" t="s">
        <v>28</v>
      </c>
      <c r="F1484" t="s">
        <v>2390</v>
      </c>
    </row>
    <row r="1485" spans="1:6" x14ac:dyDescent="0.3">
      <c r="A1485">
        <v>1484</v>
      </c>
      <c r="B1485" t="s">
        <v>872</v>
      </c>
      <c r="C1485" t="s">
        <v>2</v>
      </c>
      <c r="D1485">
        <v>824185842</v>
      </c>
      <c r="E1485" t="s">
        <v>46</v>
      </c>
      <c r="F1485" t="s">
        <v>2391</v>
      </c>
    </row>
    <row r="1486" spans="1:6" x14ac:dyDescent="0.3">
      <c r="A1486">
        <v>1485</v>
      </c>
      <c r="B1486" t="s">
        <v>872</v>
      </c>
      <c r="C1486" t="s">
        <v>2</v>
      </c>
      <c r="D1486">
        <v>824185842</v>
      </c>
      <c r="E1486" t="s">
        <v>25</v>
      </c>
      <c r="F1486" t="s">
        <v>2392</v>
      </c>
    </row>
    <row r="1487" spans="1:6" ht="28.8" x14ac:dyDescent="0.3">
      <c r="A1487">
        <v>1486</v>
      </c>
      <c r="B1487" t="s">
        <v>872</v>
      </c>
      <c r="C1487" t="s">
        <v>879</v>
      </c>
      <c r="D1487">
        <v>824185842</v>
      </c>
      <c r="E1487" s="1" t="s">
        <v>392</v>
      </c>
      <c r="F1487" t="s">
        <v>2393</v>
      </c>
    </row>
    <row r="1488" spans="1:6" ht="28.8" x14ac:dyDescent="0.3">
      <c r="A1488">
        <v>1487</v>
      </c>
      <c r="B1488" t="s">
        <v>872</v>
      </c>
      <c r="C1488" t="s">
        <v>879</v>
      </c>
      <c r="D1488">
        <v>824185842</v>
      </c>
      <c r="E1488" s="1" t="s">
        <v>255</v>
      </c>
      <c r="F1488" t="s">
        <v>2394</v>
      </c>
    </row>
    <row r="1489" spans="1:6" ht="28.8" x14ac:dyDescent="0.3">
      <c r="A1489">
        <v>1488</v>
      </c>
      <c r="B1489" t="s">
        <v>872</v>
      </c>
      <c r="C1489" t="s">
        <v>879</v>
      </c>
      <c r="D1489">
        <v>824185842</v>
      </c>
      <c r="E1489" s="1" t="s">
        <v>258</v>
      </c>
      <c r="F1489" t="s">
        <v>2395</v>
      </c>
    </row>
    <row r="1490" spans="1:6" ht="28.8" x14ac:dyDescent="0.3">
      <c r="A1490">
        <v>1489</v>
      </c>
      <c r="B1490" t="s">
        <v>872</v>
      </c>
      <c r="C1490" t="s">
        <v>879</v>
      </c>
      <c r="D1490">
        <v>824185842</v>
      </c>
      <c r="E1490" s="1" t="s">
        <v>255</v>
      </c>
      <c r="F1490" t="s">
        <v>2396</v>
      </c>
    </row>
    <row r="1491" spans="1:6" ht="28.8" x14ac:dyDescent="0.3">
      <c r="A1491">
        <v>1490</v>
      </c>
      <c r="B1491" t="s">
        <v>872</v>
      </c>
      <c r="C1491" t="s">
        <v>879</v>
      </c>
      <c r="D1491">
        <v>824185842</v>
      </c>
      <c r="E1491" s="1" t="s">
        <v>255</v>
      </c>
      <c r="F1491" t="s">
        <v>2397</v>
      </c>
    </row>
    <row r="1492" spans="1:6" ht="28.8" x14ac:dyDescent="0.3">
      <c r="A1492">
        <v>1491</v>
      </c>
      <c r="B1492" t="s">
        <v>872</v>
      </c>
      <c r="C1492" t="s">
        <v>879</v>
      </c>
      <c r="D1492">
        <v>824185842</v>
      </c>
      <c r="E1492" s="1" t="s">
        <v>429</v>
      </c>
      <c r="F1492" t="s">
        <v>2398</v>
      </c>
    </row>
    <row r="1493" spans="1:6" ht="28.8" x14ac:dyDescent="0.3">
      <c r="A1493">
        <v>1492</v>
      </c>
      <c r="B1493" t="s">
        <v>872</v>
      </c>
      <c r="C1493" t="s">
        <v>879</v>
      </c>
      <c r="D1493">
        <v>824185842</v>
      </c>
      <c r="E1493" s="1" t="s">
        <v>430</v>
      </c>
      <c r="F1493" t="s">
        <v>2399</v>
      </c>
    </row>
    <row r="1494" spans="1:6" ht="28.8" x14ac:dyDescent="0.3">
      <c r="A1494">
        <v>1493</v>
      </c>
      <c r="B1494" t="s">
        <v>872</v>
      </c>
      <c r="C1494" t="s">
        <v>879</v>
      </c>
      <c r="D1494">
        <v>824185842</v>
      </c>
      <c r="E1494" s="1" t="s">
        <v>255</v>
      </c>
      <c r="F1494" t="s">
        <v>2400</v>
      </c>
    </row>
    <row r="1495" spans="1:6" ht="28.8" x14ac:dyDescent="0.3">
      <c r="A1495">
        <v>1494</v>
      </c>
      <c r="B1495" t="s">
        <v>872</v>
      </c>
      <c r="C1495" t="s">
        <v>879</v>
      </c>
      <c r="D1495">
        <v>824185842</v>
      </c>
      <c r="E1495" s="1" t="s">
        <v>415</v>
      </c>
      <c r="F1495" t="s">
        <v>2401</v>
      </c>
    </row>
    <row r="1496" spans="1:6" ht="28.8" x14ac:dyDescent="0.3">
      <c r="A1496">
        <v>1495</v>
      </c>
      <c r="B1496" t="s">
        <v>872</v>
      </c>
      <c r="C1496" t="s">
        <v>879</v>
      </c>
      <c r="D1496">
        <v>824185842</v>
      </c>
      <c r="E1496" s="1" t="s">
        <v>431</v>
      </c>
      <c r="F1496" t="s">
        <v>2402</v>
      </c>
    </row>
    <row r="1497" spans="1:6" ht="28.8" x14ac:dyDescent="0.3">
      <c r="A1497">
        <v>1496</v>
      </c>
      <c r="B1497" t="s">
        <v>872</v>
      </c>
      <c r="C1497" t="s">
        <v>879</v>
      </c>
      <c r="D1497">
        <v>824185842</v>
      </c>
      <c r="E1497" s="1" t="s">
        <v>429</v>
      </c>
      <c r="F1497" t="s">
        <v>2403</v>
      </c>
    </row>
    <row r="1498" spans="1:6" ht="28.8" x14ac:dyDescent="0.3">
      <c r="A1498">
        <v>1497</v>
      </c>
      <c r="B1498" t="s">
        <v>872</v>
      </c>
      <c r="C1498" t="s">
        <v>879</v>
      </c>
      <c r="D1498">
        <v>824185842</v>
      </c>
      <c r="E1498" s="1" t="s">
        <v>258</v>
      </c>
      <c r="F1498" t="s">
        <v>2404</v>
      </c>
    </row>
    <row r="1499" spans="1:6" ht="28.8" x14ac:dyDescent="0.3">
      <c r="A1499">
        <v>1498</v>
      </c>
      <c r="B1499" t="s">
        <v>872</v>
      </c>
      <c r="C1499" t="s">
        <v>879</v>
      </c>
      <c r="D1499">
        <v>824185842</v>
      </c>
      <c r="E1499" s="1" t="s">
        <v>393</v>
      </c>
      <c r="F1499" t="s">
        <v>2405</v>
      </c>
    </row>
    <row r="1500" spans="1:6" ht="28.8" x14ac:dyDescent="0.3">
      <c r="A1500">
        <v>1499</v>
      </c>
      <c r="B1500" t="s">
        <v>872</v>
      </c>
      <c r="C1500" t="s">
        <v>879</v>
      </c>
      <c r="D1500">
        <v>824185842</v>
      </c>
      <c r="E1500" s="1" t="s">
        <v>432</v>
      </c>
      <c r="F1500" t="s">
        <v>2406</v>
      </c>
    </row>
    <row r="1501" spans="1:6" ht="28.8" x14ac:dyDescent="0.3">
      <c r="A1501">
        <v>1500</v>
      </c>
      <c r="B1501" t="s">
        <v>872</v>
      </c>
      <c r="C1501" t="s">
        <v>879</v>
      </c>
      <c r="D1501">
        <v>824185842</v>
      </c>
      <c r="E1501" s="1" t="s">
        <v>433</v>
      </c>
      <c r="F1501" t="s">
        <v>2407</v>
      </c>
    </row>
    <row r="1502" spans="1:6" ht="28.8" x14ac:dyDescent="0.3">
      <c r="A1502">
        <v>1501</v>
      </c>
      <c r="B1502" t="s">
        <v>872</v>
      </c>
      <c r="C1502" t="s">
        <v>879</v>
      </c>
      <c r="D1502">
        <v>824185842</v>
      </c>
      <c r="E1502" s="1" t="s">
        <v>434</v>
      </c>
      <c r="F1502" t="s">
        <v>2408</v>
      </c>
    </row>
    <row r="1503" spans="1:6" ht="28.8" x14ac:dyDescent="0.3">
      <c r="A1503">
        <v>1502</v>
      </c>
      <c r="B1503" t="s">
        <v>872</v>
      </c>
      <c r="C1503" t="s">
        <v>879</v>
      </c>
      <c r="D1503">
        <v>824185842</v>
      </c>
      <c r="E1503" s="1" t="s">
        <v>415</v>
      </c>
      <c r="F1503" t="s">
        <v>2409</v>
      </c>
    </row>
    <row r="1504" spans="1:6" ht="28.8" x14ac:dyDescent="0.3">
      <c r="A1504">
        <v>1503</v>
      </c>
      <c r="B1504" t="s">
        <v>872</v>
      </c>
      <c r="C1504" t="s">
        <v>879</v>
      </c>
      <c r="D1504">
        <v>824185842</v>
      </c>
      <c r="E1504" s="1" t="s">
        <v>255</v>
      </c>
      <c r="F1504" t="s">
        <v>2410</v>
      </c>
    </row>
    <row r="1505" spans="1:6" ht="28.8" x14ac:dyDescent="0.3">
      <c r="A1505">
        <v>1504</v>
      </c>
      <c r="B1505" t="s">
        <v>872</v>
      </c>
      <c r="C1505" t="s">
        <v>879</v>
      </c>
      <c r="D1505">
        <v>824185842</v>
      </c>
      <c r="E1505" s="1" t="s">
        <v>258</v>
      </c>
      <c r="F1505" t="s">
        <v>2411</v>
      </c>
    </row>
    <row r="1506" spans="1:6" ht="28.8" x14ac:dyDescent="0.3">
      <c r="A1506">
        <v>1505</v>
      </c>
      <c r="B1506" t="s">
        <v>872</v>
      </c>
      <c r="C1506" t="s">
        <v>879</v>
      </c>
      <c r="D1506">
        <v>824185842</v>
      </c>
      <c r="E1506" s="1" t="s">
        <v>435</v>
      </c>
      <c r="F1506" t="s">
        <v>2412</v>
      </c>
    </row>
    <row r="1507" spans="1:6" s="18" customFormat="1" ht="29.4" thickBot="1" x14ac:dyDescent="0.35">
      <c r="A1507">
        <v>1506</v>
      </c>
      <c r="B1507" s="18" t="s">
        <v>872</v>
      </c>
      <c r="C1507" s="18" t="s">
        <v>879</v>
      </c>
      <c r="D1507" s="18">
        <v>824185842</v>
      </c>
      <c r="E1507" s="19" t="s">
        <v>255</v>
      </c>
      <c r="F1507" s="18" t="s">
        <v>2413</v>
      </c>
    </row>
    <row r="1508" spans="1:6" x14ac:dyDescent="0.3">
      <c r="A1508">
        <v>1507</v>
      </c>
      <c r="B1508" t="s">
        <v>872</v>
      </c>
      <c r="C1508" t="s">
        <v>2</v>
      </c>
      <c r="D1508">
        <v>831120960</v>
      </c>
      <c r="E1508" t="s">
        <v>38</v>
      </c>
      <c r="F1508" t="s">
        <v>2414</v>
      </c>
    </row>
    <row r="1509" spans="1:6" x14ac:dyDescent="0.3">
      <c r="A1509">
        <v>1508</v>
      </c>
      <c r="B1509" t="s">
        <v>872</v>
      </c>
      <c r="C1509" t="s">
        <v>2</v>
      </c>
      <c r="D1509">
        <v>831120960</v>
      </c>
      <c r="E1509" t="s">
        <v>22</v>
      </c>
      <c r="F1509" t="s">
        <v>2415</v>
      </c>
    </row>
    <row r="1510" spans="1:6" x14ac:dyDescent="0.3">
      <c r="A1510">
        <v>1509</v>
      </c>
      <c r="B1510" t="s">
        <v>872</v>
      </c>
      <c r="C1510" t="s">
        <v>2</v>
      </c>
      <c r="D1510">
        <v>831120960</v>
      </c>
      <c r="E1510" t="s">
        <v>17</v>
      </c>
      <c r="F1510" t="s">
        <v>2416</v>
      </c>
    </row>
    <row r="1511" spans="1:6" x14ac:dyDescent="0.3">
      <c r="A1511">
        <v>1510</v>
      </c>
      <c r="B1511" t="s">
        <v>872</v>
      </c>
      <c r="C1511" t="s">
        <v>2</v>
      </c>
      <c r="D1511">
        <v>831120960</v>
      </c>
      <c r="E1511" t="s">
        <v>22</v>
      </c>
      <c r="F1511" t="s">
        <v>2417</v>
      </c>
    </row>
    <row r="1512" spans="1:6" x14ac:dyDescent="0.3">
      <c r="A1512">
        <v>1511</v>
      </c>
      <c r="B1512" t="s">
        <v>872</v>
      </c>
      <c r="C1512" t="s">
        <v>2</v>
      </c>
      <c r="D1512">
        <v>831120960</v>
      </c>
      <c r="E1512" t="s">
        <v>29</v>
      </c>
      <c r="F1512" t="s">
        <v>2418</v>
      </c>
    </row>
    <row r="1513" spans="1:6" ht="28.8" x14ac:dyDescent="0.3">
      <c r="A1513">
        <v>1512</v>
      </c>
      <c r="B1513" t="s">
        <v>872</v>
      </c>
      <c r="C1513" t="s">
        <v>879</v>
      </c>
      <c r="D1513">
        <v>831120960</v>
      </c>
      <c r="E1513" s="1" t="s">
        <v>436</v>
      </c>
      <c r="F1513" t="s">
        <v>2419</v>
      </c>
    </row>
    <row r="1514" spans="1:6" ht="28.8" x14ac:dyDescent="0.3">
      <c r="A1514">
        <v>1513</v>
      </c>
      <c r="B1514" t="s">
        <v>872</v>
      </c>
      <c r="C1514" t="s">
        <v>879</v>
      </c>
      <c r="D1514">
        <v>831120960</v>
      </c>
      <c r="E1514" s="1" t="s">
        <v>436</v>
      </c>
      <c r="F1514" t="s">
        <v>2420</v>
      </c>
    </row>
    <row r="1515" spans="1:6" ht="28.8" x14ac:dyDescent="0.3">
      <c r="A1515">
        <v>1514</v>
      </c>
      <c r="B1515" t="s">
        <v>872</v>
      </c>
      <c r="C1515" t="s">
        <v>879</v>
      </c>
      <c r="D1515">
        <v>831120960</v>
      </c>
      <c r="E1515" s="1" t="s">
        <v>437</v>
      </c>
      <c r="F1515" t="s">
        <v>2421</v>
      </c>
    </row>
    <row r="1516" spans="1:6" ht="28.8" x14ac:dyDescent="0.3">
      <c r="A1516">
        <v>1515</v>
      </c>
      <c r="B1516" t="s">
        <v>872</v>
      </c>
      <c r="C1516" t="s">
        <v>879</v>
      </c>
      <c r="D1516">
        <v>831120960</v>
      </c>
      <c r="E1516" s="1" t="s">
        <v>436</v>
      </c>
      <c r="F1516" t="s">
        <v>2422</v>
      </c>
    </row>
    <row r="1517" spans="1:6" ht="28.8" x14ac:dyDescent="0.3">
      <c r="A1517">
        <v>1516</v>
      </c>
      <c r="B1517" t="s">
        <v>872</v>
      </c>
      <c r="C1517" t="s">
        <v>879</v>
      </c>
      <c r="D1517">
        <v>831120960</v>
      </c>
      <c r="E1517" s="1" t="s">
        <v>436</v>
      </c>
      <c r="F1517" t="s">
        <v>2423</v>
      </c>
    </row>
    <row r="1518" spans="1:6" ht="28.8" x14ac:dyDescent="0.3">
      <c r="A1518">
        <v>1517</v>
      </c>
      <c r="B1518" t="s">
        <v>872</v>
      </c>
      <c r="C1518" t="s">
        <v>879</v>
      </c>
      <c r="D1518">
        <v>831120960</v>
      </c>
      <c r="E1518" s="1" t="s">
        <v>438</v>
      </c>
      <c r="F1518" t="s">
        <v>2424</v>
      </c>
    </row>
    <row r="1519" spans="1:6" ht="28.8" x14ac:dyDescent="0.3">
      <c r="A1519">
        <v>1518</v>
      </c>
      <c r="B1519" t="s">
        <v>872</v>
      </c>
      <c r="C1519" t="s">
        <v>879</v>
      </c>
      <c r="D1519">
        <v>831120960</v>
      </c>
      <c r="E1519" s="1" t="s">
        <v>439</v>
      </c>
      <c r="F1519" t="s">
        <v>2425</v>
      </c>
    </row>
    <row r="1520" spans="1:6" ht="28.8" x14ac:dyDescent="0.3">
      <c r="A1520">
        <v>1519</v>
      </c>
      <c r="B1520" t="s">
        <v>872</v>
      </c>
      <c r="C1520" t="s">
        <v>879</v>
      </c>
      <c r="D1520">
        <v>831120960</v>
      </c>
      <c r="E1520" s="1" t="s">
        <v>439</v>
      </c>
      <c r="F1520" t="s">
        <v>2426</v>
      </c>
    </row>
    <row r="1521" spans="1:6" ht="28.8" x14ac:dyDescent="0.3">
      <c r="A1521">
        <v>1520</v>
      </c>
      <c r="B1521" t="s">
        <v>872</v>
      </c>
      <c r="C1521" t="s">
        <v>879</v>
      </c>
      <c r="D1521">
        <v>831120960</v>
      </c>
      <c r="E1521" s="1" t="s">
        <v>439</v>
      </c>
      <c r="F1521" t="s">
        <v>2427</v>
      </c>
    </row>
    <row r="1522" spans="1:6" ht="28.8" x14ac:dyDescent="0.3">
      <c r="A1522">
        <v>1521</v>
      </c>
      <c r="B1522" t="s">
        <v>872</v>
      </c>
      <c r="C1522" t="s">
        <v>879</v>
      </c>
      <c r="D1522">
        <v>831120960</v>
      </c>
      <c r="E1522" s="1" t="s">
        <v>440</v>
      </c>
      <c r="F1522" t="s">
        <v>2428</v>
      </c>
    </row>
    <row r="1523" spans="1:6" ht="28.8" x14ac:dyDescent="0.3">
      <c r="A1523">
        <v>1522</v>
      </c>
      <c r="B1523" t="s">
        <v>872</v>
      </c>
      <c r="C1523" t="s">
        <v>879</v>
      </c>
      <c r="D1523">
        <v>831120960</v>
      </c>
      <c r="E1523" s="1" t="s">
        <v>441</v>
      </c>
      <c r="F1523" t="s">
        <v>2429</v>
      </c>
    </row>
    <row r="1524" spans="1:6" ht="28.8" x14ac:dyDescent="0.3">
      <c r="A1524">
        <v>1523</v>
      </c>
      <c r="B1524" t="s">
        <v>872</v>
      </c>
      <c r="C1524" t="s">
        <v>879</v>
      </c>
      <c r="D1524">
        <v>831120960</v>
      </c>
      <c r="E1524" s="1" t="s">
        <v>442</v>
      </c>
      <c r="F1524" t="s">
        <v>2430</v>
      </c>
    </row>
    <row r="1525" spans="1:6" ht="28.8" x14ac:dyDescent="0.3">
      <c r="A1525">
        <v>1524</v>
      </c>
      <c r="B1525" t="s">
        <v>872</v>
      </c>
      <c r="C1525" t="s">
        <v>879</v>
      </c>
      <c r="D1525">
        <v>831120960</v>
      </c>
      <c r="E1525" s="1" t="s">
        <v>443</v>
      </c>
      <c r="F1525" t="s">
        <v>2431</v>
      </c>
    </row>
    <row r="1526" spans="1:6" ht="28.8" x14ac:dyDescent="0.3">
      <c r="A1526">
        <v>1525</v>
      </c>
      <c r="B1526" t="s">
        <v>872</v>
      </c>
      <c r="C1526" t="s">
        <v>879</v>
      </c>
      <c r="D1526">
        <v>831120960</v>
      </c>
      <c r="E1526" s="1" t="s">
        <v>404</v>
      </c>
      <c r="F1526" t="s">
        <v>2432</v>
      </c>
    </row>
    <row r="1527" spans="1:6" ht="28.8" x14ac:dyDescent="0.3">
      <c r="A1527">
        <v>1526</v>
      </c>
      <c r="B1527" t="s">
        <v>872</v>
      </c>
      <c r="C1527" t="s">
        <v>879</v>
      </c>
      <c r="D1527">
        <v>831120960</v>
      </c>
      <c r="E1527" s="1" t="s">
        <v>369</v>
      </c>
      <c r="F1527" t="s">
        <v>2433</v>
      </c>
    </row>
    <row r="1528" spans="1:6" ht="28.8" x14ac:dyDescent="0.3">
      <c r="A1528">
        <v>1527</v>
      </c>
      <c r="B1528" t="s">
        <v>872</v>
      </c>
      <c r="C1528" t="s">
        <v>879</v>
      </c>
      <c r="D1528">
        <v>831120960</v>
      </c>
      <c r="E1528" s="1" t="s">
        <v>172</v>
      </c>
      <c r="F1528" t="s">
        <v>2434</v>
      </c>
    </row>
    <row r="1529" spans="1:6" x14ac:dyDescent="0.3">
      <c r="A1529">
        <v>1528</v>
      </c>
      <c r="B1529" t="s">
        <v>872</v>
      </c>
      <c r="C1529" t="s">
        <v>881</v>
      </c>
      <c r="D1529">
        <v>831120960</v>
      </c>
      <c r="E1529" t="s">
        <v>479</v>
      </c>
      <c r="F1529" t="s">
        <v>2435</v>
      </c>
    </row>
    <row r="1530" spans="1:6" x14ac:dyDescent="0.3">
      <c r="A1530">
        <v>1529</v>
      </c>
      <c r="B1530" t="s">
        <v>872</v>
      </c>
      <c r="C1530" t="s">
        <v>881</v>
      </c>
      <c r="D1530">
        <v>831120960</v>
      </c>
      <c r="E1530" t="s">
        <v>490</v>
      </c>
      <c r="F1530" t="s">
        <v>2436</v>
      </c>
    </row>
    <row r="1531" spans="1:6" x14ac:dyDescent="0.3">
      <c r="A1531">
        <v>1530</v>
      </c>
      <c r="B1531" t="s">
        <v>872</v>
      </c>
      <c r="C1531" t="s">
        <v>881</v>
      </c>
      <c r="D1531">
        <v>831120960</v>
      </c>
      <c r="E1531" t="s">
        <v>476</v>
      </c>
      <c r="F1531" t="s">
        <v>2437</v>
      </c>
    </row>
    <row r="1532" spans="1:6" x14ac:dyDescent="0.3">
      <c r="A1532">
        <v>1531</v>
      </c>
      <c r="B1532" t="s">
        <v>872</v>
      </c>
      <c r="C1532" t="s">
        <v>881</v>
      </c>
      <c r="D1532">
        <v>831120960</v>
      </c>
      <c r="E1532" t="s">
        <v>472</v>
      </c>
      <c r="F1532" t="s">
        <v>2438</v>
      </c>
    </row>
    <row r="1533" spans="1:6" x14ac:dyDescent="0.3">
      <c r="A1533">
        <v>1532</v>
      </c>
      <c r="B1533" t="s">
        <v>872</v>
      </c>
      <c r="C1533" t="s">
        <v>554</v>
      </c>
      <c r="D1533">
        <v>831120960</v>
      </c>
      <c r="E1533" t="s">
        <v>479</v>
      </c>
      <c r="F1533" t="s">
        <v>2439</v>
      </c>
    </row>
    <row r="1534" spans="1:6" x14ac:dyDescent="0.3">
      <c r="A1534">
        <v>1533</v>
      </c>
      <c r="B1534" t="s">
        <v>872</v>
      </c>
      <c r="C1534" t="s">
        <v>554</v>
      </c>
      <c r="D1534">
        <v>831120960</v>
      </c>
      <c r="E1534" t="s">
        <v>562</v>
      </c>
      <c r="F1534" t="s">
        <v>2440</v>
      </c>
    </row>
    <row r="1535" spans="1:6" x14ac:dyDescent="0.3">
      <c r="A1535">
        <v>1534</v>
      </c>
      <c r="B1535" t="s">
        <v>872</v>
      </c>
      <c r="C1535" t="s">
        <v>665</v>
      </c>
      <c r="D1535">
        <v>831120960</v>
      </c>
      <c r="E1535" t="s">
        <v>673</v>
      </c>
      <c r="F1535" t="s">
        <v>2441</v>
      </c>
    </row>
    <row r="1536" spans="1:6" x14ac:dyDescent="0.3">
      <c r="A1536">
        <v>1535</v>
      </c>
      <c r="B1536" t="s">
        <v>872</v>
      </c>
      <c r="C1536" t="s">
        <v>665</v>
      </c>
      <c r="D1536">
        <v>831120960</v>
      </c>
      <c r="E1536" t="s">
        <v>671</v>
      </c>
      <c r="F1536" t="s">
        <v>2442</v>
      </c>
    </row>
    <row r="1537" spans="1:6" x14ac:dyDescent="0.3">
      <c r="A1537">
        <v>1536</v>
      </c>
      <c r="B1537" t="s">
        <v>872</v>
      </c>
      <c r="C1537" t="s">
        <v>665</v>
      </c>
      <c r="D1537">
        <v>831120960</v>
      </c>
      <c r="E1537" t="s">
        <v>680</v>
      </c>
      <c r="F1537" t="s">
        <v>2443</v>
      </c>
    </row>
    <row r="1538" spans="1:6" x14ac:dyDescent="0.3">
      <c r="A1538">
        <v>1537</v>
      </c>
      <c r="B1538" t="s">
        <v>872</v>
      </c>
      <c r="C1538" t="s">
        <v>762</v>
      </c>
      <c r="D1538">
        <v>831120960</v>
      </c>
      <c r="E1538" t="s">
        <v>774</v>
      </c>
      <c r="F1538" t="s">
        <v>2444</v>
      </c>
    </row>
    <row r="1539" spans="1:6" x14ac:dyDescent="0.3">
      <c r="A1539">
        <v>1538</v>
      </c>
      <c r="B1539" t="s">
        <v>872</v>
      </c>
      <c r="C1539" t="s">
        <v>762</v>
      </c>
      <c r="D1539">
        <v>831120960</v>
      </c>
      <c r="E1539" t="s">
        <v>776</v>
      </c>
      <c r="F1539" t="s">
        <v>2445</v>
      </c>
    </row>
    <row r="1540" spans="1:6" x14ac:dyDescent="0.3">
      <c r="A1540">
        <v>1539</v>
      </c>
      <c r="B1540" t="s">
        <v>872</v>
      </c>
      <c r="C1540" t="s">
        <v>762</v>
      </c>
      <c r="D1540">
        <v>831120960</v>
      </c>
      <c r="E1540" t="s">
        <v>773</v>
      </c>
      <c r="F1540" t="s">
        <v>2446</v>
      </c>
    </row>
    <row r="1541" spans="1:6" s="18" customFormat="1" ht="15" thickBot="1" x14ac:dyDescent="0.35">
      <c r="A1541">
        <v>1540</v>
      </c>
      <c r="B1541" s="18" t="s">
        <v>872</v>
      </c>
      <c r="C1541" s="18" t="s">
        <v>762</v>
      </c>
      <c r="D1541" s="18">
        <v>831120960</v>
      </c>
      <c r="E1541" s="18" t="s">
        <v>764</v>
      </c>
      <c r="F1541" s="18" t="s">
        <v>2447</v>
      </c>
    </row>
    <row r="1542" spans="1:6" x14ac:dyDescent="0.3">
      <c r="A1542">
        <v>1541</v>
      </c>
      <c r="B1542" t="s">
        <v>872</v>
      </c>
      <c r="C1542" t="s">
        <v>2</v>
      </c>
      <c r="D1542">
        <v>839277133</v>
      </c>
      <c r="E1542" t="s">
        <v>44</v>
      </c>
      <c r="F1542" t="s">
        <v>2448</v>
      </c>
    </row>
    <row r="1543" spans="1:6" x14ac:dyDescent="0.3">
      <c r="A1543">
        <v>1542</v>
      </c>
      <c r="B1543" t="s">
        <v>872</v>
      </c>
      <c r="C1543" t="s">
        <v>2</v>
      </c>
      <c r="D1543">
        <v>839277133</v>
      </c>
      <c r="E1543" t="s">
        <v>62</v>
      </c>
      <c r="F1543" t="s">
        <v>2449</v>
      </c>
    </row>
    <row r="1544" spans="1:6" x14ac:dyDescent="0.3">
      <c r="A1544">
        <v>1543</v>
      </c>
      <c r="B1544" t="s">
        <v>872</v>
      </c>
      <c r="C1544" t="s">
        <v>2</v>
      </c>
      <c r="D1544">
        <v>839277133</v>
      </c>
      <c r="E1544" t="s">
        <v>62</v>
      </c>
      <c r="F1544" t="s">
        <v>2450</v>
      </c>
    </row>
    <row r="1545" spans="1:6" x14ac:dyDescent="0.3">
      <c r="A1545">
        <v>1544</v>
      </c>
      <c r="B1545" t="s">
        <v>872</v>
      </c>
      <c r="C1545" t="s">
        <v>2</v>
      </c>
      <c r="D1545">
        <v>839277133</v>
      </c>
      <c r="E1545" t="s">
        <v>62</v>
      </c>
      <c r="F1545" t="s">
        <v>2451</v>
      </c>
    </row>
    <row r="1546" spans="1:6" x14ac:dyDescent="0.3">
      <c r="A1546">
        <v>1545</v>
      </c>
      <c r="B1546" t="s">
        <v>872</v>
      </c>
      <c r="C1546" t="s">
        <v>2</v>
      </c>
      <c r="D1546">
        <v>839277133</v>
      </c>
      <c r="E1546" t="s">
        <v>68</v>
      </c>
      <c r="F1546" t="s">
        <v>2452</v>
      </c>
    </row>
    <row r="1547" spans="1:6" x14ac:dyDescent="0.3">
      <c r="A1547">
        <v>1546</v>
      </c>
      <c r="B1547" t="s">
        <v>872</v>
      </c>
      <c r="C1547" t="s">
        <v>2</v>
      </c>
      <c r="D1547">
        <v>839277133</v>
      </c>
      <c r="E1547" t="s">
        <v>17</v>
      </c>
      <c r="F1547" t="s">
        <v>2453</v>
      </c>
    </row>
    <row r="1548" spans="1:6" x14ac:dyDescent="0.3">
      <c r="A1548">
        <v>1547</v>
      </c>
      <c r="B1548" t="s">
        <v>872</v>
      </c>
      <c r="C1548" t="s">
        <v>2</v>
      </c>
      <c r="D1548">
        <v>839277133</v>
      </c>
      <c r="E1548" t="s">
        <v>22</v>
      </c>
      <c r="F1548" t="s">
        <v>2454</v>
      </c>
    </row>
    <row r="1549" spans="1:6" x14ac:dyDescent="0.3">
      <c r="A1549">
        <v>1548</v>
      </c>
      <c r="B1549" t="s">
        <v>872</v>
      </c>
      <c r="C1549" t="s">
        <v>2</v>
      </c>
      <c r="D1549">
        <v>839277133</v>
      </c>
      <c r="E1549" t="s">
        <v>100</v>
      </c>
      <c r="F1549" t="s">
        <v>2455</v>
      </c>
    </row>
    <row r="1550" spans="1:6" x14ac:dyDescent="0.3">
      <c r="A1550">
        <v>1549</v>
      </c>
      <c r="B1550" t="s">
        <v>872</v>
      </c>
      <c r="C1550" t="s">
        <v>2</v>
      </c>
      <c r="D1550">
        <v>839277133</v>
      </c>
      <c r="E1550" t="s">
        <v>153</v>
      </c>
      <c r="F1550" t="s">
        <v>2456</v>
      </c>
    </row>
    <row r="1551" spans="1:6" x14ac:dyDescent="0.3">
      <c r="A1551">
        <v>1550</v>
      </c>
      <c r="B1551" t="s">
        <v>872</v>
      </c>
      <c r="C1551" t="s">
        <v>2</v>
      </c>
      <c r="D1551">
        <v>839277133</v>
      </c>
      <c r="E1551" t="s">
        <v>56</v>
      </c>
      <c r="F1551" t="s">
        <v>2457</v>
      </c>
    </row>
    <row r="1552" spans="1:6" x14ac:dyDescent="0.3">
      <c r="A1552">
        <v>1551</v>
      </c>
      <c r="B1552" t="s">
        <v>872</v>
      </c>
      <c r="C1552" t="s">
        <v>2</v>
      </c>
      <c r="D1552">
        <v>839277133</v>
      </c>
      <c r="E1552" t="s">
        <v>53</v>
      </c>
      <c r="F1552" t="s">
        <v>2458</v>
      </c>
    </row>
    <row r="1553" spans="1:6" x14ac:dyDescent="0.3">
      <c r="A1553">
        <v>1552</v>
      </c>
      <c r="B1553" t="s">
        <v>872</v>
      </c>
      <c r="C1553" t="s">
        <v>2</v>
      </c>
      <c r="D1553">
        <v>839277133</v>
      </c>
      <c r="E1553" t="s">
        <v>56</v>
      </c>
      <c r="F1553" t="s">
        <v>2459</v>
      </c>
    </row>
    <row r="1554" spans="1:6" x14ac:dyDescent="0.3">
      <c r="A1554">
        <v>1553</v>
      </c>
      <c r="B1554" t="s">
        <v>872</v>
      </c>
      <c r="C1554" t="s">
        <v>2</v>
      </c>
      <c r="D1554">
        <v>839277133</v>
      </c>
      <c r="E1554" t="s">
        <v>22</v>
      </c>
      <c r="F1554" t="s">
        <v>2460</v>
      </c>
    </row>
    <row r="1555" spans="1:6" x14ac:dyDescent="0.3">
      <c r="A1555">
        <v>1554</v>
      </c>
      <c r="B1555" t="s">
        <v>872</v>
      </c>
      <c r="C1555" t="s">
        <v>2</v>
      </c>
      <c r="D1555">
        <v>839277133</v>
      </c>
      <c r="E1555" t="s">
        <v>154</v>
      </c>
      <c r="F1555" t="s">
        <v>2461</v>
      </c>
    </row>
    <row r="1556" spans="1:6" x14ac:dyDescent="0.3">
      <c r="A1556">
        <v>1555</v>
      </c>
      <c r="B1556" t="s">
        <v>872</v>
      </c>
      <c r="C1556" t="s">
        <v>2</v>
      </c>
      <c r="D1556">
        <v>839277133</v>
      </c>
      <c r="E1556" t="s">
        <v>28</v>
      </c>
      <c r="F1556" t="s">
        <v>2462</v>
      </c>
    </row>
    <row r="1557" spans="1:6" x14ac:dyDescent="0.3">
      <c r="A1557">
        <v>1556</v>
      </c>
      <c r="B1557" t="s">
        <v>872</v>
      </c>
      <c r="C1557" t="s">
        <v>2</v>
      </c>
      <c r="D1557">
        <v>839277133</v>
      </c>
      <c r="E1557" t="s">
        <v>25</v>
      </c>
      <c r="F1557" t="s">
        <v>2463</v>
      </c>
    </row>
    <row r="1558" spans="1:6" ht="28.8" x14ac:dyDescent="0.3">
      <c r="A1558">
        <v>1557</v>
      </c>
      <c r="B1558" t="s">
        <v>872</v>
      </c>
      <c r="C1558" t="s">
        <v>879</v>
      </c>
      <c r="D1558">
        <v>839277133</v>
      </c>
      <c r="E1558" s="1" t="s">
        <v>200</v>
      </c>
      <c r="F1558" t="s">
        <v>2464</v>
      </c>
    </row>
    <row r="1559" spans="1:6" x14ac:dyDescent="0.3">
      <c r="A1559">
        <v>1558</v>
      </c>
      <c r="B1559" t="s">
        <v>872</v>
      </c>
      <c r="C1559" t="s">
        <v>881</v>
      </c>
      <c r="D1559">
        <v>839277133</v>
      </c>
      <c r="E1559" t="s">
        <v>481</v>
      </c>
      <c r="F1559" t="s">
        <v>2465</v>
      </c>
    </row>
    <row r="1560" spans="1:6" x14ac:dyDescent="0.3">
      <c r="A1560">
        <v>1559</v>
      </c>
      <c r="B1560" t="s">
        <v>872</v>
      </c>
      <c r="C1560" t="s">
        <v>881</v>
      </c>
      <c r="D1560">
        <v>839277133</v>
      </c>
      <c r="E1560" t="s">
        <v>476</v>
      </c>
      <c r="F1560" t="s">
        <v>2466</v>
      </c>
    </row>
    <row r="1561" spans="1:6" x14ac:dyDescent="0.3">
      <c r="A1561">
        <v>1560</v>
      </c>
      <c r="B1561" t="s">
        <v>872</v>
      </c>
      <c r="C1561" t="s">
        <v>881</v>
      </c>
      <c r="D1561">
        <v>839277133</v>
      </c>
      <c r="E1561" t="s">
        <v>486</v>
      </c>
      <c r="F1561" t="s">
        <v>2467</v>
      </c>
    </row>
    <row r="1562" spans="1:6" x14ac:dyDescent="0.3">
      <c r="A1562">
        <v>1561</v>
      </c>
      <c r="B1562" t="s">
        <v>872</v>
      </c>
      <c r="C1562" t="s">
        <v>881</v>
      </c>
      <c r="D1562">
        <v>839277133</v>
      </c>
      <c r="E1562" t="s">
        <v>472</v>
      </c>
      <c r="F1562" t="s">
        <v>2468</v>
      </c>
    </row>
    <row r="1563" spans="1:6" x14ac:dyDescent="0.3">
      <c r="A1563">
        <v>1562</v>
      </c>
      <c r="B1563" t="s">
        <v>872</v>
      </c>
      <c r="C1563" t="s">
        <v>554</v>
      </c>
      <c r="D1563">
        <v>839277133</v>
      </c>
      <c r="E1563" t="s">
        <v>639</v>
      </c>
      <c r="F1563" t="s">
        <v>2469</v>
      </c>
    </row>
    <row r="1564" spans="1:6" x14ac:dyDescent="0.3">
      <c r="A1564">
        <v>1563</v>
      </c>
      <c r="B1564" t="s">
        <v>872</v>
      </c>
      <c r="C1564" t="s">
        <v>554</v>
      </c>
      <c r="D1564">
        <v>839277133</v>
      </c>
      <c r="E1564" t="s">
        <v>476</v>
      </c>
      <c r="F1564" t="s">
        <v>2470</v>
      </c>
    </row>
    <row r="1565" spans="1:6" x14ac:dyDescent="0.3">
      <c r="A1565">
        <v>1564</v>
      </c>
      <c r="B1565" t="s">
        <v>872</v>
      </c>
      <c r="C1565" t="s">
        <v>554</v>
      </c>
      <c r="D1565">
        <v>839277133</v>
      </c>
      <c r="E1565" t="s">
        <v>576</v>
      </c>
      <c r="F1565" t="s">
        <v>2471</v>
      </c>
    </row>
    <row r="1566" spans="1:6" x14ac:dyDescent="0.3">
      <c r="A1566">
        <v>1565</v>
      </c>
      <c r="B1566" t="s">
        <v>872</v>
      </c>
      <c r="C1566" t="s">
        <v>665</v>
      </c>
      <c r="D1566">
        <v>839277133</v>
      </c>
      <c r="E1566" t="s">
        <v>757</v>
      </c>
      <c r="F1566" t="s">
        <v>2472</v>
      </c>
    </row>
    <row r="1567" spans="1:6" x14ac:dyDescent="0.3">
      <c r="A1567">
        <v>1566</v>
      </c>
      <c r="B1567" t="s">
        <v>872</v>
      </c>
      <c r="C1567" t="s">
        <v>665</v>
      </c>
      <c r="D1567">
        <v>839277133</v>
      </c>
      <c r="E1567" t="s">
        <v>680</v>
      </c>
      <c r="F1567" t="s">
        <v>2473</v>
      </c>
    </row>
    <row r="1568" spans="1:6" x14ac:dyDescent="0.3">
      <c r="A1568">
        <v>1567</v>
      </c>
      <c r="B1568" t="s">
        <v>872</v>
      </c>
      <c r="C1568" t="s">
        <v>762</v>
      </c>
      <c r="D1568">
        <v>839277133</v>
      </c>
      <c r="E1568" t="s">
        <v>768</v>
      </c>
      <c r="F1568" t="s">
        <v>2474</v>
      </c>
    </row>
    <row r="1569" spans="1:6" x14ac:dyDescent="0.3">
      <c r="A1569">
        <v>1568</v>
      </c>
      <c r="B1569" t="s">
        <v>872</v>
      </c>
      <c r="C1569" t="s">
        <v>762</v>
      </c>
      <c r="D1569">
        <v>839277133</v>
      </c>
      <c r="E1569" t="s">
        <v>767</v>
      </c>
      <c r="F1569" t="s">
        <v>2475</v>
      </c>
    </row>
    <row r="1570" spans="1:6" x14ac:dyDescent="0.3">
      <c r="A1570">
        <v>1569</v>
      </c>
      <c r="B1570" t="s">
        <v>872</v>
      </c>
      <c r="C1570" t="s">
        <v>762</v>
      </c>
      <c r="D1570">
        <v>839277133</v>
      </c>
      <c r="E1570" t="s">
        <v>783</v>
      </c>
      <c r="F1570" t="s">
        <v>2476</v>
      </c>
    </row>
    <row r="1571" spans="1:6" x14ac:dyDescent="0.3">
      <c r="A1571">
        <v>1570</v>
      </c>
      <c r="B1571" t="s">
        <v>872</v>
      </c>
      <c r="C1571" t="s">
        <v>762</v>
      </c>
      <c r="D1571">
        <v>839277133</v>
      </c>
      <c r="E1571" t="s">
        <v>787</v>
      </c>
      <c r="F1571" t="s">
        <v>2477</v>
      </c>
    </row>
    <row r="1572" spans="1:6" s="18" customFormat="1" ht="15" thickBot="1" x14ac:dyDescent="0.35">
      <c r="A1572">
        <v>1571</v>
      </c>
      <c r="B1572" s="18" t="s">
        <v>872</v>
      </c>
      <c r="C1572" s="18" t="s">
        <v>762</v>
      </c>
      <c r="D1572" s="18">
        <v>839277133</v>
      </c>
      <c r="E1572" s="18" t="s">
        <v>764</v>
      </c>
      <c r="F1572" s="18" t="s">
        <v>2478</v>
      </c>
    </row>
    <row r="1573" spans="1:6" x14ac:dyDescent="0.3">
      <c r="A1573">
        <v>1572</v>
      </c>
      <c r="B1573" t="s">
        <v>872</v>
      </c>
      <c r="C1573" t="s">
        <v>2</v>
      </c>
      <c r="D1573">
        <v>856002000</v>
      </c>
      <c r="E1573" t="s">
        <v>17</v>
      </c>
      <c r="F1573" t="s">
        <v>2479</v>
      </c>
    </row>
    <row r="1574" spans="1:6" x14ac:dyDescent="0.3">
      <c r="A1574">
        <v>1573</v>
      </c>
      <c r="B1574" t="s">
        <v>872</v>
      </c>
      <c r="C1574" t="s">
        <v>2</v>
      </c>
      <c r="D1574">
        <v>856002000</v>
      </c>
      <c r="E1574" t="s">
        <v>22</v>
      </c>
      <c r="F1574" t="s">
        <v>2480</v>
      </c>
    </row>
    <row r="1575" spans="1:6" x14ac:dyDescent="0.3">
      <c r="A1575">
        <v>1574</v>
      </c>
      <c r="B1575" t="s">
        <v>872</v>
      </c>
      <c r="C1575" t="s">
        <v>2</v>
      </c>
      <c r="D1575">
        <v>856002000</v>
      </c>
      <c r="E1575" t="s">
        <v>28</v>
      </c>
      <c r="F1575" t="s">
        <v>2481</v>
      </c>
    </row>
    <row r="1576" spans="1:6" x14ac:dyDescent="0.3">
      <c r="A1576">
        <v>1575</v>
      </c>
      <c r="B1576" t="s">
        <v>872</v>
      </c>
      <c r="C1576" t="s">
        <v>2</v>
      </c>
      <c r="D1576">
        <v>856002000</v>
      </c>
      <c r="E1576" t="s">
        <v>28</v>
      </c>
      <c r="F1576" t="s">
        <v>2482</v>
      </c>
    </row>
    <row r="1577" spans="1:6" x14ac:dyDescent="0.3">
      <c r="A1577">
        <v>1576</v>
      </c>
      <c r="B1577" t="s">
        <v>872</v>
      </c>
      <c r="C1577" t="s">
        <v>2</v>
      </c>
      <c r="D1577">
        <v>856002000</v>
      </c>
      <c r="E1577" t="s">
        <v>28</v>
      </c>
      <c r="F1577" t="s">
        <v>2483</v>
      </c>
    </row>
    <row r="1578" spans="1:6" s="18" customFormat="1" ht="15" thickBot="1" x14ac:dyDescent="0.35">
      <c r="A1578">
        <v>1577</v>
      </c>
      <c r="B1578" s="18" t="s">
        <v>872</v>
      </c>
      <c r="C1578" s="18" t="s">
        <v>2</v>
      </c>
      <c r="D1578" s="18">
        <v>856002000</v>
      </c>
      <c r="E1578" s="18" t="s">
        <v>22</v>
      </c>
      <c r="F1578" s="18" t="s">
        <v>2484</v>
      </c>
    </row>
    <row r="1579" spans="1:6" x14ac:dyDescent="0.3">
      <c r="A1579">
        <v>1578</v>
      </c>
      <c r="B1579" t="s">
        <v>872</v>
      </c>
      <c r="C1579" t="s">
        <v>2</v>
      </c>
      <c r="D1579">
        <v>861932434</v>
      </c>
      <c r="E1579" t="s">
        <v>994</v>
      </c>
      <c r="F1579" t="s">
        <v>2485</v>
      </c>
    </row>
    <row r="1580" spans="1:6" x14ac:dyDescent="0.3">
      <c r="A1580">
        <v>1579</v>
      </c>
      <c r="B1580" t="s">
        <v>872</v>
      </c>
      <c r="C1580" t="s">
        <v>2</v>
      </c>
      <c r="D1580">
        <v>861932434</v>
      </c>
      <c r="E1580" t="s">
        <v>17</v>
      </c>
      <c r="F1580" t="s">
        <v>2486</v>
      </c>
    </row>
    <row r="1581" spans="1:6" x14ac:dyDescent="0.3">
      <c r="A1581">
        <v>1580</v>
      </c>
      <c r="B1581" t="s">
        <v>872</v>
      </c>
      <c r="C1581" t="s">
        <v>2</v>
      </c>
      <c r="D1581">
        <v>861932434</v>
      </c>
      <c r="E1581" t="s">
        <v>155</v>
      </c>
      <c r="F1581" t="s">
        <v>2487</v>
      </c>
    </row>
    <row r="1582" spans="1:6" x14ac:dyDescent="0.3">
      <c r="A1582">
        <v>1581</v>
      </c>
      <c r="B1582" t="s">
        <v>872</v>
      </c>
      <c r="C1582" t="s">
        <v>2</v>
      </c>
      <c r="D1582">
        <v>861932434</v>
      </c>
      <c r="E1582" t="s">
        <v>17</v>
      </c>
      <c r="F1582" t="s">
        <v>2488</v>
      </c>
    </row>
    <row r="1583" spans="1:6" x14ac:dyDescent="0.3">
      <c r="A1583">
        <v>1582</v>
      </c>
      <c r="B1583" t="s">
        <v>872</v>
      </c>
      <c r="C1583" t="s">
        <v>2</v>
      </c>
      <c r="D1583">
        <v>861932434</v>
      </c>
      <c r="E1583" t="s">
        <v>22</v>
      </c>
      <c r="F1583" t="s">
        <v>2489</v>
      </c>
    </row>
    <row r="1584" spans="1:6" x14ac:dyDescent="0.3">
      <c r="A1584">
        <v>1583</v>
      </c>
      <c r="B1584" t="s">
        <v>872</v>
      </c>
      <c r="C1584" t="s">
        <v>2</v>
      </c>
      <c r="D1584">
        <v>861932434</v>
      </c>
      <c r="E1584" t="s">
        <v>80</v>
      </c>
      <c r="F1584" t="s">
        <v>2490</v>
      </c>
    </row>
    <row r="1585" spans="1:6" x14ac:dyDescent="0.3">
      <c r="A1585">
        <v>1584</v>
      </c>
      <c r="B1585" t="s">
        <v>872</v>
      </c>
      <c r="C1585" t="s">
        <v>2</v>
      </c>
      <c r="D1585">
        <v>861932434</v>
      </c>
      <c r="E1585" t="s">
        <v>109</v>
      </c>
      <c r="F1585" t="s">
        <v>2491</v>
      </c>
    </row>
    <row r="1586" spans="1:6" x14ac:dyDescent="0.3">
      <c r="A1586">
        <v>1585</v>
      </c>
      <c r="B1586" t="s">
        <v>872</v>
      </c>
      <c r="C1586" t="s">
        <v>2</v>
      </c>
      <c r="D1586">
        <v>861932434</v>
      </c>
      <c r="E1586" t="s">
        <v>74</v>
      </c>
      <c r="F1586" t="s">
        <v>2492</v>
      </c>
    </row>
    <row r="1587" spans="1:6" x14ac:dyDescent="0.3">
      <c r="A1587">
        <v>1586</v>
      </c>
      <c r="B1587" t="s">
        <v>872</v>
      </c>
      <c r="C1587" t="s">
        <v>2</v>
      </c>
      <c r="D1587">
        <v>861932434</v>
      </c>
      <c r="E1587" t="s">
        <v>156</v>
      </c>
      <c r="F1587" t="s">
        <v>2493</v>
      </c>
    </row>
    <row r="1588" spans="1:6" x14ac:dyDescent="0.3">
      <c r="A1588">
        <v>1587</v>
      </c>
      <c r="B1588" t="s">
        <v>872</v>
      </c>
      <c r="C1588" t="s">
        <v>2</v>
      </c>
      <c r="D1588">
        <v>861932434</v>
      </c>
      <c r="E1588" t="s">
        <v>66</v>
      </c>
      <c r="F1588" t="s">
        <v>2494</v>
      </c>
    </row>
    <row r="1589" spans="1:6" x14ac:dyDescent="0.3">
      <c r="A1589">
        <v>1588</v>
      </c>
      <c r="B1589" t="s">
        <v>872</v>
      </c>
      <c r="C1589" t="s">
        <v>2</v>
      </c>
      <c r="D1589">
        <v>861932434</v>
      </c>
      <c r="E1589" t="s">
        <v>157</v>
      </c>
      <c r="F1589" t="s">
        <v>2495</v>
      </c>
    </row>
    <row r="1590" spans="1:6" x14ac:dyDescent="0.3">
      <c r="A1590">
        <v>1589</v>
      </c>
      <c r="B1590" t="s">
        <v>872</v>
      </c>
      <c r="C1590" t="s">
        <v>2</v>
      </c>
      <c r="D1590">
        <v>861932434</v>
      </c>
      <c r="E1590" t="s">
        <v>25</v>
      </c>
      <c r="F1590" t="s">
        <v>2496</v>
      </c>
    </row>
    <row r="1591" spans="1:6" ht="28.8" x14ac:dyDescent="0.3">
      <c r="A1591">
        <v>1590</v>
      </c>
      <c r="B1591" t="s">
        <v>872</v>
      </c>
      <c r="C1591" t="s">
        <v>879</v>
      </c>
      <c r="D1591">
        <v>861932434</v>
      </c>
      <c r="E1591" s="1" t="s">
        <v>444</v>
      </c>
      <c r="F1591" t="s">
        <v>2497</v>
      </c>
    </row>
    <row r="1592" spans="1:6" ht="28.8" x14ac:dyDescent="0.3">
      <c r="A1592">
        <v>1591</v>
      </c>
      <c r="B1592" t="s">
        <v>872</v>
      </c>
      <c r="C1592" t="s">
        <v>879</v>
      </c>
      <c r="D1592">
        <v>861932434</v>
      </c>
      <c r="E1592" s="1" t="s">
        <v>445</v>
      </c>
      <c r="F1592" t="s">
        <v>2498</v>
      </c>
    </row>
    <row r="1593" spans="1:6" ht="28.8" x14ac:dyDescent="0.3">
      <c r="A1593">
        <v>1592</v>
      </c>
      <c r="B1593" t="s">
        <v>872</v>
      </c>
      <c r="C1593" t="s">
        <v>879</v>
      </c>
      <c r="D1593">
        <v>861932434</v>
      </c>
      <c r="E1593" s="1" t="s">
        <v>444</v>
      </c>
      <c r="F1593" t="s">
        <v>2499</v>
      </c>
    </row>
    <row r="1594" spans="1:6" ht="28.8" x14ac:dyDescent="0.3">
      <c r="A1594">
        <v>1593</v>
      </c>
      <c r="B1594" t="s">
        <v>872</v>
      </c>
      <c r="C1594" t="s">
        <v>879</v>
      </c>
      <c r="D1594">
        <v>861932434</v>
      </c>
      <c r="E1594" s="1" t="s">
        <v>444</v>
      </c>
      <c r="F1594" t="s">
        <v>2500</v>
      </c>
    </row>
    <row r="1595" spans="1:6" ht="28.8" x14ac:dyDescent="0.3">
      <c r="A1595">
        <v>1594</v>
      </c>
      <c r="B1595" t="s">
        <v>872</v>
      </c>
      <c r="C1595" t="s">
        <v>879</v>
      </c>
      <c r="D1595">
        <v>861932434</v>
      </c>
      <c r="E1595" s="1" t="s">
        <v>446</v>
      </c>
      <c r="F1595" t="s">
        <v>2501</v>
      </c>
    </row>
    <row r="1596" spans="1:6" ht="28.8" x14ac:dyDescent="0.3">
      <c r="A1596">
        <v>1595</v>
      </c>
      <c r="B1596" t="s">
        <v>872</v>
      </c>
      <c r="C1596" t="s">
        <v>879</v>
      </c>
      <c r="D1596">
        <v>861932434</v>
      </c>
      <c r="E1596" s="1" t="s">
        <v>447</v>
      </c>
      <c r="F1596" t="s">
        <v>2502</v>
      </c>
    </row>
    <row r="1597" spans="1:6" ht="28.8" x14ac:dyDescent="0.3">
      <c r="A1597">
        <v>1596</v>
      </c>
      <c r="B1597" t="s">
        <v>872</v>
      </c>
      <c r="C1597" t="s">
        <v>879</v>
      </c>
      <c r="D1597">
        <v>861932434</v>
      </c>
      <c r="E1597" s="1" t="s">
        <v>448</v>
      </c>
      <c r="F1597" t="s">
        <v>2503</v>
      </c>
    </row>
    <row r="1598" spans="1:6" ht="28.8" x14ac:dyDescent="0.3">
      <c r="A1598">
        <v>1597</v>
      </c>
      <c r="B1598" t="s">
        <v>872</v>
      </c>
      <c r="C1598" t="s">
        <v>879</v>
      </c>
      <c r="D1598">
        <v>861932434</v>
      </c>
      <c r="E1598" s="1" t="s">
        <v>449</v>
      </c>
      <c r="F1598" t="s">
        <v>2504</v>
      </c>
    </row>
    <row r="1599" spans="1:6" ht="28.8" x14ac:dyDescent="0.3">
      <c r="A1599">
        <v>1598</v>
      </c>
      <c r="B1599" t="s">
        <v>872</v>
      </c>
      <c r="C1599" t="s">
        <v>879</v>
      </c>
      <c r="D1599">
        <v>861932434</v>
      </c>
      <c r="E1599" s="1" t="s">
        <v>449</v>
      </c>
      <c r="F1599" t="s">
        <v>2505</v>
      </c>
    </row>
    <row r="1600" spans="1:6" ht="28.8" x14ac:dyDescent="0.3">
      <c r="A1600">
        <v>1599</v>
      </c>
      <c r="B1600" t="s">
        <v>872</v>
      </c>
      <c r="C1600" t="s">
        <v>879</v>
      </c>
      <c r="D1600">
        <v>861932434</v>
      </c>
      <c r="E1600" s="1" t="s">
        <v>350</v>
      </c>
      <c r="F1600" t="s">
        <v>2506</v>
      </c>
    </row>
    <row r="1601" spans="1:6" ht="28.8" x14ac:dyDescent="0.3">
      <c r="A1601">
        <v>1600</v>
      </c>
      <c r="B1601" t="s">
        <v>872</v>
      </c>
      <c r="C1601" t="s">
        <v>879</v>
      </c>
      <c r="D1601">
        <v>861932434</v>
      </c>
      <c r="E1601" s="1" t="s">
        <v>450</v>
      </c>
      <c r="F1601" t="s">
        <v>2507</v>
      </c>
    </row>
    <row r="1602" spans="1:6" ht="28.8" x14ac:dyDescent="0.3">
      <c r="A1602">
        <v>1601</v>
      </c>
      <c r="B1602" t="s">
        <v>872</v>
      </c>
      <c r="C1602" t="s">
        <v>879</v>
      </c>
      <c r="D1602">
        <v>861932434</v>
      </c>
      <c r="E1602" s="1" t="s">
        <v>451</v>
      </c>
      <c r="F1602" t="s">
        <v>2508</v>
      </c>
    </row>
    <row r="1603" spans="1:6" ht="28.8" x14ac:dyDescent="0.3">
      <c r="A1603">
        <v>1602</v>
      </c>
      <c r="B1603" t="s">
        <v>872</v>
      </c>
      <c r="C1603" t="s">
        <v>879</v>
      </c>
      <c r="D1603">
        <v>861932434</v>
      </c>
      <c r="E1603" s="1" t="s">
        <v>452</v>
      </c>
      <c r="F1603" t="s">
        <v>2509</v>
      </c>
    </row>
    <row r="1604" spans="1:6" ht="28.8" x14ac:dyDescent="0.3">
      <c r="A1604">
        <v>1603</v>
      </c>
      <c r="B1604" t="s">
        <v>872</v>
      </c>
      <c r="C1604" t="s">
        <v>879</v>
      </c>
      <c r="D1604">
        <v>861932434</v>
      </c>
      <c r="E1604" s="1" t="s">
        <v>453</v>
      </c>
      <c r="F1604" t="s">
        <v>2510</v>
      </c>
    </row>
    <row r="1605" spans="1:6" x14ac:dyDescent="0.3">
      <c r="A1605">
        <v>1604</v>
      </c>
      <c r="B1605" t="s">
        <v>872</v>
      </c>
      <c r="C1605" t="s">
        <v>2</v>
      </c>
      <c r="D1605">
        <v>861932434</v>
      </c>
      <c r="E1605" t="s">
        <v>2511</v>
      </c>
      <c r="F1605" t="s">
        <v>2512</v>
      </c>
    </row>
    <row r="1606" spans="1:6" x14ac:dyDescent="0.3">
      <c r="A1606">
        <v>1605</v>
      </c>
      <c r="B1606" t="s">
        <v>872</v>
      </c>
      <c r="C1606" t="s">
        <v>2</v>
      </c>
      <c r="D1606">
        <v>861932434</v>
      </c>
      <c r="E1606" t="s">
        <v>74</v>
      </c>
      <c r="F1606" t="s">
        <v>2513</v>
      </c>
    </row>
    <row r="1607" spans="1:6" x14ac:dyDescent="0.3">
      <c r="A1607">
        <v>1606</v>
      </c>
      <c r="B1607" t="s">
        <v>872</v>
      </c>
      <c r="C1607" t="s">
        <v>2</v>
      </c>
      <c r="D1607">
        <v>861932434</v>
      </c>
      <c r="E1607" t="s">
        <v>74</v>
      </c>
      <c r="F1607" t="s">
        <v>2514</v>
      </c>
    </row>
    <row r="1608" spans="1:6" x14ac:dyDescent="0.3">
      <c r="A1608">
        <v>1607</v>
      </c>
      <c r="B1608" t="s">
        <v>872</v>
      </c>
      <c r="C1608" t="s">
        <v>2</v>
      </c>
      <c r="D1608">
        <v>861932434</v>
      </c>
      <c r="E1608" t="s">
        <v>56</v>
      </c>
      <c r="F1608" t="s">
        <v>2515</v>
      </c>
    </row>
    <row r="1609" spans="1:6" x14ac:dyDescent="0.3">
      <c r="A1609">
        <v>1608</v>
      </c>
      <c r="B1609" t="s">
        <v>872</v>
      </c>
      <c r="C1609" t="s">
        <v>2</v>
      </c>
      <c r="D1609">
        <v>861932434</v>
      </c>
      <c r="E1609" t="s">
        <v>25</v>
      </c>
      <c r="F1609" t="s">
        <v>2516</v>
      </c>
    </row>
    <row r="1610" spans="1:6" ht="28.8" x14ac:dyDescent="0.3">
      <c r="A1610">
        <v>1609</v>
      </c>
      <c r="B1610" t="s">
        <v>872</v>
      </c>
      <c r="C1610" t="s">
        <v>879</v>
      </c>
      <c r="D1610">
        <v>861932434</v>
      </c>
      <c r="E1610" s="1" t="s">
        <v>331</v>
      </c>
      <c r="F1610" t="s">
        <v>2517</v>
      </c>
    </row>
    <row r="1611" spans="1:6" ht="28.8" x14ac:dyDescent="0.3">
      <c r="A1611">
        <v>1610</v>
      </c>
      <c r="B1611" t="s">
        <v>872</v>
      </c>
      <c r="C1611" t="s">
        <v>879</v>
      </c>
      <c r="D1611">
        <v>861932434</v>
      </c>
      <c r="E1611" s="1" t="s">
        <v>454</v>
      </c>
      <c r="F1611" t="s">
        <v>2518</v>
      </c>
    </row>
    <row r="1612" spans="1:6" ht="28.8" x14ac:dyDescent="0.3">
      <c r="A1612">
        <v>1611</v>
      </c>
      <c r="B1612" t="s">
        <v>872</v>
      </c>
      <c r="C1612" t="s">
        <v>879</v>
      </c>
      <c r="D1612">
        <v>861932434</v>
      </c>
      <c r="E1612" s="1" t="s">
        <v>367</v>
      </c>
      <c r="F1612" t="s">
        <v>2519</v>
      </c>
    </row>
    <row r="1613" spans="1:6" ht="28.8" x14ac:dyDescent="0.3">
      <c r="A1613">
        <v>1612</v>
      </c>
      <c r="B1613" t="s">
        <v>872</v>
      </c>
      <c r="C1613" t="s">
        <v>879</v>
      </c>
      <c r="D1613">
        <v>861932434</v>
      </c>
      <c r="E1613" s="1" t="s">
        <v>196</v>
      </c>
      <c r="F1613" t="s">
        <v>2520</v>
      </c>
    </row>
    <row r="1614" spans="1:6" ht="28.8" x14ac:dyDescent="0.3">
      <c r="A1614">
        <v>1613</v>
      </c>
      <c r="B1614" t="s">
        <v>872</v>
      </c>
      <c r="C1614" t="s">
        <v>879</v>
      </c>
      <c r="D1614">
        <v>861932434</v>
      </c>
      <c r="E1614" s="1" t="s">
        <v>294</v>
      </c>
      <c r="F1614" t="s">
        <v>2521</v>
      </c>
    </row>
    <row r="1615" spans="1:6" ht="28.8" x14ac:dyDescent="0.3">
      <c r="A1615">
        <v>1614</v>
      </c>
      <c r="B1615" t="s">
        <v>872</v>
      </c>
      <c r="C1615" t="s">
        <v>879</v>
      </c>
      <c r="D1615">
        <v>861932434</v>
      </c>
      <c r="E1615" s="1" t="s">
        <v>172</v>
      </c>
      <c r="F1615" t="s">
        <v>2522</v>
      </c>
    </row>
    <row r="1616" spans="1:6" x14ac:dyDescent="0.3">
      <c r="A1616">
        <v>1615</v>
      </c>
      <c r="B1616" t="s">
        <v>872</v>
      </c>
      <c r="C1616" t="s">
        <v>881</v>
      </c>
      <c r="D1616">
        <v>861932434</v>
      </c>
      <c r="E1616" t="s">
        <v>541</v>
      </c>
      <c r="F1616" t="s">
        <v>2523</v>
      </c>
    </row>
    <row r="1617" spans="1:6" x14ac:dyDescent="0.3">
      <c r="A1617">
        <v>1616</v>
      </c>
      <c r="B1617" t="s">
        <v>872</v>
      </c>
      <c r="C1617" t="s">
        <v>881</v>
      </c>
      <c r="D1617">
        <v>861932434</v>
      </c>
      <c r="E1617" t="s">
        <v>542</v>
      </c>
      <c r="F1617" t="s">
        <v>2524</v>
      </c>
    </row>
    <row r="1618" spans="1:6" x14ac:dyDescent="0.3">
      <c r="A1618">
        <v>1617</v>
      </c>
      <c r="B1618" t="s">
        <v>872</v>
      </c>
      <c r="C1618" t="s">
        <v>881</v>
      </c>
      <c r="D1618">
        <v>861932434</v>
      </c>
      <c r="E1618" t="s">
        <v>513</v>
      </c>
      <c r="F1618" t="s">
        <v>2525</v>
      </c>
    </row>
    <row r="1619" spans="1:6" x14ac:dyDescent="0.3">
      <c r="A1619">
        <v>1618</v>
      </c>
      <c r="B1619" t="s">
        <v>872</v>
      </c>
      <c r="C1619" t="s">
        <v>881</v>
      </c>
      <c r="D1619">
        <v>861932434</v>
      </c>
      <c r="E1619" t="s">
        <v>476</v>
      </c>
      <c r="F1619" t="s">
        <v>2526</v>
      </c>
    </row>
    <row r="1620" spans="1:6" x14ac:dyDescent="0.3">
      <c r="A1620">
        <v>1619</v>
      </c>
      <c r="B1620" t="s">
        <v>872</v>
      </c>
      <c r="C1620" t="s">
        <v>881</v>
      </c>
      <c r="D1620">
        <v>861932434</v>
      </c>
      <c r="E1620" t="s">
        <v>501</v>
      </c>
      <c r="F1620" t="s">
        <v>2527</v>
      </c>
    </row>
    <row r="1621" spans="1:6" x14ac:dyDescent="0.3">
      <c r="A1621">
        <v>1620</v>
      </c>
      <c r="B1621" t="s">
        <v>872</v>
      </c>
      <c r="C1621" t="s">
        <v>881</v>
      </c>
      <c r="D1621">
        <v>861932434</v>
      </c>
      <c r="E1621" t="s">
        <v>543</v>
      </c>
      <c r="F1621" t="s">
        <v>2528</v>
      </c>
    </row>
    <row r="1622" spans="1:6" x14ac:dyDescent="0.3">
      <c r="A1622">
        <v>1621</v>
      </c>
      <c r="B1622" t="s">
        <v>872</v>
      </c>
      <c r="C1622" t="s">
        <v>881</v>
      </c>
      <c r="D1622">
        <v>861932434</v>
      </c>
      <c r="E1622" t="s">
        <v>472</v>
      </c>
      <c r="F1622" t="s">
        <v>2529</v>
      </c>
    </row>
    <row r="1623" spans="1:6" x14ac:dyDescent="0.3">
      <c r="A1623">
        <v>1622</v>
      </c>
      <c r="B1623" t="s">
        <v>872</v>
      </c>
      <c r="C1623" t="s">
        <v>554</v>
      </c>
      <c r="D1623">
        <v>861932434</v>
      </c>
      <c r="E1623" t="s">
        <v>479</v>
      </c>
      <c r="F1623" t="s">
        <v>2530</v>
      </c>
    </row>
    <row r="1624" spans="1:6" x14ac:dyDescent="0.3">
      <c r="A1624">
        <v>1623</v>
      </c>
      <c r="B1624" t="s">
        <v>872</v>
      </c>
      <c r="C1624" t="s">
        <v>554</v>
      </c>
      <c r="D1624">
        <v>861932434</v>
      </c>
      <c r="E1624" t="s">
        <v>640</v>
      </c>
      <c r="F1624" t="s">
        <v>2531</v>
      </c>
    </row>
    <row r="1625" spans="1:6" x14ac:dyDescent="0.3">
      <c r="A1625">
        <v>1624</v>
      </c>
      <c r="B1625" t="s">
        <v>872</v>
      </c>
      <c r="C1625" t="s">
        <v>554</v>
      </c>
      <c r="D1625">
        <v>861932434</v>
      </c>
      <c r="E1625" t="s">
        <v>641</v>
      </c>
      <c r="F1625" t="s">
        <v>2532</v>
      </c>
    </row>
    <row r="1626" spans="1:6" x14ac:dyDescent="0.3">
      <c r="A1626">
        <v>1625</v>
      </c>
      <c r="B1626" t="s">
        <v>872</v>
      </c>
      <c r="C1626" t="s">
        <v>554</v>
      </c>
      <c r="D1626">
        <v>861932434</v>
      </c>
      <c r="E1626" t="s">
        <v>642</v>
      </c>
      <c r="F1626" t="s">
        <v>2533</v>
      </c>
    </row>
    <row r="1627" spans="1:6" x14ac:dyDescent="0.3">
      <c r="A1627">
        <v>1626</v>
      </c>
      <c r="B1627" t="s">
        <v>872</v>
      </c>
      <c r="C1627" t="s">
        <v>554</v>
      </c>
      <c r="D1627">
        <v>861932434</v>
      </c>
      <c r="E1627" t="s">
        <v>643</v>
      </c>
      <c r="F1627" t="s">
        <v>2534</v>
      </c>
    </row>
    <row r="1628" spans="1:6" x14ac:dyDescent="0.3">
      <c r="A1628">
        <v>1627</v>
      </c>
      <c r="B1628" t="s">
        <v>872</v>
      </c>
      <c r="C1628" t="s">
        <v>554</v>
      </c>
      <c r="D1628">
        <v>861932434</v>
      </c>
      <c r="E1628" t="s">
        <v>479</v>
      </c>
      <c r="F1628" t="s">
        <v>2535</v>
      </c>
    </row>
    <row r="1629" spans="1:6" x14ac:dyDescent="0.3">
      <c r="A1629">
        <v>1628</v>
      </c>
      <c r="B1629" t="s">
        <v>872</v>
      </c>
      <c r="C1629" t="s">
        <v>554</v>
      </c>
      <c r="D1629">
        <v>861932434</v>
      </c>
      <c r="E1629" t="s">
        <v>644</v>
      </c>
      <c r="F1629" t="s">
        <v>2536</v>
      </c>
    </row>
    <row r="1630" spans="1:6" x14ac:dyDescent="0.3">
      <c r="A1630">
        <v>1629</v>
      </c>
      <c r="B1630" t="s">
        <v>872</v>
      </c>
      <c r="C1630" t="s">
        <v>554</v>
      </c>
      <c r="D1630">
        <v>861932434</v>
      </c>
      <c r="E1630" t="s">
        <v>645</v>
      </c>
      <c r="F1630" t="s">
        <v>2537</v>
      </c>
    </row>
    <row r="1631" spans="1:6" x14ac:dyDescent="0.3">
      <c r="A1631">
        <v>1630</v>
      </c>
      <c r="B1631" t="s">
        <v>872</v>
      </c>
      <c r="C1631" t="s">
        <v>554</v>
      </c>
      <c r="D1631">
        <v>861932434</v>
      </c>
      <c r="E1631" t="s">
        <v>646</v>
      </c>
      <c r="F1631" t="s">
        <v>2538</v>
      </c>
    </row>
    <row r="1632" spans="1:6" x14ac:dyDescent="0.3">
      <c r="A1632">
        <v>1631</v>
      </c>
      <c r="B1632" t="s">
        <v>872</v>
      </c>
      <c r="C1632" t="s">
        <v>554</v>
      </c>
      <c r="D1632">
        <v>861932434</v>
      </c>
      <c r="E1632" t="s">
        <v>647</v>
      </c>
      <c r="F1632" t="s">
        <v>2539</v>
      </c>
    </row>
    <row r="1633" spans="1:6" x14ac:dyDescent="0.3">
      <c r="A1633">
        <v>1632</v>
      </c>
      <c r="B1633" t="s">
        <v>872</v>
      </c>
      <c r="C1633" t="s">
        <v>554</v>
      </c>
      <c r="D1633">
        <v>861932434</v>
      </c>
      <c r="E1633" t="s">
        <v>648</v>
      </c>
      <c r="F1633" t="s">
        <v>2540</v>
      </c>
    </row>
    <row r="1634" spans="1:6" x14ac:dyDescent="0.3">
      <c r="A1634">
        <v>1633</v>
      </c>
      <c r="B1634" t="s">
        <v>872</v>
      </c>
      <c r="C1634" t="s">
        <v>554</v>
      </c>
      <c r="D1634">
        <v>861932434</v>
      </c>
      <c r="E1634" t="s">
        <v>649</v>
      </c>
      <c r="F1634" t="s">
        <v>2541</v>
      </c>
    </row>
    <row r="1635" spans="1:6" x14ac:dyDescent="0.3">
      <c r="A1635">
        <v>1634</v>
      </c>
      <c r="B1635" t="s">
        <v>872</v>
      </c>
      <c r="C1635" t="s">
        <v>554</v>
      </c>
      <c r="D1635">
        <v>861932434</v>
      </c>
      <c r="E1635" t="s">
        <v>650</v>
      </c>
      <c r="F1635" t="s">
        <v>2542</v>
      </c>
    </row>
    <row r="1636" spans="1:6" x14ac:dyDescent="0.3">
      <c r="A1636">
        <v>1635</v>
      </c>
      <c r="B1636" t="s">
        <v>872</v>
      </c>
      <c r="C1636" t="s">
        <v>554</v>
      </c>
      <c r="D1636">
        <v>861932434</v>
      </c>
      <c r="E1636" t="s">
        <v>651</v>
      </c>
      <c r="F1636" t="s">
        <v>2543</v>
      </c>
    </row>
    <row r="1637" spans="1:6" x14ac:dyDescent="0.3">
      <c r="A1637">
        <v>1636</v>
      </c>
      <c r="B1637" t="s">
        <v>872</v>
      </c>
      <c r="C1637" t="s">
        <v>554</v>
      </c>
      <c r="D1637">
        <v>861932434</v>
      </c>
      <c r="E1637" t="s">
        <v>652</v>
      </c>
      <c r="F1637" t="s">
        <v>2544</v>
      </c>
    </row>
    <row r="1638" spans="1:6" x14ac:dyDescent="0.3">
      <c r="A1638">
        <v>1637</v>
      </c>
      <c r="B1638" t="s">
        <v>872</v>
      </c>
      <c r="C1638" t="s">
        <v>554</v>
      </c>
      <c r="D1638">
        <v>861932434</v>
      </c>
      <c r="E1638" t="s">
        <v>653</v>
      </c>
      <c r="F1638" t="s">
        <v>2545</v>
      </c>
    </row>
    <row r="1639" spans="1:6" x14ac:dyDescent="0.3">
      <c r="A1639">
        <v>1638</v>
      </c>
      <c r="B1639" t="s">
        <v>872</v>
      </c>
      <c r="C1639" t="s">
        <v>554</v>
      </c>
      <c r="D1639">
        <v>861932434</v>
      </c>
      <c r="E1639" t="s">
        <v>476</v>
      </c>
      <c r="F1639" t="s">
        <v>2546</v>
      </c>
    </row>
    <row r="1640" spans="1:6" x14ac:dyDescent="0.3">
      <c r="A1640">
        <v>1639</v>
      </c>
      <c r="B1640" t="s">
        <v>872</v>
      </c>
      <c r="C1640" t="s">
        <v>554</v>
      </c>
      <c r="D1640">
        <v>861932434</v>
      </c>
      <c r="E1640" t="s">
        <v>654</v>
      </c>
      <c r="F1640" t="s">
        <v>2547</v>
      </c>
    </row>
    <row r="1641" spans="1:6" x14ac:dyDescent="0.3">
      <c r="A1641">
        <v>1640</v>
      </c>
      <c r="B1641" t="s">
        <v>872</v>
      </c>
      <c r="C1641" t="s">
        <v>554</v>
      </c>
      <c r="D1641">
        <v>861932434</v>
      </c>
      <c r="E1641" t="s">
        <v>655</v>
      </c>
      <c r="F1641" t="s">
        <v>2548</v>
      </c>
    </row>
    <row r="1642" spans="1:6" x14ac:dyDescent="0.3">
      <c r="A1642">
        <v>1641</v>
      </c>
      <c r="B1642" t="s">
        <v>872</v>
      </c>
      <c r="C1642" t="s">
        <v>554</v>
      </c>
      <c r="D1642">
        <v>861932434</v>
      </c>
      <c r="E1642" t="s">
        <v>656</v>
      </c>
      <c r="F1642" t="s">
        <v>2549</v>
      </c>
    </row>
    <row r="1643" spans="1:6" x14ac:dyDescent="0.3">
      <c r="A1643">
        <v>1642</v>
      </c>
      <c r="B1643" t="s">
        <v>872</v>
      </c>
      <c r="C1643" t="s">
        <v>554</v>
      </c>
      <c r="D1643">
        <v>861932434</v>
      </c>
      <c r="E1643" t="s">
        <v>599</v>
      </c>
      <c r="F1643" t="s">
        <v>2550</v>
      </c>
    </row>
    <row r="1644" spans="1:6" x14ac:dyDescent="0.3">
      <c r="A1644">
        <v>1643</v>
      </c>
      <c r="B1644" t="s">
        <v>872</v>
      </c>
      <c r="C1644" t="s">
        <v>554</v>
      </c>
      <c r="D1644">
        <v>861932434</v>
      </c>
      <c r="E1644" t="s">
        <v>599</v>
      </c>
      <c r="F1644" t="s">
        <v>2551</v>
      </c>
    </row>
    <row r="1645" spans="1:6" x14ac:dyDescent="0.3">
      <c r="A1645">
        <v>1644</v>
      </c>
      <c r="B1645" t="s">
        <v>872</v>
      </c>
      <c r="C1645" t="s">
        <v>554</v>
      </c>
      <c r="D1645">
        <v>861932434</v>
      </c>
      <c r="E1645" t="s">
        <v>657</v>
      </c>
      <c r="F1645" t="s">
        <v>2552</v>
      </c>
    </row>
    <row r="1646" spans="1:6" x14ac:dyDescent="0.3">
      <c r="A1646">
        <v>1645</v>
      </c>
      <c r="B1646" t="s">
        <v>872</v>
      </c>
      <c r="C1646" t="s">
        <v>554</v>
      </c>
      <c r="D1646">
        <v>861932434</v>
      </c>
      <c r="E1646" t="s">
        <v>474</v>
      </c>
      <c r="F1646" t="s">
        <v>2553</v>
      </c>
    </row>
    <row r="1647" spans="1:6" x14ac:dyDescent="0.3">
      <c r="A1647">
        <v>1646</v>
      </c>
      <c r="B1647" t="s">
        <v>872</v>
      </c>
      <c r="C1647" t="s">
        <v>554</v>
      </c>
      <c r="D1647">
        <v>861932434</v>
      </c>
      <c r="E1647" t="s">
        <v>588</v>
      </c>
      <c r="F1647" t="s">
        <v>2554</v>
      </c>
    </row>
    <row r="1648" spans="1:6" x14ac:dyDescent="0.3">
      <c r="A1648">
        <v>1647</v>
      </c>
      <c r="B1648" t="s">
        <v>872</v>
      </c>
      <c r="C1648" t="s">
        <v>665</v>
      </c>
      <c r="D1648">
        <v>861932434</v>
      </c>
      <c r="E1648" t="s">
        <v>675</v>
      </c>
      <c r="F1648" t="s">
        <v>2555</v>
      </c>
    </row>
    <row r="1649" spans="1:6" x14ac:dyDescent="0.3">
      <c r="A1649">
        <v>1648</v>
      </c>
      <c r="B1649" t="s">
        <v>872</v>
      </c>
      <c r="C1649" t="s">
        <v>665</v>
      </c>
      <c r="D1649">
        <v>861932434</v>
      </c>
      <c r="E1649" t="s">
        <v>669</v>
      </c>
      <c r="F1649" t="s">
        <v>2556</v>
      </c>
    </row>
    <row r="1650" spans="1:6" x14ac:dyDescent="0.3">
      <c r="A1650">
        <v>1649</v>
      </c>
      <c r="B1650" t="s">
        <v>872</v>
      </c>
      <c r="C1650" t="s">
        <v>762</v>
      </c>
      <c r="D1650">
        <v>861932434</v>
      </c>
      <c r="E1650" t="s">
        <v>767</v>
      </c>
      <c r="F1650" t="s">
        <v>2557</v>
      </c>
    </row>
    <row r="1651" spans="1:6" x14ac:dyDescent="0.3">
      <c r="A1651">
        <v>1650</v>
      </c>
      <c r="B1651" t="s">
        <v>872</v>
      </c>
      <c r="C1651" t="s">
        <v>762</v>
      </c>
      <c r="D1651">
        <v>861932434</v>
      </c>
      <c r="E1651" t="s">
        <v>825</v>
      </c>
      <c r="F1651" t="s">
        <v>2558</v>
      </c>
    </row>
    <row r="1652" spans="1:6" x14ac:dyDescent="0.3">
      <c r="A1652">
        <v>1651</v>
      </c>
      <c r="B1652" t="s">
        <v>872</v>
      </c>
      <c r="C1652" t="s">
        <v>762</v>
      </c>
      <c r="D1652">
        <v>861932434</v>
      </c>
      <c r="E1652" t="s">
        <v>826</v>
      </c>
      <c r="F1652" t="s">
        <v>2559</v>
      </c>
    </row>
    <row r="1653" spans="1:6" x14ac:dyDescent="0.3">
      <c r="A1653">
        <v>1652</v>
      </c>
      <c r="B1653" t="s">
        <v>872</v>
      </c>
      <c r="C1653" t="s">
        <v>762</v>
      </c>
      <c r="D1653">
        <v>861932434</v>
      </c>
      <c r="E1653" t="s">
        <v>827</v>
      </c>
      <c r="F1653" t="s">
        <v>2560</v>
      </c>
    </row>
    <row r="1654" spans="1:6" x14ac:dyDescent="0.3">
      <c r="A1654">
        <v>1653</v>
      </c>
      <c r="B1654" t="s">
        <v>872</v>
      </c>
      <c r="C1654" t="s">
        <v>762</v>
      </c>
      <c r="D1654">
        <v>861932434</v>
      </c>
      <c r="E1654" t="s">
        <v>774</v>
      </c>
      <c r="F1654" t="s">
        <v>2561</v>
      </c>
    </row>
    <row r="1655" spans="1:6" x14ac:dyDescent="0.3">
      <c r="A1655">
        <v>1654</v>
      </c>
      <c r="B1655" t="s">
        <v>872</v>
      </c>
      <c r="C1655" t="s">
        <v>762</v>
      </c>
      <c r="D1655">
        <v>861932434</v>
      </c>
      <c r="E1655" t="s">
        <v>764</v>
      </c>
      <c r="F1655" t="s">
        <v>2562</v>
      </c>
    </row>
    <row r="1656" spans="1:6" x14ac:dyDescent="0.3">
      <c r="A1656">
        <v>1655</v>
      </c>
      <c r="B1656" t="s">
        <v>872</v>
      </c>
      <c r="C1656" t="s">
        <v>2</v>
      </c>
      <c r="D1656">
        <v>861932434</v>
      </c>
      <c r="E1656" t="s">
        <v>25</v>
      </c>
      <c r="F1656" t="s">
        <v>2563</v>
      </c>
    </row>
    <row r="1657" spans="1:6" ht="28.8" x14ac:dyDescent="0.3">
      <c r="A1657">
        <v>1656</v>
      </c>
      <c r="B1657" t="s">
        <v>872</v>
      </c>
      <c r="C1657" t="s">
        <v>879</v>
      </c>
      <c r="D1657">
        <v>861932434</v>
      </c>
      <c r="E1657" s="1" t="s">
        <v>466</v>
      </c>
      <c r="F1657" t="s">
        <v>2564</v>
      </c>
    </row>
    <row r="1658" spans="1:6" ht="28.8" x14ac:dyDescent="0.3">
      <c r="A1658">
        <v>1657</v>
      </c>
      <c r="B1658" t="s">
        <v>872</v>
      </c>
      <c r="C1658" t="s">
        <v>879</v>
      </c>
      <c r="D1658">
        <v>861932434</v>
      </c>
      <c r="E1658" s="1" t="s">
        <v>172</v>
      </c>
      <c r="F1658" t="s">
        <v>2565</v>
      </c>
    </row>
    <row r="1659" spans="1:6" x14ac:dyDescent="0.3">
      <c r="A1659">
        <v>1658</v>
      </c>
      <c r="B1659" t="s">
        <v>872</v>
      </c>
      <c r="C1659" t="s">
        <v>881</v>
      </c>
      <c r="D1659">
        <v>861932434</v>
      </c>
      <c r="E1659" t="s">
        <v>472</v>
      </c>
      <c r="F1659" t="s">
        <v>2566</v>
      </c>
    </row>
    <row r="1660" spans="1:6" x14ac:dyDescent="0.3">
      <c r="A1660">
        <v>1659</v>
      </c>
      <c r="B1660" t="s">
        <v>872</v>
      </c>
      <c r="C1660" t="s">
        <v>2</v>
      </c>
      <c r="D1660">
        <v>861932434</v>
      </c>
      <c r="E1660" t="s">
        <v>25</v>
      </c>
      <c r="F1660" t="s">
        <v>2567</v>
      </c>
    </row>
    <row r="1661" spans="1:6" ht="28.8" x14ac:dyDescent="0.3">
      <c r="A1661">
        <v>1660</v>
      </c>
      <c r="B1661" t="s">
        <v>872</v>
      </c>
      <c r="C1661" t="s">
        <v>879</v>
      </c>
      <c r="D1661">
        <v>861932434</v>
      </c>
      <c r="E1661" s="1" t="s">
        <v>172</v>
      </c>
      <c r="F1661" t="s">
        <v>2568</v>
      </c>
    </row>
    <row r="1662" spans="1:6" x14ac:dyDescent="0.3">
      <c r="A1662">
        <v>1661</v>
      </c>
      <c r="B1662" t="s">
        <v>872</v>
      </c>
      <c r="C1662" t="s">
        <v>881</v>
      </c>
      <c r="D1662">
        <v>861932434</v>
      </c>
      <c r="E1662" t="s">
        <v>472</v>
      </c>
      <c r="F1662" t="s">
        <v>2569</v>
      </c>
    </row>
    <row r="1663" spans="1:6" x14ac:dyDescent="0.3">
      <c r="A1663">
        <v>1662</v>
      </c>
      <c r="B1663" t="s">
        <v>872</v>
      </c>
      <c r="C1663" t="s">
        <v>554</v>
      </c>
      <c r="D1663">
        <v>861932434</v>
      </c>
      <c r="E1663" t="s">
        <v>578</v>
      </c>
      <c r="F1663" t="s">
        <v>2570</v>
      </c>
    </row>
    <row r="1664" spans="1:6" x14ac:dyDescent="0.3">
      <c r="A1664">
        <v>1663</v>
      </c>
      <c r="B1664" t="s">
        <v>872</v>
      </c>
      <c r="C1664" t="s">
        <v>665</v>
      </c>
      <c r="D1664">
        <v>861932434</v>
      </c>
      <c r="E1664" t="s">
        <v>675</v>
      </c>
      <c r="F1664" t="s">
        <v>2571</v>
      </c>
    </row>
    <row r="1665" spans="1:6" x14ac:dyDescent="0.3">
      <c r="A1665">
        <v>1664</v>
      </c>
      <c r="B1665" t="s">
        <v>872</v>
      </c>
      <c r="C1665" t="s">
        <v>665</v>
      </c>
      <c r="D1665">
        <v>861932434</v>
      </c>
      <c r="E1665" t="s">
        <v>669</v>
      </c>
      <c r="F1665" t="s">
        <v>2572</v>
      </c>
    </row>
    <row r="1666" spans="1:6" x14ac:dyDescent="0.3">
      <c r="A1666">
        <v>1665</v>
      </c>
      <c r="B1666" t="s">
        <v>872</v>
      </c>
      <c r="C1666" t="s">
        <v>762</v>
      </c>
      <c r="D1666">
        <v>861932434</v>
      </c>
      <c r="E1666" t="s">
        <v>764</v>
      </c>
      <c r="F1666" t="s">
        <v>2573</v>
      </c>
    </row>
    <row r="1667" spans="1:6" x14ac:dyDescent="0.3">
      <c r="A1667">
        <v>1666</v>
      </c>
      <c r="B1667" t="s">
        <v>872</v>
      </c>
      <c r="C1667" t="s">
        <v>2</v>
      </c>
      <c r="D1667">
        <v>861932434</v>
      </c>
      <c r="E1667" t="s">
        <v>29</v>
      </c>
      <c r="F1667" t="s">
        <v>2574</v>
      </c>
    </row>
    <row r="1668" spans="1:6" ht="28.8" x14ac:dyDescent="0.3">
      <c r="A1668">
        <v>1667</v>
      </c>
      <c r="B1668" t="s">
        <v>872</v>
      </c>
      <c r="C1668" t="s">
        <v>879</v>
      </c>
      <c r="D1668">
        <v>861932434</v>
      </c>
      <c r="E1668" s="1" t="s">
        <v>172</v>
      </c>
      <c r="F1668" t="s">
        <v>2575</v>
      </c>
    </row>
    <row r="1669" spans="1:6" x14ac:dyDescent="0.3">
      <c r="A1669">
        <v>1668</v>
      </c>
      <c r="B1669" t="s">
        <v>872</v>
      </c>
      <c r="C1669" t="s">
        <v>2</v>
      </c>
      <c r="D1669">
        <v>861932434</v>
      </c>
      <c r="E1669" t="s">
        <v>29</v>
      </c>
      <c r="F1669" t="s">
        <v>2576</v>
      </c>
    </row>
    <row r="1670" spans="1:6" x14ac:dyDescent="0.3">
      <c r="A1670">
        <v>1669</v>
      </c>
      <c r="B1670" t="s">
        <v>872</v>
      </c>
      <c r="C1670" t="s">
        <v>2</v>
      </c>
      <c r="D1670">
        <v>861932434</v>
      </c>
      <c r="E1670" t="s">
        <v>2577</v>
      </c>
      <c r="F1670" t="s">
        <v>2578</v>
      </c>
    </row>
    <row r="1671" spans="1:6" x14ac:dyDescent="0.3">
      <c r="A1671">
        <v>1670</v>
      </c>
      <c r="B1671" t="s">
        <v>872</v>
      </c>
      <c r="C1671" t="s">
        <v>2</v>
      </c>
      <c r="D1671">
        <v>861932434</v>
      </c>
      <c r="E1671" t="s">
        <v>25</v>
      </c>
      <c r="F1671" t="s">
        <v>2579</v>
      </c>
    </row>
    <row r="1672" spans="1:6" ht="28.8" x14ac:dyDescent="0.3">
      <c r="A1672">
        <v>1671</v>
      </c>
      <c r="B1672" t="s">
        <v>872</v>
      </c>
      <c r="C1672" t="s">
        <v>879</v>
      </c>
      <c r="D1672">
        <v>861932434</v>
      </c>
      <c r="E1672" s="1" t="s">
        <v>200</v>
      </c>
      <c r="F1672" t="s">
        <v>2580</v>
      </c>
    </row>
    <row r="1673" spans="1:6" x14ac:dyDescent="0.3">
      <c r="A1673">
        <v>1672</v>
      </c>
      <c r="B1673" t="s">
        <v>872</v>
      </c>
      <c r="C1673" t="s">
        <v>881</v>
      </c>
      <c r="D1673">
        <v>861932434</v>
      </c>
      <c r="E1673" t="s">
        <v>479</v>
      </c>
      <c r="F1673" t="s">
        <v>2581</v>
      </c>
    </row>
    <row r="1674" spans="1:6" x14ac:dyDescent="0.3">
      <c r="A1674">
        <v>1673</v>
      </c>
      <c r="B1674" t="s">
        <v>872</v>
      </c>
      <c r="C1674" t="s">
        <v>881</v>
      </c>
      <c r="D1674">
        <v>861932434</v>
      </c>
      <c r="E1674" t="s">
        <v>640</v>
      </c>
      <c r="F1674" t="s">
        <v>2582</v>
      </c>
    </row>
    <row r="1675" spans="1:6" x14ac:dyDescent="0.3">
      <c r="A1675">
        <v>1674</v>
      </c>
      <c r="B1675" t="s">
        <v>872</v>
      </c>
      <c r="C1675" t="s">
        <v>881</v>
      </c>
      <c r="D1675">
        <v>861932434</v>
      </c>
      <c r="E1675" t="s">
        <v>521</v>
      </c>
      <c r="F1675" t="s">
        <v>2583</v>
      </c>
    </row>
    <row r="1676" spans="1:6" x14ac:dyDescent="0.3">
      <c r="A1676">
        <v>1675</v>
      </c>
      <c r="B1676" t="s">
        <v>872</v>
      </c>
      <c r="C1676" t="s">
        <v>881</v>
      </c>
      <c r="D1676">
        <v>861932434</v>
      </c>
      <c r="E1676" t="s">
        <v>476</v>
      </c>
      <c r="F1676" t="s">
        <v>2584</v>
      </c>
    </row>
    <row r="1677" spans="1:6" x14ac:dyDescent="0.3">
      <c r="A1677">
        <v>1676</v>
      </c>
      <c r="B1677" t="s">
        <v>872</v>
      </c>
      <c r="C1677" t="s">
        <v>881</v>
      </c>
      <c r="D1677">
        <v>861932434</v>
      </c>
      <c r="E1677" t="s">
        <v>472</v>
      </c>
      <c r="F1677" t="s">
        <v>2585</v>
      </c>
    </row>
    <row r="1678" spans="1:6" x14ac:dyDescent="0.3">
      <c r="A1678">
        <v>1677</v>
      </c>
      <c r="B1678" t="s">
        <v>872</v>
      </c>
      <c r="C1678" t="s">
        <v>554</v>
      </c>
      <c r="D1678">
        <v>861932434</v>
      </c>
      <c r="E1678" t="s">
        <v>601</v>
      </c>
      <c r="F1678" t="s">
        <v>2586</v>
      </c>
    </row>
    <row r="1679" spans="1:6" x14ac:dyDescent="0.3">
      <c r="A1679">
        <v>1678</v>
      </c>
      <c r="B1679" t="s">
        <v>872</v>
      </c>
      <c r="C1679" t="s">
        <v>554</v>
      </c>
      <c r="D1679">
        <v>861932434</v>
      </c>
      <c r="E1679" t="s">
        <v>558</v>
      </c>
      <c r="F1679" t="s">
        <v>2587</v>
      </c>
    </row>
    <row r="1680" spans="1:6" x14ac:dyDescent="0.3">
      <c r="A1680">
        <v>1679</v>
      </c>
      <c r="B1680" t="s">
        <v>872</v>
      </c>
      <c r="C1680" t="s">
        <v>665</v>
      </c>
      <c r="D1680">
        <v>861932434</v>
      </c>
      <c r="E1680" t="s">
        <v>669</v>
      </c>
      <c r="F1680" t="s">
        <v>2588</v>
      </c>
    </row>
    <row r="1681" spans="1:6" s="18" customFormat="1" ht="15" thickBot="1" x14ac:dyDescent="0.35">
      <c r="A1681">
        <v>1680</v>
      </c>
      <c r="B1681" s="18" t="s">
        <v>872</v>
      </c>
      <c r="C1681" s="18" t="s">
        <v>762</v>
      </c>
      <c r="D1681" s="18">
        <v>861932434</v>
      </c>
      <c r="E1681" s="18" t="s">
        <v>764</v>
      </c>
      <c r="F1681" s="18" t="s">
        <v>2589</v>
      </c>
    </row>
    <row r="1682" spans="1:6" x14ac:dyDescent="0.3">
      <c r="A1682">
        <v>1681</v>
      </c>
      <c r="B1682" t="s">
        <v>872</v>
      </c>
      <c r="C1682" t="s">
        <v>2</v>
      </c>
      <c r="D1682">
        <v>864564499</v>
      </c>
      <c r="E1682" t="s">
        <v>1126</v>
      </c>
      <c r="F1682" t="s">
        <v>2590</v>
      </c>
    </row>
    <row r="1683" spans="1:6" x14ac:dyDescent="0.3">
      <c r="A1683">
        <v>1682</v>
      </c>
      <c r="B1683" t="s">
        <v>872</v>
      </c>
      <c r="C1683" t="s">
        <v>2</v>
      </c>
      <c r="D1683">
        <v>864564499</v>
      </c>
      <c r="E1683" t="s">
        <v>1126</v>
      </c>
      <c r="F1683" t="s">
        <v>2591</v>
      </c>
    </row>
    <row r="1684" spans="1:6" x14ac:dyDescent="0.3">
      <c r="A1684">
        <v>1683</v>
      </c>
      <c r="B1684" t="s">
        <v>872</v>
      </c>
      <c r="C1684" t="s">
        <v>2</v>
      </c>
      <c r="D1684">
        <v>864564499</v>
      </c>
      <c r="E1684" t="s">
        <v>28</v>
      </c>
      <c r="F1684" t="s">
        <v>2592</v>
      </c>
    </row>
    <row r="1685" spans="1:6" x14ac:dyDescent="0.3">
      <c r="A1685">
        <v>1684</v>
      </c>
      <c r="B1685" t="s">
        <v>872</v>
      </c>
      <c r="C1685" t="s">
        <v>2</v>
      </c>
      <c r="D1685">
        <v>864564499</v>
      </c>
      <c r="E1685" t="s">
        <v>71</v>
      </c>
      <c r="F1685" t="s">
        <v>2593</v>
      </c>
    </row>
    <row r="1686" spans="1:6" x14ac:dyDescent="0.3">
      <c r="A1686">
        <v>1685</v>
      </c>
      <c r="B1686" t="s">
        <v>872</v>
      </c>
      <c r="C1686" t="s">
        <v>2</v>
      </c>
      <c r="D1686">
        <v>864564499</v>
      </c>
      <c r="E1686" t="s">
        <v>25</v>
      </c>
      <c r="F1686" t="s">
        <v>2594</v>
      </c>
    </row>
    <row r="1687" spans="1:6" ht="28.8" x14ac:dyDescent="0.3">
      <c r="A1687">
        <v>1686</v>
      </c>
      <c r="B1687" t="s">
        <v>872</v>
      </c>
      <c r="C1687" t="s">
        <v>879</v>
      </c>
      <c r="D1687">
        <v>864564499</v>
      </c>
      <c r="E1687" s="1" t="s">
        <v>455</v>
      </c>
      <c r="F1687" t="s">
        <v>2595</v>
      </c>
    </row>
    <row r="1688" spans="1:6" ht="28.8" x14ac:dyDescent="0.3">
      <c r="A1688">
        <v>1687</v>
      </c>
      <c r="B1688" t="s">
        <v>872</v>
      </c>
      <c r="C1688" t="s">
        <v>879</v>
      </c>
      <c r="D1688">
        <v>864564499</v>
      </c>
      <c r="E1688" s="1" t="s">
        <v>456</v>
      </c>
      <c r="F1688" t="s">
        <v>2596</v>
      </c>
    </row>
    <row r="1689" spans="1:6" ht="28.8" x14ac:dyDescent="0.3">
      <c r="A1689">
        <v>1688</v>
      </c>
      <c r="B1689" t="s">
        <v>872</v>
      </c>
      <c r="C1689" t="s">
        <v>879</v>
      </c>
      <c r="D1689">
        <v>864564499</v>
      </c>
      <c r="E1689" s="1" t="s">
        <v>457</v>
      </c>
      <c r="F1689" t="s">
        <v>2597</v>
      </c>
    </row>
    <row r="1690" spans="1:6" ht="28.8" x14ac:dyDescent="0.3">
      <c r="A1690">
        <v>1689</v>
      </c>
      <c r="B1690" t="s">
        <v>872</v>
      </c>
      <c r="C1690" t="s">
        <v>879</v>
      </c>
      <c r="D1690">
        <v>864564499</v>
      </c>
      <c r="E1690" s="1" t="s">
        <v>458</v>
      </c>
      <c r="F1690" t="s">
        <v>2598</v>
      </c>
    </row>
    <row r="1691" spans="1:6" ht="28.8" x14ac:dyDescent="0.3">
      <c r="A1691">
        <v>1690</v>
      </c>
      <c r="B1691" t="s">
        <v>872</v>
      </c>
      <c r="C1691" t="s">
        <v>879</v>
      </c>
      <c r="D1691">
        <v>864564499</v>
      </c>
      <c r="E1691" s="1" t="s">
        <v>459</v>
      </c>
      <c r="F1691" t="s">
        <v>2599</v>
      </c>
    </row>
    <row r="1692" spans="1:6" ht="28.8" x14ac:dyDescent="0.3">
      <c r="A1692">
        <v>1691</v>
      </c>
      <c r="B1692" t="s">
        <v>872</v>
      </c>
      <c r="C1692" t="s">
        <v>879</v>
      </c>
      <c r="D1692">
        <v>864564499</v>
      </c>
      <c r="E1692" s="1" t="s">
        <v>460</v>
      </c>
      <c r="F1692" t="s">
        <v>2600</v>
      </c>
    </row>
    <row r="1693" spans="1:6" ht="28.8" x14ac:dyDescent="0.3">
      <c r="A1693">
        <v>1692</v>
      </c>
      <c r="B1693" t="s">
        <v>872</v>
      </c>
      <c r="C1693" t="s">
        <v>879</v>
      </c>
      <c r="D1693">
        <v>864564499</v>
      </c>
      <c r="E1693" s="1" t="s">
        <v>461</v>
      </c>
      <c r="F1693" t="s">
        <v>2601</v>
      </c>
    </row>
    <row r="1694" spans="1:6" ht="28.8" x14ac:dyDescent="0.3">
      <c r="A1694">
        <v>1693</v>
      </c>
      <c r="B1694" t="s">
        <v>872</v>
      </c>
      <c r="C1694" t="s">
        <v>879</v>
      </c>
      <c r="D1694">
        <v>864564499</v>
      </c>
      <c r="E1694" s="1" t="s">
        <v>255</v>
      </c>
      <c r="F1694" t="s">
        <v>2602</v>
      </c>
    </row>
    <row r="1695" spans="1:6" ht="28.8" x14ac:dyDescent="0.3">
      <c r="A1695">
        <v>1694</v>
      </c>
      <c r="B1695" t="s">
        <v>872</v>
      </c>
      <c r="C1695" t="s">
        <v>879</v>
      </c>
      <c r="D1695">
        <v>864564499</v>
      </c>
      <c r="E1695" s="1" t="s">
        <v>258</v>
      </c>
      <c r="F1695" t="s">
        <v>2603</v>
      </c>
    </row>
    <row r="1696" spans="1:6" ht="28.8" x14ac:dyDescent="0.3">
      <c r="A1696">
        <v>1695</v>
      </c>
      <c r="B1696" t="s">
        <v>872</v>
      </c>
      <c r="C1696" t="s">
        <v>879</v>
      </c>
      <c r="D1696">
        <v>864564499</v>
      </c>
      <c r="E1696" s="1" t="s">
        <v>462</v>
      </c>
      <c r="F1696" t="s">
        <v>2604</v>
      </c>
    </row>
    <row r="1697" spans="1:6" ht="28.8" x14ac:dyDescent="0.3">
      <c r="A1697">
        <v>1696</v>
      </c>
      <c r="B1697" t="s">
        <v>872</v>
      </c>
      <c r="C1697" t="s">
        <v>879</v>
      </c>
      <c r="D1697">
        <v>864564499</v>
      </c>
      <c r="E1697" s="1" t="s">
        <v>462</v>
      </c>
      <c r="F1697" t="s">
        <v>2605</v>
      </c>
    </row>
    <row r="1698" spans="1:6" ht="28.8" x14ac:dyDescent="0.3">
      <c r="A1698">
        <v>1697</v>
      </c>
      <c r="B1698" t="s">
        <v>872</v>
      </c>
      <c r="C1698" t="s">
        <v>879</v>
      </c>
      <c r="D1698">
        <v>864564499</v>
      </c>
      <c r="E1698" s="1" t="s">
        <v>459</v>
      </c>
      <c r="F1698" t="s">
        <v>2606</v>
      </c>
    </row>
    <row r="1699" spans="1:6" ht="28.8" x14ac:dyDescent="0.3">
      <c r="A1699">
        <v>1698</v>
      </c>
      <c r="B1699" t="s">
        <v>872</v>
      </c>
      <c r="C1699" t="s">
        <v>879</v>
      </c>
      <c r="D1699">
        <v>864564499</v>
      </c>
      <c r="E1699" s="1" t="s">
        <v>196</v>
      </c>
      <c r="F1699" t="s">
        <v>2607</v>
      </c>
    </row>
    <row r="1700" spans="1:6" ht="28.8" x14ac:dyDescent="0.3">
      <c r="A1700">
        <v>1699</v>
      </c>
      <c r="B1700" t="s">
        <v>872</v>
      </c>
      <c r="C1700" t="s">
        <v>879</v>
      </c>
      <c r="D1700">
        <v>864564499</v>
      </c>
      <c r="E1700" s="1" t="s">
        <v>258</v>
      </c>
      <c r="F1700" t="s">
        <v>2608</v>
      </c>
    </row>
    <row r="1701" spans="1:6" ht="28.8" x14ac:dyDescent="0.3">
      <c r="A1701">
        <v>1700</v>
      </c>
      <c r="B1701" t="s">
        <v>872</v>
      </c>
      <c r="C1701" t="s">
        <v>879</v>
      </c>
      <c r="D1701">
        <v>864564499</v>
      </c>
      <c r="E1701" s="1" t="s">
        <v>255</v>
      </c>
      <c r="F1701" t="s">
        <v>2609</v>
      </c>
    </row>
    <row r="1702" spans="1:6" x14ac:dyDescent="0.3">
      <c r="A1702">
        <v>1701</v>
      </c>
      <c r="B1702" t="s">
        <v>872</v>
      </c>
      <c r="C1702" t="s">
        <v>2</v>
      </c>
      <c r="D1702">
        <v>864564499</v>
      </c>
      <c r="E1702" t="s">
        <v>25</v>
      </c>
      <c r="F1702" t="s">
        <v>2610</v>
      </c>
    </row>
    <row r="1703" spans="1:6" ht="28.8" x14ac:dyDescent="0.3">
      <c r="A1703">
        <v>1702</v>
      </c>
      <c r="B1703" t="s">
        <v>872</v>
      </c>
      <c r="C1703" t="s">
        <v>879</v>
      </c>
      <c r="D1703">
        <v>864564499</v>
      </c>
      <c r="E1703" s="1" t="s">
        <v>255</v>
      </c>
      <c r="F1703" t="s">
        <v>2611</v>
      </c>
    </row>
    <row r="1704" spans="1:6" ht="28.8" x14ac:dyDescent="0.3">
      <c r="A1704">
        <v>1703</v>
      </c>
      <c r="B1704" t="s">
        <v>872</v>
      </c>
      <c r="C1704" t="s">
        <v>879</v>
      </c>
      <c r="D1704">
        <v>864564499</v>
      </c>
      <c r="E1704" s="1" t="s">
        <v>196</v>
      </c>
      <c r="F1704" t="s">
        <v>2612</v>
      </c>
    </row>
    <row r="1705" spans="1:6" ht="28.8" x14ac:dyDescent="0.3">
      <c r="A1705">
        <v>1704</v>
      </c>
      <c r="B1705" t="s">
        <v>872</v>
      </c>
      <c r="C1705" t="s">
        <v>879</v>
      </c>
      <c r="D1705">
        <v>864564499</v>
      </c>
      <c r="E1705" s="1" t="s">
        <v>200</v>
      </c>
      <c r="F1705" t="s">
        <v>2613</v>
      </c>
    </row>
    <row r="1706" spans="1:6" x14ac:dyDescent="0.3">
      <c r="A1706">
        <v>1705</v>
      </c>
      <c r="B1706" t="s">
        <v>872</v>
      </c>
      <c r="C1706" t="s">
        <v>881</v>
      </c>
      <c r="D1706">
        <v>864564499</v>
      </c>
      <c r="E1706" t="s">
        <v>479</v>
      </c>
      <c r="F1706" t="s">
        <v>2614</v>
      </c>
    </row>
    <row r="1707" spans="1:6" x14ac:dyDescent="0.3">
      <c r="A1707">
        <v>1706</v>
      </c>
      <c r="B1707" t="s">
        <v>872</v>
      </c>
      <c r="C1707" t="s">
        <v>881</v>
      </c>
      <c r="D1707">
        <v>864564499</v>
      </c>
      <c r="E1707" t="s">
        <v>476</v>
      </c>
      <c r="F1707" t="s">
        <v>2615</v>
      </c>
    </row>
    <row r="1708" spans="1:6" x14ac:dyDescent="0.3">
      <c r="A1708">
        <v>1707</v>
      </c>
      <c r="B1708" t="s">
        <v>872</v>
      </c>
      <c r="C1708" t="s">
        <v>881</v>
      </c>
      <c r="D1708">
        <v>864564499</v>
      </c>
      <c r="E1708" t="s">
        <v>474</v>
      </c>
      <c r="F1708" t="s">
        <v>2616</v>
      </c>
    </row>
    <row r="1709" spans="1:6" x14ac:dyDescent="0.3">
      <c r="A1709">
        <v>1708</v>
      </c>
      <c r="B1709" t="s">
        <v>872</v>
      </c>
      <c r="C1709" t="s">
        <v>881</v>
      </c>
      <c r="D1709">
        <v>864564499</v>
      </c>
      <c r="E1709" t="s">
        <v>514</v>
      </c>
      <c r="F1709" t="s">
        <v>2617</v>
      </c>
    </row>
    <row r="1710" spans="1:6" x14ac:dyDescent="0.3">
      <c r="A1710">
        <v>1709</v>
      </c>
      <c r="B1710" t="s">
        <v>872</v>
      </c>
      <c r="C1710" t="s">
        <v>881</v>
      </c>
      <c r="D1710">
        <v>864564499</v>
      </c>
      <c r="E1710" t="s">
        <v>514</v>
      </c>
      <c r="F1710" t="s">
        <v>2618</v>
      </c>
    </row>
    <row r="1711" spans="1:6" x14ac:dyDescent="0.3">
      <c r="A1711">
        <v>1710</v>
      </c>
      <c r="B1711" t="s">
        <v>872</v>
      </c>
      <c r="C1711" t="s">
        <v>881</v>
      </c>
      <c r="D1711">
        <v>864564499</v>
      </c>
      <c r="E1711" t="s">
        <v>472</v>
      </c>
      <c r="F1711" t="s">
        <v>2619</v>
      </c>
    </row>
    <row r="1712" spans="1:6" x14ac:dyDescent="0.3">
      <c r="A1712">
        <v>1711</v>
      </c>
      <c r="B1712" t="s">
        <v>872</v>
      </c>
      <c r="C1712" t="s">
        <v>554</v>
      </c>
      <c r="D1712">
        <v>864564499</v>
      </c>
      <c r="E1712" t="s">
        <v>658</v>
      </c>
      <c r="F1712" t="s">
        <v>2620</v>
      </c>
    </row>
    <row r="1713" spans="1:6" x14ac:dyDescent="0.3">
      <c r="A1713">
        <v>1712</v>
      </c>
      <c r="B1713" t="s">
        <v>872</v>
      </c>
      <c r="C1713" t="s">
        <v>554</v>
      </c>
      <c r="D1713">
        <v>864564499</v>
      </c>
      <c r="E1713" t="s">
        <v>476</v>
      </c>
      <c r="F1713" t="s">
        <v>2621</v>
      </c>
    </row>
    <row r="1714" spans="1:6" x14ac:dyDescent="0.3">
      <c r="A1714">
        <v>1713</v>
      </c>
      <c r="B1714" t="s">
        <v>872</v>
      </c>
      <c r="C1714" t="s">
        <v>554</v>
      </c>
      <c r="D1714">
        <v>864564499</v>
      </c>
      <c r="E1714" t="s">
        <v>568</v>
      </c>
      <c r="F1714" t="s">
        <v>2622</v>
      </c>
    </row>
    <row r="1715" spans="1:6" x14ac:dyDescent="0.3">
      <c r="A1715">
        <v>1714</v>
      </c>
      <c r="B1715" t="s">
        <v>872</v>
      </c>
      <c r="C1715" t="s">
        <v>665</v>
      </c>
      <c r="D1715">
        <v>864564499</v>
      </c>
      <c r="E1715" t="s">
        <v>692</v>
      </c>
      <c r="F1715" t="s">
        <v>2623</v>
      </c>
    </row>
    <row r="1716" spans="1:6" x14ac:dyDescent="0.3">
      <c r="A1716">
        <v>1715</v>
      </c>
      <c r="B1716" t="s">
        <v>872</v>
      </c>
      <c r="C1716" t="s">
        <v>665</v>
      </c>
      <c r="D1716">
        <v>864564499</v>
      </c>
      <c r="E1716" t="s">
        <v>673</v>
      </c>
      <c r="F1716" t="s">
        <v>2624</v>
      </c>
    </row>
    <row r="1717" spans="1:6" x14ac:dyDescent="0.3">
      <c r="A1717">
        <v>1716</v>
      </c>
      <c r="B1717" t="s">
        <v>872</v>
      </c>
      <c r="C1717" t="s">
        <v>665</v>
      </c>
      <c r="D1717">
        <v>864564499</v>
      </c>
      <c r="E1717" t="s">
        <v>689</v>
      </c>
      <c r="F1717" t="s">
        <v>2625</v>
      </c>
    </row>
    <row r="1718" spans="1:6" x14ac:dyDescent="0.3">
      <c r="A1718">
        <v>1717</v>
      </c>
      <c r="B1718" t="s">
        <v>872</v>
      </c>
      <c r="C1718" t="s">
        <v>665</v>
      </c>
      <c r="D1718">
        <v>864564499</v>
      </c>
      <c r="E1718" t="s">
        <v>669</v>
      </c>
      <c r="F1718" t="s">
        <v>2626</v>
      </c>
    </row>
    <row r="1719" spans="1:6" x14ac:dyDescent="0.3">
      <c r="A1719">
        <v>1718</v>
      </c>
      <c r="B1719" t="s">
        <v>872</v>
      </c>
      <c r="C1719" t="s">
        <v>762</v>
      </c>
      <c r="D1719">
        <v>864564499</v>
      </c>
      <c r="E1719" t="s">
        <v>772</v>
      </c>
      <c r="F1719" t="s">
        <v>2627</v>
      </c>
    </row>
    <row r="1720" spans="1:6" x14ac:dyDescent="0.3">
      <c r="A1720">
        <v>1719</v>
      </c>
      <c r="B1720" t="s">
        <v>872</v>
      </c>
      <c r="C1720" t="s">
        <v>762</v>
      </c>
      <c r="D1720">
        <v>864564499</v>
      </c>
      <c r="E1720" t="s">
        <v>774</v>
      </c>
      <c r="F1720" t="s">
        <v>2628</v>
      </c>
    </row>
    <row r="1721" spans="1:6" x14ac:dyDescent="0.3">
      <c r="A1721">
        <v>1720</v>
      </c>
      <c r="B1721" t="s">
        <v>872</v>
      </c>
      <c r="C1721" t="s">
        <v>762</v>
      </c>
      <c r="D1721">
        <v>864564499</v>
      </c>
      <c r="E1721" t="s">
        <v>775</v>
      </c>
      <c r="F1721" t="s">
        <v>2629</v>
      </c>
    </row>
    <row r="1722" spans="1:6" x14ac:dyDescent="0.3">
      <c r="A1722">
        <v>1721</v>
      </c>
      <c r="B1722" t="s">
        <v>872</v>
      </c>
      <c r="C1722" t="s">
        <v>762</v>
      </c>
      <c r="D1722">
        <v>864564499</v>
      </c>
      <c r="E1722" t="s">
        <v>828</v>
      </c>
      <c r="F1722" t="s">
        <v>2630</v>
      </c>
    </row>
    <row r="1723" spans="1:6" x14ac:dyDescent="0.3">
      <c r="A1723">
        <v>1722</v>
      </c>
      <c r="B1723" t="s">
        <v>872</v>
      </c>
      <c r="C1723" t="s">
        <v>762</v>
      </c>
      <c r="D1723">
        <v>864564499</v>
      </c>
      <c r="E1723" t="s">
        <v>767</v>
      </c>
      <c r="F1723" t="s">
        <v>2631</v>
      </c>
    </row>
    <row r="1724" spans="1:6" x14ac:dyDescent="0.3">
      <c r="A1724">
        <v>1723</v>
      </c>
      <c r="B1724" t="s">
        <v>872</v>
      </c>
      <c r="C1724" t="s">
        <v>762</v>
      </c>
      <c r="D1724">
        <v>864564499</v>
      </c>
      <c r="E1724" t="s">
        <v>829</v>
      </c>
      <c r="F1724" t="s">
        <v>2632</v>
      </c>
    </row>
    <row r="1725" spans="1:6" x14ac:dyDescent="0.3">
      <c r="A1725">
        <v>1724</v>
      </c>
      <c r="B1725" t="s">
        <v>872</v>
      </c>
      <c r="C1725" t="s">
        <v>762</v>
      </c>
      <c r="D1725">
        <v>864564499</v>
      </c>
      <c r="E1725" t="s">
        <v>830</v>
      </c>
      <c r="F1725" t="s">
        <v>2633</v>
      </c>
    </row>
    <row r="1726" spans="1:6" x14ac:dyDescent="0.3">
      <c r="A1726">
        <v>1725</v>
      </c>
      <c r="B1726" t="s">
        <v>872</v>
      </c>
      <c r="C1726" t="s">
        <v>762</v>
      </c>
      <c r="D1726">
        <v>864564499</v>
      </c>
      <c r="E1726" t="s">
        <v>764</v>
      </c>
      <c r="F1726" t="s">
        <v>2634</v>
      </c>
    </row>
    <row r="1727" spans="1:6" s="18" customFormat="1" ht="231" thickBot="1" x14ac:dyDescent="0.35">
      <c r="A1727">
        <v>1726</v>
      </c>
      <c r="B1727" s="18" t="s">
        <v>872</v>
      </c>
      <c r="C1727" s="18" t="s">
        <v>906</v>
      </c>
      <c r="D1727" s="18">
        <v>864564499</v>
      </c>
      <c r="E1727" s="19" t="s">
        <v>907</v>
      </c>
      <c r="F1727" s="18" t="s">
        <v>2635</v>
      </c>
    </row>
    <row r="1728" spans="1:6" x14ac:dyDescent="0.3">
      <c r="A1728">
        <v>1727</v>
      </c>
      <c r="B1728" t="s">
        <v>872</v>
      </c>
      <c r="C1728" t="s">
        <v>2</v>
      </c>
      <c r="D1728">
        <v>872801156</v>
      </c>
      <c r="E1728" t="s">
        <v>59</v>
      </c>
      <c r="F1728" t="s">
        <v>2636</v>
      </c>
    </row>
    <row r="1729" spans="1:6" x14ac:dyDescent="0.3">
      <c r="A1729">
        <v>1728</v>
      </c>
      <c r="B1729" t="s">
        <v>872</v>
      </c>
      <c r="C1729" t="s">
        <v>2</v>
      </c>
      <c r="D1729">
        <v>872801156</v>
      </c>
      <c r="E1729" t="s">
        <v>28</v>
      </c>
      <c r="F1729" t="s">
        <v>2637</v>
      </c>
    </row>
    <row r="1730" spans="1:6" x14ac:dyDescent="0.3">
      <c r="A1730">
        <v>1729</v>
      </c>
      <c r="B1730" t="s">
        <v>872</v>
      </c>
      <c r="C1730" t="s">
        <v>2</v>
      </c>
      <c r="D1730">
        <v>872801156</v>
      </c>
      <c r="E1730" t="s">
        <v>22</v>
      </c>
      <c r="F1730" t="s">
        <v>2638</v>
      </c>
    </row>
    <row r="1731" spans="1:6" x14ac:dyDescent="0.3">
      <c r="A1731">
        <v>1730</v>
      </c>
      <c r="B1731" t="s">
        <v>872</v>
      </c>
      <c r="C1731" t="s">
        <v>2</v>
      </c>
      <c r="D1731">
        <v>872801156</v>
      </c>
      <c r="E1731" t="s">
        <v>25</v>
      </c>
      <c r="F1731" t="s">
        <v>2639</v>
      </c>
    </row>
    <row r="1732" spans="1:6" ht="28.8" x14ac:dyDescent="0.3">
      <c r="A1732">
        <v>1731</v>
      </c>
      <c r="B1732" t="s">
        <v>872</v>
      </c>
      <c r="C1732" t="s">
        <v>879</v>
      </c>
      <c r="D1732">
        <v>872801156</v>
      </c>
      <c r="E1732" s="1" t="s">
        <v>200</v>
      </c>
      <c r="F1732" t="s">
        <v>2640</v>
      </c>
    </row>
    <row r="1733" spans="1:6" x14ac:dyDescent="0.3">
      <c r="A1733">
        <v>1732</v>
      </c>
      <c r="B1733" t="s">
        <v>872</v>
      </c>
      <c r="C1733" t="s">
        <v>881</v>
      </c>
      <c r="D1733">
        <v>872801156</v>
      </c>
      <c r="E1733" t="s">
        <v>476</v>
      </c>
      <c r="F1733" t="s">
        <v>2641</v>
      </c>
    </row>
    <row r="1734" spans="1:6" x14ac:dyDescent="0.3">
      <c r="A1734">
        <v>1733</v>
      </c>
      <c r="B1734" t="s">
        <v>872</v>
      </c>
      <c r="C1734" t="s">
        <v>881</v>
      </c>
      <c r="D1734">
        <v>872801156</v>
      </c>
      <c r="E1734" t="s">
        <v>474</v>
      </c>
      <c r="F1734" t="s">
        <v>2642</v>
      </c>
    </row>
    <row r="1735" spans="1:6" x14ac:dyDescent="0.3">
      <c r="A1735">
        <v>1734</v>
      </c>
      <c r="B1735" t="s">
        <v>872</v>
      </c>
      <c r="C1735" t="s">
        <v>881</v>
      </c>
      <c r="D1735">
        <v>872801156</v>
      </c>
      <c r="E1735" t="s">
        <v>480</v>
      </c>
      <c r="F1735" t="s">
        <v>2643</v>
      </c>
    </row>
    <row r="1736" spans="1:6" x14ac:dyDescent="0.3">
      <c r="A1736">
        <v>1735</v>
      </c>
      <c r="B1736" t="s">
        <v>872</v>
      </c>
      <c r="C1736" t="s">
        <v>554</v>
      </c>
      <c r="D1736">
        <v>872801156</v>
      </c>
      <c r="E1736" t="s">
        <v>571</v>
      </c>
      <c r="F1736" t="s">
        <v>2644</v>
      </c>
    </row>
    <row r="1737" spans="1:6" x14ac:dyDescent="0.3">
      <c r="A1737">
        <v>1736</v>
      </c>
      <c r="B1737" t="s">
        <v>872</v>
      </c>
      <c r="C1737" t="s">
        <v>665</v>
      </c>
      <c r="D1737">
        <v>872801156</v>
      </c>
      <c r="E1737" t="s">
        <v>669</v>
      </c>
      <c r="F1737" t="s">
        <v>2645</v>
      </c>
    </row>
    <row r="1738" spans="1:6" s="18" customFormat="1" ht="15" thickBot="1" x14ac:dyDescent="0.35">
      <c r="A1738">
        <v>1737</v>
      </c>
      <c r="B1738" s="18" t="s">
        <v>872</v>
      </c>
      <c r="C1738" s="18" t="s">
        <v>762</v>
      </c>
      <c r="D1738" s="18">
        <v>872801156</v>
      </c>
      <c r="E1738" s="18" t="s">
        <v>764</v>
      </c>
      <c r="F1738" s="18" t="s">
        <v>2646</v>
      </c>
    </row>
    <row r="1739" spans="1:6" x14ac:dyDescent="0.3">
      <c r="A1739">
        <v>1738</v>
      </c>
      <c r="B1739" t="s">
        <v>872</v>
      </c>
      <c r="C1739" t="s">
        <v>2</v>
      </c>
      <c r="D1739">
        <v>888277516</v>
      </c>
      <c r="E1739" t="s">
        <v>17</v>
      </c>
      <c r="F1739" t="s">
        <v>2647</v>
      </c>
    </row>
    <row r="1740" spans="1:6" x14ac:dyDescent="0.3">
      <c r="A1740">
        <v>1739</v>
      </c>
      <c r="B1740" t="s">
        <v>872</v>
      </c>
      <c r="C1740" t="s">
        <v>2</v>
      </c>
      <c r="D1740">
        <v>888277516</v>
      </c>
      <c r="E1740" t="s">
        <v>32</v>
      </c>
      <c r="F1740" t="s">
        <v>2648</v>
      </c>
    </row>
    <row r="1741" spans="1:6" x14ac:dyDescent="0.3">
      <c r="A1741">
        <v>1740</v>
      </c>
      <c r="B1741" t="s">
        <v>872</v>
      </c>
      <c r="C1741" t="s">
        <v>2</v>
      </c>
      <c r="D1741">
        <v>888277516</v>
      </c>
      <c r="E1741" t="s">
        <v>29</v>
      </c>
      <c r="F1741" t="s">
        <v>2649</v>
      </c>
    </row>
    <row r="1742" spans="1:6" ht="28.8" x14ac:dyDescent="0.3">
      <c r="A1742">
        <v>1741</v>
      </c>
      <c r="B1742" t="s">
        <v>872</v>
      </c>
      <c r="C1742" t="s">
        <v>879</v>
      </c>
      <c r="D1742">
        <v>888277516</v>
      </c>
      <c r="E1742" s="1" t="s">
        <v>172</v>
      </c>
      <c r="F1742" t="s">
        <v>2650</v>
      </c>
    </row>
    <row r="1743" spans="1:6" x14ac:dyDescent="0.3">
      <c r="A1743">
        <v>1742</v>
      </c>
      <c r="B1743" t="s">
        <v>872</v>
      </c>
      <c r="C1743" t="s">
        <v>881</v>
      </c>
      <c r="D1743">
        <v>888277516</v>
      </c>
      <c r="E1743" t="s">
        <v>472</v>
      </c>
      <c r="F1743" t="s">
        <v>2651</v>
      </c>
    </row>
    <row r="1744" spans="1:6" x14ac:dyDescent="0.3">
      <c r="A1744">
        <v>1743</v>
      </c>
      <c r="B1744" t="s">
        <v>872</v>
      </c>
      <c r="C1744" t="s">
        <v>554</v>
      </c>
      <c r="D1744">
        <v>888277516</v>
      </c>
      <c r="E1744" t="s">
        <v>659</v>
      </c>
      <c r="F1744" t="s">
        <v>2652</v>
      </c>
    </row>
    <row r="1745" spans="1:6" x14ac:dyDescent="0.3">
      <c r="A1745">
        <v>1744</v>
      </c>
      <c r="B1745" t="s">
        <v>872</v>
      </c>
      <c r="C1745" t="s">
        <v>554</v>
      </c>
      <c r="D1745">
        <v>888277516</v>
      </c>
      <c r="E1745" t="s">
        <v>660</v>
      </c>
      <c r="F1745" t="s">
        <v>2653</v>
      </c>
    </row>
    <row r="1746" spans="1:6" x14ac:dyDescent="0.3">
      <c r="A1746">
        <v>1745</v>
      </c>
      <c r="B1746" t="s">
        <v>872</v>
      </c>
      <c r="C1746" t="s">
        <v>554</v>
      </c>
      <c r="D1746">
        <v>888277516</v>
      </c>
      <c r="E1746" t="s">
        <v>601</v>
      </c>
      <c r="F1746" t="s">
        <v>2654</v>
      </c>
    </row>
    <row r="1747" spans="1:6" x14ac:dyDescent="0.3">
      <c r="A1747">
        <v>1746</v>
      </c>
      <c r="B1747" t="s">
        <v>872</v>
      </c>
      <c r="C1747" t="s">
        <v>554</v>
      </c>
      <c r="D1747">
        <v>888277516</v>
      </c>
      <c r="E1747" t="s">
        <v>558</v>
      </c>
      <c r="F1747" t="s">
        <v>2655</v>
      </c>
    </row>
    <row r="1748" spans="1:6" x14ac:dyDescent="0.3">
      <c r="A1748">
        <v>1747</v>
      </c>
      <c r="B1748" t="s">
        <v>872</v>
      </c>
      <c r="C1748" t="s">
        <v>665</v>
      </c>
      <c r="D1748">
        <v>888277516</v>
      </c>
      <c r="E1748" t="s">
        <v>709</v>
      </c>
      <c r="F1748" t="s">
        <v>2656</v>
      </c>
    </row>
    <row r="1749" spans="1:6" x14ac:dyDescent="0.3">
      <c r="A1749">
        <v>1748</v>
      </c>
      <c r="B1749" t="s">
        <v>872</v>
      </c>
      <c r="C1749" t="s">
        <v>665</v>
      </c>
      <c r="D1749">
        <v>888277516</v>
      </c>
      <c r="E1749" t="s">
        <v>673</v>
      </c>
      <c r="F1749" t="s">
        <v>2657</v>
      </c>
    </row>
    <row r="1750" spans="1:6" x14ac:dyDescent="0.3">
      <c r="A1750">
        <v>1749</v>
      </c>
      <c r="B1750" t="s">
        <v>872</v>
      </c>
      <c r="C1750" t="s">
        <v>665</v>
      </c>
      <c r="D1750">
        <v>888277516</v>
      </c>
      <c r="E1750" t="s">
        <v>689</v>
      </c>
      <c r="F1750" t="s">
        <v>2658</v>
      </c>
    </row>
    <row r="1751" spans="1:6" x14ac:dyDescent="0.3">
      <c r="A1751">
        <v>1750</v>
      </c>
      <c r="B1751" t="s">
        <v>872</v>
      </c>
      <c r="C1751" t="s">
        <v>665</v>
      </c>
      <c r="D1751">
        <v>888277516</v>
      </c>
      <c r="E1751" t="s">
        <v>698</v>
      </c>
      <c r="F1751" t="s">
        <v>2659</v>
      </c>
    </row>
    <row r="1752" spans="1:6" x14ac:dyDescent="0.3">
      <c r="A1752">
        <v>1751</v>
      </c>
      <c r="B1752" t="s">
        <v>872</v>
      </c>
      <c r="C1752" t="s">
        <v>665</v>
      </c>
      <c r="D1752">
        <v>888277516</v>
      </c>
      <c r="E1752" t="s">
        <v>758</v>
      </c>
      <c r="F1752" t="s">
        <v>2660</v>
      </c>
    </row>
    <row r="1753" spans="1:6" x14ac:dyDescent="0.3">
      <c r="A1753">
        <v>1752</v>
      </c>
      <c r="B1753" t="s">
        <v>872</v>
      </c>
      <c r="C1753" t="s">
        <v>665</v>
      </c>
      <c r="D1753">
        <v>888277516</v>
      </c>
      <c r="E1753" t="s">
        <v>671</v>
      </c>
      <c r="F1753" t="s">
        <v>2661</v>
      </c>
    </row>
    <row r="1754" spans="1:6" x14ac:dyDescent="0.3">
      <c r="A1754">
        <v>1753</v>
      </c>
      <c r="B1754" t="s">
        <v>872</v>
      </c>
      <c r="C1754" t="s">
        <v>665</v>
      </c>
      <c r="D1754">
        <v>888277516</v>
      </c>
      <c r="E1754" t="s">
        <v>702</v>
      </c>
      <c r="F1754" t="s">
        <v>2662</v>
      </c>
    </row>
    <row r="1755" spans="1:6" x14ac:dyDescent="0.3">
      <c r="A1755">
        <v>1754</v>
      </c>
      <c r="B1755" t="s">
        <v>872</v>
      </c>
      <c r="C1755" t="s">
        <v>665</v>
      </c>
      <c r="D1755">
        <v>888277516</v>
      </c>
      <c r="E1755" t="s">
        <v>698</v>
      </c>
      <c r="F1755" t="s">
        <v>2663</v>
      </c>
    </row>
    <row r="1756" spans="1:6" x14ac:dyDescent="0.3">
      <c r="A1756">
        <v>1755</v>
      </c>
      <c r="B1756" t="s">
        <v>872</v>
      </c>
      <c r="C1756" t="s">
        <v>665</v>
      </c>
      <c r="D1756">
        <v>888277516</v>
      </c>
      <c r="E1756" t="s">
        <v>671</v>
      </c>
      <c r="F1756" t="s">
        <v>2664</v>
      </c>
    </row>
    <row r="1757" spans="1:6" x14ac:dyDescent="0.3">
      <c r="A1757">
        <v>1756</v>
      </c>
      <c r="B1757" t="s">
        <v>872</v>
      </c>
      <c r="C1757" t="s">
        <v>665</v>
      </c>
      <c r="D1757">
        <v>888277516</v>
      </c>
      <c r="E1757" t="s">
        <v>669</v>
      </c>
      <c r="F1757" t="s">
        <v>2665</v>
      </c>
    </row>
    <row r="1758" spans="1:6" x14ac:dyDescent="0.3">
      <c r="A1758">
        <v>1757</v>
      </c>
      <c r="B1758" t="s">
        <v>872</v>
      </c>
      <c r="C1758" t="s">
        <v>762</v>
      </c>
      <c r="D1758">
        <v>888277516</v>
      </c>
      <c r="E1758" t="s">
        <v>767</v>
      </c>
      <c r="F1758" t="s">
        <v>2666</v>
      </c>
    </row>
    <row r="1759" spans="1:6" x14ac:dyDescent="0.3">
      <c r="A1759">
        <v>1758</v>
      </c>
      <c r="B1759" t="s">
        <v>872</v>
      </c>
      <c r="C1759" t="s">
        <v>762</v>
      </c>
      <c r="D1759">
        <v>888277516</v>
      </c>
      <c r="E1759" t="s">
        <v>768</v>
      </c>
      <c r="F1759" t="s">
        <v>2667</v>
      </c>
    </row>
    <row r="1760" spans="1:6" x14ac:dyDescent="0.3">
      <c r="A1760">
        <v>1759</v>
      </c>
      <c r="B1760" t="s">
        <v>872</v>
      </c>
      <c r="C1760" t="s">
        <v>762</v>
      </c>
      <c r="D1760">
        <v>888277516</v>
      </c>
      <c r="E1760" t="s">
        <v>780</v>
      </c>
      <c r="F1760" t="s">
        <v>2668</v>
      </c>
    </row>
    <row r="1761" spans="1:6" x14ac:dyDescent="0.3">
      <c r="A1761">
        <v>1760</v>
      </c>
      <c r="B1761" t="s">
        <v>872</v>
      </c>
      <c r="C1761" t="s">
        <v>762</v>
      </c>
      <c r="D1761">
        <v>888277516</v>
      </c>
      <c r="E1761" t="s">
        <v>764</v>
      </c>
      <c r="F1761" t="s">
        <v>2669</v>
      </c>
    </row>
    <row r="1762" spans="1:6" x14ac:dyDescent="0.3">
      <c r="A1762">
        <v>1761</v>
      </c>
      <c r="B1762" t="s">
        <v>872</v>
      </c>
      <c r="C1762" t="s">
        <v>2</v>
      </c>
      <c r="D1762">
        <v>888277516</v>
      </c>
      <c r="E1762" t="s">
        <v>2670</v>
      </c>
      <c r="F1762" t="s">
        <v>2671</v>
      </c>
    </row>
    <row r="1763" spans="1:6" x14ac:dyDescent="0.3">
      <c r="A1763">
        <v>1762</v>
      </c>
      <c r="B1763" t="s">
        <v>872</v>
      </c>
      <c r="C1763" t="s">
        <v>2</v>
      </c>
      <c r="D1763">
        <v>888277516</v>
      </c>
      <c r="E1763" t="s">
        <v>44</v>
      </c>
      <c r="F1763" t="s">
        <v>2672</v>
      </c>
    </row>
    <row r="1764" spans="1:6" x14ac:dyDescent="0.3">
      <c r="A1764">
        <v>1763</v>
      </c>
      <c r="B1764" t="s">
        <v>872</v>
      </c>
      <c r="C1764" t="s">
        <v>2</v>
      </c>
      <c r="D1764">
        <v>888277516</v>
      </c>
      <c r="E1764" t="s">
        <v>2673</v>
      </c>
      <c r="F1764" t="s">
        <v>2674</v>
      </c>
    </row>
    <row r="1765" spans="1:6" s="18" customFormat="1" ht="15" thickBot="1" x14ac:dyDescent="0.35">
      <c r="A1765">
        <v>1764</v>
      </c>
      <c r="B1765" s="18" t="s">
        <v>872</v>
      </c>
      <c r="C1765" s="18" t="s">
        <v>2</v>
      </c>
      <c r="D1765" s="18">
        <v>888277516</v>
      </c>
      <c r="E1765" s="18" t="s">
        <v>29</v>
      </c>
      <c r="F1765" s="18" t="s">
        <v>2675</v>
      </c>
    </row>
    <row r="1766" spans="1:6" x14ac:dyDescent="0.3">
      <c r="A1766">
        <v>1765</v>
      </c>
      <c r="B1766" t="s">
        <v>872</v>
      </c>
      <c r="C1766" t="s">
        <v>2</v>
      </c>
      <c r="D1766">
        <v>911279847</v>
      </c>
      <c r="E1766" t="s">
        <v>25</v>
      </c>
      <c r="F1766" t="s">
        <v>2676</v>
      </c>
    </row>
    <row r="1767" spans="1:6" ht="28.8" x14ac:dyDescent="0.3">
      <c r="A1767">
        <v>1766</v>
      </c>
      <c r="B1767" t="s">
        <v>872</v>
      </c>
      <c r="C1767" t="s">
        <v>879</v>
      </c>
      <c r="D1767">
        <v>911279847</v>
      </c>
      <c r="E1767" s="1" t="s">
        <v>463</v>
      </c>
      <c r="F1767" t="s">
        <v>2677</v>
      </c>
    </row>
    <row r="1768" spans="1:6" ht="28.8" x14ac:dyDescent="0.3">
      <c r="A1768">
        <v>1767</v>
      </c>
      <c r="B1768" t="s">
        <v>872</v>
      </c>
      <c r="C1768" t="s">
        <v>879</v>
      </c>
      <c r="D1768">
        <v>911279847</v>
      </c>
      <c r="E1768" s="1" t="s">
        <v>200</v>
      </c>
      <c r="F1768" t="s">
        <v>2678</v>
      </c>
    </row>
    <row r="1769" spans="1:6" x14ac:dyDescent="0.3">
      <c r="A1769">
        <v>1768</v>
      </c>
      <c r="B1769" t="s">
        <v>872</v>
      </c>
      <c r="C1769" t="s">
        <v>881</v>
      </c>
      <c r="D1769">
        <v>911279847</v>
      </c>
      <c r="E1769" t="s">
        <v>515</v>
      </c>
      <c r="F1769" t="s">
        <v>2679</v>
      </c>
    </row>
    <row r="1770" spans="1:6" x14ac:dyDescent="0.3">
      <c r="A1770">
        <v>1769</v>
      </c>
      <c r="B1770" t="s">
        <v>872</v>
      </c>
      <c r="C1770" t="s">
        <v>881</v>
      </c>
      <c r="D1770">
        <v>911279847</v>
      </c>
      <c r="E1770" t="s">
        <v>544</v>
      </c>
      <c r="F1770" t="s">
        <v>2680</v>
      </c>
    </row>
    <row r="1771" spans="1:6" x14ac:dyDescent="0.3">
      <c r="A1771">
        <v>1770</v>
      </c>
      <c r="B1771" t="s">
        <v>872</v>
      </c>
      <c r="C1771" t="s">
        <v>881</v>
      </c>
      <c r="D1771">
        <v>911279847</v>
      </c>
      <c r="E1771" t="s">
        <v>472</v>
      </c>
      <c r="F1771" t="s">
        <v>2681</v>
      </c>
    </row>
    <row r="1772" spans="1:6" x14ac:dyDescent="0.3">
      <c r="A1772">
        <v>1771</v>
      </c>
      <c r="B1772" t="s">
        <v>872</v>
      </c>
      <c r="C1772" t="s">
        <v>554</v>
      </c>
      <c r="D1772">
        <v>911279847</v>
      </c>
      <c r="E1772" t="s">
        <v>568</v>
      </c>
      <c r="F1772" t="s">
        <v>2682</v>
      </c>
    </row>
    <row r="1773" spans="1:6" x14ac:dyDescent="0.3">
      <c r="A1773">
        <v>1772</v>
      </c>
      <c r="B1773" t="s">
        <v>872</v>
      </c>
      <c r="C1773" t="s">
        <v>665</v>
      </c>
      <c r="D1773">
        <v>911279847</v>
      </c>
      <c r="E1773" t="s">
        <v>759</v>
      </c>
      <c r="F1773" t="s">
        <v>2683</v>
      </c>
    </row>
    <row r="1774" spans="1:6" x14ac:dyDescent="0.3">
      <c r="A1774">
        <v>1773</v>
      </c>
      <c r="B1774" t="s">
        <v>872</v>
      </c>
      <c r="C1774" t="s">
        <v>665</v>
      </c>
      <c r="D1774">
        <v>911279847</v>
      </c>
      <c r="E1774" t="s">
        <v>675</v>
      </c>
      <c r="F1774" t="s">
        <v>2684</v>
      </c>
    </row>
    <row r="1775" spans="1:6" x14ac:dyDescent="0.3">
      <c r="A1775">
        <v>1774</v>
      </c>
      <c r="B1775" t="s">
        <v>872</v>
      </c>
      <c r="C1775" t="s">
        <v>665</v>
      </c>
      <c r="D1775">
        <v>911279847</v>
      </c>
      <c r="E1775" t="s">
        <v>669</v>
      </c>
      <c r="F1775" t="s">
        <v>2685</v>
      </c>
    </row>
    <row r="1776" spans="1:6" s="18" customFormat="1" ht="15" thickBot="1" x14ac:dyDescent="0.35">
      <c r="A1776">
        <v>1775</v>
      </c>
      <c r="B1776" s="18" t="s">
        <v>872</v>
      </c>
      <c r="C1776" s="18" t="s">
        <v>762</v>
      </c>
      <c r="D1776" s="18">
        <v>911279847</v>
      </c>
      <c r="E1776" s="18" t="s">
        <v>764</v>
      </c>
      <c r="F1776" s="18" t="s">
        <v>2686</v>
      </c>
    </row>
    <row r="1777" spans="1:6" x14ac:dyDescent="0.3">
      <c r="A1777">
        <v>1776</v>
      </c>
      <c r="B1777" t="s">
        <v>872</v>
      </c>
      <c r="C1777" t="s">
        <v>2</v>
      </c>
      <c r="D1777">
        <v>939957168</v>
      </c>
      <c r="E1777" t="s">
        <v>44</v>
      </c>
      <c r="F1777" t="s">
        <v>2687</v>
      </c>
    </row>
    <row r="1778" spans="1:6" x14ac:dyDescent="0.3">
      <c r="A1778">
        <v>1777</v>
      </c>
      <c r="B1778" t="s">
        <v>872</v>
      </c>
      <c r="C1778" t="s">
        <v>2</v>
      </c>
      <c r="D1778">
        <v>939957168</v>
      </c>
      <c r="E1778" t="s">
        <v>25</v>
      </c>
      <c r="F1778" t="s">
        <v>2688</v>
      </c>
    </row>
    <row r="1779" spans="1:6" ht="28.8" x14ac:dyDescent="0.3">
      <c r="A1779">
        <v>1778</v>
      </c>
      <c r="B1779" t="s">
        <v>872</v>
      </c>
      <c r="C1779" t="s">
        <v>879</v>
      </c>
      <c r="D1779">
        <v>939957168</v>
      </c>
      <c r="E1779" s="1" t="s">
        <v>418</v>
      </c>
      <c r="F1779" t="s">
        <v>2689</v>
      </c>
    </row>
    <row r="1780" spans="1:6" ht="28.8" x14ac:dyDescent="0.3">
      <c r="A1780">
        <v>1779</v>
      </c>
      <c r="B1780" t="s">
        <v>872</v>
      </c>
      <c r="C1780" t="s">
        <v>879</v>
      </c>
      <c r="D1780">
        <v>939957168</v>
      </c>
      <c r="E1780" s="1" t="s">
        <v>391</v>
      </c>
      <c r="F1780" t="s">
        <v>2690</v>
      </c>
    </row>
    <row r="1781" spans="1:6" ht="28.8" x14ac:dyDescent="0.3">
      <c r="A1781">
        <v>1780</v>
      </c>
      <c r="B1781" t="s">
        <v>872</v>
      </c>
      <c r="C1781" t="s">
        <v>879</v>
      </c>
      <c r="D1781">
        <v>939957168</v>
      </c>
      <c r="E1781" s="1" t="s">
        <v>464</v>
      </c>
      <c r="F1781" t="s">
        <v>2691</v>
      </c>
    </row>
    <row r="1782" spans="1:6" ht="28.8" x14ac:dyDescent="0.3">
      <c r="A1782">
        <v>1781</v>
      </c>
      <c r="B1782" t="s">
        <v>872</v>
      </c>
      <c r="C1782" t="s">
        <v>879</v>
      </c>
      <c r="D1782">
        <v>939957168</v>
      </c>
      <c r="E1782" s="1" t="s">
        <v>465</v>
      </c>
      <c r="F1782" t="s">
        <v>2692</v>
      </c>
    </row>
    <row r="1783" spans="1:6" ht="28.8" x14ac:dyDescent="0.3">
      <c r="A1783">
        <v>1782</v>
      </c>
      <c r="B1783" t="s">
        <v>872</v>
      </c>
      <c r="C1783" t="s">
        <v>879</v>
      </c>
      <c r="D1783">
        <v>939957168</v>
      </c>
      <c r="E1783" s="1" t="s">
        <v>466</v>
      </c>
      <c r="F1783" t="s">
        <v>2693</v>
      </c>
    </row>
    <row r="1784" spans="1:6" ht="28.8" x14ac:dyDescent="0.3">
      <c r="A1784">
        <v>1783</v>
      </c>
      <c r="B1784" t="s">
        <v>872</v>
      </c>
      <c r="C1784" t="s">
        <v>879</v>
      </c>
      <c r="D1784">
        <v>939957168</v>
      </c>
      <c r="E1784" s="1" t="s">
        <v>172</v>
      </c>
      <c r="F1784" t="s">
        <v>2694</v>
      </c>
    </row>
    <row r="1785" spans="1:6" x14ac:dyDescent="0.3">
      <c r="A1785">
        <v>1784</v>
      </c>
      <c r="B1785" t="s">
        <v>872</v>
      </c>
      <c r="C1785" t="s">
        <v>881</v>
      </c>
      <c r="D1785">
        <v>939957168</v>
      </c>
      <c r="E1785" t="s">
        <v>474</v>
      </c>
      <c r="F1785" t="s">
        <v>2695</v>
      </c>
    </row>
    <row r="1786" spans="1:6" x14ac:dyDescent="0.3">
      <c r="A1786">
        <v>1785</v>
      </c>
      <c r="B1786" t="s">
        <v>872</v>
      </c>
      <c r="C1786" t="s">
        <v>881</v>
      </c>
      <c r="D1786">
        <v>939957168</v>
      </c>
      <c r="E1786" t="s">
        <v>474</v>
      </c>
      <c r="F1786" t="s">
        <v>2696</v>
      </c>
    </row>
    <row r="1787" spans="1:6" x14ac:dyDescent="0.3">
      <c r="A1787">
        <v>1786</v>
      </c>
      <c r="B1787" t="s">
        <v>872</v>
      </c>
      <c r="C1787" t="s">
        <v>881</v>
      </c>
      <c r="D1787">
        <v>939957168</v>
      </c>
      <c r="E1787" t="s">
        <v>480</v>
      </c>
      <c r="F1787" t="s">
        <v>2697</v>
      </c>
    </row>
    <row r="1788" spans="1:6" x14ac:dyDescent="0.3">
      <c r="A1788">
        <v>1787</v>
      </c>
      <c r="B1788" t="s">
        <v>872</v>
      </c>
      <c r="C1788" t="s">
        <v>554</v>
      </c>
      <c r="D1788">
        <v>939957168</v>
      </c>
      <c r="E1788" t="s">
        <v>474</v>
      </c>
      <c r="F1788" t="s">
        <v>2698</v>
      </c>
    </row>
    <row r="1789" spans="1:6" x14ac:dyDescent="0.3">
      <c r="A1789">
        <v>1788</v>
      </c>
      <c r="B1789" t="s">
        <v>872</v>
      </c>
      <c r="C1789" t="s">
        <v>554</v>
      </c>
      <c r="D1789">
        <v>939957168</v>
      </c>
      <c r="E1789" t="s">
        <v>661</v>
      </c>
      <c r="F1789" t="s">
        <v>2699</v>
      </c>
    </row>
    <row r="1790" spans="1:6" x14ac:dyDescent="0.3">
      <c r="A1790">
        <v>1789</v>
      </c>
      <c r="B1790" t="s">
        <v>872</v>
      </c>
      <c r="C1790" t="s">
        <v>554</v>
      </c>
      <c r="D1790">
        <v>939957168</v>
      </c>
      <c r="E1790" t="s">
        <v>578</v>
      </c>
      <c r="F1790" t="s">
        <v>2700</v>
      </c>
    </row>
    <row r="1791" spans="1:6" x14ac:dyDescent="0.3">
      <c r="A1791">
        <v>1790</v>
      </c>
      <c r="B1791" t="s">
        <v>872</v>
      </c>
      <c r="C1791" t="s">
        <v>665</v>
      </c>
      <c r="D1791">
        <v>939957168</v>
      </c>
      <c r="E1791" t="s">
        <v>669</v>
      </c>
      <c r="F1791" t="s">
        <v>2701</v>
      </c>
    </row>
    <row r="1792" spans="1:6" x14ac:dyDescent="0.3">
      <c r="A1792">
        <v>1791</v>
      </c>
      <c r="B1792" t="s">
        <v>872</v>
      </c>
      <c r="C1792" t="s">
        <v>762</v>
      </c>
      <c r="D1792">
        <v>939957168</v>
      </c>
      <c r="E1792" t="s">
        <v>782</v>
      </c>
      <c r="F1792" t="s">
        <v>2702</v>
      </c>
    </row>
    <row r="1793" spans="1:6" s="18" customFormat="1" ht="15" thickBot="1" x14ac:dyDescent="0.35">
      <c r="A1793">
        <v>1792</v>
      </c>
      <c r="B1793" s="18" t="s">
        <v>872</v>
      </c>
      <c r="C1793" s="18" t="s">
        <v>762</v>
      </c>
      <c r="D1793" s="18">
        <v>939957168</v>
      </c>
      <c r="E1793" s="18" t="s">
        <v>764</v>
      </c>
      <c r="F1793" s="18" t="s">
        <v>2703</v>
      </c>
    </row>
    <row r="1794" spans="1:6" x14ac:dyDescent="0.3">
      <c r="A1794">
        <v>1793</v>
      </c>
      <c r="B1794" t="s">
        <v>872</v>
      </c>
      <c r="C1794" t="s">
        <v>2</v>
      </c>
      <c r="D1794">
        <v>942151132</v>
      </c>
      <c r="E1794" t="s">
        <v>17</v>
      </c>
      <c r="F1794" t="s">
        <v>2704</v>
      </c>
    </row>
    <row r="1795" spans="1:6" x14ac:dyDescent="0.3">
      <c r="A1795">
        <v>1794</v>
      </c>
      <c r="B1795" t="s">
        <v>872</v>
      </c>
      <c r="C1795" t="s">
        <v>2</v>
      </c>
      <c r="D1795">
        <v>942151132</v>
      </c>
      <c r="E1795" t="s">
        <v>2705</v>
      </c>
      <c r="F1795" t="s">
        <v>2706</v>
      </c>
    </row>
    <row r="1796" spans="1:6" x14ac:dyDescent="0.3">
      <c r="A1796">
        <v>1795</v>
      </c>
      <c r="B1796" t="s">
        <v>872</v>
      </c>
      <c r="C1796" t="s">
        <v>2</v>
      </c>
      <c r="D1796">
        <v>942151132</v>
      </c>
      <c r="E1796" t="s">
        <v>2707</v>
      </c>
      <c r="F1796" t="s">
        <v>2708</v>
      </c>
    </row>
    <row r="1797" spans="1:6" x14ac:dyDescent="0.3">
      <c r="A1797">
        <v>1796</v>
      </c>
      <c r="B1797" t="s">
        <v>872</v>
      </c>
      <c r="C1797" t="s">
        <v>2</v>
      </c>
      <c r="D1797">
        <v>942151132</v>
      </c>
      <c r="E1797" t="s">
        <v>74</v>
      </c>
      <c r="F1797" t="s">
        <v>2709</v>
      </c>
    </row>
    <row r="1798" spans="1:6" x14ac:dyDescent="0.3">
      <c r="A1798">
        <v>1797</v>
      </c>
      <c r="B1798" t="s">
        <v>872</v>
      </c>
      <c r="C1798" t="s">
        <v>2</v>
      </c>
      <c r="D1798">
        <v>942151132</v>
      </c>
      <c r="E1798" t="s">
        <v>25</v>
      </c>
      <c r="F1798" t="s">
        <v>2710</v>
      </c>
    </row>
    <row r="1799" spans="1:6" ht="28.8" x14ac:dyDescent="0.3">
      <c r="A1799">
        <v>1798</v>
      </c>
      <c r="B1799" t="s">
        <v>872</v>
      </c>
      <c r="C1799" t="s">
        <v>879</v>
      </c>
      <c r="D1799">
        <v>942151132</v>
      </c>
      <c r="E1799" s="1" t="s">
        <v>467</v>
      </c>
      <c r="F1799" t="s">
        <v>2711</v>
      </c>
    </row>
    <row r="1800" spans="1:6" ht="28.8" x14ac:dyDescent="0.3">
      <c r="A1800">
        <v>1799</v>
      </c>
      <c r="B1800" t="s">
        <v>872</v>
      </c>
      <c r="C1800" t="s">
        <v>879</v>
      </c>
      <c r="D1800">
        <v>942151132</v>
      </c>
      <c r="E1800" s="1" t="s">
        <v>196</v>
      </c>
      <c r="F1800" t="s">
        <v>2712</v>
      </c>
    </row>
    <row r="1801" spans="1:6" ht="28.8" x14ac:dyDescent="0.3">
      <c r="A1801">
        <v>1800</v>
      </c>
      <c r="B1801" t="s">
        <v>872</v>
      </c>
      <c r="C1801" t="s">
        <v>879</v>
      </c>
      <c r="D1801">
        <v>942151132</v>
      </c>
      <c r="E1801" s="1" t="s">
        <v>468</v>
      </c>
      <c r="F1801" t="s">
        <v>2713</v>
      </c>
    </row>
    <row r="1802" spans="1:6" ht="28.8" x14ac:dyDescent="0.3">
      <c r="A1802">
        <v>1801</v>
      </c>
      <c r="B1802" t="s">
        <v>872</v>
      </c>
      <c r="C1802" t="s">
        <v>879</v>
      </c>
      <c r="D1802">
        <v>942151132</v>
      </c>
      <c r="E1802" s="1" t="s">
        <v>255</v>
      </c>
      <c r="F1802" t="s">
        <v>2714</v>
      </c>
    </row>
    <row r="1803" spans="1:6" ht="28.8" x14ac:dyDescent="0.3">
      <c r="A1803">
        <v>1802</v>
      </c>
      <c r="B1803" t="s">
        <v>872</v>
      </c>
      <c r="C1803" t="s">
        <v>879</v>
      </c>
      <c r="D1803">
        <v>942151132</v>
      </c>
      <c r="E1803" s="1" t="s">
        <v>200</v>
      </c>
      <c r="F1803" t="s">
        <v>2715</v>
      </c>
    </row>
    <row r="1804" spans="1:6" x14ac:dyDescent="0.3">
      <c r="A1804">
        <v>1803</v>
      </c>
      <c r="B1804" t="s">
        <v>872</v>
      </c>
      <c r="C1804" t="s">
        <v>881</v>
      </c>
      <c r="D1804">
        <v>942151132</v>
      </c>
      <c r="E1804" t="s">
        <v>476</v>
      </c>
      <c r="F1804" t="s">
        <v>2716</v>
      </c>
    </row>
    <row r="1805" spans="1:6" x14ac:dyDescent="0.3">
      <c r="A1805">
        <v>1804</v>
      </c>
      <c r="B1805" t="s">
        <v>872</v>
      </c>
      <c r="C1805" t="s">
        <v>881</v>
      </c>
      <c r="D1805">
        <v>942151132</v>
      </c>
      <c r="E1805" t="s">
        <v>479</v>
      </c>
      <c r="F1805" t="s">
        <v>2717</v>
      </c>
    </row>
    <row r="1806" spans="1:6" x14ac:dyDescent="0.3">
      <c r="A1806">
        <v>1805</v>
      </c>
      <c r="B1806" t="s">
        <v>872</v>
      </c>
      <c r="C1806" t="s">
        <v>881</v>
      </c>
      <c r="D1806">
        <v>942151132</v>
      </c>
      <c r="E1806" t="s">
        <v>488</v>
      </c>
      <c r="F1806" t="s">
        <v>2718</v>
      </c>
    </row>
    <row r="1807" spans="1:6" x14ac:dyDescent="0.3">
      <c r="A1807">
        <v>1806</v>
      </c>
      <c r="B1807" t="s">
        <v>872</v>
      </c>
      <c r="C1807" t="s">
        <v>881</v>
      </c>
      <c r="D1807">
        <v>942151132</v>
      </c>
      <c r="E1807" t="s">
        <v>545</v>
      </c>
      <c r="F1807" t="s">
        <v>2719</v>
      </c>
    </row>
    <row r="1808" spans="1:6" x14ac:dyDescent="0.3">
      <c r="A1808">
        <v>1807</v>
      </c>
      <c r="B1808" t="s">
        <v>872</v>
      </c>
      <c r="C1808" t="s">
        <v>881</v>
      </c>
      <c r="D1808">
        <v>942151132</v>
      </c>
      <c r="E1808" t="s">
        <v>546</v>
      </c>
      <c r="F1808" t="s">
        <v>2720</v>
      </c>
    </row>
    <row r="1809" spans="1:6" x14ac:dyDescent="0.3">
      <c r="A1809">
        <v>1808</v>
      </c>
      <c r="B1809" t="s">
        <v>872</v>
      </c>
      <c r="C1809" t="s">
        <v>881</v>
      </c>
      <c r="D1809">
        <v>942151132</v>
      </c>
      <c r="E1809" t="s">
        <v>547</v>
      </c>
      <c r="F1809" t="s">
        <v>2721</v>
      </c>
    </row>
    <row r="1810" spans="1:6" x14ac:dyDescent="0.3">
      <c r="A1810">
        <v>1809</v>
      </c>
      <c r="B1810" t="s">
        <v>872</v>
      </c>
      <c r="C1810" t="s">
        <v>881</v>
      </c>
      <c r="D1810">
        <v>942151132</v>
      </c>
      <c r="E1810" t="s">
        <v>472</v>
      </c>
      <c r="F1810" t="s">
        <v>2722</v>
      </c>
    </row>
    <row r="1811" spans="1:6" x14ac:dyDescent="0.3">
      <c r="A1811">
        <v>1810</v>
      </c>
      <c r="B1811" t="s">
        <v>872</v>
      </c>
      <c r="C1811" t="s">
        <v>554</v>
      </c>
      <c r="D1811">
        <v>942151132</v>
      </c>
      <c r="E1811" t="s">
        <v>558</v>
      </c>
      <c r="F1811" t="s">
        <v>2723</v>
      </c>
    </row>
    <row r="1812" spans="1:6" x14ac:dyDescent="0.3">
      <c r="A1812">
        <v>1811</v>
      </c>
      <c r="B1812" t="s">
        <v>872</v>
      </c>
      <c r="C1812" t="s">
        <v>665</v>
      </c>
      <c r="D1812">
        <v>942151132</v>
      </c>
      <c r="E1812" t="s">
        <v>669</v>
      </c>
      <c r="F1812" t="s">
        <v>2724</v>
      </c>
    </row>
    <row r="1813" spans="1:6" x14ac:dyDescent="0.3">
      <c r="A1813">
        <v>1812</v>
      </c>
      <c r="B1813" t="s">
        <v>872</v>
      </c>
      <c r="C1813" t="s">
        <v>762</v>
      </c>
      <c r="D1813">
        <v>942151132</v>
      </c>
      <c r="E1813" t="s">
        <v>774</v>
      </c>
      <c r="F1813" t="s">
        <v>2725</v>
      </c>
    </row>
    <row r="1814" spans="1:6" x14ac:dyDescent="0.3">
      <c r="A1814">
        <v>1813</v>
      </c>
      <c r="B1814" t="s">
        <v>872</v>
      </c>
      <c r="C1814" t="s">
        <v>762</v>
      </c>
      <c r="D1814">
        <v>942151132</v>
      </c>
      <c r="E1814" t="s">
        <v>772</v>
      </c>
      <c r="F1814" t="s">
        <v>2726</v>
      </c>
    </row>
    <row r="1815" spans="1:6" x14ac:dyDescent="0.3">
      <c r="A1815">
        <v>1814</v>
      </c>
      <c r="B1815" t="s">
        <v>872</v>
      </c>
      <c r="C1815" t="s">
        <v>762</v>
      </c>
      <c r="D1815">
        <v>942151132</v>
      </c>
      <c r="E1815" t="s">
        <v>776</v>
      </c>
      <c r="F1815" t="s">
        <v>2727</v>
      </c>
    </row>
    <row r="1816" spans="1:6" x14ac:dyDescent="0.3">
      <c r="A1816">
        <v>1815</v>
      </c>
      <c r="B1816" t="s">
        <v>872</v>
      </c>
      <c r="C1816" t="s">
        <v>762</v>
      </c>
      <c r="D1816">
        <v>942151132</v>
      </c>
      <c r="E1816" t="s">
        <v>771</v>
      </c>
      <c r="F1816" t="s">
        <v>2728</v>
      </c>
    </row>
    <row r="1817" spans="1:6" x14ac:dyDescent="0.3">
      <c r="A1817">
        <v>1816</v>
      </c>
      <c r="B1817" t="s">
        <v>872</v>
      </c>
      <c r="C1817" t="s">
        <v>762</v>
      </c>
      <c r="D1817">
        <v>942151132</v>
      </c>
      <c r="E1817" t="s">
        <v>768</v>
      </c>
      <c r="F1817" t="s">
        <v>2729</v>
      </c>
    </row>
    <row r="1818" spans="1:6" x14ac:dyDescent="0.3">
      <c r="A1818">
        <v>1817</v>
      </c>
      <c r="B1818" t="s">
        <v>872</v>
      </c>
      <c r="C1818" t="s">
        <v>762</v>
      </c>
      <c r="D1818">
        <v>942151132</v>
      </c>
      <c r="E1818" t="s">
        <v>767</v>
      </c>
      <c r="F1818" t="s">
        <v>2730</v>
      </c>
    </row>
    <row r="1819" spans="1:6" s="18" customFormat="1" ht="15" thickBot="1" x14ac:dyDescent="0.35">
      <c r="A1819">
        <v>1818</v>
      </c>
      <c r="B1819" s="18" t="s">
        <v>872</v>
      </c>
      <c r="C1819" s="18" t="s">
        <v>762</v>
      </c>
      <c r="D1819" s="18">
        <v>942151132</v>
      </c>
      <c r="E1819" s="18" t="s">
        <v>764</v>
      </c>
      <c r="F1819" s="18" t="s">
        <v>2731</v>
      </c>
    </row>
    <row r="1820" spans="1:6" x14ac:dyDescent="0.3">
      <c r="A1820">
        <v>1819</v>
      </c>
      <c r="B1820" t="s">
        <v>872</v>
      </c>
      <c r="C1820" t="s">
        <v>2</v>
      </c>
      <c r="D1820">
        <v>968474708</v>
      </c>
      <c r="E1820" t="s">
        <v>22</v>
      </c>
      <c r="F1820" t="s">
        <v>2732</v>
      </c>
    </row>
    <row r="1821" spans="1:6" x14ac:dyDescent="0.3">
      <c r="A1821">
        <v>1820</v>
      </c>
      <c r="B1821" t="s">
        <v>872</v>
      </c>
      <c r="C1821" t="s">
        <v>2</v>
      </c>
      <c r="D1821">
        <v>968474708</v>
      </c>
      <c r="E1821" t="s">
        <v>59</v>
      </c>
      <c r="F1821" t="s">
        <v>2733</v>
      </c>
    </row>
    <row r="1822" spans="1:6" x14ac:dyDescent="0.3">
      <c r="A1822">
        <v>1821</v>
      </c>
      <c r="B1822" t="s">
        <v>872</v>
      </c>
      <c r="C1822" t="s">
        <v>2</v>
      </c>
      <c r="D1822">
        <v>968474708</v>
      </c>
      <c r="E1822" t="s">
        <v>28</v>
      </c>
      <c r="F1822" t="s">
        <v>2734</v>
      </c>
    </row>
    <row r="1823" spans="1:6" x14ac:dyDescent="0.3">
      <c r="A1823">
        <v>1822</v>
      </c>
      <c r="B1823" t="s">
        <v>872</v>
      </c>
      <c r="C1823" t="s">
        <v>2</v>
      </c>
      <c r="D1823">
        <v>968474708</v>
      </c>
      <c r="E1823" t="s">
        <v>25</v>
      </c>
      <c r="F1823" t="s">
        <v>2735</v>
      </c>
    </row>
    <row r="1824" spans="1:6" ht="28.8" x14ac:dyDescent="0.3">
      <c r="A1824">
        <v>1823</v>
      </c>
      <c r="B1824" t="s">
        <v>872</v>
      </c>
      <c r="C1824" t="s">
        <v>879</v>
      </c>
      <c r="D1824">
        <v>968474708</v>
      </c>
      <c r="E1824" s="1" t="s">
        <v>200</v>
      </c>
      <c r="F1824" t="s">
        <v>2736</v>
      </c>
    </row>
    <row r="1825" spans="1:6" x14ac:dyDescent="0.3">
      <c r="A1825">
        <v>1824</v>
      </c>
      <c r="B1825" t="s">
        <v>872</v>
      </c>
      <c r="C1825" t="s">
        <v>881</v>
      </c>
      <c r="D1825">
        <v>968474708</v>
      </c>
      <c r="E1825" t="s">
        <v>515</v>
      </c>
      <c r="F1825" t="s">
        <v>2737</v>
      </c>
    </row>
    <row r="1826" spans="1:6" x14ac:dyDescent="0.3">
      <c r="A1826">
        <v>1825</v>
      </c>
      <c r="B1826" t="s">
        <v>872</v>
      </c>
      <c r="C1826" t="s">
        <v>881</v>
      </c>
      <c r="D1826">
        <v>968474708</v>
      </c>
      <c r="E1826" t="s">
        <v>472</v>
      </c>
      <c r="F1826" t="s">
        <v>2738</v>
      </c>
    </row>
    <row r="1827" spans="1:6" x14ac:dyDescent="0.3">
      <c r="A1827">
        <v>1826</v>
      </c>
      <c r="B1827" t="s">
        <v>872</v>
      </c>
      <c r="C1827" t="s">
        <v>554</v>
      </c>
      <c r="D1827">
        <v>968474708</v>
      </c>
      <c r="E1827" t="s">
        <v>558</v>
      </c>
      <c r="F1827" t="s">
        <v>2739</v>
      </c>
    </row>
    <row r="1828" spans="1:6" x14ac:dyDescent="0.3">
      <c r="A1828">
        <v>1827</v>
      </c>
      <c r="B1828" t="s">
        <v>872</v>
      </c>
      <c r="C1828" t="s">
        <v>665</v>
      </c>
      <c r="D1828">
        <v>968474708</v>
      </c>
      <c r="E1828" t="s">
        <v>673</v>
      </c>
      <c r="F1828" t="s">
        <v>2740</v>
      </c>
    </row>
    <row r="1829" spans="1:6" x14ac:dyDescent="0.3">
      <c r="A1829">
        <v>1828</v>
      </c>
      <c r="B1829" t="s">
        <v>872</v>
      </c>
      <c r="C1829" t="s">
        <v>665</v>
      </c>
      <c r="D1829">
        <v>968474708</v>
      </c>
      <c r="E1829" t="s">
        <v>669</v>
      </c>
      <c r="F1829" t="s">
        <v>2741</v>
      </c>
    </row>
    <row r="1830" spans="1:6" x14ac:dyDescent="0.3">
      <c r="A1830">
        <v>1829</v>
      </c>
      <c r="B1830" t="s">
        <v>872</v>
      </c>
      <c r="C1830" t="s">
        <v>762</v>
      </c>
      <c r="D1830">
        <v>968474708</v>
      </c>
      <c r="E1830" t="s">
        <v>767</v>
      </c>
      <c r="F1830" t="s">
        <v>2742</v>
      </c>
    </row>
    <row r="1831" spans="1:6" x14ac:dyDescent="0.3">
      <c r="A1831">
        <v>1830</v>
      </c>
      <c r="B1831" t="s">
        <v>872</v>
      </c>
      <c r="C1831" t="s">
        <v>762</v>
      </c>
      <c r="D1831">
        <v>968474708</v>
      </c>
      <c r="E1831" t="s">
        <v>768</v>
      </c>
      <c r="F1831" t="s">
        <v>2743</v>
      </c>
    </row>
    <row r="1832" spans="1:6" x14ac:dyDescent="0.3">
      <c r="A1832">
        <v>1831</v>
      </c>
      <c r="B1832" t="s">
        <v>872</v>
      </c>
      <c r="C1832" t="s">
        <v>762</v>
      </c>
      <c r="D1832">
        <v>968474708</v>
      </c>
      <c r="E1832" t="s">
        <v>767</v>
      </c>
      <c r="F1832" t="s">
        <v>2744</v>
      </c>
    </row>
    <row r="1833" spans="1:6" x14ac:dyDescent="0.3">
      <c r="A1833">
        <v>1832</v>
      </c>
      <c r="B1833" t="s">
        <v>872</v>
      </c>
      <c r="C1833" t="s">
        <v>762</v>
      </c>
      <c r="D1833">
        <v>968474708</v>
      </c>
      <c r="E1833" t="s">
        <v>764</v>
      </c>
      <c r="F1833" t="s">
        <v>2745</v>
      </c>
    </row>
    <row r="1834" spans="1:6" ht="230.4" x14ac:dyDescent="0.3">
      <c r="A1834">
        <v>1833</v>
      </c>
      <c r="B1834" t="s">
        <v>872</v>
      </c>
      <c r="C1834" t="s">
        <v>906</v>
      </c>
      <c r="D1834">
        <v>968474708</v>
      </c>
      <c r="E1834" s="1" t="s">
        <v>907</v>
      </c>
      <c r="F1834" t="s">
        <v>2746</v>
      </c>
    </row>
    <row r="1835" spans="1:6" x14ac:dyDescent="0.3">
      <c r="A1835">
        <v>1834</v>
      </c>
      <c r="B1835" t="s">
        <v>872</v>
      </c>
      <c r="C1835" t="s">
        <v>2</v>
      </c>
      <c r="D1835">
        <v>968474708</v>
      </c>
      <c r="E1835" t="s">
        <v>25</v>
      </c>
      <c r="F1835" t="s">
        <v>2747</v>
      </c>
    </row>
    <row r="1836" spans="1:6" ht="28.8" x14ac:dyDescent="0.3">
      <c r="A1836">
        <v>1835</v>
      </c>
      <c r="B1836" t="s">
        <v>872</v>
      </c>
      <c r="C1836" t="s">
        <v>879</v>
      </c>
      <c r="D1836">
        <v>968474708</v>
      </c>
      <c r="E1836" s="1" t="s">
        <v>200</v>
      </c>
      <c r="F1836" t="s">
        <v>2748</v>
      </c>
    </row>
    <row r="1837" spans="1:6" x14ac:dyDescent="0.3">
      <c r="A1837">
        <v>1836</v>
      </c>
      <c r="B1837" t="s">
        <v>872</v>
      </c>
      <c r="C1837" t="s">
        <v>881</v>
      </c>
      <c r="D1837">
        <v>968474708</v>
      </c>
      <c r="E1837" t="s">
        <v>479</v>
      </c>
      <c r="F1837" t="s">
        <v>2749</v>
      </c>
    </row>
    <row r="1838" spans="1:6" x14ac:dyDescent="0.3">
      <c r="A1838">
        <v>1837</v>
      </c>
      <c r="B1838" t="s">
        <v>872</v>
      </c>
      <c r="C1838" t="s">
        <v>881</v>
      </c>
      <c r="D1838">
        <v>968474708</v>
      </c>
      <c r="E1838" t="s">
        <v>472</v>
      </c>
      <c r="F1838" t="s">
        <v>2750</v>
      </c>
    </row>
    <row r="1839" spans="1:6" x14ac:dyDescent="0.3">
      <c r="A1839">
        <v>1838</v>
      </c>
      <c r="B1839" t="s">
        <v>872</v>
      </c>
      <c r="C1839" t="s">
        <v>554</v>
      </c>
      <c r="D1839">
        <v>968474708</v>
      </c>
      <c r="E1839" t="s">
        <v>479</v>
      </c>
      <c r="F1839" t="s">
        <v>2751</v>
      </c>
    </row>
    <row r="1840" spans="1:6" x14ac:dyDescent="0.3">
      <c r="A1840">
        <v>1839</v>
      </c>
      <c r="B1840" t="s">
        <v>872</v>
      </c>
      <c r="C1840" t="s">
        <v>554</v>
      </c>
      <c r="D1840">
        <v>968474708</v>
      </c>
      <c r="E1840" t="s">
        <v>562</v>
      </c>
      <c r="F1840" t="s">
        <v>2752</v>
      </c>
    </row>
    <row r="1841" spans="1:6" x14ac:dyDescent="0.3">
      <c r="A1841">
        <v>1840</v>
      </c>
      <c r="B1841" t="s">
        <v>872</v>
      </c>
      <c r="C1841" t="s">
        <v>665</v>
      </c>
      <c r="D1841">
        <v>968474708</v>
      </c>
      <c r="E1841" t="s">
        <v>680</v>
      </c>
      <c r="F1841" t="s">
        <v>2753</v>
      </c>
    </row>
    <row r="1842" spans="1:6" s="18" customFormat="1" ht="15" thickBot="1" x14ac:dyDescent="0.35">
      <c r="A1842">
        <v>1841</v>
      </c>
      <c r="B1842" s="18" t="s">
        <v>872</v>
      </c>
      <c r="C1842" s="18" t="s">
        <v>762</v>
      </c>
      <c r="D1842" s="18">
        <v>968474708</v>
      </c>
      <c r="E1842" s="18" t="s">
        <v>764</v>
      </c>
      <c r="F1842" s="18" t="s">
        <v>2754</v>
      </c>
    </row>
    <row r="1843" spans="1:6" x14ac:dyDescent="0.3">
      <c r="A1843">
        <v>1842</v>
      </c>
      <c r="B1843" t="s">
        <v>872</v>
      </c>
      <c r="C1843" t="s">
        <v>2</v>
      </c>
      <c r="D1843">
        <v>969072171</v>
      </c>
      <c r="E1843" t="s">
        <v>32</v>
      </c>
      <c r="F1843" t="s">
        <v>2755</v>
      </c>
    </row>
    <row r="1844" spans="1:6" x14ac:dyDescent="0.3">
      <c r="A1844">
        <v>1843</v>
      </c>
      <c r="B1844" t="s">
        <v>872</v>
      </c>
      <c r="C1844" t="s">
        <v>2</v>
      </c>
      <c r="D1844">
        <v>969072171</v>
      </c>
      <c r="E1844" t="s">
        <v>17</v>
      </c>
      <c r="F1844" t="s">
        <v>2756</v>
      </c>
    </row>
    <row r="1845" spans="1:6" x14ac:dyDescent="0.3">
      <c r="A1845">
        <v>1844</v>
      </c>
      <c r="B1845" t="s">
        <v>872</v>
      </c>
      <c r="C1845" t="s">
        <v>2</v>
      </c>
      <c r="D1845">
        <v>969072171</v>
      </c>
      <c r="E1845" t="s">
        <v>32</v>
      </c>
      <c r="F1845" t="s">
        <v>2757</v>
      </c>
    </row>
    <row r="1846" spans="1:6" x14ac:dyDescent="0.3">
      <c r="A1846">
        <v>1845</v>
      </c>
      <c r="B1846" t="s">
        <v>872</v>
      </c>
      <c r="C1846" t="s">
        <v>2</v>
      </c>
      <c r="D1846">
        <v>969072171</v>
      </c>
      <c r="E1846" t="s">
        <v>29</v>
      </c>
      <c r="F1846" t="s">
        <v>2758</v>
      </c>
    </row>
    <row r="1847" spans="1:6" ht="28.8" x14ac:dyDescent="0.3">
      <c r="A1847">
        <v>1846</v>
      </c>
      <c r="B1847" t="s">
        <v>872</v>
      </c>
      <c r="C1847" t="s">
        <v>879</v>
      </c>
      <c r="D1847">
        <v>969072171</v>
      </c>
      <c r="E1847" s="1" t="s">
        <v>469</v>
      </c>
      <c r="F1847" t="s">
        <v>2759</v>
      </c>
    </row>
    <row r="1848" spans="1:6" ht="28.8" x14ac:dyDescent="0.3">
      <c r="A1848">
        <v>1847</v>
      </c>
      <c r="B1848" t="s">
        <v>872</v>
      </c>
      <c r="C1848" t="s">
        <v>879</v>
      </c>
      <c r="D1848">
        <v>969072171</v>
      </c>
      <c r="E1848" s="1" t="s">
        <v>240</v>
      </c>
      <c r="F1848" t="s">
        <v>2760</v>
      </c>
    </row>
    <row r="1849" spans="1:6" ht="28.8" x14ac:dyDescent="0.3">
      <c r="A1849">
        <v>1848</v>
      </c>
      <c r="B1849" t="s">
        <v>872</v>
      </c>
      <c r="C1849" t="s">
        <v>879</v>
      </c>
      <c r="D1849">
        <v>969072171</v>
      </c>
      <c r="E1849" s="1" t="s">
        <v>200</v>
      </c>
      <c r="F1849" t="s">
        <v>2761</v>
      </c>
    </row>
    <row r="1850" spans="1:6" x14ac:dyDescent="0.3">
      <c r="A1850">
        <v>1849</v>
      </c>
      <c r="B1850" t="s">
        <v>872</v>
      </c>
      <c r="C1850" t="s">
        <v>881</v>
      </c>
      <c r="D1850">
        <v>969072171</v>
      </c>
      <c r="E1850" t="s">
        <v>479</v>
      </c>
      <c r="F1850" t="s">
        <v>2762</v>
      </c>
    </row>
    <row r="1851" spans="1:6" x14ac:dyDescent="0.3">
      <c r="A1851">
        <v>1850</v>
      </c>
      <c r="B1851" t="s">
        <v>872</v>
      </c>
      <c r="C1851" t="s">
        <v>881</v>
      </c>
      <c r="D1851">
        <v>969072171</v>
      </c>
      <c r="E1851" t="s">
        <v>476</v>
      </c>
      <c r="F1851" t="s">
        <v>2763</v>
      </c>
    </row>
    <row r="1852" spans="1:6" x14ac:dyDescent="0.3">
      <c r="A1852">
        <v>1851</v>
      </c>
      <c r="B1852" t="s">
        <v>872</v>
      </c>
      <c r="C1852" t="s">
        <v>881</v>
      </c>
      <c r="D1852">
        <v>969072171</v>
      </c>
      <c r="E1852" t="s">
        <v>512</v>
      </c>
      <c r="F1852" t="s">
        <v>2764</v>
      </c>
    </row>
    <row r="1853" spans="1:6" x14ac:dyDescent="0.3">
      <c r="A1853">
        <v>1852</v>
      </c>
      <c r="B1853" t="s">
        <v>872</v>
      </c>
      <c r="C1853" t="s">
        <v>881</v>
      </c>
      <c r="D1853">
        <v>969072171</v>
      </c>
      <c r="E1853" t="s">
        <v>513</v>
      </c>
      <c r="F1853" t="s">
        <v>2765</v>
      </c>
    </row>
    <row r="1854" spans="1:6" x14ac:dyDescent="0.3">
      <c r="A1854">
        <v>1853</v>
      </c>
      <c r="B1854" t="s">
        <v>872</v>
      </c>
      <c r="C1854" t="s">
        <v>881</v>
      </c>
      <c r="D1854">
        <v>969072171</v>
      </c>
      <c r="E1854" t="s">
        <v>472</v>
      </c>
      <c r="F1854" t="s">
        <v>2766</v>
      </c>
    </row>
    <row r="1855" spans="1:6" x14ac:dyDescent="0.3">
      <c r="A1855">
        <v>1854</v>
      </c>
      <c r="B1855" t="s">
        <v>872</v>
      </c>
      <c r="C1855" t="s">
        <v>554</v>
      </c>
      <c r="D1855">
        <v>969072171</v>
      </c>
      <c r="E1855" t="s">
        <v>662</v>
      </c>
      <c r="F1855" t="s">
        <v>2767</v>
      </c>
    </row>
    <row r="1856" spans="1:6" x14ac:dyDescent="0.3">
      <c r="A1856">
        <v>1855</v>
      </c>
      <c r="B1856" t="s">
        <v>872</v>
      </c>
      <c r="C1856" t="s">
        <v>554</v>
      </c>
      <c r="D1856">
        <v>969072171</v>
      </c>
      <c r="E1856" t="s">
        <v>585</v>
      </c>
      <c r="F1856" t="s">
        <v>2768</v>
      </c>
    </row>
    <row r="1857" spans="1:6" x14ac:dyDescent="0.3">
      <c r="A1857">
        <v>1856</v>
      </c>
      <c r="B1857" t="s">
        <v>872</v>
      </c>
      <c r="C1857" t="s">
        <v>554</v>
      </c>
      <c r="D1857">
        <v>969072171</v>
      </c>
      <c r="E1857" t="s">
        <v>558</v>
      </c>
      <c r="F1857" t="s">
        <v>2769</v>
      </c>
    </row>
    <row r="1858" spans="1:6" x14ac:dyDescent="0.3">
      <c r="A1858">
        <v>1857</v>
      </c>
      <c r="B1858" t="s">
        <v>872</v>
      </c>
      <c r="C1858" t="s">
        <v>665</v>
      </c>
      <c r="D1858">
        <v>969072171</v>
      </c>
      <c r="E1858" t="s">
        <v>696</v>
      </c>
      <c r="F1858" t="s">
        <v>2770</v>
      </c>
    </row>
    <row r="1859" spans="1:6" x14ac:dyDescent="0.3">
      <c r="A1859">
        <v>1858</v>
      </c>
      <c r="B1859" t="s">
        <v>872</v>
      </c>
      <c r="C1859" t="s">
        <v>665</v>
      </c>
      <c r="D1859">
        <v>969072171</v>
      </c>
      <c r="E1859" t="s">
        <v>669</v>
      </c>
      <c r="F1859" t="s">
        <v>2771</v>
      </c>
    </row>
    <row r="1860" spans="1:6" x14ac:dyDescent="0.3">
      <c r="A1860">
        <v>1859</v>
      </c>
      <c r="B1860" t="s">
        <v>872</v>
      </c>
      <c r="C1860" t="s">
        <v>762</v>
      </c>
      <c r="D1860">
        <v>969072171</v>
      </c>
      <c r="E1860" t="s">
        <v>767</v>
      </c>
      <c r="F1860" t="s">
        <v>2772</v>
      </c>
    </row>
    <row r="1861" spans="1:6" x14ac:dyDescent="0.3">
      <c r="A1861">
        <v>1860</v>
      </c>
      <c r="B1861" t="s">
        <v>872</v>
      </c>
      <c r="C1861" t="s">
        <v>762</v>
      </c>
      <c r="D1861">
        <v>969072171</v>
      </c>
      <c r="E1861" t="s">
        <v>768</v>
      </c>
      <c r="F1861" t="s">
        <v>2773</v>
      </c>
    </row>
    <row r="1862" spans="1:6" x14ac:dyDescent="0.3">
      <c r="A1862">
        <v>1861</v>
      </c>
      <c r="B1862" t="s">
        <v>872</v>
      </c>
      <c r="C1862" t="s">
        <v>762</v>
      </c>
      <c r="D1862">
        <v>969072171</v>
      </c>
      <c r="E1862" t="s">
        <v>764</v>
      </c>
      <c r="F1862" t="s">
        <v>2774</v>
      </c>
    </row>
    <row r="1863" spans="1:6" ht="230.4" x14ac:dyDescent="0.3">
      <c r="A1863">
        <v>1862</v>
      </c>
      <c r="B1863" t="s">
        <v>872</v>
      </c>
      <c r="C1863" t="s">
        <v>906</v>
      </c>
      <c r="D1863">
        <v>969072171</v>
      </c>
      <c r="E1863" s="1" t="s">
        <v>907</v>
      </c>
      <c r="F1863" t="s">
        <v>2775</v>
      </c>
    </row>
    <row r="1864" spans="1:6" x14ac:dyDescent="0.3">
      <c r="A1864">
        <v>1863</v>
      </c>
      <c r="B1864" t="s">
        <v>872</v>
      </c>
      <c r="C1864" t="s">
        <v>2</v>
      </c>
      <c r="D1864">
        <v>969072171</v>
      </c>
      <c r="E1864" t="s">
        <v>17</v>
      </c>
      <c r="F1864" t="s">
        <v>2776</v>
      </c>
    </row>
    <row r="1865" spans="1:6" x14ac:dyDescent="0.3">
      <c r="A1865">
        <v>1864</v>
      </c>
      <c r="B1865" t="s">
        <v>872</v>
      </c>
      <c r="C1865" t="s">
        <v>2</v>
      </c>
      <c r="D1865">
        <v>969072171</v>
      </c>
      <c r="E1865" t="s">
        <v>32</v>
      </c>
      <c r="F1865" t="s">
        <v>2777</v>
      </c>
    </row>
    <row r="1866" spans="1:6" x14ac:dyDescent="0.3">
      <c r="A1866">
        <v>1865</v>
      </c>
      <c r="B1866" t="s">
        <v>872</v>
      </c>
      <c r="C1866" t="s">
        <v>2</v>
      </c>
      <c r="D1866">
        <v>969072171</v>
      </c>
      <c r="E1866" t="s">
        <v>41</v>
      </c>
      <c r="F1866" t="s">
        <v>2778</v>
      </c>
    </row>
    <row r="1867" spans="1:6" x14ac:dyDescent="0.3">
      <c r="A1867">
        <v>1866</v>
      </c>
      <c r="B1867" t="s">
        <v>872</v>
      </c>
      <c r="C1867" t="s">
        <v>2</v>
      </c>
      <c r="D1867">
        <v>969072171</v>
      </c>
      <c r="E1867" t="s">
        <v>17</v>
      </c>
      <c r="F1867" t="s">
        <v>2779</v>
      </c>
    </row>
    <row r="1868" spans="1:6" x14ac:dyDescent="0.3">
      <c r="A1868">
        <v>1867</v>
      </c>
      <c r="B1868" t="s">
        <v>872</v>
      </c>
      <c r="C1868" t="s">
        <v>2</v>
      </c>
      <c r="D1868">
        <v>969072171</v>
      </c>
      <c r="E1868" t="s">
        <v>32</v>
      </c>
      <c r="F1868" t="s">
        <v>2780</v>
      </c>
    </row>
    <row r="1869" spans="1:6" x14ac:dyDescent="0.3">
      <c r="A1869">
        <v>1868</v>
      </c>
      <c r="B1869" t="s">
        <v>872</v>
      </c>
      <c r="C1869" t="s">
        <v>2</v>
      </c>
      <c r="D1869">
        <v>969072171</v>
      </c>
      <c r="E1869" t="s">
        <v>29</v>
      </c>
      <c r="F1869" t="s">
        <v>2781</v>
      </c>
    </row>
    <row r="1870" spans="1:6" ht="28.8" x14ac:dyDescent="0.3">
      <c r="A1870">
        <v>1869</v>
      </c>
      <c r="B1870" t="s">
        <v>872</v>
      </c>
      <c r="C1870" t="s">
        <v>879</v>
      </c>
      <c r="D1870">
        <v>969072171</v>
      </c>
      <c r="E1870" s="1" t="s">
        <v>2782</v>
      </c>
      <c r="F1870" t="s">
        <v>2783</v>
      </c>
    </row>
    <row r="1871" spans="1:6" ht="28.8" x14ac:dyDescent="0.3">
      <c r="A1871">
        <v>1870</v>
      </c>
      <c r="B1871" t="s">
        <v>872</v>
      </c>
      <c r="C1871" t="s">
        <v>879</v>
      </c>
      <c r="D1871">
        <v>969072171</v>
      </c>
      <c r="E1871" s="1" t="s">
        <v>2784</v>
      </c>
      <c r="F1871" t="s">
        <v>2785</v>
      </c>
    </row>
    <row r="1872" spans="1:6" x14ac:dyDescent="0.3">
      <c r="A1872">
        <v>1871</v>
      </c>
      <c r="B1872" t="s">
        <v>872</v>
      </c>
      <c r="C1872" t="s">
        <v>2</v>
      </c>
      <c r="D1872">
        <v>969072171</v>
      </c>
      <c r="E1872" t="s">
        <v>22</v>
      </c>
      <c r="F1872" t="s">
        <v>2786</v>
      </c>
    </row>
    <row r="1873" spans="1:6" x14ac:dyDescent="0.3">
      <c r="A1873">
        <v>1872</v>
      </c>
      <c r="B1873" t="s">
        <v>872</v>
      </c>
      <c r="C1873" t="s">
        <v>2</v>
      </c>
      <c r="D1873">
        <v>969072171</v>
      </c>
      <c r="E1873" t="s">
        <v>29</v>
      </c>
      <c r="F1873" t="s">
        <v>2787</v>
      </c>
    </row>
    <row r="1874" spans="1:6" ht="28.8" x14ac:dyDescent="0.3">
      <c r="A1874">
        <v>1873</v>
      </c>
      <c r="B1874" t="s">
        <v>872</v>
      </c>
      <c r="C1874" t="s">
        <v>879</v>
      </c>
      <c r="D1874">
        <v>969072171</v>
      </c>
      <c r="E1874" s="1" t="s">
        <v>172</v>
      </c>
      <c r="F1874" t="s">
        <v>2788</v>
      </c>
    </row>
    <row r="1875" spans="1:6" x14ac:dyDescent="0.3">
      <c r="A1875">
        <v>1874</v>
      </c>
      <c r="B1875" t="s">
        <v>872</v>
      </c>
      <c r="C1875" t="s">
        <v>881</v>
      </c>
      <c r="D1875">
        <v>969072171</v>
      </c>
      <c r="E1875" t="s">
        <v>472</v>
      </c>
      <c r="F1875" t="s">
        <v>2789</v>
      </c>
    </row>
    <row r="1876" spans="1:6" x14ac:dyDescent="0.3">
      <c r="A1876">
        <v>1875</v>
      </c>
      <c r="B1876" t="s">
        <v>872</v>
      </c>
      <c r="C1876" t="s">
        <v>554</v>
      </c>
      <c r="D1876">
        <v>969072171</v>
      </c>
      <c r="E1876" t="s">
        <v>479</v>
      </c>
      <c r="F1876" t="s">
        <v>2790</v>
      </c>
    </row>
    <row r="1877" spans="1:6" x14ac:dyDescent="0.3">
      <c r="A1877">
        <v>1876</v>
      </c>
      <c r="B1877" t="s">
        <v>872</v>
      </c>
      <c r="C1877" t="s">
        <v>554</v>
      </c>
      <c r="D1877">
        <v>969072171</v>
      </c>
      <c r="E1877" t="s">
        <v>558</v>
      </c>
      <c r="F1877" t="s">
        <v>2791</v>
      </c>
    </row>
    <row r="1878" spans="1:6" x14ac:dyDescent="0.3">
      <c r="A1878">
        <v>1877</v>
      </c>
      <c r="B1878" t="s">
        <v>872</v>
      </c>
      <c r="C1878" t="s">
        <v>665</v>
      </c>
      <c r="D1878">
        <v>969072171</v>
      </c>
      <c r="E1878" t="s">
        <v>669</v>
      </c>
      <c r="F1878" t="s">
        <v>2792</v>
      </c>
    </row>
    <row r="1879" spans="1:6" s="18" customFormat="1" ht="15" thickBot="1" x14ac:dyDescent="0.35">
      <c r="A1879">
        <v>1878</v>
      </c>
      <c r="B1879" s="18" t="s">
        <v>872</v>
      </c>
      <c r="C1879" s="18" t="s">
        <v>762</v>
      </c>
      <c r="D1879" s="18">
        <v>969072171</v>
      </c>
      <c r="E1879" s="18" t="s">
        <v>764</v>
      </c>
      <c r="F1879" s="18" t="s">
        <v>2793</v>
      </c>
    </row>
    <row r="1880" spans="1:6" x14ac:dyDescent="0.3">
      <c r="A1880">
        <v>1879</v>
      </c>
      <c r="B1880" t="s">
        <v>872</v>
      </c>
      <c r="C1880" t="s">
        <v>2</v>
      </c>
      <c r="D1880">
        <v>982683562</v>
      </c>
      <c r="E1880" t="s">
        <v>59</v>
      </c>
      <c r="F1880" t="s">
        <v>2794</v>
      </c>
    </row>
    <row r="1881" spans="1:6" x14ac:dyDescent="0.3">
      <c r="A1881">
        <v>1880</v>
      </c>
      <c r="B1881" t="s">
        <v>872</v>
      </c>
      <c r="C1881" t="s">
        <v>2</v>
      </c>
      <c r="D1881">
        <v>982683562</v>
      </c>
      <c r="E1881" t="s">
        <v>22</v>
      </c>
      <c r="F1881" t="s">
        <v>2795</v>
      </c>
    </row>
    <row r="1882" spans="1:6" x14ac:dyDescent="0.3">
      <c r="A1882">
        <v>1881</v>
      </c>
      <c r="B1882" t="s">
        <v>872</v>
      </c>
      <c r="C1882" t="s">
        <v>2</v>
      </c>
      <c r="D1882">
        <v>982683562</v>
      </c>
      <c r="E1882" t="s">
        <v>28</v>
      </c>
      <c r="F1882" t="s">
        <v>2796</v>
      </c>
    </row>
    <row r="1883" spans="1:6" x14ac:dyDescent="0.3">
      <c r="A1883">
        <v>1882</v>
      </c>
      <c r="B1883" t="s">
        <v>872</v>
      </c>
      <c r="C1883" t="s">
        <v>2</v>
      </c>
      <c r="D1883">
        <v>982683562</v>
      </c>
      <c r="E1883" t="s">
        <v>46</v>
      </c>
      <c r="F1883" t="s">
        <v>2797</v>
      </c>
    </row>
    <row r="1884" spans="1:6" x14ac:dyDescent="0.3">
      <c r="A1884">
        <v>1883</v>
      </c>
      <c r="B1884" t="s">
        <v>872</v>
      </c>
      <c r="C1884" t="s">
        <v>2</v>
      </c>
      <c r="D1884">
        <v>982683562</v>
      </c>
      <c r="E1884" t="s">
        <v>28</v>
      </c>
      <c r="F1884" t="s">
        <v>2798</v>
      </c>
    </row>
    <row r="1885" spans="1:6" x14ac:dyDescent="0.3">
      <c r="A1885">
        <v>1884</v>
      </c>
      <c r="B1885" t="s">
        <v>872</v>
      </c>
      <c r="C1885" t="s">
        <v>2</v>
      </c>
      <c r="D1885">
        <v>982683562</v>
      </c>
      <c r="E1885" t="s">
        <v>25</v>
      </c>
      <c r="F1885" t="s">
        <v>2799</v>
      </c>
    </row>
    <row r="1886" spans="1:6" ht="28.8" x14ac:dyDescent="0.3">
      <c r="A1886">
        <v>1885</v>
      </c>
      <c r="B1886" t="s">
        <v>872</v>
      </c>
      <c r="C1886" t="s">
        <v>879</v>
      </c>
      <c r="D1886">
        <v>982683562</v>
      </c>
      <c r="E1886" s="1" t="s">
        <v>200</v>
      </c>
      <c r="F1886" t="s">
        <v>2800</v>
      </c>
    </row>
    <row r="1887" spans="1:6" x14ac:dyDescent="0.3">
      <c r="A1887">
        <v>1886</v>
      </c>
      <c r="B1887" t="s">
        <v>872</v>
      </c>
      <c r="C1887" t="s">
        <v>881</v>
      </c>
      <c r="D1887">
        <v>982683562</v>
      </c>
      <c r="E1887" t="s">
        <v>476</v>
      </c>
      <c r="F1887" t="s">
        <v>2801</v>
      </c>
    </row>
    <row r="1888" spans="1:6" x14ac:dyDescent="0.3">
      <c r="A1888">
        <v>1887</v>
      </c>
      <c r="B1888" t="s">
        <v>872</v>
      </c>
      <c r="C1888" t="s">
        <v>881</v>
      </c>
      <c r="D1888">
        <v>982683562</v>
      </c>
      <c r="E1888" t="s">
        <v>474</v>
      </c>
      <c r="F1888" t="s">
        <v>2802</v>
      </c>
    </row>
    <row r="1889" spans="1:6" x14ac:dyDescent="0.3">
      <c r="A1889">
        <v>1888</v>
      </c>
      <c r="B1889" t="s">
        <v>872</v>
      </c>
      <c r="C1889" t="s">
        <v>881</v>
      </c>
      <c r="D1889">
        <v>982683562</v>
      </c>
      <c r="E1889" t="s">
        <v>488</v>
      </c>
      <c r="F1889" t="s">
        <v>2803</v>
      </c>
    </row>
    <row r="1890" spans="1:6" x14ac:dyDescent="0.3">
      <c r="A1890">
        <v>1889</v>
      </c>
      <c r="B1890" t="s">
        <v>872</v>
      </c>
      <c r="C1890" t="s">
        <v>881</v>
      </c>
      <c r="D1890">
        <v>982683562</v>
      </c>
      <c r="E1890" t="s">
        <v>472</v>
      </c>
      <c r="F1890" t="s">
        <v>2804</v>
      </c>
    </row>
    <row r="1891" spans="1:6" x14ac:dyDescent="0.3">
      <c r="A1891">
        <v>1890</v>
      </c>
      <c r="B1891" t="s">
        <v>872</v>
      </c>
      <c r="C1891" t="s">
        <v>554</v>
      </c>
      <c r="D1891">
        <v>982683562</v>
      </c>
      <c r="E1891" t="s">
        <v>562</v>
      </c>
      <c r="F1891" t="s">
        <v>2805</v>
      </c>
    </row>
    <row r="1892" spans="1:6" x14ac:dyDescent="0.3">
      <c r="A1892">
        <v>1891</v>
      </c>
      <c r="B1892" t="s">
        <v>872</v>
      </c>
      <c r="C1892" t="s">
        <v>665</v>
      </c>
      <c r="D1892">
        <v>982683562</v>
      </c>
      <c r="E1892" t="s">
        <v>694</v>
      </c>
      <c r="F1892" t="s">
        <v>2806</v>
      </c>
    </row>
    <row r="1893" spans="1:6" x14ac:dyDescent="0.3">
      <c r="A1893">
        <v>1892</v>
      </c>
      <c r="B1893" t="s">
        <v>872</v>
      </c>
      <c r="C1893" t="s">
        <v>665</v>
      </c>
      <c r="D1893">
        <v>982683562</v>
      </c>
      <c r="E1893" t="s">
        <v>760</v>
      </c>
      <c r="F1893" t="s">
        <v>2807</v>
      </c>
    </row>
    <row r="1894" spans="1:6" x14ac:dyDescent="0.3">
      <c r="A1894">
        <v>1893</v>
      </c>
      <c r="B1894" t="s">
        <v>872</v>
      </c>
      <c r="C1894" t="s">
        <v>665</v>
      </c>
      <c r="D1894">
        <v>982683562</v>
      </c>
      <c r="E1894" t="s">
        <v>761</v>
      </c>
      <c r="F1894" t="s">
        <v>2808</v>
      </c>
    </row>
    <row r="1895" spans="1:6" x14ac:dyDescent="0.3">
      <c r="A1895">
        <v>1894</v>
      </c>
      <c r="B1895" t="s">
        <v>872</v>
      </c>
      <c r="C1895" t="s">
        <v>665</v>
      </c>
      <c r="D1895">
        <v>982683562</v>
      </c>
      <c r="E1895" t="s">
        <v>677</v>
      </c>
      <c r="F1895" t="s">
        <v>2809</v>
      </c>
    </row>
    <row r="1896" spans="1:6" x14ac:dyDescent="0.3">
      <c r="A1896">
        <v>1895</v>
      </c>
      <c r="B1896" t="s">
        <v>872</v>
      </c>
      <c r="C1896" t="s">
        <v>762</v>
      </c>
      <c r="D1896">
        <v>982683562</v>
      </c>
      <c r="E1896" t="s">
        <v>771</v>
      </c>
      <c r="F1896" t="s">
        <v>2810</v>
      </c>
    </row>
    <row r="1897" spans="1:6" x14ac:dyDescent="0.3">
      <c r="A1897">
        <v>1896</v>
      </c>
      <c r="B1897" t="s">
        <v>872</v>
      </c>
      <c r="C1897" t="s">
        <v>762</v>
      </c>
      <c r="D1897">
        <v>982683562</v>
      </c>
      <c r="E1897" t="s">
        <v>831</v>
      </c>
      <c r="F1897" t="s">
        <v>2811</v>
      </c>
    </row>
    <row r="1898" spans="1:6" s="18" customFormat="1" ht="15" thickBot="1" x14ac:dyDescent="0.35">
      <c r="A1898">
        <v>1897</v>
      </c>
      <c r="B1898" s="18" t="s">
        <v>872</v>
      </c>
      <c r="C1898" s="18" t="s">
        <v>762</v>
      </c>
      <c r="D1898" s="18">
        <v>982683562</v>
      </c>
      <c r="E1898" s="18" t="s">
        <v>832</v>
      </c>
      <c r="F1898" s="18" t="s">
        <v>2812</v>
      </c>
    </row>
    <row r="1899" spans="1:6" x14ac:dyDescent="0.3">
      <c r="A1899">
        <v>1898</v>
      </c>
      <c r="B1899" t="s">
        <v>872</v>
      </c>
      <c r="C1899" t="s">
        <v>2</v>
      </c>
      <c r="D1899">
        <v>986152387</v>
      </c>
      <c r="E1899" t="s">
        <v>22</v>
      </c>
      <c r="F1899" t="s">
        <v>2813</v>
      </c>
    </row>
    <row r="1900" spans="1:6" x14ac:dyDescent="0.3">
      <c r="A1900">
        <v>1899</v>
      </c>
      <c r="B1900" t="s">
        <v>872</v>
      </c>
      <c r="C1900" t="s">
        <v>2</v>
      </c>
      <c r="D1900">
        <v>986152387</v>
      </c>
      <c r="E1900" t="s">
        <v>71</v>
      </c>
      <c r="F1900" t="s">
        <v>2814</v>
      </c>
    </row>
    <row r="1901" spans="1:6" x14ac:dyDescent="0.3">
      <c r="A1901">
        <v>1900</v>
      </c>
      <c r="B1901" t="s">
        <v>872</v>
      </c>
      <c r="C1901" t="s">
        <v>2</v>
      </c>
      <c r="D1901">
        <v>986152387</v>
      </c>
      <c r="E1901" t="s">
        <v>28</v>
      </c>
      <c r="F1901" t="s">
        <v>2815</v>
      </c>
    </row>
    <row r="1902" spans="1:6" x14ac:dyDescent="0.3">
      <c r="A1902">
        <v>1901</v>
      </c>
      <c r="B1902" t="s">
        <v>872</v>
      </c>
      <c r="C1902" t="s">
        <v>2</v>
      </c>
      <c r="D1902">
        <v>986152387</v>
      </c>
      <c r="E1902" t="s">
        <v>59</v>
      </c>
      <c r="F1902" t="s">
        <v>2816</v>
      </c>
    </row>
    <row r="1903" spans="1:6" x14ac:dyDescent="0.3">
      <c r="A1903">
        <v>1902</v>
      </c>
      <c r="B1903" t="s">
        <v>872</v>
      </c>
      <c r="C1903" t="s">
        <v>2</v>
      </c>
      <c r="D1903">
        <v>986152387</v>
      </c>
      <c r="E1903" t="s">
        <v>81</v>
      </c>
      <c r="F1903" t="s">
        <v>2817</v>
      </c>
    </row>
    <row r="1904" spans="1:6" x14ac:dyDescent="0.3">
      <c r="A1904">
        <v>1903</v>
      </c>
      <c r="B1904" t="s">
        <v>872</v>
      </c>
      <c r="C1904" t="s">
        <v>2</v>
      </c>
      <c r="D1904">
        <v>986152387</v>
      </c>
      <c r="E1904" t="s">
        <v>158</v>
      </c>
      <c r="F1904" t="s">
        <v>2818</v>
      </c>
    </row>
    <row r="1905" spans="1:6" x14ac:dyDescent="0.3">
      <c r="A1905">
        <v>1904</v>
      </c>
      <c r="B1905" t="s">
        <v>872</v>
      </c>
      <c r="C1905" t="s">
        <v>2</v>
      </c>
      <c r="D1905">
        <v>986152387</v>
      </c>
      <c r="E1905" t="s">
        <v>159</v>
      </c>
      <c r="F1905" t="s">
        <v>2819</v>
      </c>
    </row>
    <row r="1906" spans="1:6" x14ac:dyDescent="0.3">
      <c r="A1906">
        <v>1905</v>
      </c>
      <c r="B1906" t="s">
        <v>872</v>
      </c>
      <c r="C1906" t="s">
        <v>2</v>
      </c>
      <c r="D1906">
        <v>986152387</v>
      </c>
      <c r="E1906" t="s">
        <v>1126</v>
      </c>
      <c r="F1906" t="s">
        <v>2820</v>
      </c>
    </row>
    <row r="1907" spans="1:6" x14ac:dyDescent="0.3">
      <c r="A1907">
        <v>1906</v>
      </c>
      <c r="B1907" t="s">
        <v>872</v>
      </c>
      <c r="C1907" t="s">
        <v>2</v>
      </c>
      <c r="D1907">
        <v>986152387</v>
      </c>
      <c r="E1907" t="s">
        <v>160</v>
      </c>
      <c r="F1907" t="s">
        <v>2821</v>
      </c>
    </row>
    <row r="1908" spans="1:6" x14ac:dyDescent="0.3">
      <c r="A1908">
        <v>1907</v>
      </c>
      <c r="B1908" t="s">
        <v>872</v>
      </c>
      <c r="C1908" t="s">
        <v>2</v>
      </c>
      <c r="D1908">
        <v>986152387</v>
      </c>
      <c r="E1908" t="s">
        <v>84</v>
      </c>
      <c r="F1908" t="s">
        <v>2822</v>
      </c>
    </row>
    <row r="1909" spans="1:6" x14ac:dyDescent="0.3">
      <c r="A1909">
        <v>1908</v>
      </c>
      <c r="B1909" t="s">
        <v>872</v>
      </c>
      <c r="C1909" t="s">
        <v>2</v>
      </c>
      <c r="D1909">
        <v>986152387</v>
      </c>
      <c r="E1909" t="s">
        <v>46</v>
      </c>
      <c r="F1909" t="s">
        <v>2823</v>
      </c>
    </row>
    <row r="1910" spans="1:6" x14ac:dyDescent="0.3">
      <c r="A1910">
        <v>1909</v>
      </c>
      <c r="B1910" t="s">
        <v>872</v>
      </c>
      <c r="C1910" t="s">
        <v>2</v>
      </c>
      <c r="D1910">
        <v>986152387</v>
      </c>
      <c r="E1910" t="s">
        <v>28</v>
      </c>
      <c r="F1910" t="s">
        <v>2824</v>
      </c>
    </row>
    <row r="1911" spans="1:6" x14ac:dyDescent="0.3">
      <c r="A1911">
        <v>1910</v>
      </c>
      <c r="B1911" t="s">
        <v>872</v>
      </c>
      <c r="C1911" t="s">
        <v>2</v>
      </c>
      <c r="D1911">
        <v>986152387</v>
      </c>
      <c r="E1911" t="s">
        <v>25</v>
      </c>
      <c r="F1911" t="s">
        <v>2825</v>
      </c>
    </row>
    <row r="1912" spans="1:6" ht="28.8" x14ac:dyDescent="0.3">
      <c r="A1912">
        <v>1911</v>
      </c>
      <c r="B1912" t="s">
        <v>872</v>
      </c>
      <c r="C1912" t="s">
        <v>879</v>
      </c>
      <c r="D1912">
        <v>986152387</v>
      </c>
      <c r="E1912" s="1" t="s">
        <v>255</v>
      </c>
      <c r="F1912" t="s">
        <v>2826</v>
      </c>
    </row>
    <row r="1913" spans="1:6" ht="28.8" x14ac:dyDescent="0.3">
      <c r="A1913">
        <v>1912</v>
      </c>
      <c r="B1913" t="s">
        <v>872</v>
      </c>
      <c r="C1913" t="s">
        <v>879</v>
      </c>
      <c r="D1913">
        <v>986152387</v>
      </c>
      <c r="E1913" s="1" t="s">
        <v>258</v>
      </c>
      <c r="F1913" t="s">
        <v>2827</v>
      </c>
    </row>
    <row r="1914" spans="1:6" ht="28.8" x14ac:dyDescent="0.3">
      <c r="A1914">
        <v>1913</v>
      </c>
      <c r="B1914" t="s">
        <v>872</v>
      </c>
      <c r="C1914" t="s">
        <v>879</v>
      </c>
      <c r="D1914">
        <v>986152387</v>
      </c>
      <c r="E1914" s="1" t="s">
        <v>200</v>
      </c>
      <c r="F1914" t="s">
        <v>2828</v>
      </c>
    </row>
    <row r="1915" spans="1:6" x14ac:dyDescent="0.3">
      <c r="A1915">
        <v>1914</v>
      </c>
      <c r="B1915" t="s">
        <v>872</v>
      </c>
      <c r="C1915" t="s">
        <v>881</v>
      </c>
      <c r="D1915">
        <v>986152387</v>
      </c>
      <c r="E1915" t="s">
        <v>476</v>
      </c>
      <c r="F1915" t="s">
        <v>2829</v>
      </c>
    </row>
    <row r="1916" spans="1:6" x14ac:dyDescent="0.3">
      <c r="A1916">
        <v>1915</v>
      </c>
      <c r="B1916" t="s">
        <v>872</v>
      </c>
      <c r="C1916" t="s">
        <v>881</v>
      </c>
      <c r="D1916">
        <v>986152387</v>
      </c>
      <c r="E1916" t="s">
        <v>474</v>
      </c>
      <c r="F1916" t="s">
        <v>2830</v>
      </c>
    </row>
    <row r="1917" spans="1:6" x14ac:dyDescent="0.3">
      <c r="A1917">
        <v>1916</v>
      </c>
      <c r="B1917" t="s">
        <v>872</v>
      </c>
      <c r="C1917" t="s">
        <v>881</v>
      </c>
      <c r="D1917">
        <v>986152387</v>
      </c>
      <c r="E1917" t="s">
        <v>483</v>
      </c>
      <c r="F1917" t="s">
        <v>2831</v>
      </c>
    </row>
    <row r="1918" spans="1:6" x14ac:dyDescent="0.3">
      <c r="A1918">
        <v>1917</v>
      </c>
      <c r="B1918" t="s">
        <v>872</v>
      </c>
      <c r="C1918" t="s">
        <v>881</v>
      </c>
      <c r="D1918">
        <v>986152387</v>
      </c>
      <c r="E1918" t="s">
        <v>496</v>
      </c>
      <c r="F1918" t="s">
        <v>2832</v>
      </c>
    </row>
    <row r="1919" spans="1:6" x14ac:dyDescent="0.3">
      <c r="A1919">
        <v>1918</v>
      </c>
      <c r="B1919" t="s">
        <v>872</v>
      </c>
      <c r="C1919" t="s">
        <v>881</v>
      </c>
      <c r="D1919">
        <v>986152387</v>
      </c>
      <c r="E1919" t="s">
        <v>491</v>
      </c>
      <c r="F1919" t="s">
        <v>2833</v>
      </c>
    </row>
    <row r="1920" spans="1:6" x14ac:dyDescent="0.3">
      <c r="A1920">
        <v>1919</v>
      </c>
      <c r="B1920" t="s">
        <v>872</v>
      </c>
      <c r="C1920" t="s">
        <v>881</v>
      </c>
      <c r="D1920">
        <v>986152387</v>
      </c>
      <c r="E1920" t="s">
        <v>476</v>
      </c>
      <c r="F1920" t="s">
        <v>2834</v>
      </c>
    </row>
    <row r="1921" spans="1:6" x14ac:dyDescent="0.3">
      <c r="A1921">
        <v>1920</v>
      </c>
      <c r="B1921" t="s">
        <v>872</v>
      </c>
      <c r="C1921" t="s">
        <v>881</v>
      </c>
      <c r="D1921">
        <v>986152387</v>
      </c>
      <c r="E1921" t="s">
        <v>481</v>
      </c>
      <c r="F1921" t="s">
        <v>2835</v>
      </c>
    </row>
    <row r="1922" spans="1:6" x14ac:dyDescent="0.3">
      <c r="A1922">
        <v>1921</v>
      </c>
      <c r="B1922" t="s">
        <v>872</v>
      </c>
      <c r="C1922" t="s">
        <v>881</v>
      </c>
      <c r="D1922">
        <v>986152387</v>
      </c>
      <c r="E1922" t="s">
        <v>503</v>
      </c>
      <c r="F1922" t="s">
        <v>2836</v>
      </c>
    </row>
    <row r="1923" spans="1:6" x14ac:dyDescent="0.3">
      <c r="A1923">
        <v>1922</v>
      </c>
      <c r="B1923" t="s">
        <v>872</v>
      </c>
      <c r="C1923" t="s">
        <v>881</v>
      </c>
      <c r="D1923">
        <v>986152387</v>
      </c>
      <c r="E1923" t="s">
        <v>548</v>
      </c>
      <c r="F1923" t="s">
        <v>2837</v>
      </c>
    </row>
    <row r="1924" spans="1:6" x14ac:dyDescent="0.3">
      <c r="A1924">
        <v>1923</v>
      </c>
      <c r="B1924" t="s">
        <v>872</v>
      </c>
      <c r="C1924" t="s">
        <v>881</v>
      </c>
      <c r="D1924">
        <v>986152387</v>
      </c>
      <c r="E1924" t="s">
        <v>549</v>
      </c>
      <c r="F1924" t="s">
        <v>2838</v>
      </c>
    </row>
    <row r="1925" spans="1:6" x14ac:dyDescent="0.3">
      <c r="A1925">
        <v>1924</v>
      </c>
      <c r="B1925" t="s">
        <v>872</v>
      </c>
      <c r="C1925" t="s">
        <v>881</v>
      </c>
      <c r="D1925">
        <v>986152387</v>
      </c>
      <c r="E1925" t="s">
        <v>474</v>
      </c>
      <c r="F1925" t="s">
        <v>2839</v>
      </c>
    </row>
    <row r="1926" spans="1:6" x14ac:dyDescent="0.3">
      <c r="A1926">
        <v>1925</v>
      </c>
      <c r="B1926" t="s">
        <v>872</v>
      </c>
      <c r="C1926" t="s">
        <v>881</v>
      </c>
      <c r="D1926">
        <v>986152387</v>
      </c>
      <c r="E1926" t="s">
        <v>498</v>
      </c>
      <c r="F1926" t="s">
        <v>2840</v>
      </c>
    </row>
    <row r="1927" spans="1:6" x14ac:dyDescent="0.3">
      <c r="A1927">
        <v>1926</v>
      </c>
      <c r="B1927" t="s">
        <v>872</v>
      </c>
      <c r="C1927" t="s">
        <v>881</v>
      </c>
      <c r="D1927">
        <v>986152387</v>
      </c>
      <c r="E1927" t="s">
        <v>550</v>
      </c>
      <c r="F1927" t="s">
        <v>2841</v>
      </c>
    </row>
    <row r="1928" spans="1:6" x14ac:dyDescent="0.3">
      <c r="A1928">
        <v>1927</v>
      </c>
      <c r="B1928" t="s">
        <v>872</v>
      </c>
      <c r="C1928" t="s">
        <v>881</v>
      </c>
      <c r="D1928">
        <v>986152387</v>
      </c>
      <c r="E1928" t="s">
        <v>488</v>
      </c>
      <c r="F1928" t="s">
        <v>2842</v>
      </c>
    </row>
    <row r="1929" spans="1:6" x14ac:dyDescent="0.3">
      <c r="A1929">
        <v>1928</v>
      </c>
      <c r="B1929" t="s">
        <v>872</v>
      </c>
      <c r="C1929" t="s">
        <v>881</v>
      </c>
      <c r="D1929">
        <v>986152387</v>
      </c>
      <c r="E1929" t="s">
        <v>551</v>
      </c>
      <c r="F1929" t="s">
        <v>2843</v>
      </c>
    </row>
    <row r="1930" spans="1:6" x14ac:dyDescent="0.3">
      <c r="A1930">
        <v>1929</v>
      </c>
      <c r="B1930" t="s">
        <v>872</v>
      </c>
      <c r="C1930" t="s">
        <v>881</v>
      </c>
      <c r="D1930">
        <v>986152387</v>
      </c>
      <c r="E1930" t="s">
        <v>552</v>
      </c>
      <c r="F1930" t="s">
        <v>2844</v>
      </c>
    </row>
    <row r="1931" spans="1:6" x14ac:dyDescent="0.3">
      <c r="A1931">
        <v>1930</v>
      </c>
      <c r="B1931" t="s">
        <v>872</v>
      </c>
      <c r="C1931" t="s">
        <v>881</v>
      </c>
      <c r="D1931">
        <v>986152387</v>
      </c>
      <c r="E1931" t="s">
        <v>480</v>
      </c>
      <c r="F1931" t="s">
        <v>2845</v>
      </c>
    </row>
    <row r="1932" spans="1:6" x14ac:dyDescent="0.3">
      <c r="A1932">
        <v>1931</v>
      </c>
      <c r="B1932" t="s">
        <v>872</v>
      </c>
      <c r="C1932" t="s">
        <v>554</v>
      </c>
      <c r="D1932">
        <v>986152387</v>
      </c>
      <c r="E1932" t="s">
        <v>474</v>
      </c>
      <c r="F1932" t="s">
        <v>2846</v>
      </c>
    </row>
    <row r="1933" spans="1:6" x14ac:dyDescent="0.3">
      <c r="A1933">
        <v>1932</v>
      </c>
      <c r="B1933" t="s">
        <v>872</v>
      </c>
      <c r="C1933" t="s">
        <v>554</v>
      </c>
      <c r="D1933">
        <v>986152387</v>
      </c>
      <c r="E1933" t="s">
        <v>480</v>
      </c>
      <c r="F1933" t="s">
        <v>2847</v>
      </c>
    </row>
    <row r="1934" spans="1:6" x14ac:dyDescent="0.3">
      <c r="A1934">
        <v>1933</v>
      </c>
      <c r="B1934" t="s">
        <v>872</v>
      </c>
      <c r="C1934" t="s">
        <v>554</v>
      </c>
      <c r="D1934">
        <v>986152387</v>
      </c>
      <c r="E1934" t="s">
        <v>663</v>
      </c>
      <c r="F1934" t="s">
        <v>2848</v>
      </c>
    </row>
    <row r="1935" spans="1:6" x14ac:dyDescent="0.3">
      <c r="A1935">
        <v>1934</v>
      </c>
      <c r="B1935" t="s">
        <v>872</v>
      </c>
      <c r="C1935" t="s">
        <v>665</v>
      </c>
      <c r="D1935">
        <v>986152387</v>
      </c>
      <c r="E1935" t="s">
        <v>679</v>
      </c>
      <c r="F1935" t="s">
        <v>2849</v>
      </c>
    </row>
    <row r="1936" spans="1:6" x14ac:dyDescent="0.3">
      <c r="A1936">
        <v>1935</v>
      </c>
      <c r="B1936" t="s">
        <v>872</v>
      </c>
      <c r="C1936" t="s">
        <v>665</v>
      </c>
      <c r="D1936">
        <v>986152387</v>
      </c>
      <c r="E1936" t="s">
        <v>669</v>
      </c>
      <c r="F1936" t="s">
        <v>2850</v>
      </c>
    </row>
    <row r="1937" spans="1:6" x14ac:dyDescent="0.3">
      <c r="A1937">
        <v>1936</v>
      </c>
      <c r="B1937" t="s">
        <v>872</v>
      </c>
      <c r="C1937" t="s">
        <v>762</v>
      </c>
      <c r="D1937">
        <v>986152387</v>
      </c>
      <c r="E1937" t="s">
        <v>774</v>
      </c>
      <c r="F1937" t="s">
        <v>2851</v>
      </c>
    </row>
    <row r="1938" spans="1:6" x14ac:dyDescent="0.3">
      <c r="A1938">
        <v>1937</v>
      </c>
      <c r="B1938" t="s">
        <v>872</v>
      </c>
      <c r="C1938" t="s">
        <v>762</v>
      </c>
      <c r="D1938">
        <v>986152387</v>
      </c>
      <c r="E1938" t="s">
        <v>764</v>
      </c>
      <c r="F1938" t="s">
        <v>2852</v>
      </c>
    </row>
    <row r="1939" spans="1:6" x14ac:dyDescent="0.3">
      <c r="A1939">
        <v>1938</v>
      </c>
      <c r="B1939" t="s">
        <v>872</v>
      </c>
      <c r="C1939" t="s">
        <v>2</v>
      </c>
      <c r="D1939">
        <v>986152387</v>
      </c>
      <c r="E1939" t="s">
        <v>22</v>
      </c>
      <c r="F1939" t="s">
        <v>2853</v>
      </c>
    </row>
    <row r="1940" spans="1:6" x14ac:dyDescent="0.3">
      <c r="A1940">
        <v>1939</v>
      </c>
      <c r="B1940" t="s">
        <v>872</v>
      </c>
      <c r="C1940" t="s">
        <v>2</v>
      </c>
      <c r="D1940">
        <v>986152387</v>
      </c>
      <c r="E1940" t="s">
        <v>29</v>
      </c>
      <c r="F1940" t="s">
        <v>2854</v>
      </c>
    </row>
    <row r="1941" spans="1:6" x14ac:dyDescent="0.3">
      <c r="A1941">
        <v>1940</v>
      </c>
      <c r="B1941" t="s">
        <v>872</v>
      </c>
      <c r="C1941" t="s">
        <v>2</v>
      </c>
      <c r="D1941">
        <v>986152387</v>
      </c>
      <c r="E1941" t="s">
        <v>2855</v>
      </c>
      <c r="F1941" t="s">
        <v>2856</v>
      </c>
    </row>
    <row r="1942" spans="1:6" x14ac:dyDescent="0.3">
      <c r="A1942">
        <v>1941</v>
      </c>
      <c r="B1942" t="s">
        <v>872</v>
      </c>
      <c r="C1942" t="s">
        <v>2</v>
      </c>
      <c r="D1942">
        <v>986152387</v>
      </c>
      <c r="E1942" t="s">
        <v>2855</v>
      </c>
      <c r="F1942" t="s">
        <v>2857</v>
      </c>
    </row>
    <row r="1943" spans="1:6" x14ac:dyDescent="0.3">
      <c r="A1943">
        <v>1942</v>
      </c>
      <c r="B1943" t="s">
        <v>872</v>
      </c>
      <c r="C1943" t="s">
        <v>2</v>
      </c>
      <c r="D1943">
        <v>986152387</v>
      </c>
      <c r="E1943" t="s">
        <v>2858</v>
      </c>
      <c r="F1943" t="s">
        <v>2859</v>
      </c>
    </row>
    <row r="1944" spans="1:6" x14ac:dyDescent="0.3">
      <c r="A1944">
        <v>1943</v>
      </c>
      <c r="B1944" t="s">
        <v>872</v>
      </c>
      <c r="C1944" t="s">
        <v>2</v>
      </c>
      <c r="D1944">
        <v>986152387</v>
      </c>
      <c r="E1944" t="s">
        <v>2858</v>
      </c>
      <c r="F1944" t="s">
        <v>2860</v>
      </c>
    </row>
    <row r="1945" spans="1:6" x14ac:dyDescent="0.3">
      <c r="A1945">
        <v>1944</v>
      </c>
      <c r="B1945" t="s">
        <v>872</v>
      </c>
      <c r="C1945" t="s">
        <v>2</v>
      </c>
      <c r="D1945">
        <v>986152387</v>
      </c>
      <c r="E1945" t="s">
        <v>2861</v>
      </c>
      <c r="F1945" t="s">
        <v>2862</v>
      </c>
    </row>
    <row r="1946" spans="1:6" x14ac:dyDescent="0.3">
      <c r="A1946">
        <v>1945</v>
      </c>
      <c r="B1946" t="s">
        <v>872</v>
      </c>
      <c r="C1946" t="s">
        <v>2</v>
      </c>
      <c r="D1946">
        <v>986152387</v>
      </c>
      <c r="E1946" t="s">
        <v>25</v>
      </c>
      <c r="F1946" t="s">
        <v>2863</v>
      </c>
    </row>
    <row r="1947" spans="1:6" ht="28.8" x14ac:dyDescent="0.3">
      <c r="A1947">
        <v>1946</v>
      </c>
      <c r="B1947" t="s">
        <v>872</v>
      </c>
      <c r="C1947" t="s">
        <v>879</v>
      </c>
      <c r="D1947">
        <v>986152387</v>
      </c>
      <c r="E1947" s="1" t="s">
        <v>2864</v>
      </c>
      <c r="F1947" t="s">
        <v>2865</v>
      </c>
    </row>
    <row r="1948" spans="1:6" ht="28.8" x14ac:dyDescent="0.3">
      <c r="A1948">
        <v>1947</v>
      </c>
      <c r="B1948" t="s">
        <v>872</v>
      </c>
      <c r="C1948" t="s">
        <v>879</v>
      </c>
      <c r="D1948">
        <v>986152387</v>
      </c>
      <c r="E1948" s="1" t="s">
        <v>2866</v>
      </c>
      <c r="F1948" t="s">
        <v>2867</v>
      </c>
    </row>
    <row r="1949" spans="1:6" ht="28.8" x14ac:dyDescent="0.3">
      <c r="A1949">
        <v>1948</v>
      </c>
      <c r="B1949" t="s">
        <v>872</v>
      </c>
      <c r="C1949" t="s">
        <v>879</v>
      </c>
      <c r="D1949">
        <v>986152387</v>
      </c>
      <c r="E1949" s="1" t="s">
        <v>2866</v>
      </c>
      <c r="F1949" t="s">
        <v>2868</v>
      </c>
    </row>
    <row r="1950" spans="1:6" ht="28.8" x14ac:dyDescent="0.3">
      <c r="A1950">
        <v>1949</v>
      </c>
      <c r="B1950" t="s">
        <v>872</v>
      </c>
      <c r="C1950" t="s">
        <v>879</v>
      </c>
      <c r="D1950">
        <v>986152387</v>
      </c>
      <c r="E1950" s="1" t="s">
        <v>356</v>
      </c>
      <c r="F1950" t="s">
        <v>2869</v>
      </c>
    </row>
    <row r="1951" spans="1:6" ht="28.8" x14ac:dyDescent="0.3">
      <c r="A1951">
        <v>1950</v>
      </c>
      <c r="B1951" t="s">
        <v>872</v>
      </c>
      <c r="C1951" t="s">
        <v>879</v>
      </c>
      <c r="D1951">
        <v>986152387</v>
      </c>
      <c r="E1951" s="1" t="s">
        <v>255</v>
      </c>
      <c r="F1951" t="s">
        <v>2870</v>
      </c>
    </row>
    <row r="1952" spans="1:6" ht="28.8" x14ac:dyDescent="0.3">
      <c r="A1952">
        <v>1951</v>
      </c>
      <c r="B1952" t="s">
        <v>872</v>
      </c>
      <c r="C1952" t="s">
        <v>879</v>
      </c>
      <c r="D1952">
        <v>986152387</v>
      </c>
      <c r="E1952" s="1" t="s">
        <v>2871</v>
      </c>
      <c r="F1952" t="s">
        <v>2872</v>
      </c>
    </row>
    <row r="1953" spans="1:6" ht="28.8" x14ac:dyDescent="0.3">
      <c r="A1953">
        <v>1952</v>
      </c>
      <c r="B1953" t="s">
        <v>872</v>
      </c>
      <c r="C1953" t="s">
        <v>879</v>
      </c>
      <c r="D1953">
        <v>986152387</v>
      </c>
      <c r="E1953" s="1" t="s">
        <v>206</v>
      </c>
      <c r="F1953" t="s">
        <v>2873</v>
      </c>
    </row>
    <row r="1954" spans="1:6" ht="28.8" x14ac:dyDescent="0.3">
      <c r="A1954">
        <v>1953</v>
      </c>
      <c r="B1954" t="s">
        <v>872</v>
      </c>
      <c r="C1954" t="s">
        <v>879</v>
      </c>
      <c r="D1954">
        <v>986152387</v>
      </c>
      <c r="E1954" s="1" t="s">
        <v>231</v>
      </c>
      <c r="F1954" t="s">
        <v>2874</v>
      </c>
    </row>
    <row r="1955" spans="1:6" ht="28.8" x14ac:dyDescent="0.3">
      <c r="A1955">
        <v>1954</v>
      </c>
      <c r="B1955" t="s">
        <v>872</v>
      </c>
      <c r="C1955" t="s">
        <v>879</v>
      </c>
      <c r="D1955">
        <v>986152387</v>
      </c>
      <c r="E1955" s="1" t="s">
        <v>2875</v>
      </c>
      <c r="F1955" t="s">
        <v>2876</v>
      </c>
    </row>
    <row r="1956" spans="1:6" ht="28.8" x14ac:dyDescent="0.3">
      <c r="A1956">
        <v>1955</v>
      </c>
      <c r="B1956" t="s">
        <v>872</v>
      </c>
      <c r="C1956" t="s">
        <v>879</v>
      </c>
      <c r="D1956">
        <v>986152387</v>
      </c>
      <c r="E1956" s="1" t="s">
        <v>196</v>
      </c>
      <c r="F1956" t="s">
        <v>2877</v>
      </c>
    </row>
    <row r="1957" spans="1:6" ht="28.8" x14ac:dyDescent="0.3">
      <c r="A1957">
        <v>1956</v>
      </c>
      <c r="B1957" t="s">
        <v>872</v>
      </c>
      <c r="C1957" t="s">
        <v>879</v>
      </c>
      <c r="D1957">
        <v>986152387</v>
      </c>
      <c r="E1957" s="1" t="s">
        <v>255</v>
      </c>
      <c r="F1957" t="s">
        <v>2878</v>
      </c>
    </row>
    <row r="1958" spans="1:6" ht="28.8" x14ac:dyDescent="0.3">
      <c r="A1958">
        <v>1957</v>
      </c>
      <c r="B1958" t="s">
        <v>872</v>
      </c>
      <c r="C1958" t="s">
        <v>879</v>
      </c>
      <c r="D1958">
        <v>986152387</v>
      </c>
      <c r="E1958" s="1" t="s">
        <v>258</v>
      </c>
      <c r="F1958" t="s">
        <v>2879</v>
      </c>
    </row>
    <row r="1959" spans="1:6" ht="28.8" x14ac:dyDescent="0.3">
      <c r="A1959">
        <v>1958</v>
      </c>
      <c r="B1959" t="s">
        <v>872</v>
      </c>
      <c r="C1959" t="s">
        <v>879</v>
      </c>
      <c r="D1959">
        <v>986152387</v>
      </c>
      <c r="E1959" s="1" t="s">
        <v>196</v>
      </c>
      <c r="F1959" t="s">
        <v>2880</v>
      </c>
    </row>
    <row r="1960" spans="1:6" ht="28.8" x14ac:dyDescent="0.3">
      <c r="A1960">
        <v>1959</v>
      </c>
      <c r="B1960" t="s">
        <v>872</v>
      </c>
      <c r="C1960" t="s">
        <v>879</v>
      </c>
      <c r="D1960">
        <v>986152387</v>
      </c>
      <c r="E1960" s="1" t="s">
        <v>200</v>
      </c>
      <c r="F1960" t="s">
        <v>2881</v>
      </c>
    </row>
    <row r="1961" spans="1:6" x14ac:dyDescent="0.3">
      <c r="A1961">
        <v>1960</v>
      </c>
      <c r="B1961" t="s">
        <v>872</v>
      </c>
      <c r="C1961" t="s">
        <v>2</v>
      </c>
      <c r="D1961">
        <v>986152387</v>
      </c>
      <c r="E1961" t="s">
        <v>29</v>
      </c>
      <c r="F1961" t="s">
        <v>2882</v>
      </c>
    </row>
    <row r="1962" spans="1:6" ht="28.8" x14ac:dyDescent="0.3">
      <c r="A1962">
        <v>1961</v>
      </c>
      <c r="B1962" t="s">
        <v>872</v>
      </c>
      <c r="C1962" t="s">
        <v>879</v>
      </c>
      <c r="D1962">
        <v>986152387</v>
      </c>
      <c r="E1962" s="1" t="s">
        <v>200</v>
      </c>
      <c r="F1962" t="s">
        <v>2883</v>
      </c>
    </row>
    <row r="1963" spans="1:6" x14ac:dyDescent="0.3">
      <c r="A1963">
        <v>1962</v>
      </c>
      <c r="B1963" t="s">
        <v>872</v>
      </c>
      <c r="C1963" t="s">
        <v>881</v>
      </c>
      <c r="D1963">
        <v>986152387</v>
      </c>
      <c r="E1963" t="s">
        <v>472</v>
      </c>
      <c r="F1963" t="s">
        <v>2884</v>
      </c>
    </row>
    <row r="1964" spans="1:6" x14ac:dyDescent="0.3">
      <c r="A1964">
        <v>1963</v>
      </c>
      <c r="B1964" t="s">
        <v>872</v>
      </c>
      <c r="C1964" t="s">
        <v>554</v>
      </c>
      <c r="D1964">
        <v>986152387</v>
      </c>
      <c r="E1964" t="s">
        <v>476</v>
      </c>
      <c r="F1964" t="s">
        <v>2885</v>
      </c>
    </row>
    <row r="1965" spans="1:6" x14ac:dyDescent="0.3">
      <c r="A1965">
        <v>1964</v>
      </c>
      <c r="B1965" t="s">
        <v>872</v>
      </c>
      <c r="C1965" t="s">
        <v>554</v>
      </c>
      <c r="D1965">
        <v>986152387</v>
      </c>
      <c r="E1965" t="s">
        <v>664</v>
      </c>
      <c r="F1965" t="s">
        <v>2886</v>
      </c>
    </row>
    <row r="1966" spans="1:6" x14ac:dyDescent="0.3">
      <c r="A1966">
        <v>1965</v>
      </c>
      <c r="B1966" t="s">
        <v>872</v>
      </c>
      <c r="C1966" t="s">
        <v>554</v>
      </c>
      <c r="D1966">
        <v>986152387</v>
      </c>
      <c r="E1966" t="s">
        <v>602</v>
      </c>
      <c r="F1966" t="s">
        <v>2887</v>
      </c>
    </row>
    <row r="1967" spans="1:6" x14ac:dyDescent="0.3">
      <c r="A1967">
        <v>1966</v>
      </c>
      <c r="B1967" t="s">
        <v>872</v>
      </c>
      <c r="C1967" t="s">
        <v>665</v>
      </c>
      <c r="D1967">
        <v>986152387</v>
      </c>
      <c r="E1967" t="s">
        <v>673</v>
      </c>
      <c r="F1967" t="s">
        <v>2888</v>
      </c>
    </row>
    <row r="1968" spans="1:6" x14ac:dyDescent="0.3">
      <c r="A1968">
        <v>1967</v>
      </c>
      <c r="B1968" t="s">
        <v>872</v>
      </c>
      <c r="C1968" t="s">
        <v>665</v>
      </c>
      <c r="D1968">
        <v>986152387</v>
      </c>
      <c r="E1968" t="s">
        <v>689</v>
      </c>
      <c r="F1968" t="s">
        <v>2889</v>
      </c>
    </row>
    <row r="1969" spans="1:6" x14ac:dyDescent="0.3">
      <c r="A1969">
        <v>1968</v>
      </c>
      <c r="B1969" t="s">
        <v>872</v>
      </c>
      <c r="C1969" t="s">
        <v>665</v>
      </c>
      <c r="D1969">
        <v>986152387</v>
      </c>
      <c r="E1969" t="s">
        <v>2890</v>
      </c>
      <c r="F1969" t="s">
        <v>2891</v>
      </c>
    </row>
    <row r="1970" spans="1:6" x14ac:dyDescent="0.3">
      <c r="A1970">
        <v>1969</v>
      </c>
      <c r="B1970" t="s">
        <v>872</v>
      </c>
      <c r="C1970" t="s">
        <v>665</v>
      </c>
      <c r="D1970">
        <v>986152387</v>
      </c>
      <c r="E1970" t="s">
        <v>680</v>
      </c>
      <c r="F1970" t="s">
        <v>2892</v>
      </c>
    </row>
    <row r="1971" spans="1:6" x14ac:dyDescent="0.3">
      <c r="A1971">
        <v>1970</v>
      </c>
      <c r="B1971" t="s">
        <v>872</v>
      </c>
      <c r="C1971" t="s">
        <v>2</v>
      </c>
      <c r="D1971">
        <v>986152387</v>
      </c>
      <c r="E1971" t="s">
        <v>17</v>
      </c>
      <c r="F1971" t="s">
        <v>2893</v>
      </c>
    </row>
    <row r="1972" spans="1:6" x14ac:dyDescent="0.3">
      <c r="A1972">
        <v>1971</v>
      </c>
      <c r="B1972" t="s">
        <v>872</v>
      </c>
      <c r="C1972" t="s">
        <v>2</v>
      </c>
      <c r="D1972">
        <v>986152387</v>
      </c>
      <c r="E1972" t="s">
        <v>32</v>
      </c>
      <c r="F1972" t="s">
        <v>2894</v>
      </c>
    </row>
    <row r="1973" spans="1:6" x14ac:dyDescent="0.3">
      <c r="A1973">
        <v>1972</v>
      </c>
      <c r="B1973" t="s">
        <v>872</v>
      </c>
      <c r="C1973" t="s">
        <v>2</v>
      </c>
      <c r="D1973">
        <v>986152387</v>
      </c>
      <c r="E1973" t="s">
        <v>29</v>
      </c>
      <c r="F1973" t="s">
        <v>2895</v>
      </c>
    </row>
    <row r="1974" spans="1:6" ht="28.8" x14ac:dyDescent="0.3">
      <c r="A1974">
        <v>1973</v>
      </c>
      <c r="B1974" t="s">
        <v>872</v>
      </c>
      <c r="C1974" t="s">
        <v>879</v>
      </c>
      <c r="D1974">
        <v>986152387</v>
      </c>
      <c r="E1974" s="1" t="s">
        <v>200</v>
      </c>
      <c r="F1974" t="s">
        <v>2896</v>
      </c>
    </row>
    <row r="1975" spans="1:6" x14ac:dyDescent="0.3">
      <c r="A1975">
        <v>1974</v>
      </c>
      <c r="B1975" t="s">
        <v>872</v>
      </c>
      <c r="C1975" t="s">
        <v>881</v>
      </c>
      <c r="D1975">
        <v>986152387</v>
      </c>
      <c r="E1975" t="s">
        <v>472</v>
      </c>
      <c r="F1975" t="s">
        <v>2897</v>
      </c>
    </row>
    <row r="1976" spans="1:6" x14ac:dyDescent="0.3">
      <c r="A1976">
        <v>1975</v>
      </c>
      <c r="B1976" t="s">
        <v>872</v>
      </c>
      <c r="C1976" t="s">
        <v>554</v>
      </c>
      <c r="D1976">
        <v>986152387</v>
      </c>
      <c r="E1976" t="s">
        <v>602</v>
      </c>
      <c r="F1976" t="s">
        <v>2898</v>
      </c>
    </row>
    <row r="1977" spans="1:6" x14ac:dyDescent="0.3">
      <c r="A1977">
        <v>1976</v>
      </c>
      <c r="B1977" t="s">
        <v>872</v>
      </c>
      <c r="C1977" t="s">
        <v>665</v>
      </c>
      <c r="D1977">
        <v>986152387</v>
      </c>
      <c r="E1977" t="s">
        <v>680</v>
      </c>
      <c r="F1977" t="s">
        <v>2899</v>
      </c>
    </row>
    <row r="1978" spans="1:6" x14ac:dyDescent="0.3">
      <c r="A1978">
        <v>1977</v>
      </c>
      <c r="B1978" t="s">
        <v>872</v>
      </c>
      <c r="C1978" t="s">
        <v>762</v>
      </c>
      <c r="D1978">
        <v>986152387</v>
      </c>
      <c r="E1978" t="s">
        <v>764</v>
      </c>
      <c r="F1978" t="s">
        <v>2900</v>
      </c>
    </row>
    <row r="1979" spans="1:6" s="18" customFormat="1" ht="231" thickBot="1" x14ac:dyDescent="0.35">
      <c r="A1979">
        <v>1978</v>
      </c>
      <c r="B1979" s="18" t="s">
        <v>872</v>
      </c>
      <c r="C1979" s="18" t="s">
        <v>906</v>
      </c>
      <c r="D1979" s="18">
        <v>986152387</v>
      </c>
      <c r="E1979" s="19" t="s">
        <v>907</v>
      </c>
      <c r="F1979" s="18" t="s">
        <v>2901</v>
      </c>
    </row>
    <row r="1980" spans="1:6" x14ac:dyDescent="0.3">
      <c r="A1980">
        <v>1979</v>
      </c>
      <c r="B1980" t="s">
        <v>872</v>
      </c>
      <c r="C1980" t="s">
        <v>2</v>
      </c>
      <c r="D1980">
        <v>993599705</v>
      </c>
      <c r="E1980" t="s">
        <v>88</v>
      </c>
      <c r="F1980" t="s">
        <v>2902</v>
      </c>
    </row>
    <row r="1981" spans="1:6" x14ac:dyDescent="0.3">
      <c r="A1981">
        <v>1980</v>
      </c>
      <c r="B1981" t="s">
        <v>872</v>
      </c>
      <c r="C1981" t="s">
        <v>2</v>
      </c>
      <c r="D1981">
        <v>993599705</v>
      </c>
      <c r="E1981" t="s">
        <v>17</v>
      </c>
      <c r="F1981" t="s">
        <v>2903</v>
      </c>
    </row>
    <row r="1982" spans="1:6" x14ac:dyDescent="0.3">
      <c r="A1982">
        <v>1981</v>
      </c>
      <c r="B1982" t="s">
        <v>872</v>
      </c>
      <c r="C1982" t="s">
        <v>2</v>
      </c>
      <c r="D1982">
        <v>993599705</v>
      </c>
      <c r="E1982" t="s">
        <v>22</v>
      </c>
      <c r="F1982" t="s">
        <v>2904</v>
      </c>
    </row>
    <row r="1983" spans="1:6" x14ac:dyDescent="0.3">
      <c r="A1983">
        <v>1982</v>
      </c>
      <c r="B1983" t="s">
        <v>872</v>
      </c>
      <c r="C1983" t="s">
        <v>2</v>
      </c>
      <c r="D1983">
        <v>993599705</v>
      </c>
      <c r="E1983" t="s">
        <v>32</v>
      </c>
      <c r="F1983" t="s">
        <v>2905</v>
      </c>
    </row>
    <row r="1984" spans="1:6" x14ac:dyDescent="0.3">
      <c r="A1984">
        <v>1983</v>
      </c>
      <c r="B1984" t="s">
        <v>872</v>
      </c>
      <c r="C1984" t="s">
        <v>2</v>
      </c>
      <c r="D1984">
        <v>993599705</v>
      </c>
      <c r="E1984" t="s">
        <v>29</v>
      </c>
      <c r="F1984" t="s">
        <v>2906</v>
      </c>
    </row>
    <row r="1985" spans="1:6" ht="28.8" x14ac:dyDescent="0.3">
      <c r="A1985">
        <v>1984</v>
      </c>
      <c r="B1985" t="s">
        <v>872</v>
      </c>
      <c r="C1985" t="s">
        <v>879</v>
      </c>
      <c r="D1985">
        <v>993599705</v>
      </c>
      <c r="E1985" s="1" t="s">
        <v>262</v>
      </c>
      <c r="F1985" t="s">
        <v>2907</v>
      </c>
    </row>
    <row r="1986" spans="1:6" ht="28.8" x14ac:dyDescent="0.3">
      <c r="A1986">
        <v>1985</v>
      </c>
      <c r="B1986" t="s">
        <v>872</v>
      </c>
      <c r="C1986" t="s">
        <v>879</v>
      </c>
      <c r="D1986">
        <v>993599705</v>
      </c>
      <c r="E1986" s="1" t="s">
        <v>172</v>
      </c>
      <c r="F1986" t="s">
        <v>2908</v>
      </c>
    </row>
    <row r="1987" spans="1:6" x14ac:dyDescent="0.3">
      <c r="A1987">
        <v>1986</v>
      </c>
      <c r="B1987" t="s">
        <v>872</v>
      </c>
      <c r="C1987" t="s">
        <v>881</v>
      </c>
      <c r="D1987">
        <v>993599705</v>
      </c>
      <c r="E1987" t="s">
        <v>476</v>
      </c>
      <c r="F1987" t="s">
        <v>2909</v>
      </c>
    </row>
    <row r="1988" spans="1:6" x14ac:dyDescent="0.3">
      <c r="A1988">
        <v>1987</v>
      </c>
      <c r="B1988" t="s">
        <v>872</v>
      </c>
      <c r="C1988" t="s">
        <v>881</v>
      </c>
      <c r="D1988">
        <v>993599705</v>
      </c>
      <c r="E1988" t="s">
        <v>553</v>
      </c>
      <c r="F1988" t="s">
        <v>2910</v>
      </c>
    </row>
    <row r="1989" spans="1:6" x14ac:dyDescent="0.3">
      <c r="A1989">
        <v>1988</v>
      </c>
      <c r="B1989" t="s">
        <v>872</v>
      </c>
      <c r="C1989" t="s">
        <v>881</v>
      </c>
      <c r="D1989">
        <v>993599705</v>
      </c>
      <c r="E1989" t="s">
        <v>474</v>
      </c>
      <c r="F1989" t="s">
        <v>2911</v>
      </c>
    </row>
    <row r="1990" spans="1:6" x14ac:dyDescent="0.3">
      <c r="A1990">
        <v>1989</v>
      </c>
      <c r="B1990" t="s">
        <v>872</v>
      </c>
      <c r="C1990" t="s">
        <v>881</v>
      </c>
      <c r="D1990">
        <v>993599705</v>
      </c>
      <c r="E1990" t="s">
        <v>507</v>
      </c>
      <c r="F1990" t="s">
        <v>2912</v>
      </c>
    </row>
    <row r="1991" spans="1:6" x14ac:dyDescent="0.3">
      <c r="A1991">
        <v>1990</v>
      </c>
      <c r="B1991" t="s">
        <v>872</v>
      </c>
      <c r="C1991" t="s">
        <v>881</v>
      </c>
      <c r="D1991">
        <v>993599705</v>
      </c>
      <c r="E1991" t="s">
        <v>479</v>
      </c>
      <c r="F1991" t="s">
        <v>2913</v>
      </c>
    </row>
    <row r="1992" spans="1:6" x14ac:dyDescent="0.3">
      <c r="A1992">
        <v>1991</v>
      </c>
      <c r="B1992" t="s">
        <v>872</v>
      </c>
      <c r="C1992" t="s">
        <v>881</v>
      </c>
      <c r="D1992">
        <v>993599705</v>
      </c>
      <c r="E1992" t="s">
        <v>472</v>
      </c>
      <c r="F1992" t="s">
        <v>2914</v>
      </c>
    </row>
    <row r="1993" spans="1:6" x14ac:dyDescent="0.3">
      <c r="A1993">
        <v>1992</v>
      </c>
      <c r="B1993" t="s">
        <v>872</v>
      </c>
      <c r="C1993" t="s">
        <v>554</v>
      </c>
      <c r="D1993">
        <v>993599705</v>
      </c>
      <c r="E1993" t="s">
        <v>476</v>
      </c>
      <c r="F1993" t="s">
        <v>2915</v>
      </c>
    </row>
    <row r="1994" spans="1:6" x14ac:dyDescent="0.3">
      <c r="A1994">
        <v>1993</v>
      </c>
      <c r="B1994" t="s">
        <v>872</v>
      </c>
      <c r="C1994" t="s">
        <v>554</v>
      </c>
      <c r="D1994">
        <v>993599705</v>
      </c>
      <c r="E1994" t="s">
        <v>568</v>
      </c>
      <c r="F1994" t="s">
        <v>2916</v>
      </c>
    </row>
    <row r="1995" spans="1:6" x14ac:dyDescent="0.3">
      <c r="A1995">
        <v>1994</v>
      </c>
      <c r="B1995" t="s">
        <v>872</v>
      </c>
      <c r="C1995" t="s">
        <v>665</v>
      </c>
      <c r="D1995">
        <v>993599705</v>
      </c>
      <c r="E1995" t="s">
        <v>676</v>
      </c>
      <c r="F1995" t="s">
        <v>2917</v>
      </c>
    </row>
    <row r="1996" spans="1:6" x14ac:dyDescent="0.3">
      <c r="A1996">
        <v>1995</v>
      </c>
      <c r="B1996" t="s">
        <v>872</v>
      </c>
      <c r="C1996" t="s">
        <v>665</v>
      </c>
      <c r="D1996">
        <v>993599705</v>
      </c>
      <c r="E1996" t="s">
        <v>669</v>
      </c>
      <c r="F1996" t="s">
        <v>2918</v>
      </c>
    </row>
    <row r="1997" spans="1:6" x14ac:dyDescent="0.3">
      <c r="A1997">
        <v>1996</v>
      </c>
      <c r="B1997" t="s">
        <v>872</v>
      </c>
      <c r="C1997" t="s">
        <v>762</v>
      </c>
      <c r="D1997">
        <v>993599705</v>
      </c>
      <c r="E1997" t="s">
        <v>776</v>
      </c>
      <c r="F1997" t="s">
        <v>2919</v>
      </c>
    </row>
    <row r="1998" spans="1:6" x14ac:dyDescent="0.3">
      <c r="A1998">
        <v>1997</v>
      </c>
      <c r="B1998" t="s">
        <v>872</v>
      </c>
      <c r="C1998" t="s">
        <v>762</v>
      </c>
      <c r="D1998">
        <v>993599705</v>
      </c>
      <c r="E1998" t="s">
        <v>767</v>
      </c>
      <c r="F1998" t="s">
        <v>2920</v>
      </c>
    </row>
    <row r="1999" spans="1:6" x14ac:dyDescent="0.3">
      <c r="A1999">
        <v>1998</v>
      </c>
      <c r="B1999" t="s">
        <v>872</v>
      </c>
      <c r="C1999" t="s">
        <v>762</v>
      </c>
      <c r="D1999">
        <v>993599705</v>
      </c>
      <c r="E1999" t="s">
        <v>833</v>
      </c>
      <c r="F1999" t="s">
        <v>2921</v>
      </c>
    </row>
    <row r="2000" spans="1:6" x14ac:dyDescent="0.3">
      <c r="A2000">
        <v>1999</v>
      </c>
      <c r="B2000" t="s">
        <v>872</v>
      </c>
      <c r="C2000" t="s">
        <v>762</v>
      </c>
      <c r="D2000">
        <v>993599705</v>
      </c>
      <c r="E2000" t="s">
        <v>834</v>
      </c>
      <c r="F2000" t="s">
        <v>2922</v>
      </c>
    </row>
    <row r="2001" spans="1:6" x14ac:dyDescent="0.3">
      <c r="A2001">
        <v>2000</v>
      </c>
      <c r="B2001" t="s">
        <v>872</v>
      </c>
      <c r="C2001" t="s">
        <v>762</v>
      </c>
      <c r="D2001">
        <v>993599705</v>
      </c>
      <c r="E2001" t="s">
        <v>2923</v>
      </c>
      <c r="F2001" t="s">
        <v>2924</v>
      </c>
    </row>
    <row r="2002" spans="1:6" x14ac:dyDescent="0.3">
      <c r="A2002">
        <v>2001</v>
      </c>
      <c r="B2002" t="s">
        <v>872</v>
      </c>
      <c r="C2002" t="s">
        <v>762</v>
      </c>
      <c r="D2002">
        <v>993599705</v>
      </c>
      <c r="E2002" t="s">
        <v>2925</v>
      </c>
      <c r="F2002" t="s">
        <v>2926</v>
      </c>
    </row>
    <row r="2003" spans="1:6" x14ac:dyDescent="0.3">
      <c r="A2003">
        <v>2002</v>
      </c>
      <c r="B2003" t="s">
        <v>872</v>
      </c>
      <c r="C2003" t="s">
        <v>762</v>
      </c>
      <c r="D2003">
        <v>993599705</v>
      </c>
      <c r="E2003" t="s">
        <v>767</v>
      </c>
      <c r="F2003" t="s">
        <v>2927</v>
      </c>
    </row>
    <row r="2004" spans="1:6" s="18" customFormat="1" ht="15" thickBot="1" x14ac:dyDescent="0.35">
      <c r="A2004">
        <v>2003</v>
      </c>
      <c r="B2004" s="18" t="s">
        <v>872</v>
      </c>
      <c r="C2004" s="18" t="s">
        <v>762</v>
      </c>
      <c r="D2004" s="18">
        <v>993599705</v>
      </c>
      <c r="E2004" s="18" t="s">
        <v>764</v>
      </c>
      <c r="F2004" s="18" t="s">
        <v>2928</v>
      </c>
    </row>
  </sheetData>
  <autoFilter ref="A1:F2004" xr:uid="{00000000-0009-0000-0000-000009000000}"/>
  <conditionalFormatting sqref="C2:C2004">
    <cfRule type="containsText" dxfId="23" priority="1" operator="containsText" text="lesson6">
      <formula>NOT(ISERROR(SEARCH("lesson6",C2)))</formula>
    </cfRule>
    <cfRule type="containsText" dxfId="22" priority="2" operator="containsText" text="lesson5">
      <formula>NOT(ISERROR(SEARCH("lesson5",C2)))</formula>
    </cfRule>
    <cfRule type="containsText" dxfId="21" priority="3" operator="containsText" text="lesson4">
      <formula>NOT(ISERROR(SEARCH("lesson4",C2)))</formula>
    </cfRule>
    <cfRule type="containsText" dxfId="20" priority="4" operator="containsText" text="lesson3">
      <formula>NOT(ISERROR(SEARCH("lesson3",C2)))</formula>
    </cfRule>
    <cfRule type="containsText" dxfId="19" priority="5" operator="containsText" text="lesson2">
      <formula>NOT(ISERROR(SEARCH("lesson2",C2)))</formula>
    </cfRule>
    <cfRule type="containsText" dxfId="18" priority="6" operator="containsText" text="lesson1">
      <formula>NOT(ISERROR(SEARCH("lesson1",C2)))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P522"/>
  <sheetViews>
    <sheetView workbookViewId="0">
      <selection activeCell="A6" sqref="A6"/>
    </sheetView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0.88671875" customWidth="1"/>
    <col min="6" max="6" width="15.88671875" style="80" customWidth="1"/>
    <col min="8" max="8" width="5.88671875" customWidth="1"/>
    <col min="10" max="10" width="29.33203125" customWidth="1"/>
    <col min="12" max="12" width="17.88671875" customWidth="1"/>
    <col min="13" max="13" width="5.88671875" customWidth="1"/>
    <col min="14" max="14" width="15.33203125" customWidth="1"/>
    <col min="15" max="15" width="57" customWidth="1"/>
  </cols>
  <sheetData>
    <row r="3" spans="1:15" x14ac:dyDescent="0.3">
      <c r="D3" s="3" t="s">
        <v>0</v>
      </c>
      <c r="E3" s="3"/>
      <c r="K3" s="10" t="s">
        <v>1</v>
      </c>
      <c r="L3" s="3"/>
    </row>
    <row r="4" spans="1:15" x14ac:dyDescent="0.3">
      <c r="D4" s="3" t="s">
        <v>2</v>
      </c>
      <c r="E4" s="3" t="s">
        <v>12</v>
      </c>
      <c r="F4" s="59" t="s">
        <v>3</v>
      </c>
      <c r="G4" s="3" t="s">
        <v>4</v>
      </c>
      <c r="J4" s="3" t="s">
        <v>2929</v>
      </c>
      <c r="K4" s="55" t="s">
        <v>7</v>
      </c>
      <c r="L4" s="79" t="s">
        <v>2930</v>
      </c>
    </row>
    <row r="5" spans="1:15" ht="15" thickBot="1" x14ac:dyDescent="0.35">
      <c r="A5" s="18"/>
      <c r="B5" s="18"/>
      <c r="C5" s="155" t="s">
        <v>9</v>
      </c>
      <c r="D5" s="155" t="s">
        <v>10</v>
      </c>
      <c r="E5" s="23" t="s">
        <v>667</v>
      </c>
      <c r="F5" s="60" t="s">
        <v>11</v>
      </c>
      <c r="G5" s="23" t="s">
        <v>10</v>
      </c>
      <c r="J5" s="155" t="s">
        <v>10</v>
      </c>
      <c r="K5" s="56" t="s">
        <v>14</v>
      </c>
      <c r="L5" s="154" t="s">
        <v>16</v>
      </c>
    </row>
    <row r="6" spans="1:15" x14ac:dyDescent="0.3">
      <c r="A6">
        <f>VLOOKUP(C6,'UniqueAuthor#s'!$B$5:$C$75,2,TRUE)</f>
        <v>1</v>
      </c>
      <c r="B6" t="str">
        <f>IF('Source NewCleanData'!$C2="lesson1",'Source NewCleanData'!C2,"")</f>
        <v>lesson1</v>
      </c>
      <c r="C6">
        <f>IF('Source NewCleanData'!$C2="lesson1",'Source NewCleanData'!D2,"")</f>
        <v>12696425</v>
      </c>
      <c r="D6" t="str">
        <f>IF('Source NewCleanData'!$C2="lesson1",'Source NewCleanData'!E2,"")</f>
        <v>ConfirmS=&lt;K&gt;;</v>
      </c>
      <c r="E6" t="b">
        <f>IF(OR($D6=$O$9,$D6=$O$10,$D6=$O$11),TRUE,FALSE)</f>
        <v>0</v>
      </c>
      <c r="F6" s="80" t="str">
        <f>IF('Source NewCleanData'!$C2="lesson1",'Source NewCleanData'!F2,"")</f>
        <v>2018-04-25T18:56:20.837Z</v>
      </c>
      <c r="I6">
        <v>1</v>
      </c>
      <c r="J6" t="s">
        <v>476</v>
      </c>
      <c r="K6">
        <f t="shared" ref="K6:K69" si="0">COUNTIF($D$6:$D$74,"="&amp;$J6)</f>
        <v>0</v>
      </c>
      <c r="N6" s="41"/>
      <c r="O6" s="42" t="s">
        <v>2931</v>
      </c>
    </row>
    <row r="7" spans="1:15" x14ac:dyDescent="0.3">
      <c r="A7">
        <f>VLOOKUP(C7,'UniqueAuthor#s'!$B$5:$C$75,2,TRUE)</f>
        <v>1</v>
      </c>
      <c r="B7" t="str">
        <f>IF('Source NewCleanData'!$C3="lesson1",'Source NewCleanData'!C3,"")</f>
        <v>lesson1</v>
      </c>
      <c r="C7">
        <f>IF('Source NewCleanData'!$C3="lesson1",'Source NewCleanData'!D3,"")</f>
        <v>12696425</v>
      </c>
      <c r="D7" t="str">
        <f>IF('Source NewCleanData'!$C3="lesson1",'Source NewCleanData'!E3,"")</f>
        <v>ConfirmS=&lt;#S&gt;o&lt;K&gt;;</v>
      </c>
      <c r="E7" t="b">
        <f t="shared" ref="E7:E70" si="1">IF(OR($D7=$O$9,$D7=$O$10,$D7=$O$11),TRUE,FALSE)</f>
        <v>0</v>
      </c>
      <c r="F7" s="80" t="str">
        <f>IF('Source NewCleanData'!$C3="lesson1",'Source NewCleanData'!F3,"")</f>
        <v>2018-04-25T18:56:37.432Z</v>
      </c>
      <c r="G7">
        <f>COUNTIF($C$6:$C$74,"="&amp;$C6)</f>
        <v>11</v>
      </c>
      <c r="I7">
        <v>2</v>
      </c>
      <c r="J7" t="s">
        <v>558</v>
      </c>
      <c r="K7">
        <f t="shared" si="0"/>
        <v>0</v>
      </c>
      <c r="N7" s="38"/>
      <c r="O7" s="43" t="s">
        <v>2932</v>
      </c>
    </row>
    <row r="8" spans="1:15" x14ac:dyDescent="0.3">
      <c r="A8">
        <f>VLOOKUP(C8,'UniqueAuthor#s'!$B$5:$C$75,2,TRUE)</f>
        <v>1</v>
      </c>
      <c r="B8" t="str">
        <f>IF('Source NewCleanData'!$C4="lesson1",'Source NewCleanData'!C4,"")</f>
        <v>lesson1</v>
      </c>
      <c r="C8">
        <f>IF('Source NewCleanData'!$C4="lesson1",'Source NewCleanData'!D4,"")</f>
        <v>12696425</v>
      </c>
      <c r="D8" t="str">
        <f>IF('Source NewCleanData'!$C4="lesson1",'Source NewCleanData'!E4,"")</f>
        <v>ConfirmS=&lt;K&gt;o&lt;#S&gt;;</v>
      </c>
      <c r="E8" t="b">
        <f t="shared" si="1"/>
        <v>0</v>
      </c>
      <c r="F8" s="80" t="str">
        <f>IF('Source NewCleanData'!$C4="lesson1",'Source NewCleanData'!F4,"")</f>
        <v>2018-04-25T18:56:55.087Z</v>
      </c>
      <c r="I8">
        <v>3</v>
      </c>
      <c r="J8" t="s">
        <v>479</v>
      </c>
      <c r="K8">
        <f t="shared" si="0"/>
        <v>0</v>
      </c>
      <c r="N8" s="38"/>
      <c r="O8" s="43" t="s">
        <v>26</v>
      </c>
    </row>
    <row r="9" spans="1:15" x14ac:dyDescent="0.3">
      <c r="A9">
        <f>VLOOKUP(C9,'UniqueAuthor#s'!$B$5:$C$75,2,TRUE)</f>
        <v>1</v>
      </c>
      <c r="B9" t="str">
        <f>IF('Source NewCleanData'!$C5="lesson1",'Source NewCleanData'!C5,"")</f>
        <v>lesson1</v>
      </c>
      <c r="C9">
        <f>IF('Source NewCleanData'!$C5="lesson1",'Source NewCleanData'!D5,"")</f>
        <v>12696425</v>
      </c>
      <c r="D9" t="str">
        <f>IF('Source NewCleanData'!$C5="lesson1",'Source NewCleanData'!E5,"")</f>
        <v>ConfirmS=&lt;#K&gt;o&lt;#S&gt;;</v>
      </c>
      <c r="E9" t="b">
        <f t="shared" si="1"/>
        <v>0</v>
      </c>
      <c r="F9" s="80" t="str">
        <f>IF('Source NewCleanData'!$C5="lesson1",'Source NewCleanData'!F5,"")</f>
        <v>2018-04-25T18:57:12.317Z</v>
      </c>
      <c r="I9">
        <v>4</v>
      </c>
      <c r="J9" t="s">
        <v>474</v>
      </c>
      <c r="K9">
        <f t="shared" si="0"/>
        <v>0</v>
      </c>
      <c r="N9" s="49">
        <v>1</v>
      </c>
      <c r="O9" s="35" t="s">
        <v>29</v>
      </c>
    </row>
    <row r="10" spans="1:15" x14ac:dyDescent="0.3">
      <c r="A10">
        <f>VLOOKUP(C10,'UniqueAuthor#s'!$B$5:$C$75,2,TRUE)</f>
        <v>1</v>
      </c>
      <c r="B10" t="str">
        <f>IF('Source NewCleanData'!$C6="lesson1",'Source NewCleanData'!C6,"")</f>
        <v>lesson1</v>
      </c>
      <c r="C10">
        <f>IF('Source NewCleanData'!$C6="lesson1",'Source NewCleanData'!D6,"")</f>
        <v>12696425</v>
      </c>
      <c r="D10" t="str">
        <f>IF('Source NewCleanData'!$C6="lesson1",'Source NewCleanData'!E6,"")</f>
        <v>ConfirmS=&lt;#S&gt;o&lt;#K&gt;;</v>
      </c>
      <c r="E10" t="b">
        <f t="shared" si="1"/>
        <v>0</v>
      </c>
      <c r="F10" s="80" t="str">
        <f>IF('Source NewCleanData'!$C6="lesson1",'Source NewCleanData'!F6,"")</f>
        <v>2018-04-25T18:57:33.001Z</v>
      </c>
      <c r="I10">
        <v>5</v>
      </c>
      <c r="J10" t="s">
        <v>562</v>
      </c>
      <c r="K10">
        <f t="shared" si="0"/>
        <v>0</v>
      </c>
      <c r="N10" s="49">
        <v>2</v>
      </c>
      <c r="O10" s="35" t="s">
        <v>25</v>
      </c>
    </row>
    <row r="11" spans="1:15" ht="15" thickBot="1" x14ac:dyDescent="0.35">
      <c r="A11">
        <f>VLOOKUP(C11,'UniqueAuthor#s'!$B$5:$C$75,2,TRUE)</f>
        <v>1</v>
      </c>
      <c r="B11" t="str">
        <f>IF('Source NewCleanData'!$C7="lesson1",'Source NewCleanData'!C7,"")</f>
        <v>lesson1</v>
      </c>
      <c r="C11">
        <f>IF('Source NewCleanData'!$C7="lesson1",'Source NewCleanData'!D7,"")</f>
        <v>12696425</v>
      </c>
      <c r="D11" t="str">
        <f>IF('Source NewCleanData'!$C7="lesson1",'Source NewCleanData'!E7,"")</f>
        <v>ConfirmS=&lt;#K&gt;;</v>
      </c>
      <c r="E11" t="b">
        <f t="shared" si="1"/>
        <v>1</v>
      </c>
      <c r="F11" s="80" t="str">
        <f>IF('Source NewCleanData'!$C7="lesson1",'Source NewCleanData'!F7,"")</f>
        <v>2018-04-25T18:57:42.699Z</v>
      </c>
      <c r="G11">
        <f>COUNTIF($C$6:$C$74,"="&amp;$C10)</f>
        <v>11</v>
      </c>
      <c r="I11">
        <v>6</v>
      </c>
      <c r="J11" t="s">
        <v>563</v>
      </c>
      <c r="K11">
        <f t="shared" si="0"/>
        <v>0</v>
      </c>
      <c r="N11" s="50">
        <v>3</v>
      </c>
      <c r="O11" s="44" t="s">
        <v>33</v>
      </c>
    </row>
    <row r="12" spans="1:15" x14ac:dyDescent="0.3">
      <c r="A12">
        <f>VLOOKUP(C12,'UniqueAuthor#s'!$B$5:$C$75,2,TRUE)</f>
        <v>1</v>
      </c>
      <c r="B12" t="str">
        <f>IF('Source NewCleanData'!$C23="lesson1",'Source NewCleanData'!C23,"")</f>
        <v>lesson1</v>
      </c>
      <c r="C12">
        <f>IF('Source NewCleanData'!$C23="lesson1",'Source NewCleanData'!D23,"")</f>
        <v>12696425</v>
      </c>
      <c r="D12" t="str">
        <f>IF('Source NewCleanData'!$C23="lesson1",'Source NewCleanData'!E23,"")</f>
        <v>ConfirmS=&lt;#K&gt;/*expression*/;</v>
      </c>
      <c r="E12" t="b">
        <f t="shared" si="1"/>
        <v>0</v>
      </c>
      <c r="F12" s="80" t="str">
        <f>IF('Source NewCleanData'!$C23="lesson1",'Source NewCleanData'!F23,"")</f>
        <v>2018-05-01T03:09:28.380Z</v>
      </c>
      <c r="I12">
        <v>7</v>
      </c>
      <c r="J12" t="s">
        <v>566</v>
      </c>
      <c r="K12">
        <f t="shared" si="0"/>
        <v>0</v>
      </c>
      <c r="N12" s="81"/>
      <c r="O12" s="5"/>
    </row>
    <row r="13" spans="1:15" x14ac:dyDescent="0.3">
      <c r="A13">
        <f>VLOOKUP(C13,'UniqueAuthor#s'!$B$5:$C$75,2,TRUE)</f>
        <v>1</v>
      </c>
      <c r="B13" t="str">
        <f>IF('Source NewCleanData'!$C24="lesson1",'Source NewCleanData'!C24,"")</f>
        <v>lesson1</v>
      </c>
      <c r="C13">
        <f>IF('Source NewCleanData'!$C24="lesson1",'Source NewCleanData'!D24,"")</f>
        <v>12696425</v>
      </c>
      <c r="D13" t="str">
        <f>IF('Source NewCleanData'!$C24="lesson1",'Source NewCleanData'!E24,"")</f>
        <v>ConfirmS=&lt;#K&gt;;</v>
      </c>
      <c r="E13" t="b">
        <f t="shared" si="1"/>
        <v>1</v>
      </c>
      <c r="F13" s="80" t="str">
        <f>IF('Source NewCleanData'!$C24="lesson1",'Source NewCleanData'!F24,"")</f>
        <v>2018-05-01T03:09:47.955Z</v>
      </c>
      <c r="I13">
        <v>8</v>
      </c>
      <c r="J13" t="s">
        <v>568</v>
      </c>
      <c r="K13">
        <f t="shared" si="0"/>
        <v>0</v>
      </c>
      <c r="N13" s="81"/>
    </row>
    <row r="14" spans="1:15" x14ac:dyDescent="0.3">
      <c r="A14">
        <f>VLOOKUP(C14,'UniqueAuthor#s'!$B$5:$C$75,2,TRUE)</f>
        <v>1</v>
      </c>
      <c r="B14" t="str">
        <f>IF('Source NewCleanData'!$C33="lesson1",'Source NewCleanData'!C33,"")</f>
        <v>lesson1</v>
      </c>
      <c r="C14">
        <f>IF('Source NewCleanData'!$C33="lesson1",'Source NewCleanData'!D33,"")</f>
        <v>12696425</v>
      </c>
      <c r="D14" t="str">
        <f>IF('Source NewCleanData'!$C33="lesson1",'Source NewCleanData'!E33,"")</f>
        <v>ConfirmS=&lt;#K&gt;;</v>
      </c>
      <c r="E14" t="b">
        <f t="shared" si="1"/>
        <v>1</v>
      </c>
      <c r="F14" s="80" t="str">
        <f>IF('Source NewCleanData'!$C33="lesson1",'Source NewCleanData'!F33,"")</f>
        <v>2018-05-01T14:17:42.801Z</v>
      </c>
      <c r="G14">
        <f>COUNTIF($C$6:$C$74,"="&amp;$C14)</f>
        <v>11</v>
      </c>
      <c r="I14">
        <v>9</v>
      </c>
      <c r="J14" t="s">
        <v>480</v>
      </c>
      <c r="K14">
        <f t="shared" si="0"/>
        <v>0</v>
      </c>
      <c r="N14" s="81"/>
    </row>
    <row r="15" spans="1:15" x14ac:dyDescent="0.3">
      <c r="A15">
        <f>VLOOKUP(C15,'UniqueAuthor#s'!$B$5:$C$75,2,TRUE)</f>
        <v>1</v>
      </c>
      <c r="B15" t="str">
        <f>IF('Source NewCleanData'!$C40="lesson1",'Source NewCleanData'!C40,"")</f>
        <v>lesson1</v>
      </c>
      <c r="C15">
        <f>IF('Source NewCleanData'!$C40="lesson1",'Source NewCleanData'!D40,"")</f>
        <v>12696425</v>
      </c>
      <c r="D15" t="str">
        <f>IF('Source NewCleanData'!$C40="lesson1",'Source NewCleanData'!E40,"")</f>
        <v>ConfirmS=&lt;#K&gt;;</v>
      </c>
      <c r="E15" t="b">
        <f t="shared" si="1"/>
        <v>1</v>
      </c>
      <c r="F15" s="80" t="str">
        <f>IF('Source NewCleanData'!$C40="lesson1",'Source NewCleanData'!F40,"")</f>
        <v>2018-05-02T22:53:45.887Z</v>
      </c>
      <c r="I15">
        <v>10</v>
      </c>
      <c r="J15" t="s">
        <v>565</v>
      </c>
      <c r="K15">
        <f t="shared" si="0"/>
        <v>0</v>
      </c>
      <c r="N15" s="81"/>
    </row>
    <row r="16" spans="1:15" x14ac:dyDescent="0.3">
      <c r="A16">
        <f>VLOOKUP(C16,'UniqueAuthor#s'!$B$5:$C$75,2,TRUE)</f>
        <v>1</v>
      </c>
      <c r="B16" t="str">
        <f>IF('Source NewCleanData'!$C47="lesson1",'Source NewCleanData'!C47,"")</f>
        <v>lesson1</v>
      </c>
      <c r="C16">
        <f>IF('Source NewCleanData'!$C47="lesson1",'Source NewCleanData'!D47,"")</f>
        <v>12696425</v>
      </c>
      <c r="D16" t="str">
        <f>IF('Source NewCleanData'!$C47="lesson1",'Source NewCleanData'!E47,"")</f>
        <v>ConfirmS=&lt;#K&gt;;</v>
      </c>
      <c r="E16" t="b">
        <f t="shared" si="1"/>
        <v>1</v>
      </c>
      <c r="F16" s="80" t="str">
        <f>IF('Source NewCleanData'!$C47="lesson1",'Source NewCleanData'!F47,"")</f>
        <v>2018-05-03T03:26:44.929Z</v>
      </c>
      <c r="G16">
        <f>COUNTIF($C$6:$C$74,"="&amp;$C16)</f>
        <v>11</v>
      </c>
      <c r="I16">
        <v>11</v>
      </c>
      <c r="J16" t="s">
        <v>570</v>
      </c>
      <c r="K16">
        <f t="shared" si="0"/>
        <v>0</v>
      </c>
      <c r="N16" s="81"/>
    </row>
    <row r="17" spans="1:16" x14ac:dyDescent="0.3">
      <c r="A17">
        <f>VLOOKUP(C17,'UniqueAuthor#s'!$B$5:$C$75,2,TRUE)</f>
        <v>2</v>
      </c>
      <c r="B17" t="str">
        <f>IF('Source NewCleanData'!$C48="lesson1",'Source NewCleanData'!C48,"")</f>
        <v>lesson1</v>
      </c>
      <c r="C17">
        <f>IF('Source NewCleanData'!$C48="lesson1",'Source NewCleanData'!D48,"")</f>
        <v>18621716</v>
      </c>
      <c r="D17" t="str">
        <f>IF('Source NewCleanData'!$C48="lesson1",'Source NewCleanData'!E48,"")</f>
        <v>ConfirmS=/*expression*/;</v>
      </c>
      <c r="E17" t="b">
        <f t="shared" si="1"/>
        <v>0</v>
      </c>
      <c r="F17" s="80" t="str">
        <f>IF('Source NewCleanData'!$C48="lesson1",'Source NewCleanData'!F48,"")</f>
        <v>2018-04-30T02:55:07.455Z</v>
      </c>
      <c r="I17">
        <v>12</v>
      </c>
      <c r="J17" t="s">
        <v>573</v>
      </c>
      <c r="K17">
        <f t="shared" si="0"/>
        <v>0</v>
      </c>
      <c r="N17" s="81"/>
    </row>
    <row r="18" spans="1:16" x14ac:dyDescent="0.3">
      <c r="A18">
        <f>VLOOKUP(C18,'UniqueAuthor#s'!$B$5:$C$75,2,TRUE)</f>
        <v>2</v>
      </c>
      <c r="B18" t="str">
        <f>IF('Source NewCleanData'!$C49="lesson1",'Source NewCleanData'!C49,"")</f>
        <v>lesson1</v>
      </c>
      <c r="C18">
        <f>IF('Source NewCleanData'!$C49="lesson1",'Source NewCleanData'!D49,"")</f>
        <v>18621716</v>
      </c>
      <c r="D18" t="str">
        <f>IF('Source NewCleanData'!$C49="lesson1",'Source NewCleanData'!E49,"")</f>
        <v>ConfirmS=#SoK;</v>
      </c>
      <c r="E18" t="b">
        <f t="shared" si="1"/>
        <v>0</v>
      </c>
      <c r="F18" s="80" t="str">
        <f>IF('Source NewCleanData'!$C49="lesson1",'Source NewCleanData'!F49,"")</f>
        <v>2018-04-30T02:57:50.044Z</v>
      </c>
      <c r="I18">
        <v>13</v>
      </c>
      <c r="J18" t="s">
        <v>575</v>
      </c>
      <c r="K18">
        <f t="shared" si="0"/>
        <v>0</v>
      </c>
      <c r="N18" s="81"/>
    </row>
    <row r="19" spans="1:16" x14ac:dyDescent="0.3">
      <c r="A19">
        <f>VLOOKUP(C19,'UniqueAuthor#s'!$B$5:$C$75,2,TRUE)</f>
        <v>2</v>
      </c>
      <c r="B19" t="str">
        <f>IF('Source NewCleanData'!$C50="lesson1",'Source NewCleanData'!C50,"")</f>
        <v>lesson1</v>
      </c>
      <c r="C19">
        <f>IF('Source NewCleanData'!$C50="lesson1",'Source NewCleanData'!D50,"")</f>
        <v>18621716</v>
      </c>
      <c r="D19" t="str">
        <f>IF('Source NewCleanData'!$C50="lesson1",'Source NewCleanData'!E50,"")</f>
        <v>ConfirmS=#S;</v>
      </c>
      <c r="E19" t="b">
        <f t="shared" si="1"/>
        <v>0</v>
      </c>
      <c r="F19" s="80" t="str">
        <f>IF('Source NewCleanData'!$C50="lesson1",'Source NewCleanData'!F50,"")</f>
        <v>2018-04-30T02:58:31.986Z</v>
      </c>
      <c r="G19">
        <f>COUNTIF($C$6:$C$74,"="&amp;$C19)</f>
        <v>16</v>
      </c>
      <c r="I19">
        <v>14</v>
      </c>
      <c r="J19" t="s">
        <v>578</v>
      </c>
      <c r="K19">
        <f t="shared" si="0"/>
        <v>0</v>
      </c>
      <c r="N19" s="81"/>
    </row>
    <row r="20" spans="1:16" x14ac:dyDescent="0.3">
      <c r="A20">
        <f>VLOOKUP(C20,'UniqueAuthor#s'!$B$5:$C$75,2,TRUE)</f>
        <v>2</v>
      </c>
      <c r="B20" t="str">
        <f>IF('Source NewCleanData'!$C51="lesson1",'Source NewCleanData'!C51,"")</f>
        <v>lesson1</v>
      </c>
      <c r="C20">
        <f>IF('Source NewCleanData'!$C51="lesson1",'Source NewCleanData'!D51,"")</f>
        <v>18621716</v>
      </c>
      <c r="D20" t="str">
        <f>IF('Source NewCleanData'!$C51="lesson1",'Source NewCleanData'!E51,"")</f>
        <v>ConfirmS=#So#K;</v>
      </c>
      <c r="E20" t="b">
        <f t="shared" si="1"/>
        <v>0</v>
      </c>
      <c r="F20" s="80" t="str">
        <f>IF('Source NewCleanData'!$C51="lesson1",'Source NewCleanData'!F51,"")</f>
        <v>2018-04-30T02:58:44.977Z</v>
      </c>
      <c r="I20">
        <v>15</v>
      </c>
      <c r="J20" t="s">
        <v>581</v>
      </c>
      <c r="K20">
        <f t="shared" si="0"/>
        <v>0</v>
      </c>
      <c r="N20" s="81"/>
    </row>
    <row r="21" spans="1:16" x14ac:dyDescent="0.3">
      <c r="A21">
        <f>VLOOKUP(C21,'UniqueAuthor#s'!$B$5:$C$75,2,TRUE)</f>
        <v>2</v>
      </c>
      <c r="B21" t="str">
        <f>IF('Source NewCleanData'!$C52="lesson1",'Source NewCleanData'!C52,"")</f>
        <v>lesson1</v>
      </c>
      <c r="C21">
        <f>IF('Source NewCleanData'!$C52="lesson1",'Source NewCleanData'!D52,"")</f>
        <v>18621716</v>
      </c>
      <c r="D21" t="str">
        <f>IF('Source NewCleanData'!$C52="lesson1",'Source NewCleanData'!E52,"")</f>
        <v>ConfirmS=#K;</v>
      </c>
      <c r="E21" t="b">
        <f t="shared" si="1"/>
        <v>0</v>
      </c>
      <c r="F21" s="80" t="str">
        <f>IF('Source NewCleanData'!$C52="lesson1",'Source NewCleanData'!F52,"")</f>
        <v>2018-04-30T02:59:43.248Z</v>
      </c>
      <c r="G21">
        <f>COUNTIF($C$6:$C$74,"="&amp;$C21)</f>
        <v>16</v>
      </c>
      <c r="I21">
        <v>16</v>
      </c>
      <c r="J21" t="s">
        <v>582</v>
      </c>
      <c r="K21">
        <f t="shared" si="0"/>
        <v>0</v>
      </c>
      <c r="N21" s="81"/>
    </row>
    <row r="22" spans="1:16" x14ac:dyDescent="0.3">
      <c r="A22">
        <f>VLOOKUP(C22,'UniqueAuthor#s'!$B$5:$C$75,2,TRUE)</f>
        <v>2</v>
      </c>
      <c r="B22" t="str">
        <f>IF('Source NewCleanData'!$C53="lesson1",'Source NewCleanData'!C53,"")</f>
        <v>lesson1</v>
      </c>
      <c r="C22">
        <f>IF('Source NewCleanData'!$C53="lesson1",'Source NewCleanData'!D53,"")</f>
        <v>18621716</v>
      </c>
      <c r="D22" t="str">
        <f>IF('Source NewCleanData'!$C53="lesson1",'Source NewCleanData'!E53,"")</f>
        <v>ConfirmS=K;</v>
      </c>
      <c r="E22" t="b">
        <f t="shared" si="1"/>
        <v>0</v>
      </c>
      <c r="F22" s="80" t="str">
        <f>IF('Source NewCleanData'!$C53="lesson1",'Source NewCleanData'!F53,"")</f>
        <v>2018-04-30T02:59:55.773Z</v>
      </c>
      <c r="G22">
        <f>COUNTIF($C$6:$C$74,"="&amp;$C22)</f>
        <v>16</v>
      </c>
      <c r="I22">
        <v>17</v>
      </c>
      <c r="J22" t="s">
        <v>472</v>
      </c>
      <c r="K22">
        <f t="shared" si="0"/>
        <v>0</v>
      </c>
    </row>
    <row r="23" spans="1:16" ht="15" thickBot="1" x14ac:dyDescent="0.35">
      <c r="A23">
        <f>VLOOKUP(C23,'UniqueAuthor#s'!$B$5:$C$75,2,TRUE)</f>
        <v>2</v>
      </c>
      <c r="B23" t="str">
        <f>IF('Source NewCleanData'!$C54="lesson1",'Source NewCleanData'!C54,"")</f>
        <v>lesson1</v>
      </c>
      <c r="C23">
        <f>IF('Source NewCleanData'!$C54="lesson1",'Source NewCleanData'!D54,"")</f>
        <v>18621716</v>
      </c>
      <c r="D23" t="str">
        <f>IF('Source NewCleanData'!$C54="lesson1",'Source NewCleanData'!E54,"")</f>
        <v>ConfirmS=|S|+1;</v>
      </c>
      <c r="E23" t="b">
        <f t="shared" si="1"/>
        <v>0</v>
      </c>
      <c r="F23" s="80" t="str">
        <f>IF('Source NewCleanData'!$C54="lesson1",'Source NewCleanData'!F54,"")</f>
        <v>2018-04-30T03:00:15.694Z</v>
      </c>
      <c r="G23">
        <f>COUNTIF($C$6:$C$74,"="&amp;$C23)</f>
        <v>16</v>
      </c>
      <c r="I23">
        <v>18</v>
      </c>
      <c r="J23" t="s">
        <v>585</v>
      </c>
      <c r="K23">
        <f t="shared" si="0"/>
        <v>0</v>
      </c>
    </row>
    <row r="24" spans="1:16" x14ac:dyDescent="0.3">
      <c r="A24">
        <f>VLOOKUP(C24,'UniqueAuthor#s'!$B$5:$C$75,2,TRUE)</f>
        <v>2</v>
      </c>
      <c r="B24" t="str">
        <f>IF('Source NewCleanData'!$C55="lesson1",'Source NewCleanData'!C55,"")</f>
        <v>lesson1</v>
      </c>
      <c r="C24">
        <f>IF('Source NewCleanData'!$C55="lesson1",'Source NewCleanData'!D55,"")</f>
        <v>18621716</v>
      </c>
      <c r="D24" t="str">
        <f>IF('Source NewCleanData'!$C55="lesson1",'Source NewCleanData'!E55,"")</f>
        <v>ConfirmS=#S;</v>
      </c>
      <c r="E24" t="b">
        <f t="shared" si="1"/>
        <v>0</v>
      </c>
      <c r="F24" s="80" t="str">
        <f>IF('Source NewCleanData'!$C55="lesson1",'Source NewCleanData'!F55,"")</f>
        <v>2018-04-30T03:01:08.560Z</v>
      </c>
      <c r="I24">
        <v>19</v>
      </c>
      <c r="J24" t="s">
        <v>587</v>
      </c>
      <c r="K24">
        <f t="shared" si="0"/>
        <v>0</v>
      </c>
      <c r="N24" s="41"/>
      <c r="O24" s="70" t="s">
        <v>90</v>
      </c>
      <c r="P24" s="33"/>
    </row>
    <row r="25" spans="1:16" x14ac:dyDescent="0.3">
      <c r="A25">
        <f>VLOOKUP(C25,'UniqueAuthor#s'!$B$5:$C$75,2,TRUE)</f>
        <v>2</v>
      </c>
      <c r="B25" t="str">
        <f>IF('Source NewCleanData'!$C56="lesson1",'Source NewCleanData'!C56,"")</f>
        <v>lesson1</v>
      </c>
      <c r="C25">
        <f>IF('Source NewCleanData'!$C56="lesson1",'Source NewCleanData'!D56,"")</f>
        <v>18621716</v>
      </c>
      <c r="D25" t="str">
        <f>IF('Source NewCleanData'!$C56="lesson1",'Source NewCleanData'!E56,"")</f>
        <v>ConfirmS=#S+1;</v>
      </c>
      <c r="E25" t="b">
        <f t="shared" si="1"/>
        <v>0</v>
      </c>
      <c r="F25" s="80" t="str">
        <f>IF('Source NewCleanData'!$C56="lesson1",'Source NewCleanData'!F56,"")</f>
        <v>2018-04-30T03:01:15.017Z</v>
      </c>
      <c r="I25">
        <v>20</v>
      </c>
      <c r="J25" t="s">
        <v>590</v>
      </c>
      <c r="K25">
        <f t="shared" si="0"/>
        <v>0</v>
      </c>
      <c r="N25" s="38"/>
      <c r="O25" s="3" t="s">
        <v>92</v>
      </c>
      <c r="P25" s="35"/>
    </row>
    <row r="26" spans="1:16" ht="15" thickBot="1" x14ac:dyDescent="0.35">
      <c r="A26">
        <f>VLOOKUP(C26,'UniqueAuthor#s'!$B$5:$C$75,2,TRUE)</f>
        <v>2</v>
      </c>
      <c r="B26" t="str">
        <f>IF('Source NewCleanData'!$C57="lesson1",'Source NewCleanData'!C57,"")</f>
        <v>lesson1</v>
      </c>
      <c r="C26">
        <f>IF('Source NewCleanData'!$C57="lesson1",'Source NewCleanData'!D57,"")</f>
        <v>18621716</v>
      </c>
      <c r="D26" t="str">
        <f>IF('Source NewCleanData'!$C57="lesson1",'Source NewCleanData'!E57,"")</f>
        <v>ConfirmS=#K;</v>
      </c>
      <c r="E26" t="b">
        <f t="shared" si="1"/>
        <v>0</v>
      </c>
      <c r="F26" s="80" t="str">
        <f>IF('Source NewCleanData'!$C57="lesson1",'Source NewCleanData'!F57,"")</f>
        <v>2018-04-30T03:02:08.272Z</v>
      </c>
      <c r="I26">
        <v>21</v>
      </c>
      <c r="J26" t="s">
        <v>591</v>
      </c>
      <c r="K26">
        <f t="shared" si="0"/>
        <v>0</v>
      </c>
      <c r="N26" s="67"/>
      <c r="O26" s="155" t="s">
        <v>10</v>
      </c>
      <c r="P26" s="44"/>
    </row>
    <row r="27" spans="1:16" x14ac:dyDescent="0.3">
      <c r="A27">
        <f>VLOOKUP(C27,'UniqueAuthor#s'!$B$5:$C$75,2,TRUE)</f>
        <v>2</v>
      </c>
      <c r="B27" t="str">
        <f>IF('Source NewCleanData'!$C58="lesson1",'Source NewCleanData'!C58,"")</f>
        <v>lesson1</v>
      </c>
      <c r="C27">
        <f>IF('Source NewCleanData'!$C58="lesson1",'Source NewCleanData'!D58,"")</f>
        <v>18621716</v>
      </c>
      <c r="D27" t="str">
        <f>IF('Source NewCleanData'!$C58="lesson1",'Source NewCleanData'!E58,"")</f>
        <v>ConfirmS=#SO#K;</v>
      </c>
      <c r="E27" t="b">
        <f t="shared" si="1"/>
        <v>0</v>
      </c>
      <c r="F27" s="80" t="str">
        <f>IF('Source NewCleanData'!$C58="lesson1",'Source NewCleanData'!F58,"")</f>
        <v>2018-04-30T03:02:26.623Z</v>
      </c>
      <c r="I27">
        <v>22</v>
      </c>
      <c r="J27" t="s">
        <v>592</v>
      </c>
      <c r="K27">
        <f t="shared" si="0"/>
        <v>0</v>
      </c>
      <c r="N27" s="49" t="s">
        <v>95</v>
      </c>
      <c r="O27" s="5">
        <f>COUNTIF($G$6:$G$74,"=1")</f>
        <v>1</v>
      </c>
      <c r="P27" s="71">
        <f>O27/'UniqueAuthor#s'!$T$62</f>
        <v>1.7857142857142856E-2</v>
      </c>
    </row>
    <row r="28" spans="1:16" x14ac:dyDescent="0.3">
      <c r="A28">
        <f>VLOOKUP(C28,'UniqueAuthor#s'!$B$5:$C$75,2,TRUE)</f>
        <v>2</v>
      </c>
      <c r="B28" t="str">
        <f>IF('Source NewCleanData'!$C59="lesson1",'Source NewCleanData'!C59,"")</f>
        <v>lesson1</v>
      </c>
      <c r="C28">
        <f>IF('Source NewCleanData'!$C59="lesson1",'Source NewCleanData'!D59,"")</f>
        <v>18621716</v>
      </c>
      <c r="D28" t="str">
        <f>IF('Source NewCleanData'!$C59="lesson1",'Source NewCleanData'!E59,"")</f>
        <v>ConfirmS=#So#K;</v>
      </c>
      <c r="E28" t="b">
        <f t="shared" si="1"/>
        <v>0</v>
      </c>
      <c r="F28" s="80" t="str">
        <f>IF('Source NewCleanData'!$C59="lesson1",'Source NewCleanData'!F59,"")</f>
        <v>2018-04-30T03:02:46.372Z</v>
      </c>
      <c r="I28">
        <v>23</v>
      </c>
      <c r="J28" t="s">
        <v>594</v>
      </c>
      <c r="K28">
        <f t="shared" si="0"/>
        <v>0</v>
      </c>
      <c r="N28" s="49" t="s">
        <v>97</v>
      </c>
      <c r="O28" s="5">
        <f>SUM(COUNTIFS($G$6:$G$74, {"=2","=3","=4","=5"}))</f>
        <v>1</v>
      </c>
      <c r="P28" s="71">
        <f>O28/'UniqueAuthor#s'!$T$62</f>
        <v>1.7857142857142856E-2</v>
      </c>
    </row>
    <row r="29" spans="1:16" x14ac:dyDescent="0.3">
      <c r="A29">
        <f>VLOOKUP(C29,'UniqueAuthor#s'!$B$5:$C$75,2,TRUE)</f>
        <v>2</v>
      </c>
      <c r="B29" t="str">
        <f>IF('Source NewCleanData'!$C60="lesson1",'Source NewCleanData'!C60,"")</f>
        <v>lesson1</v>
      </c>
      <c r="C29">
        <f>IF('Source NewCleanData'!$C60="lesson1",'Source NewCleanData'!D60,"")</f>
        <v>18621716</v>
      </c>
      <c r="D29" t="str">
        <f>IF('Source NewCleanData'!$C60="lesson1",'Source NewCleanData'!E60,"")</f>
        <v>ConfirmS=1+|S|;</v>
      </c>
      <c r="E29" t="b">
        <f t="shared" si="1"/>
        <v>0</v>
      </c>
      <c r="F29" s="80" t="str">
        <f>IF('Source NewCleanData'!$C60="lesson1",'Source NewCleanData'!F60,"")</f>
        <v>2018-04-30T03:03:40.597Z</v>
      </c>
      <c r="G29">
        <f>COUNTIF($C$6:$C$74,"="&amp;$C29)</f>
        <v>16</v>
      </c>
      <c r="I29">
        <v>24</v>
      </c>
      <c r="J29" t="s">
        <v>596</v>
      </c>
      <c r="K29">
        <f t="shared" si="0"/>
        <v>0</v>
      </c>
      <c r="N29" s="49" t="s">
        <v>99</v>
      </c>
      <c r="O29" s="5">
        <f>SUM(COUNTIFS($G$6:$G$74, {"=6","=7","=8","=9","=10"}))</f>
        <v>0</v>
      </c>
      <c r="P29" s="71">
        <f>O29/'UniqueAuthor#s'!$T$62</f>
        <v>0</v>
      </c>
    </row>
    <row r="30" spans="1:16" x14ac:dyDescent="0.3">
      <c r="A30">
        <f>VLOOKUP(C30,'UniqueAuthor#s'!$B$5:$C$75,2,TRUE)</f>
        <v>2</v>
      </c>
      <c r="B30" t="str">
        <f>IF('Source NewCleanData'!$C61="lesson1",'Source NewCleanData'!C61,"")</f>
        <v>lesson1</v>
      </c>
      <c r="C30">
        <f>IF('Source NewCleanData'!$C61="lesson1",'Source NewCleanData'!D61,"")</f>
        <v>18621716</v>
      </c>
      <c r="D30" t="str">
        <f>IF('Source NewCleanData'!$C61="lesson1",'Source NewCleanData'!E61,"")</f>
        <v>ConfirmS=&lt;#K&gt;;</v>
      </c>
      <c r="E30" t="b">
        <f t="shared" si="1"/>
        <v>1</v>
      </c>
      <c r="F30" s="80" t="str">
        <f>IF('Source NewCleanData'!$C61="lesson1",'Source NewCleanData'!F61,"")</f>
        <v>2018-05-03T03:08:53.520Z</v>
      </c>
      <c r="I30">
        <v>25</v>
      </c>
      <c r="J30" t="s">
        <v>598</v>
      </c>
      <c r="K30">
        <f t="shared" si="0"/>
        <v>0</v>
      </c>
      <c r="N30" s="68" t="s">
        <v>101</v>
      </c>
      <c r="O30" s="5">
        <f>SUM(COUNTIFS($G$6:$G$74, {"=11","=12","=13","=14","=15"}))</f>
        <v>4</v>
      </c>
      <c r="P30" s="71">
        <f>O30/'UniqueAuthor#s'!$T$62</f>
        <v>7.1428571428571425E-2</v>
      </c>
    </row>
    <row r="31" spans="1:16" x14ac:dyDescent="0.3">
      <c r="A31">
        <f>VLOOKUP(C31,'UniqueAuthor#s'!$B$5:$C$75,2,TRUE)</f>
        <v>2</v>
      </c>
      <c r="B31" t="str">
        <f>IF('Source NewCleanData'!$C64="lesson1",'Source NewCleanData'!C64,"")</f>
        <v>lesson1</v>
      </c>
      <c r="C31">
        <f>IF('Source NewCleanData'!$C64="lesson1",'Source NewCleanData'!D64,"")</f>
        <v>18621716</v>
      </c>
      <c r="D31" t="str">
        <f>IF('Source NewCleanData'!$C64="lesson1",'Source NewCleanData'!E64,"")</f>
        <v>ConfirmS=&lt;#K&gt;;</v>
      </c>
      <c r="E31" t="b">
        <f t="shared" si="1"/>
        <v>1</v>
      </c>
      <c r="F31" s="80" t="str">
        <f>IF('Source NewCleanData'!$C64="lesson1",'Source NewCleanData'!F64,"")</f>
        <v>2018-05-03T03:13:46.501Z</v>
      </c>
      <c r="I31">
        <v>26</v>
      </c>
      <c r="J31" t="s">
        <v>599</v>
      </c>
      <c r="K31">
        <f t="shared" si="0"/>
        <v>0</v>
      </c>
      <c r="N31" s="68" t="s">
        <v>103</v>
      </c>
      <c r="O31" s="5">
        <f>SUM(COUNTIFS($G$6:$G$74,{"=16","=17","=18","=19","=20"}))</f>
        <v>18</v>
      </c>
      <c r="P31" s="71">
        <f>O31/'UniqueAuthor#s'!$T$62</f>
        <v>0.32142857142857145</v>
      </c>
    </row>
    <row r="32" spans="1:16" ht="15" thickBot="1" x14ac:dyDescent="0.35">
      <c r="A32">
        <f>VLOOKUP(C32,'UniqueAuthor#s'!$B$5:$C$75,2,TRUE)</f>
        <v>2</v>
      </c>
      <c r="B32" t="str">
        <f>IF('Source NewCleanData'!$C77="lesson1",'Source NewCleanData'!C77,"")</f>
        <v>lesson1</v>
      </c>
      <c r="C32">
        <f>IF('Source NewCleanData'!$C77="lesson1",'Source NewCleanData'!D77,"")</f>
        <v>18621716</v>
      </c>
      <c r="D32" t="str">
        <f>IF('Source NewCleanData'!$C77="lesson1",'Source NewCleanData'!E77,"")</f>
        <v>ConfirmS=&lt;#K&gt;;</v>
      </c>
      <c r="E32" t="b">
        <f t="shared" si="1"/>
        <v>1</v>
      </c>
      <c r="F32" s="80" t="str">
        <f>IF('Source NewCleanData'!$C77="lesson1",'Source NewCleanData'!F77,"")</f>
        <v>2018-05-03T21:19:31.974Z</v>
      </c>
      <c r="I32">
        <v>27</v>
      </c>
      <c r="J32" t="s">
        <v>601</v>
      </c>
      <c r="K32">
        <f t="shared" si="0"/>
        <v>0</v>
      </c>
      <c r="N32" s="51" t="s">
        <v>105</v>
      </c>
      <c r="O32" s="18">
        <f>COUNTIF($G$6:$G$74,"&gt;20")</f>
        <v>0</v>
      </c>
      <c r="P32" s="72">
        <f>O32/'UniqueAuthor#s'!$T$62</f>
        <v>0</v>
      </c>
    </row>
    <row r="33" spans="1:15" x14ac:dyDescent="0.3">
      <c r="A33">
        <f>VLOOKUP(C33,'UniqueAuthor#s'!$B$5:$C$75,2,TRUE)</f>
        <v>3</v>
      </c>
      <c r="B33" t="str">
        <f>IF('Source NewCleanData'!$C93="lesson1",'Source NewCleanData'!C93,"")</f>
        <v>lesson1</v>
      </c>
      <c r="C33">
        <f>IF('Source NewCleanData'!$C93="lesson1",'Source NewCleanData'!D93,"")</f>
        <v>25569125</v>
      </c>
      <c r="D33" t="str">
        <f>IF('Source NewCleanData'!$C93="lesson1",'Source NewCleanData'!E93,"")</f>
        <v>ConfirmS=K;</v>
      </c>
      <c r="E33" t="b">
        <f t="shared" si="1"/>
        <v>0</v>
      </c>
      <c r="F33" s="80" t="str">
        <f>IF('Source NewCleanData'!$C93="lesson1",'Source NewCleanData'!F93,"")</f>
        <v>2018-04-26T02:44:00.249Z</v>
      </c>
      <c r="I33">
        <v>28</v>
      </c>
      <c r="J33" t="s">
        <v>602</v>
      </c>
      <c r="K33">
        <f t="shared" si="0"/>
        <v>0</v>
      </c>
    </row>
    <row r="34" spans="1:15" ht="15" thickBot="1" x14ac:dyDescent="0.35">
      <c r="A34">
        <f>VLOOKUP(C34,'UniqueAuthor#s'!$B$5:$C$75,2,TRUE)</f>
        <v>3</v>
      </c>
      <c r="B34" t="str">
        <f>IF('Source NewCleanData'!$C94="lesson1",'Source NewCleanData'!C94,"")</f>
        <v>lesson1</v>
      </c>
      <c r="C34">
        <f>IF('Source NewCleanData'!$C94="lesson1",'Source NewCleanData'!D94,"")</f>
        <v>25569125</v>
      </c>
      <c r="D34" t="str">
        <f>IF('Source NewCleanData'!$C94="lesson1",'Source NewCleanData'!E94,"")</f>
        <v>ConfirmS=#K;</v>
      </c>
      <c r="E34" t="b">
        <f t="shared" si="1"/>
        <v>0</v>
      </c>
      <c r="F34" s="80" t="str">
        <f>IF('Source NewCleanData'!$C94="lesson1",'Source NewCleanData'!F94,"")</f>
        <v>2018-04-26T02:44:14.987Z</v>
      </c>
      <c r="I34">
        <v>29</v>
      </c>
      <c r="J34" t="s">
        <v>505</v>
      </c>
      <c r="K34">
        <f t="shared" si="0"/>
        <v>0</v>
      </c>
    </row>
    <row r="35" spans="1:15" x14ac:dyDescent="0.3">
      <c r="A35">
        <f>VLOOKUP(C35,'UniqueAuthor#s'!$B$5:$C$75,2,TRUE)</f>
        <v>3</v>
      </c>
      <c r="B35" t="str">
        <f>IF('Source NewCleanData'!$C95="lesson1",'Source NewCleanData'!C95,"")</f>
        <v>lesson1</v>
      </c>
      <c r="C35">
        <f>IF('Source NewCleanData'!$C95="lesson1",'Source NewCleanData'!D95,"")</f>
        <v>25569125</v>
      </c>
      <c r="D35" t="str">
        <f>IF('Source NewCleanData'!$C95="lesson1",'Source NewCleanData'!E95,"")</f>
        <v>ConfirmS=#S;</v>
      </c>
      <c r="E35" t="b">
        <f t="shared" si="1"/>
        <v>0</v>
      </c>
      <c r="F35" s="80" t="str">
        <f>IF('Source NewCleanData'!$C95="lesson1",'Source NewCleanData'!F95,"")</f>
        <v>2018-04-26T02:46:27.161Z</v>
      </c>
      <c r="G35">
        <f>COUNTIF($C$6:$C$74,"="&amp;$C35)</f>
        <v>18</v>
      </c>
      <c r="I35">
        <v>30</v>
      </c>
      <c r="J35" t="s">
        <v>603</v>
      </c>
      <c r="K35">
        <f t="shared" si="0"/>
        <v>0</v>
      </c>
      <c r="O35" s="24" t="s">
        <v>21</v>
      </c>
    </row>
    <row r="36" spans="1:15" x14ac:dyDescent="0.3">
      <c r="A36">
        <f>VLOOKUP(C36,'UniqueAuthor#s'!$B$5:$C$75,2,TRUE)</f>
        <v>3</v>
      </c>
      <c r="B36" t="str">
        <f>IF('Source NewCleanData'!$C96="lesson1",'Source NewCleanData'!C96,"")</f>
        <v>lesson1</v>
      </c>
      <c r="C36">
        <f>IF('Source NewCleanData'!$C96="lesson1",'Source NewCleanData'!D96,"")</f>
        <v>25569125</v>
      </c>
      <c r="D36" t="str">
        <f>IF('Source NewCleanData'!$C96="lesson1",'Source NewCleanData'!E96,"")</f>
        <v>ConfirmS=S;</v>
      </c>
      <c r="E36" t="b">
        <f t="shared" si="1"/>
        <v>0</v>
      </c>
      <c r="F36" s="80" t="str">
        <f>IF('Source NewCleanData'!$C96="lesson1",'Source NewCleanData'!F96,"")</f>
        <v>2018-04-26T02:46:32.607Z</v>
      </c>
      <c r="I36">
        <v>31</v>
      </c>
      <c r="J36" t="s">
        <v>498</v>
      </c>
      <c r="K36">
        <f t="shared" si="0"/>
        <v>0</v>
      </c>
      <c r="O36" s="25" t="s">
        <v>2933</v>
      </c>
    </row>
    <row r="37" spans="1:15" x14ac:dyDescent="0.3">
      <c r="A37">
        <f>VLOOKUP(C37,'UniqueAuthor#s'!$B$5:$C$75,2,TRUE)</f>
        <v>3</v>
      </c>
      <c r="B37" t="str">
        <f>IF('Source NewCleanData'!$C97="lesson1",'Source NewCleanData'!C97,"")</f>
        <v>lesson1</v>
      </c>
      <c r="C37">
        <f>IF('Source NewCleanData'!$C97="lesson1",'Source NewCleanData'!D97,"")</f>
        <v>25569125</v>
      </c>
      <c r="D37" t="str">
        <f>IF('Source NewCleanData'!$C97="lesson1",'Source NewCleanData'!E97,"")</f>
        <v>ConfirmS=K;</v>
      </c>
      <c r="E37" t="b">
        <f t="shared" si="1"/>
        <v>0</v>
      </c>
      <c r="F37" s="80" t="str">
        <f>IF('Source NewCleanData'!$C97="lesson1",'Source NewCleanData'!F97,"")</f>
        <v>2018-04-26T02:46:50.164Z</v>
      </c>
      <c r="G37">
        <f>COUNTIF($C$6:$C$74,"="&amp;$C37)</f>
        <v>18</v>
      </c>
      <c r="I37">
        <v>32</v>
      </c>
      <c r="J37" t="s">
        <v>604</v>
      </c>
      <c r="K37">
        <f t="shared" si="0"/>
        <v>0</v>
      </c>
      <c r="O37" s="25" t="s">
        <v>2934</v>
      </c>
    </row>
    <row r="38" spans="1:15" x14ac:dyDescent="0.3">
      <c r="A38">
        <f>VLOOKUP(C38,'UniqueAuthor#s'!$B$5:$C$75,2,TRUE)</f>
        <v>3</v>
      </c>
      <c r="B38" t="str">
        <f>IF('Source NewCleanData'!$C98="lesson1",'Source NewCleanData'!C98,"")</f>
        <v>lesson1</v>
      </c>
      <c r="C38">
        <f>IF('Source NewCleanData'!$C98="lesson1",'Source NewCleanData'!D98,"")</f>
        <v>25569125</v>
      </c>
      <c r="D38" t="str">
        <f>IF('Source NewCleanData'!$C98="lesson1",'Source NewCleanData'!E98,"")</f>
        <v>ConfirmS=#K+#S;</v>
      </c>
      <c r="E38" t="b">
        <f t="shared" si="1"/>
        <v>0</v>
      </c>
      <c r="F38" s="80" t="str">
        <f>IF('Source NewCleanData'!$C98="lesson1",'Source NewCleanData'!F98,"")</f>
        <v>2018-04-26T02:48:32.327Z</v>
      </c>
      <c r="G38">
        <f>COUNTIF($C$6:$C$74,"="&amp;$C38)</f>
        <v>18</v>
      </c>
      <c r="I38">
        <v>33</v>
      </c>
      <c r="J38" t="s">
        <v>605</v>
      </c>
      <c r="K38">
        <f t="shared" si="0"/>
        <v>0</v>
      </c>
      <c r="O38" s="25" t="s">
        <v>2935</v>
      </c>
    </row>
    <row r="39" spans="1:15" x14ac:dyDescent="0.3">
      <c r="A39">
        <f>VLOOKUP(C39,'UniqueAuthor#s'!$B$5:$C$75,2,TRUE)</f>
        <v>3</v>
      </c>
      <c r="B39" t="str">
        <f>IF('Source NewCleanData'!$C99="lesson1",'Source NewCleanData'!C99,"")</f>
        <v>lesson1</v>
      </c>
      <c r="C39">
        <f>IF('Source NewCleanData'!$C99="lesson1",'Source NewCleanData'!D99,"")</f>
        <v>25569125</v>
      </c>
      <c r="D39" t="str">
        <f>IF('Source NewCleanData'!$C99="lesson1",'Source NewCleanData'!E99,"")</f>
        <v>ConfirmS=#Ko#S;</v>
      </c>
      <c r="E39" t="b">
        <f t="shared" si="1"/>
        <v>0</v>
      </c>
      <c r="F39" s="80" t="str">
        <f>IF('Source NewCleanData'!$C99="lesson1",'Source NewCleanData'!F99,"")</f>
        <v>2018-04-26T02:48:43.605Z</v>
      </c>
      <c r="I39">
        <v>34</v>
      </c>
      <c r="J39" t="s">
        <v>606</v>
      </c>
      <c r="K39">
        <f t="shared" si="0"/>
        <v>0</v>
      </c>
      <c r="O39" s="26" t="s">
        <v>31</v>
      </c>
    </row>
    <row r="40" spans="1:15" x14ac:dyDescent="0.3">
      <c r="A40">
        <f>VLOOKUP(C40,'UniqueAuthor#s'!$B$5:$C$75,2,TRUE)</f>
        <v>3</v>
      </c>
      <c r="B40" t="str">
        <f>IF('Source NewCleanData'!$C100="lesson1",'Source NewCleanData'!C100,"")</f>
        <v>lesson1</v>
      </c>
      <c r="C40">
        <f>IF('Source NewCleanData'!$C100="lesson1",'Source NewCleanData'!D100,"")</f>
        <v>25569125</v>
      </c>
      <c r="D40" t="str">
        <f>IF('Source NewCleanData'!$C100="lesson1",'Source NewCleanData'!E100,"")</f>
        <v>ConfirmS=#Ko#S;</v>
      </c>
      <c r="E40" t="b">
        <f t="shared" si="1"/>
        <v>0</v>
      </c>
      <c r="F40" s="80" t="str">
        <f>IF('Source NewCleanData'!$C100="lesson1",'Source NewCleanData'!F100,"")</f>
        <v>2018-04-26T02:49:02.791Z</v>
      </c>
      <c r="I40">
        <v>35</v>
      </c>
      <c r="J40" t="s">
        <v>607</v>
      </c>
      <c r="K40">
        <f t="shared" si="0"/>
        <v>0</v>
      </c>
      <c r="O40" s="25" t="s">
        <v>2936</v>
      </c>
    </row>
    <row r="41" spans="1:15" x14ac:dyDescent="0.3">
      <c r="A41">
        <f>VLOOKUP(C41,'UniqueAuthor#s'!$B$5:$C$75,2,TRUE)</f>
        <v>3</v>
      </c>
      <c r="B41" t="str">
        <f>IF('Source NewCleanData'!$C101="lesson1",'Source NewCleanData'!C101,"")</f>
        <v>lesson1</v>
      </c>
      <c r="C41">
        <f>IF('Source NewCleanData'!$C101="lesson1",'Source NewCleanData'!D101,"")</f>
        <v>25569125</v>
      </c>
      <c r="D41" t="str">
        <f>IF('Source NewCleanData'!$C101="lesson1",'Source NewCleanData'!E101,"")</f>
        <v>ConfirmS=#K+#S;</v>
      </c>
      <c r="E41" t="b">
        <f t="shared" si="1"/>
        <v>0</v>
      </c>
      <c r="F41" s="80" t="str">
        <f>IF('Source NewCleanData'!$C101="lesson1",'Source NewCleanData'!F101,"")</f>
        <v>2018-04-26T02:49:13.720Z</v>
      </c>
      <c r="I41">
        <v>36</v>
      </c>
      <c r="J41" t="s">
        <v>608</v>
      </c>
      <c r="K41">
        <f t="shared" si="0"/>
        <v>0</v>
      </c>
      <c r="O41" s="25" t="s">
        <v>37</v>
      </c>
    </row>
    <row r="42" spans="1:15" x14ac:dyDescent="0.3">
      <c r="A42">
        <f>VLOOKUP(C42,'UniqueAuthor#s'!$B$5:$C$75,2,TRUE)</f>
        <v>3</v>
      </c>
      <c r="B42" t="str">
        <f>IF('Source NewCleanData'!$C102="lesson1",'Source NewCleanData'!C102,"")</f>
        <v>lesson1</v>
      </c>
      <c r="C42">
        <f>IF('Source NewCleanData'!$C102="lesson1",'Source NewCleanData'!D102,"")</f>
        <v>25569125</v>
      </c>
      <c r="D42" t="str">
        <f>IF('Source NewCleanData'!$C102="lesson1",'Source NewCleanData'!E102,"")</f>
        <v>ConfirmS=&lt;K&gt;o&lt;S&gt;;</v>
      </c>
      <c r="E42" t="b">
        <f t="shared" si="1"/>
        <v>0</v>
      </c>
      <c r="F42" s="80" t="str">
        <f>IF('Source NewCleanData'!$C102="lesson1",'Source NewCleanData'!F102,"")</f>
        <v>2018-04-26T02:51:12.794Z</v>
      </c>
      <c r="G42">
        <f>COUNTIF($C$6:$C$74,"="&amp;$C42)</f>
        <v>18</v>
      </c>
      <c r="I42">
        <v>37</v>
      </c>
      <c r="J42" t="s">
        <v>609</v>
      </c>
      <c r="K42">
        <f t="shared" si="0"/>
        <v>0</v>
      </c>
      <c r="O42" s="26" t="s">
        <v>40</v>
      </c>
    </row>
    <row r="43" spans="1:15" x14ac:dyDescent="0.3">
      <c r="A43">
        <f>VLOOKUP(C43,'UniqueAuthor#s'!$B$5:$C$75,2,TRUE)</f>
        <v>3</v>
      </c>
      <c r="B43" t="str">
        <f>IF('Source NewCleanData'!$C103="lesson1",'Source NewCleanData'!C103,"")</f>
        <v>lesson1</v>
      </c>
      <c r="C43">
        <f>IF('Source NewCleanData'!$C103="lesson1",'Source NewCleanData'!D103,"")</f>
        <v>25569125</v>
      </c>
      <c r="D43" t="str">
        <f>IF('Source NewCleanData'!$C103="lesson1",'Source NewCleanData'!E103,"")</f>
        <v>ConfirmS=&lt;K&gt;+&lt;S&gt;;</v>
      </c>
      <c r="E43" t="b">
        <f t="shared" si="1"/>
        <v>0</v>
      </c>
      <c r="F43" s="80" t="str">
        <f>IF('Source NewCleanData'!$C103="lesson1",'Source NewCleanData'!F103,"")</f>
        <v>2018-04-26T02:51:21.318Z</v>
      </c>
      <c r="I43">
        <v>38</v>
      </c>
      <c r="J43" t="s">
        <v>569</v>
      </c>
      <c r="K43">
        <f t="shared" si="0"/>
        <v>0</v>
      </c>
      <c r="O43" s="26" t="s">
        <v>43</v>
      </c>
    </row>
    <row r="44" spans="1:15" x14ac:dyDescent="0.3">
      <c r="A44">
        <f>VLOOKUP(C44,'UniqueAuthor#s'!$B$5:$C$75,2,TRUE)</f>
        <v>3</v>
      </c>
      <c r="B44" t="str">
        <f>IF('Source NewCleanData'!$C104="lesson1",'Source NewCleanData'!C104,"")</f>
        <v>lesson1</v>
      </c>
      <c r="C44">
        <f>IF('Source NewCleanData'!$C104="lesson1",'Source NewCleanData'!D104,"")</f>
        <v>25569125</v>
      </c>
      <c r="D44" t="str">
        <f>IF('Source NewCleanData'!$C104="lesson1",'Source NewCleanData'!E104,"")</f>
        <v>ConfirmS=K+Empty_String;</v>
      </c>
      <c r="E44" t="b">
        <f t="shared" si="1"/>
        <v>0</v>
      </c>
      <c r="F44" s="80" t="str">
        <f>IF('Source NewCleanData'!$C104="lesson1",'Source NewCleanData'!F104,"")</f>
        <v>2018-04-26T02:51:55.926Z</v>
      </c>
      <c r="I44">
        <v>39</v>
      </c>
      <c r="J44" t="s">
        <v>481</v>
      </c>
      <c r="K44">
        <f t="shared" si="0"/>
        <v>0</v>
      </c>
      <c r="O44" s="27"/>
    </row>
    <row r="45" spans="1:15" x14ac:dyDescent="0.3">
      <c r="A45">
        <f>VLOOKUP(C45,'UniqueAuthor#s'!$B$5:$C$75,2,TRUE)</f>
        <v>3</v>
      </c>
      <c r="B45" t="str">
        <f>IF('Source NewCleanData'!$C105="lesson1",'Source NewCleanData'!C105,"")</f>
        <v>lesson1</v>
      </c>
      <c r="C45">
        <f>IF('Source NewCleanData'!$C105="lesson1",'Source NewCleanData'!D105,"")</f>
        <v>25569125</v>
      </c>
      <c r="D45" t="str">
        <f>IF('Source NewCleanData'!$C105="lesson1",'Source NewCleanData'!E105,"")</f>
        <v>ConfirmS=K+S;</v>
      </c>
      <c r="E45" t="b">
        <f t="shared" si="1"/>
        <v>0</v>
      </c>
      <c r="F45" s="80" t="str">
        <f>IF('Source NewCleanData'!$C105="lesson1",'Source NewCleanData'!F105,"")</f>
        <v>2018-04-26T02:53:43.542Z</v>
      </c>
      <c r="I45">
        <v>40</v>
      </c>
      <c r="J45" t="s">
        <v>610</v>
      </c>
      <c r="K45">
        <f t="shared" si="0"/>
        <v>0</v>
      </c>
      <c r="O45" s="26" t="s">
        <v>52</v>
      </c>
    </row>
    <row r="46" spans="1:15" x14ac:dyDescent="0.3">
      <c r="A46">
        <f>VLOOKUP(C46,'UniqueAuthor#s'!$B$5:$C$75,2,TRUE)</f>
        <v>3</v>
      </c>
      <c r="B46" t="str">
        <f>IF('Source NewCleanData'!$C106="lesson1",'Source NewCleanData'!C106,"")</f>
        <v>lesson1</v>
      </c>
      <c r="C46">
        <f>IF('Source NewCleanData'!$C106="lesson1",'Source NewCleanData'!D106,"")</f>
        <v>25569125</v>
      </c>
      <c r="D46" t="str">
        <f>IF('Source NewCleanData'!$C106="lesson1",'Source NewCleanData'!E106,"")</f>
        <v>ConfirmS=S;</v>
      </c>
      <c r="E46" t="b">
        <f t="shared" si="1"/>
        <v>0</v>
      </c>
      <c r="F46" s="80" t="str">
        <f>IF('Source NewCleanData'!$C106="lesson1",'Source NewCleanData'!F106,"")</f>
        <v>2018-04-26T02:56:57.125Z</v>
      </c>
      <c r="G46">
        <f>COUNTIF($C$6:$C$74,"="&amp;$C46)</f>
        <v>18</v>
      </c>
      <c r="I46">
        <v>41</v>
      </c>
      <c r="J46" t="s">
        <v>611</v>
      </c>
      <c r="K46">
        <f t="shared" si="0"/>
        <v>0</v>
      </c>
      <c r="O46" s="26" t="s">
        <v>55</v>
      </c>
    </row>
    <row r="47" spans="1:15" x14ac:dyDescent="0.3">
      <c r="A47">
        <f>VLOOKUP(C47,'UniqueAuthor#s'!$B$5:$C$75,2,TRUE)</f>
        <v>3</v>
      </c>
      <c r="B47" t="str">
        <f>IF('Source NewCleanData'!$C107="lesson1",'Source NewCleanData'!C107,"")</f>
        <v>lesson1</v>
      </c>
      <c r="C47">
        <f>IF('Source NewCleanData'!$C107="lesson1",'Source NewCleanData'!D107,"")</f>
        <v>25569125</v>
      </c>
      <c r="D47" t="str">
        <f>IF('Source NewCleanData'!$C107="lesson1",'Source NewCleanData'!E107,"")</f>
        <v>ConfirmS=&lt;K&gt;+S;</v>
      </c>
      <c r="E47" t="b">
        <f t="shared" si="1"/>
        <v>0</v>
      </c>
      <c r="F47" s="80" t="str">
        <f>IF('Source NewCleanData'!$C107="lesson1",'Source NewCleanData'!F107,"")</f>
        <v>2018-04-26T02:57:08.399Z</v>
      </c>
      <c r="G47">
        <f>COUNTIF($C$6:$C$74,"="&amp;$C47)</f>
        <v>18</v>
      </c>
      <c r="I47">
        <v>42</v>
      </c>
      <c r="J47" t="s">
        <v>612</v>
      </c>
      <c r="K47">
        <f t="shared" si="0"/>
        <v>0</v>
      </c>
      <c r="O47" s="26" t="s">
        <v>58</v>
      </c>
    </row>
    <row r="48" spans="1:15" x14ac:dyDescent="0.3">
      <c r="A48">
        <f>VLOOKUP(C48,'UniqueAuthor#s'!$B$5:$C$75,2,TRUE)</f>
        <v>3</v>
      </c>
      <c r="B48" t="str">
        <f>IF('Source NewCleanData'!$C108="lesson1",'Source NewCleanData'!C108,"")</f>
        <v>lesson1</v>
      </c>
      <c r="C48">
        <f>IF('Source NewCleanData'!$C108="lesson1",'Source NewCleanData'!D108,"")</f>
        <v>25569125</v>
      </c>
      <c r="D48" t="str">
        <f>IF('Source NewCleanData'!$C108="lesson1",'Source NewCleanData'!E108,"")</f>
        <v>ConfirmS=&lt;K&gt;oS;</v>
      </c>
      <c r="E48" t="b">
        <f t="shared" si="1"/>
        <v>0</v>
      </c>
      <c r="F48" s="80" t="str">
        <f>IF('Source NewCleanData'!$C108="lesson1",'Source NewCleanData'!F108,"")</f>
        <v>2018-04-26T02:57:14.178Z</v>
      </c>
      <c r="I48">
        <v>43</v>
      </c>
      <c r="J48" t="s">
        <v>523</v>
      </c>
      <c r="K48">
        <f t="shared" si="0"/>
        <v>0</v>
      </c>
      <c r="O48" s="27"/>
    </row>
    <row r="49" spans="1:15" x14ac:dyDescent="0.3">
      <c r="A49">
        <f>VLOOKUP(C49,'UniqueAuthor#s'!$B$5:$C$75,2,TRUE)</f>
        <v>3</v>
      </c>
      <c r="B49" t="str">
        <f>IF('Source NewCleanData'!$C109="lesson1",'Source NewCleanData'!C109,"")</f>
        <v>lesson1</v>
      </c>
      <c r="C49">
        <f>IF('Source NewCleanData'!$C109="lesson1",'Source NewCleanData'!D109,"")</f>
        <v>25569125</v>
      </c>
      <c r="D49" t="str">
        <f>IF('Source NewCleanData'!$C109="lesson1",'Source NewCleanData'!E109,"")</f>
        <v>ConfirmS=&lt;K&gt;;</v>
      </c>
      <c r="E49" t="b">
        <f t="shared" si="1"/>
        <v>0</v>
      </c>
      <c r="F49" s="80" t="str">
        <f>IF('Source NewCleanData'!$C109="lesson1",'Source NewCleanData'!F109,"")</f>
        <v>2018-04-26T02:59:57.986Z</v>
      </c>
      <c r="I49">
        <v>44</v>
      </c>
      <c r="J49" t="s">
        <v>613</v>
      </c>
      <c r="K49">
        <f t="shared" si="0"/>
        <v>0</v>
      </c>
      <c r="O49" s="26" t="s">
        <v>65</v>
      </c>
    </row>
    <row r="50" spans="1:15" x14ac:dyDescent="0.3">
      <c r="A50">
        <f>VLOOKUP(C50,'UniqueAuthor#s'!$B$5:$C$75,2,TRUE)</f>
        <v>3</v>
      </c>
      <c r="B50" t="str">
        <f>IF('Source NewCleanData'!$C110="lesson1",'Source NewCleanData'!C110,"")</f>
        <v>lesson1</v>
      </c>
      <c r="C50">
        <f>IF('Source NewCleanData'!$C110="lesson1",'Source NewCleanData'!D110,"")</f>
        <v>25569125</v>
      </c>
      <c r="D50" t="str">
        <f>IF('Source NewCleanData'!$C110="lesson1",'Source NewCleanData'!E110,"")</f>
        <v>ConfirmS=&lt;#K&gt;;</v>
      </c>
      <c r="E50" t="b">
        <f t="shared" si="1"/>
        <v>1</v>
      </c>
      <c r="F50" s="80" t="str">
        <f>IF('Source NewCleanData'!$C110="lesson1",'Source NewCleanData'!F110,"")</f>
        <v>2018-04-26T17:22:44.073Z</v>
      </c>
      <c r="I50">
        <v>45</v>
      </c>
      <c r="J50" t="s">
        <v>614</v>
      </c>
      <c r="K50">
        <f t="shared" si="0"/>
        <v>0</v>
      </c>
      <c r="O50" s="27"/>
    </row>
    <row r="51" spans="1:15" x14ac:dyDescent="0.3">
      <c r="A51">
        <f>VLOOKUP(C51,'UniqueAuthor#s'!$B$5:$C$75,2,TRUE)</f>
        <v>4</v>
      </c>
      <c r="B51" t="str">
        <f>IF('Source NewCleanData'!$C111="lesson1",'Source NewCleanData'!C111,"")</f>
        <v>lesson1</v>
      </c>
      <c r="C51">
        <f>IF('Source NewCleanData'!$C111="lesson1",'Source NewCleanData'!D111,"")</f>
        <v>61285508</v>
      </c>
      <c r="D51" t="str">
        <f>IF('Source NewCleanData'!$C111="lesson1",'Source NewCleanData'!E111,"")</f>
        <v>ConfirmS=/*expression*/;</v>
      </c>
      <c r="E51" t="b">
        <f t="shared" si="1"/>
        <v>0</v>
      </c>
      <c r="F51" s="80" t="str">
        <f>IF('Source NewCleanData'!$C111="lesson1",'Source NewCleanData'!F111,"")</f>
        <v>2018-04-29T05:13:16.096Z</v>
      </c>
      <c r="I51">
        <v>46</v>
      </c>
      <c r="J51" t="s">
        <v>510</v>
      </c>
      <c r="K51">
        <f t="shared" si="0"/>
        <v>0</v>
      </c>
      <c r="O51" s="26" t="s">
        <v>52</v>
      </c>
    </row>
    <row r="52" spans="1:15" x14ac:dyDescent="0.3">
      <c r="A52">
        <f>VLOOKUP(C52,'UniqueAuthor#s'!$B$5:$C$75,2,TRUE)</f>
        <v>4</v>
      </c>
      <c r="B52" t="str">
        <f>IF('Source NewCleanData'!$C112="lesson1",'Source NewCleanData'!C112,"")</f>
        <v>lesson1</v>
      </c>
      <c r="C52">
        <f>IF('Source NewCleanData'!$C112="lesson1",'Source NewCleanData'!D112,"")</f>
        <v>61285508</v>
      </c>
      <c r="D52" t="str">
        <f>IF('Source NewCleanData'!$C112="lesson1",'Source NewCleanData'!E112,"")</f>
        <v>ConfirmS=/*expression*/;</v>
      </c>
      <c r="E52" t="b">
        <f t="shared" si="1"/>
        <v>0</v>
      </c>
      <c r="F52" s="80" t="str">
        <f>IF('Source NewCleanData'!$C112="lesson1",'Source NewCleanData'!F112,"")</f>
        <v>2018-04-29T05:13:44.129Z</v>
      </c>
      <c r="G52">
        <f>COUNTIF($C$6:$C$74,"="&amp;$C52)</f>
        <v>20</v>
      </c>
      <c r="I52">
        <v>47</v>
      </c>
      <c r="J52" t="s">
        <v>615</v>
      </c>
      <c r="K52">
        <f t="shared" si="0"/>
        <v>0</v>
      </c>
      <c r="O52" s="25" t="s">
        <v>2937</v>
      </c>
    </row>
    <row r="53" spans="1:15" ht="15" thickBot="1" x14ac:dyDescent="0.35">
      <c r="A53">
        <f>VLOOKUP(C53,'UniqueAuthor#s'!$B$5:$C$75,2,TRUE)</f>
        <v>4</v>
      </c>
      <c r="B53" t="str">
        <f>IF('Source NewCleanData'!$C113="lesson1",'Source NewCleanData'!C113,"")</f>
        <v>lesson1</v>
      </c>
      <c r="C53">
        <f>IF('Source NewCleanData'!$C113="lesson1",'Source NewCleanData'!D113,"")</f>
        <v>61285508</v>
      </c>
      <c r="D53" t="str">
        <f>IF('Source NewCleanData'!$C113="lesson1",'Source NewCleanData'!E113,"")</f>
        <v>ConfirmS=/*expression*/;</v>
      </c>
      <c r="E53" t="b">
        <f t="shared" si="1"/>
        <v>0</v>
      </c>
      <c r="F53" s="80" t="str">
        <f>IF('Source NewCleanData'!$C113="lesson1",'Source NewCleanData'!F113,"")</f>
        <v>2018-04-29T05:16:00.850Z</v>
      </c>
      <c r="G53">
        <f>COUNTIF($C$6:$C$74,"="&amp;$C53)</f>
        <v>20</v>
      </c>
      <c r="I53">
        <v>48</v>
      </c>
      <c r="J53" t="s">
        <v>616</v>
      </c>
      <c r="K53">
        <f t="shared" si="0"/>
        <v>0</v>
      </c>
      <c r="O53" s="28" t="s">
        <v>2938</v>
      </c>
    </row>
    <row r="54" spans="1:15" x14ac:dyDescent="0.3">
      <c r="A54">
        <f>VLOOKUP(C54,'UniqueAuthor#s'!$B$5:$C$75,2,TRUE)</f>
        <v>4</v>
      </c>
      <c r="B54" t="str">
        <f>IF('Source NewCleanData'!$C114="lesson1",'Source NewCleanData'!C114,"")</f>
        <v>lesson1</v>
      </c>
      <c r="C54">
        <f>IF('Source NewCleanData'!$C114="lesson1",'Source NewCleanData'!D114,"")</f>
        <v>61285508</v>
      </c>
      <c r="D54" t="str">
        <f>IF('Source NewCleanData'!$C114="lesson1",'Source NewCleanData'!E114,"")</f>
        <v>ConfirmS=k;</v>
      </c>
      <c r="E54" t="b">
        <f t="shared" si="1"/>
        <v>0</v>
      </c>
      <c r="F54" s="80" t="str">
        <f>IF('Source NewCleanData'!$C114="lesson1",'Source NewCleanData'!F114,"")</f>
        <v>2018-04-29T05:16:30.234Z</v>
      </c>
      <c r="I54">
        <v>49</v>
      </c>
      <c r="J54" t="s">
        <v>617</v>
      </c>
      <c r="K54">
        <f t="shared" si="0"/>
        <v>0</v>
      </c>
      <c r="N54" s="5"/>
      <c r="O54" s="82"/>
    </row>
    <row r="55" spans="1:15" x14ac:dyDescent="0.3">
      <c r="A55">
        <f>VLOOKUP(C55,'UniqueAuthor#s'!$B$5:$C$75,2,TRUE)</f>
        <v>4</v>
      </c>
      <c r="B55" t="str">
        <f>IF('Source NewCleanData'!$C115="lesson1",'Source NewCleanData'!C115,"")</f>
        <v>lesson1</v>
      </c>
      <c r="C55">
        <f>IF('Source NewCleanData'!$C115="lesson1",'Source NewCleanData'!D115,"")</f>
        <v>61285508</v>
      </c>
      <c r="D55" t="str">
        <f>IF('Source NewCleanData'!$C115="lesson1",'Source NewCleanData'!E115,"")</f>
        <v>ConfirmS=K;</v>
      </c>
      <c r="E55" t="b">
        <f t="shared" si="1"/>
        <v>0</v>
      </c>
      <c r="F55" s="80" t="str">
        <f>IF('Source NewCleanData'!$C115="lesson1",'Source NewCleanData'!F115,"")</f>
        <v>2018-04-29T05:16:50.637Z</v>
      </c>
      <c r="G55">
        <f>COUNTIF($C$6:$C$74,"="&amp;$C55)</f>
        <v>20</v>
      </c>
      <c r="I55">
        <v>50</v>
      </c>
      <c r="J55" t="s">
        <v>618</v>
      </c>
      <c r="K55">
        <f t="shared" si="0"/>
        <v>0</v>
      </c>
      <c r="N55" s="5"/>
      <c r="O55" s="82"/>
    </row>
    <row r="56" spans="1:15" x14ac:dyDescent="0.3">
      <c r="A56">
        <f>VLOOKUP(C56,'UniqueAuthor#s'!$B$5:$C$75,2,TRUE)</f>
        <v>4</v>
      </c>
      <c r="B56" t="str">
        <f>IF('Source NewCleanData'!$C116="lesson1",'Source NewCleanData'!C116,"")</f>
        <v>lesson1</v>
      </c>
      <c r="C56">
        <f>IF('Source NewCleanData'!$C116="lesson1",'Source NewCleanData'!D116,"")</f>
        <v>61285508</v>
      </c>
      <c r="D56" t="str">
        <f>IF('Source NewCleanData'!$C116="lesson1",'Source NewCleanData'!E116,"")</f>
        <v>ConfirmS=Empty_String;</v>
      </c>
      <c r="E56" t="b">
        <f t="shared" si="1"/>
        <v>0</v>
      </c>
      <c r="F56" s="80" t="str">
        <f>IF('Source NewCleanData'!$C116="lesson1",'Source NewCleanData'!F116,"")</f>
        <v>2018-04-29T05:17:08.765Z</v>
      </c>
      <c r="I56">
        <v>51</v>
      </c>
      <c r="J56" t="s">
        <v>619</v>
      </c>
      <c r="K56">
        <f t="shared" si="0"/>
        <v>0</v>
      </c>
      <c r="N56" s="5"/>
      <c r="O56" s="82"/>
    </row>
    <row r="57" spans="1:15" x14ac:dyDescent="0.3">
      <c r="A57">
        <f>VLOOKUP(C57,'UniqueAuthor#s'!$B$5:$C$75,2,TRUE)</f>
        <v>4</v>
      </c>
      <c r="B57" t="str">
        <f>IF('Source NewCleanData'!$C117="lesson1",'Source NewCleanData'!C117,"")</f>
        <v>lesson1</v>
      </c>
      <c r="C57">
        <f>IF('Source NewCleanData'!$C117="lesson1",'Source NewCleanData'!D117,"")</f>
        <v>61285508</v>
      </c>
      <c r="D57" t="str">
        <f>IF('Source NewCleanData'!$C117="lesson1",'Source NewCleanData'!E117,"")</f>
        <v>ConfirmS=S;</v>
      </c>
      <c r="E57" t="b">
        <f t="shared" si="1"/>
        <v>0</v>
      </c>
      <c r="F57" s="80" t="str">
        <f>IF('Source NewCleanData'!$C117="lesson1",'Source NewCleanData'!F117,"")</f>
        <v>2018-04-29T05:17:17.381Z</v>
      </c>
      <c r="I57">
        <v>52</v>
      </c>
      <c r="J57" t="s">
        <v>620</v>
      </c>
      <c r="K57">
        <f t="shared" si="0"/>
        <v>0</v>
      </c>
      <c r="N57" s="5"/>
      <c r="O57" s="82"/>
    </row>
    <row r="58" spans="1:15" x14ac:dyDescent="0.3">
      <c r="A58">
        <f>VLOOKUP(C58,'UniqueAuthor#s'!$B$5:$C$75,2,TRUE)</f>
        <v>4</v>
      </c>
      <c r="B58" t="str">
        <f>IF('Source NewCleanData'!$C118="lesson1",'Source NewCleanData'!C118,"")</f>
        <v>lesson1</v>
      </c>
      <c r="C58">
        <f>IF('Source NewCleanData'!$C118="lesson1",'Source NewCleanData'!D118,"")</f>
        <v>61285508</v>
      </c>
      <c r="D58" t="str">
        <f>IF('Source NewCleanData'!$C118="lesson1",'Source NewCleanData'!E118,"")</f>
        <v>ConfirmS=#S;</v>
      </c>
      <c r="E58" t="b">
        <f t="shared" si="1"/>
        <v>0</v>
      </c>
      <c r="F58" s="80" t="str">
        <f>IF('Source NewCleanData'!$C118="lesson1",'Source NewCleanData'!F118,"")</f>
        <v>2018-04-29T05:17:26.442Z</v>
      </c>
      <c r="G58">
        <f>COUNTIF($C$6:$C$74,"="&amp;$C58)</f>
        <v>20</v>
      </c>
      <c r="I58">
        <v>53</v>
      </c>
      <c r="J58" t="s">
        <v>621</v>
      </c>
      <c r="K58">
        <f t="shared" si="0"/>
        <v>0</v>
      </c>
      <c r="N58" s="5"/>
      <c r="O58" s="82"/>
    </row>
    <row r="59" spans="1:15" x14ac:dyDescent="0.3">
      <c r="A59">
        <f>VLOOKUP(C59,'UniqueAuthor#s'!$B$5:$C$75,2,TRUE)</f>
        <v>4</v>
      </c>
      <c r="B59" t="str">
        <f>IF('Source NewCleanData'!$C119="lesson1",'Source NewCleanData'!C119,"")</f>
        <v>lesson1</v>
      </c>
      <c r="C59">
        <f>IF('Source NewCleanData'!$C119="lesson1",'Source NewCleanData'!D119,"")</f>
        <v>61285508</v>
      </c>
      <c r="D59" t="str">
        <f>IF('Source NewCleanData'!$C119="lesson1",'Source NewCleanData'!E119,"")</f>
        <v>ConfirmS=#Ko#S;</v>
      </c>
      <c r="E59" t="b">
        <f t="shared" si="1"/>
        <v>0</v>
      </c>
      <c r="F59" s="80" t="str">
        <f>IF('Source NewCleanData'!$C119="lesson1",'Source NewCleanData'!F119,"")</f>
        <v>2018-04-29T05:18:24.327Z</v>
      </c>
      <c r="I59">
        <v>54</v>
      </c>
      <c r="J59" t="s">
        <v>622</v>
      </c>
      <c r="K59">
        <f t="shared" si="0"/>
        <v>0</v>
      </c>
      <c r="N59" s="5"/>
      <c r="O59" s="84"/>
    </row>
    <row r="60" spans="1:15" x14ac:dyDescent="0.3">
      <c r="A60">
        <f>VLOOKUP(C60,'UniqueAuthor#s'!$B$5:$C$75,2,TRUE)</f>
        <v>4</v>
      </c>
      <c r="B60" t="str">
        <f>IF('Source NewCleanData'!$C120="lesson1",'Source NewCleanData'!C120,"")</f>
        <v>lesson1</v>
      </c>
      <c r="C60">
        <f>IF('Source NewCleanData'!$C120="lesson1",'Source NewCleanData'!D120,"")</f>
        <v>61285508</v>
      </c>
      <c r="D60" t="str">
        <f>IF('Source NewCleanData'!$C120="lesson1",'Source NewCleanData'!E120,"")</f>
        <v>ConfirmS=KoS;</v>
      </c>
      <c r="E60" t="b">
        <f t="shared" si="1"/>
        <v>0</v>
      </c>
      <c r="F60" s="80" t="str">
        <f>IF('Source NewCleanData'!$C120="lesson1",'Source NewCleanData'!F120,"")</f>
        <v>2018-04-29T05:18:31.098Z</v>
      </c>
      <c r="I60">
        <v>55</v>
      </c>
      <c r="J60" t="s">
        <v>623</v>
      </c>
      <c r="K60">
        <f t="shared" si="0"/>
        <v>0</v>
      </c>
      <c r="N60" s="5"/>
      <c r="O60" s="82"/>
    </row>
    <row r="61" spans="1:15" x14ac:dyDescent="0.3">
      <c r="A61">
        <f>VLOOKUP(C61,'UniqueAuthor#s'!$B$5:$C$75,2,TRUE)</f>
        <v>4</v>
      </c>
      <c r="B61" t="str">
        <f>IF('Source NewCleanData'!$C121="lesson1",'Source NewCleanData'!C121,"")</f>
        <v>lesson1</v>
      </c>
      <c r="C61">
        <f>IF('Source NewCleanData'!$C121="lesson1",'Source NewCleanData'!D121,"")</f>
        <v>61285508</v>
      </c>
      <c r="D61" t="str">
        <f>IF('Source NewCleanData'!$C121="lesson1",'Source NewCleanData'!E121,"")</f>
        <v>ConfirmS=#S;</v>
      </c>
      <c r="E61" t="b">
        <f t="shared" si="1"/>
        <v>0</v>
      </c>
      <c r="F61" s="80" t="str">
        <f>IF('Source NewCleanData'!$C121="lesson1",'Source NewCleanData'!F121,"")</f>
        <v>2018-04-29T05:18:57.797Z</v>
      </c>
      <c r="I61">
        <v>56</v>
      </c>
      <c r="J61" t="s">
        <v>624</v>
      </c>
      <c r="K61">
        <f t="shared" si="0"/>
        <v>0</v>
      </c>
      <c r="N61" s="5"/>
      <c r="O61" s="5"/>
    </row>
    <row r="62" spans="1:15" x14ac:dyDescent="0.3">
      <c r="A62">
        <f>VLOOKUP(C62,'UniqueAuthor#s'!$B$5:$C$75,2,TRUE)</f>
        <v>4</v>
      </c>
      <c r="B62" t="str">
        <f>IF('Source NewCleanData'!$C122="lesson1",'Source NewCleanData'!C122,"")</f>
        <v>lesson1</v>
      </c>
      <c r="C62">
        <f>IF('Source NewCleanData'!$C122="lesson1",'Source NewCleanData'!D122,"")</f>
        <v>61285508</v>
      </c>
      <c r="D62" t="str">
        <f>IF('Source NewCleanData'!$C122="lesson1",'Source NewCleanData'!E122,"")</f>
        <v>ConfirmS=K;</v>
      </c>
      <c r="E62" t="b">
        <f t="shared" si="1"/>
        <v>0</v>
      </c>
      <c r="F62" s="80" t="str">
        <f>IF('Source NewCleanData'!$C122="lesson1",'Source NewCleanData'!F122,"")</f>
        <v>2018-04-29T05:19:16.733Z</v>
      </c>
      <c r="G62">
        <f>COUNTIF($C$6:$C$74,"="&amp;$C62)</f>
        <v>20</v>
      </c>
      <c r="I62">
        <v>57</v>
      </c>
      <c r="J62" t="s">
        <v>625</v>
      </c>
      <c r="K62">
        <f t="shared" si="0"/>
        <v>0</v>
      </c>
    </row>
    <row r="63" spans="1:15" x14ac:dyDescent="0.3">
      <c r="A63">
        <f>VLOOKUP(C63,'UniqueAuthor#s'!$B$5:$C$75,2,TRUE)</f>
        <v>4</v>
      </c>
      <c r="B63" t="str">
        <f>IF('Source NewCleanData'!$C123="lesson1",'Source NewCleanData'!C123,"")</f>
        <v>lesson1</v>
      </c>
      <c r="C63">
        <f>IF('Source NewCleanData'!$C123="lesson1",'Source NewCleanData'!D123,"")</f>
        <v>61285508</v>
      </c>
      <c r="D63" t="str">
        <f>IF('Source NewCleanData'!$C123="lesson1",'Source NewCleanData'!E123,"")</f>
        <v>ConfirmS=K;</v>
      </c>
      <c r="E63" t="b">
        <f t="shared" si="1"/>
        <v>0</v>
      </c>
      <c r="F63" s="80" t="str">
        <f>IF('Source NewCleanData'!$C123="lesson1",'Source NewCleanData'!F123,"")</f>
        <v>2018-04-29T05:20:09.167Z</v>
      </c>
      <c r="I63">
        <v>58</v>
      </c>
      <c r="J63" t="s">
        <v>583</v>
      </c>
      <c r="K63">
        <f t="shared" si="0"/>
        <v>0</v>
      </c>
    </row>
    <row r="64" spans="1:15" x14ac:dyDescent="0.3">
      <c r="A64">
        <f>VLOOKUP(C64,'UniqueAuthor#s'!$B$5:$C$75,2,TRUE)</f>
        <v>4</v>
      </c>
      <c r="B64" t="str">
        <f>IF('Source NewCleanData'!$C124="lesson1",'Source NewCleanData'!C124,"")</f>
        <v>lesson1</v>
      </c>
      <c r="C64">
        <f>IF('Source NewCleanData'!$C124="lesson1",'Source NewCleanData'!D124,"")</f>
        <v>61285508</v>
      </c>
      <c r="D64" t="str">
        <f>IF('Source NewCleanData'!$C124="lesson1",'Source NewCleanData'!E124,"")</f>
        <v>ConfirmS=So#K;</v>
      </c>
      <c r="E64" t="b">
        <f t="shared" si="1"/>
        <v>0</v>
      </c>
      <c r="F64" s="80" t="str">
        <f>IF('Source NewCleanData'!$C124="lesson1",'Source NewCleanData'!F124,"")</f>
        <v>2018-04-29T05:20:35.440Z</v>
      </c>
      <c r="G64">
        <f>COUNTIF($C$6:$C$74,"="&amp;$C64)</f>
        <v>20</v>
      </c>
      <c r="I64">
        <v>59</v>
      </c>
      <c r="J64" t="s">
        <v>519</v>
      </c>
      <c r="K64">
        <f t="shared" si="0"/>
        <v>0</v>
      </c>
    </row>
    <row r="65" spans="1:11" x14ac:dyDescent="0.3">
      <c r="A65">
        <f>VLOOKUP(C65,'UniqueAuthor#s'!$B$5:$C$75,2,TRUE)</f>
        <v>4</v>
      </c>
      <c r="B65" t="str">
        <f>IF('Source NewCleanData'!$C125="lesson1",'Source NewCleanData'!C125,"")</f>
        <v>lesson1</v>
      </c>
      <c r="C65">
        <f>IF('Source NewCleanData'!$C125="lesson1",'Source NewCleanData'!D125,"")</f>
        <v>61285508</v>
      </c>
      <c r="D65" t="str">
        <f>IF('Source NewCleanData'!$C125="lesson1",'Source NewCleanData'!E125,"")</f>
        <v>ConfirmS=3;</v>
      </c>
      <c r="E65" t="b">
        <f t="shared" si="1"/>
        <v>0</v>
      </c>
      <c r="F65" s="80" t="str">
        <f>IF('Source NewCleanData'!$C125="lesson1",'Source NewCleanData'!F125,"")</f>
        <v>2018-04-29T05:21:21.620Z</v>
      </c>
      <c r="G65">
        <f>COUNTIF($C$6:$C$74,"="&amp;$C65)</f>
        <v>20</v>
      </c>
      <c r="I65">
        <v>60</v>
      </c>
      <c r="J65" t="s">
        <v>626</v>
      </c>
      <c r="K65">
        <f t="shared" si="0"/>
        <v>0</v>
      </c>
    </row>
    <row r="66" spans="1:11" x14ac:dyDescent="0.3">
      <c r="A66">
        <f>VLOOKUP(C66,'UniqueAuthor#s'!$B$5:$C$75,2,TRUE)</f>
        <v>4</v>
      </c>
      <c r="B66" t="str">
        <f>IF('Source NewCleanData'!$C126="lesson1",'Source NewCleanData'!C126,"")</f>
        <v>lesson1</v>
      </c>
      <c r="C66">
        <f>IF('Source NewCleanData'!$C126="lesson1",'Source NewCleanData'!D126,"")</f>
        <v>61285508</v>
      </c>
      <c r="D66" t="str">
        <f>IF('Source NewCleanData'!$C126="lesson1",'Source NewCleanData'!E126,"")</f>
        <v>ConfirmS=K;</v>
      </c>
      <c r="E66" t="b">
        <f t="shared" si="1"/>
        <v>0</v>
      </c>
      <c r="F66" s="80" t="str">
        <f>IF('Source NewCleanData'!$C126="lesson1",'Source NewCleanData'!F126,"")</f>
        <v>2018-04-29T05:21:39.967Z</v>
      </c>
      <c r="I66">
        <v>61</v>
      </c>
      <c r="J66" t="s">
        <v>627</v>
      </c>
      <c r="K66">
        <f t="shared" si="0"/>
        <v>0</v>
      </c>
    </row>
    <row r="67" spans="1:11" x14ac:dyDescent="0.3">
      <c r="A67">
        <f>VLOOKUP(C67,'UniqueAuthor#s'!$B$5:$C$75,2,TRUE)</f>
        <v>4</v>
      </c>
      <c r="B67" t="str">
        <f>IF('Source NewCleanData'!$C127="lesson1",'Source NewCleanData'!C127,"")</f>
        <v>lesson1</v>
      </c>
      <c r="C67">
        <f>IF('Source NewCleanData'!$C127="lesson1",'Source NewCleanData'!D127,"")</f>
        <v>61285508</v>
      </c>
      <c r="D67" t="str">
        <f>IF('Source NewCleanData'!$C127="lesson1",'Source NewCleanData'!E127,"")</f>
        <v>ConfirmS=&lt;K&gt;;</v>
      </c>
      <c r="E67" t="b">
        <f t="shared" si="1"/>
        <v>0</v>
      </c>
      <c r="F67" s="80" t="str">
        <f>IF('Source NewCleanData'!$C127="lesson1",'Source NewCleanData'!F127,"")</f>
        <v>2018-04-29T05:22:09.198Z</v>
      </c>
      <c r="I67">
        <v>62</v>
      </c>
      <c r="J67" t="s">
        <v>490</v>
      </c>
      <c r="K67">
        <f t="shared" si="0"/>
        <v>0</v>
      </c>
    </row>
    <row r="68" spans="1:11" x14ac:dyDescent="0.3">
      <c r="A68">
        <f>VLOOKUP(C68,'UniqueAuthor#s'!$B$5:$C$75,2,TRUE)</f>
        <v>4</v>
      </c>
      <c r="B68" t="str">
        <f>IF('Source NewCleanData'!$C128="lesson1",'Source NewCleanData'!C128,"")</f>
        <v>lesson1</v>
      </c>
      <c r="C68">
        <f>IF('Source NewCleanData'!$C128="lesson1",'Source NewCleanData'!D128,"")</f>
        <v>61285508</v>
      </c>
      <c r="D68" t="str">
        <f>IF('Source NewCleanData'!$C128="lesson1",'Source NewCleanData'!E128,"")</f>
        <v>ConfirmS=K;</v>
      </c>
      <c r="E68" t="b">
        <f t="shared" si="1"/>
        <v>0</v>
      </c>
      <c r="F68" s="80" t="str">
        <f>IF('Source NewCleanData'!$C128="lesson1",'Source NewCleanData'!F128,"")</f>
        <v>2018-04-29T05:22:18.789Z</v>
      </c>
      <c r="I68">
        <v>63</v>
      </c>
      <c r="J68" t="s">
        <v>628</v>
      </c>
      <c r="K68">
        <f t="shared" si="0"/>
        <v>0</v>
      </c>
    </row>
    <row r="69" spans="1:11" x14ac:dyDescent="0.3">
      <c r="A69">
        <f>VLOOKUP(C69,'UniqueAuthor#s'!$B$5:$C$75,2,TRUE)</f>
        <v>4</v>
      </c>
      <c r="B69" t="str">
        <f>IF('Source NewCleanData'!$C129="lesson1",'Source NewCleanData'!C129,"")</f>
        <v>lesson1</v>
      </c>
      <c r="C69">
        <f>IF('Source NewCleanData'!$C129="lesson1",'Source NewCleanData'!D129,"")</f>
        <v>61285508</v>
      </c>
      <c r="D69" t="str">
        <f>IF('Source NewCleanData'!$C129="lesson1",'Source NewCleanData'!E129,"")</f>
        <v>ConfirmS=Empty_String;</v>
      </c>
      <c r="E69" t="b">
        <f t="shared" si="1"/>
        <v>0</v>
      </c>
      <c r="F69" s="80" t="str">
        <f>IF('Source NewCleanData'!$C129="lesson1",'Source NewCleanData'!F129,"")</f>
        <v>2018-04-29T05:22:35.460Z</v>
      </c>
      <c r="I69">
        <v>64</v>
      </c>
      <c r="J69" t="s">
        <v>535</v>
      </c>
      <c r="K69">
        <f t="shared" si="0"/>
        <v>0</v>
      </c>
    </row>
    <row r="70" spans="1:11" x14ac:dyDescent="0.3">
      <c r="A70">
        <f>VLOOKUP(C70,'UniqueAuthor#s'!$B$5:$C$75,2,TRUE)</f>
        <v>4</v>
      </c>
      <c r="B70" t="str">
        <f>IF('Source NewCleanData'!$C130="lesson1",'Source NewCleanData'!C130,"")</f>
        <v>lesson1</v>
      </c>
      <c r="C70">
        <f>IF('Source NewCleanData'!$C130="lesson1",'Source NewCleanData'!D130,"")</f>
        <v>61285508</v>
      </c>
      <c r="D70" t="str">
        <f>IF('Source NewCleanData'!$C130="lesson1",'Source NewCleanData'!E130,"")</f>
        <v>ConfirmS=&lt;#K&gt;o#S;</v>
      </c>
      <c r="E70" t="b">
        <f t="shared" si="1"/>
        <v>1</v>
      </c>
      <c r="F70" s="80" t="str">
        <f>IF('Source NewCleanData'!$C130="lesson1",'Source NewCleanData'!F130,"")</f>
        <v>2018-04-29T05:23:02.801Z</v>
      </c>
      <c r="I70">
        <v>65</v>
      </c>
      <c r="J70" t="s">
        <v>629</v>
      </c>
      <c r="K70">
        <f t="shared" ref="K70:K113" si="2">COUNTIF($D$6:$D$74,"="&amp;$J70)</f>
        <v>0</v>
      </c>
    </row>
    <row r="71" spans="1:11" x14ac:dyDescent="0.3">
      <c r="A71">
        <f>VLOOKUP(C71,'UniqueAuthor#s'!$B$5:$C$75,2,TRUE)</f>
        <v>5</v>
      </c>
      <c r="B71" t="str">
        <f>IF('Source NewCleanData'!$C175="lesson1",'Source NewCleanData'!C175,"")</f>
        <v>lesson1</v>
      </c>
      <c r="C71">
        <f>IF('Source NewCleanData'!$C175="lesson1",'Source NewCleanData'!D175,"")</f>
        <v>97667106</v>
      </c>
      <c r="D71" t="str">
        <f>IF('Source NewCleanData'!$C175="lesson1",'Source NewCleanData'!E175,"")</f>
        <v>ConfirmS=&lt;K&gt;o#S;</v>
      </c>
      <c r="E71" t="b">
        <f t="shared" ref="E71:E134" si="3">IF(OR($D71=$O$9,$D71=$O$10,$D71=$O$11),TRUE,FALSE)</f>
        <v>0</v>
      </c>
      <c r="F71" s="80" t="str">
        <f>IF('Source NewCleanData'!$C175="lesson1",'Source NewCleanData'!F175,"")</f>
        <v>2018-04-30T02:01:22.160Z</v>
      </c>
      <c r="G71">
        <f>COUNTIF($C$6:$C$74,"="&amp;$C71)</f>
        <v>3</v>
      </c>
      <c r="I71">
        <v>66</v>
      </c>
      <c r="J71" t="s">
        <v>584</v>
      </c>
      <c r="K71">
        <f t="shared" si="2"/>
        <v>0</v>
      </c>
    </row>
    <row r="72" spans="1:11" x14ac:dyDescent="0.3">
      <c r="A72">
        <f>VLOOKUP(C72,'UniqueAuthor#s'!$B$5:$C$75,2,TRUE)</f>
        <v>5</v>
      </c>
      <c r="B72" t="str">
        <f>IF('Source NewCleanData'!$C176="lesson1",'Source NewCleanData'!C176,"")</f>
        <v>lesson1</v>
      </c>
      <c r="C72">
        <f>IF('Source NewCleanData'!$C176="lesson1",'Source NewCleanData'!D176,"")</f>
        <v>97667106</v>
      </c>
      <c r="D72" t="str">
        <f>IF('Source NewCleanData'!$C176="lesson1",'Source NewCleanData'!E176,"")</f>
        <v>ConfirmS=&lt;K&gt;;</v>
      </c>
      <c r="E72" t="b">
        <f t="shared" si="3"/>
        <v>0</v>
      </c>
      <c r="F72" s="80" t="str">
        <f>IF('Source NewCleanData'!$C176="lesson1",'Source NewCleanData'!F176,"")</f>
        <v>2018-04-30T02:01:42.102Z</v>
      </c>
      <c r="I72">
        <v>67</v>
      </c>
      <c r="J72" t="s">
        <v>579</v>
      </c>
      <c r="K72">
        <f t="shared" si="2"/>
        <v>0</v>
      </c>
    </row>
    <row r="73" spans="1:11" x14ac:dyDescent="0.3">
      <c r="A73">
        <f>VLOOKUP(C73,'UniqueAuthor#s'!$B$5:$C$75,2,TRUE)</f>
        <v>5</v>
      </c>
      <c r="B73" t="str">
        <f>IF('Source NewCleanData'!$C177="lesson1",'Source NewCleanData'!C177,"")</f>
        <v>lesson1</v>
      </c>
      <c r="C73">
        <f>IF('Source NewCleanData'!$C177="lesson1",'Source NewCleanData'!D177,"")</f>
        <v>97667106</v>
      </c>
      <c r="D73" t="str">
        <f>IF('Source NewCleanData'!$C177="lesson1",'Source NewCleanData'!E177,"")</f>
        <v>ConfirmS=&lt;#K&gt;;</v>
      </c>
      <c r="E73" t="b">
        <f t="shared" si="3"/>
        <v>1</v>
      </c>
      <c r="F73" s="80" t="str">
        <f>IF('Source NewCleanData'!$C177="lesson1",'Source NewCleanData'!F177,"")</f>
        <v>2018-04-30T02:02:58.995Z</v>
      </c>
      <c r="I73">
        <v>68</v>
      </c>
      <c r="J73" t="s">
        <v>525</v>
      </c>
      <c r="K73">
        <f t="shared" si="2"/>
        <v>0</v>
      </c>
    </row>
    <row r="74" spans="1:11" x14ac:dyDescent="0.3">
      <c r="A74">
        <f>VLOOKUP(C74,'UniqueAuthor#s'!$B$5:$C$75,2,TRUE)</f>
        <v>6</v>
      </c>
      <c r="B74" t="str">
        <f>IF('Source NewCleanData'!$C202="lesson1",'Source NewCleanData'!C202,"")</f>
        <v>lesson1</v>
      </c>
      <c r="C74">
        <f>IF('Source NewCleanData'!$C202="lesson1",'Source NewCleanData'!D202,"")</f>
        <v>106377461</v>
      </c>
      <c r="D74" t="str">
        <f>IF('Source NewCleanData'!$C202="lesson1",'Source NewCleanData'!E202,"")</f>
        <v>ConfirmS=&lt;#K&gt;o#S;</v>
      </c>
      <c r="E74" t="b">
        <f t="shared" si="3"/>
        <v>1</v>
      </c>
      <c r="F74" s="80" t="str">
        <f>IF('Source NewCleanData'!$C202="lesson1",'Source NewCleanData'!F202,"")</f>
        <v>2018-04-24T16:26:20.848Z</v>
      </c>
      <c r="G74">
        <f>COUNTIF($C$6:$C$74,"="&amp;$C74)</f>
        <v>1</v>
      </c>
      <c r="I74">
        <v>69</v>
      </c>
      <c r="J74" t="s">
        <v>2086</v>
      </c>
      <c r="K74">
        <f t="shared" si="2"/>
        <v>0</v>
      </c>
    </row>
    <row r="75" spans="1:11" x14ac:dyDescent="0.3">
      <c r="A75">
        <f>VLOOKUP(C75,'UniqueAuthor#s'!$B$5:$C$75,2,TRUE)</f>
        <v>6</v>
      </c>
      <c r="B75" t="str">
        <f>IF('Source NewCleanData'!$C226="lesson1",'Source NewCleanData'!C226,"")</f>
        <v>lesson1</v>
      </c>
      <c r="C75">
        <f>IF('Source NewCleanData'!$C226="lesson1",'Source NewCleanData'!D226,"")</f>
        <v>106377461</v>
      </c>
      <c r="D75" t="str">
        <f>IF('Source NewCleanData'!$C226="lesson1",'Source NewCleanData'!E226,"")</f>
        <v>ConfirmS=&lt;#K&gt;o#S;</v>
      </c>
      <c r="E75" t="b">
        <f t="shared" si="3"/>
        <v>1</v>
      </c>
      <c r="F75" s="80" t="str">
        <f>IF('Source NewCleanData'!$C226="lesson1",'Source NewCleanData'!F226,"")</f>
        <v>2018-04-26T15:53:02.441Z</v>
      </c>
      <c r="I75">
        <v>70</v>
      </c>
      <c r="J75" t="s">
        <v>586</v>
      </c>
      <c r="K75">
        <f t="shared" si="2"/>
        <v>0</v>
      </c>
    </row>
    <row r="76" spans="1:11" x14ac:dyDescent="0.3">
      <c r="A76">
        <f>VLOOKUP(C76,'UniqueAuthor#s'!$B$5:$C$75,2,TRUE)</f>
        <v>7</v>
      </c>
      <c r="B76" t="str">
        <f>IF('Source NewCleanData'!$C227="lesson1",'Source NewCleanData'!C227,"")</f>
        <v>lesson1</v>
      </c>
      <c r="C76">
        <f>IF('Source NewCleanData'!$C227="lesson1",'Source NewCleanData'!D227,"")</f>
        <v>162281163</v>
      </c>
      <c r="D76" t="str">
        <f>IF('Source NewCleanData'!$C227="lesson1",'Source NewCleanData'!E227,"")</f>
        <v>ConfirmS=Empty_String;</v>
      </c>
      <c r="E76" t="b">
        <f t="shared" si="3"/>
        <v>0</v>
      </c>
      <c r="F76" s="80" t="str">
        <f>IF('Source NewCleanData'!$C227="lesson1",'Source NewCleanData'!F227,"")</f>
        <v>2018-04-29T23:06:41.938Z</v>
      </c>
      <c r="I76">
        <v>71</v>
      </c>
      <c r="J76" t="s">
        <v>630</v>
      </c>
      <c r="K76">
        <f t="shared" si="2"/>
        <v>0</v>
      </c>
    </row>
    <row r="77" spans="1:11" x14ac:dyDescent="0.3">
      <c r="A77">
        <f>VLOOKUP(C77,'UniqueAuthor#s'!$B$5:$C$75,2,TRUE)</f>
        <v>7</v>
      </c>
      <c r="B77" t="str">
        <f>IF('Source NewCleanData'!$C228="lesson1",'Source NewCleanData'!C228,"")</f>
        <v>lesson1</v>
      </c>
      <c r="C77">
        <f>IF('Source NewCleanData'!$C228="lesson1",'Source NewCleanData'!D228,"")</f>
        <v>162281163</v>
      </c>
      <c r="D77" t="str">
        <f>IF('Source NewCleanData'!$C228="lesson1",'Source NewCleanData'!E228,"")</f>
        <v>ConfirmS=K;</v>
      </c>
      <c r="E77" t="b">
        <f t="shared" si="3"/>
        <v>0</v>
      </c>
      <c r="F77" s="80" t="str">
        <f>IF('Source NewCleanData'!$C228="lesson1",'Source NewCleanData'!F228,"")</f>
        <v>2018-04-29T23:06:52.419Z</v>
      </c>
      <c r="I77">
        <v>72</v>
      </c>
      <c r="J77" t="s">
        <v>631</v>
      </c>
      <c r="K77">
        <f t="shared" si="2"/>
        <v>0</v>
      </c>
    </row>
    <row r="78" spans="1:11" x14ac:dyDescent="0.3">
      <c r="A78">
        <f>VLOOKUP(C78,'UniqueAuthor#s'!$B$5:$C$75,2,TRUE)</f>
        <v>7</v>
      </c>
      <c r="B78" t="str">
        <f>IF('Source NewCleanData'!$C229="lesson1",'Source NewCleanData'!C229,"")</f>
        <v>lesson1</v>
      </c>
      <c r="C78">
        <f>IF('Source NewCleanData'!$C229="lesson1",'Source NewCleanData'!D229,"")</f>
        <v>162281163</v>
      </c>
      <c r="D78" t="str">
        <f>IF('Source NewCleanData'!$C229="lesson1",'Source NewCleanData'!E229,"")</f>
        <v>ConfirmS=S;</v>
      </c>
      <c r="E78" t="b">
        <f t="shared" si="3"/>
        <v>0</v>
      </c>
      <c r="F78" s="80" t="str">
        <f>IF('Source NewCleanData'!$C229="lesson1",'Source NewCleanData'!F229,"")</f>
        <v>2018-04-29T23:07:58.309Z</v>
      </c>
      <c r="I78">
        <v>73</v>
      </c>
      <c r="J78" t="s">
        <v>632</v>
      </c>
      <c r="K78">
        <f t="shared" si="2"/>
        <v>0</v>
      </c>
    </row>
    <row r="79" spans="1:11" x14ac:dyDescent="0.3">
      <c r="A79">
        <f>VLOOKUP(C79,'UniqueAuthor#s'!$B$5:$C$75,2,TRUE)</f>
        <v>7</v>
      </c>
      <c r="B79" t="str">
        <f>IF('Source NewCleanData'!$C230="lesson1",'Source NewCleanData'!C230,"")</f>
        <v>lesson1</v>
      </c>
      <c r="C79">
        <f>IF('Source NewCleanData'!$C230="lesson1",'Source NewCleanData'!D230,"")</f>
        <v>162281163</v>
      </c>
      <c r="D79" t="str">
        <f>IF('Source NewCleanData'!$C230="lesson1",'Source NewCleanData'!E230,"")</f>
        <v>ConfirmS=SoK;</v>
      </c>
      <c r="E79" t="b">
        <f t="shared" si="3"/>
        <v>0</v>
      </c>
      <c r="F79" s="80" t="str">
        <f>IF('Source NewCleanData'!$C230="lesson1",'Source NewCleanData'!F230,"")</f>
        <v>2018-04-29T23:08:16.715Z</v>
      </c>
      <c r="I79">
        <v>74</v>
      </c>
      <c r="J79" t="s">
        <v>633</v>
      </c>
      <c r="K79">
        <f t="shared" si="2"/>
        <v>0</v>
      </c>
    </row>
    <row r="80" spans="1:11" x14ac:dyDescent="0.3">
      <c r="A80">
        <f>VLOOKUP(C80,'UniqueAuthor#s'!$B$5:$C$75,2,TRUE)</f>
        <v>7</v>
      </c>
      <c r="B80" t="str">
        <f>IF('Source NewCleanData'!$C231="lesson1",'Source NewCleanData'!C231,"")</f>
        <v>lesson1</v>
      </c>
      <c r="C80">
        <f>IF('Source NewCleanData'!$C231="lesson1",'Source NewCleanData'!D231,"")</f>
        <v>162281163</v>
      </c>
      <c r="D80" t="str">
        <f>IF('Source NewCleanData'!$C231="lesson1",'Source NewCleanData'!E231,"")</f>
        <v>ConfirmS=KoS;</v>
      </c>
      <c r="E80" t="b">
        <f t="shared" si="3"/>
        <v>0</v>
      </c>
      <c r="F80" s="80" t="str">
        <f>IF('Source NewCleanData'!$C231="lesson1",'Source NewCleanData'!F231,"")</f>
        <v>2018-04-29T23:08:24.816Z</v>
      </c>
      <c r="I80">
        <v>75</v>
      </c>
      <c r="J80" t="s">
        <v>634</v>
      </c>
      <c r="K80">
        <f t="shared" si="2"/>
        <v>0</v>
      </c>
    </row>
    <row r="81" spans="1:11" x14ac:dyDescent="0.3">
      <c r="A81">
        <f>VLOOKUP(C81,'UniqueAuthor#s'!$B$5:$C$75,2,TRUE)</f>
        <v>7</v>
      </c>
      <c r="B81" t="str">
        <f>IF('Source NewCleanData'!$C232="lesson1",'Source NewCleanData'!C232,"")</f>
        <v>lesson1</v>
      </c>
      <c r="C81">
        <f>IF('Source NewCleanData'!$C232="lesson1",'Source NewCleanData'!D232,"")</f>
        <v>162281163</v>
      </c>
      <c r="D81" t="str">
        <f>IF('Source NewCleanData'!$C232="lesson1",'Source NewCleanData'!E232,"")</f>
        <v>ConfirmS=K;</v>
      </c>
      <c r="E81" t="b">
        <f t="shared" si="3"/>
        <v>0</v>
      </c>
      <c r="F81" s="80" t="str">
        <f>IF('Source NewCleanData'!$C232="lesson1",'Source NewCleanData'!F232,"")</f>
        <v>2018-04-29T23:08:42.212Z</v>
      </c>
      <c r="I81">
        <v>76</v>
      </c>
      <c r="J81" t="s">
        <v>635</v>
      </c>
      <c r="K81">
        <f t="shared" si="2"/>
        <v>0</v>
      </c>
    </row>
    <row r="82" spans="1:11" x14ac:dyDescent="0.3">
      <c r="A82">
        <f>VLOOKUP(C82,'UniqueAuthor#s'!$B$5:$C$75,2,TRUE)</f>
        <v>7</v>
      </c>
      <c r="B82" t="str">
        <f>IF('Source NewCleanData'!$C233="lesson1",'Source NewCleanData'!C233,"")</f>
        <v>lesson1</v>
      </c>
      <c r="C82">
        <f>IF('Source NewCleanData'!$C233="lesson1",'Source NewCleanData'!D233,"")</f>
        <v>162281163</v>
      </c>
      <c r="D82" t="str">
        <f>IF('Source NewCleanData'!$C233="lesson1",'Source NewCleanData'!E233,"")</f>
        <v>ConfirmS=#K;</v>
      </c>
      <c r="E82" t="b">
        <f t="shared" si="3"/>
        <v>0</v>
      </c>
      <c r="F82" s="80" t="str">
        <f>IF('Source NewCleanData'!$C233="lesson1",'Source NewCleanData'!F233,"")</f>
        <v>2018-04-29T23:09:36.928Z</v>
      </c>
      <c r="I82">
        <v>77</v>
      </c>
      <c r="J82" t="s">
        <v>636</v>
      </c>
      <c r="K82">
        <f t="shared" si="2"/>
        <v>0</v>
      </c>
    </row>
    <row r="83" spans="1:11" x14ac:dyDescent="0.3">
      <c r="A83">
        <f>VLOOKUP(C83,'UniqueAuthor#s'!$B$5:$C$75,2,TRUE)</f>
        <v>7</v>
      </c>
      <c r="B83" t="str">
        <f>IF('Source NewCleanData'!$C234="lesson1",'Source NewCleanData'!C234,"")</f>
        <v>lesson1</v>
      </c>
      <c r="C83">
        <f>IF('Source NewCleanData'!$C234="lesson1",'Source NewCleanData'!D234,"")</f>
        <v>162281163</v>
      </c>
      <c r="D83" t="str">
        <f>IF('Source NewCleanData'!$C234="lesson1",'Source NewCleanData'!E234,"")</f>
        <v>ConfirmS=#S;</v>
      </c>
      <c r="E83" t="b">
        <f t="shared" si="3"/>
        <v>0</v>
      </c>
      <c r="F83" s="80" t="str">
        <f>IF('Source NewCleanData'!$C234="lesson1",'Source NewCleanData'!F234,"")</f>
        <v>2018-04-29T23:09:47.178Z</v>
      </c>
      <c r="I83">
        <v>78</v>
      </c>
      <c r="J83" t="s">
        <v>637</v>
      </c>
      <c r="K83">
        <f t="shared" si="2"/>
        <v>0</v>
      </c>
    </row>
    <row r="84" spans="1:11" x14ac:dyDescent="0.3">
      <c r="A84">
        <f>VLOOKUP(C84,'UniqueAuthor#s'!$B$5:$C$75,2,TRUE)</f>
        <v>7</v>
      </c>
      <c r="B84" t="str">
        <f>IF('Source NewCleanData'!$C235="lesson1",'Source NewCleanData'!C235,"")</f>
        <v>lesson1</v>
      </c>
      <c r="C84">
        <f>IF('Source NewCleanData'!$C235="lesson1",'Source NewCleanData'!D235,"")</f>
        <v>162281163</v>
      </c>
      <c r="D84" t="str">
        <f>IF('Source NewCleanData'!$C235="lesson1",'Source NewCleanData'!E235,"")</f>
        <v>ConfirmS=3;</v>
      </c>
      <c r="E84" t="b">
        <f t="shared" si="3"/>
        <v>0</v>
      </c>
      <c r="F84" s="80" t="str">
        <f>IF('Source NewCleanData'!$C235="lesson1",'Source NewCleanData'!F235,"")</f>
        <v>2018-04-29T23:10:02.756Z</v>
      </c>
      <c r="I84">
        <v>79</v>
      </c>
      <c r="J84" t="s">
        <v>638</v>
      </c>
      <c r="K84">
        <f t="shared" si="2"/>
        <v>0</v>
      </c>
    </row>
    <row r="85" spans="1:11" x14ac:dyDescent="0.3">
      <c r="A85">
        <f>VLOOKUP(C85,'UniqueAuthor#s'!$B$5:$C$75,2,TRUE)</f>
        <v>7</v>
      </c>
      <c r="B85" t="str">
        <f>IF('Source NewCleanData'!$C236="lesson1",'Source NewCleanData'!C236,"")</f>
        <v>lesson1</v>
      </c>
      <c r="C85">
        <f>IF('Source NewCleanData'!$C236="lesson1",'Source NewCleanData'!D236,"")</f>
        <v>162281163</v>
      </c>
      <c r="D85" t="str">
        <f>IF('Source NewCleanData'!$C236="lesson1",'Source NewCleanData'!E236,"")</f>
        <v>ConfirmS=kok;</v>
      </c>
      <c r="E85" t="b">
        <f t="shared" si="3"/>
        <v>0</v>
      </c>
      <c r="F85" s="80" t="str">
        <f>IF('Source NewCleanData'!$C236="lesson1",'Source NewCleanData'!F236,"")</f>
        <v>2018-04-29T23:10:55.208Z</v>
      </c>
      <c r="I85">
        <v>80</v>
      </c>
      <c r="J85" t="s">
        <v>639</v>
      </c>
      <c r="K85">
        <f t="shared" si="2"/>
        <v>0</v>
      </c>
    </row>
    <row r="86" spans="1:11" x14ac:dyDescent="0.3">
      <c r="A86">
        <f>VLOOKUP(C86,'UniqueAuthor#s'!$B$5:$C$75,2,TRUE)</f>
        <v>7</v>
      </c>
      <c r="B86" t="str">
        <f>IF('Source NewCleanData'!$C237="lesson1",'Source NewCleanData'!C237,"")</f>
        <v>lesson1</v>
      </c>
      <c r="C86">
        <f>IF('Source NewCleanData'!$C237="lesson1",'Source NewCleanData'!D237,"")</f>
        <v>162281163</v>
      </c>
      <c r="D86" t="str">
        <f>IF('Source NewCleanData'!$C237="lesson1",'Source NewCleanData'!E237,"")</f>
        <v>ConfirmS=KoK</v>
      </c>
      <c r="E86" t="b">
        <f t="shared" si="3"/>
        <v>0</v>
      </c>
      <c r="F86" s="80" t="str">
        <f>IF('Source NewCleanData'!$C237="lesson1",'Source NewCleanData'!F237,"")</f>
        <v>2018-04-29T23:11:09.938Z</v>
      </c>
      <c r="I86">
        <v>81</v>
      </c>
      <c r="J86" t="s">
        <v>576</v>
      </c>
      <c r="K86">
        <f t="shared" si="2"/>
        <v>0</v>
      </c>
    </row>
    <row r="87" spans="1:11" x14ac:dyDescent="0.3">
      <c r="A87">
        <f>VLOOKUP(C87,'UniqueAuthor#s'!$B$5:$C$75,2,TRUE)</f>
        <v>7</v>
      </c>
      <c r="B87" t="str">
        <f>IF('Source NewCleanData'!$C238="lesson1",'Source NewCleanData'!C238,"")</f>
        <v>lesson1</v>
      </c>
      <c r="C87">
        <f>IF('Source NewCleanData'!$C238="lesson1",'Source NewCleanData'!D238,"")</f>
        <v>162281163</v>
      </c>
      <c r="D87" t="str">
        <f>IF('Source NewCleanData'!$C238="lesson1",'Source NewCleanData'!E238,"")</f>
        <v>ConfirmS=KoK;</v>
      </c>
      <c r="E87" t="b">
        <f t="shared" si="3"/>
        <v>0</v>
      </c>
      <c r="F87" s="80" t="str">
        <f>IF('Source NewCleanData'!$C238="lesson1",'Source NewCleanData'!F238,"")</f>
        <v>2018-04-29T23:11:14.585Z</v>
      </c>
      <c r="I87">
        <v>82</v>
      </c>
      <c r="J87" t="s">
        <v>640</v>
      </c>
      <c r="K87">
        <f t="shared" si="2"/>
        <v>0</v>
      </c>
    </row>
    <row r="88" spans="1:11" x14ac:dyDescent="0.3">
      <c r="A88">
        <f>VLOOKUP(C88,'UniqueAuthor#s'!$B$5:$C$75,2,TRUE)</f>
        <v>7</v>
      </c>
      <c r="B88" t="str">
        <f>IF('Source NewCleanData'!$C239="lesson1",'Source NewCleanData'!C239,"")</f>
        <v>lesson1</v>
      </c>
      <c r="C88">
        <f>IF('Source NewCleanData'!$C239="lesson1",'Source NewCleanData'!D239,"")</f>
        <v>162281163</v>
      </c>
      <c r="D88" t="str">
        <f>IF('Source NewCleanData'!$C239="lesson1",'Source NewCleanData'!E239,"")</f>
        <v>ConfirmS=KoK;</v>
      </c>
      <c r="E88" t="b">
        <f t="shared" si="3"/>
        <v>0</v>
      </c>
      <c r="F88" s="80" t="str">
        <f>IF('Source NewCleanData'!$C239="lesson1",'Source NewCleanData'!F239,"")</f>
        <v>2018-04-29T23:11:27.390Z</v>
      </c>
      <c r="I88">
        <v>83</v>
      </c>
      <c r="J88" t="s">
        <v>641</v>
      </c>
      <c r="K88">
        <f t="shared" si="2"/>
        <v>0</v>
      </c>
    </row>
    <row r="89" spans="1:11" x14ac:dyDescent="0.3">
      <c r="A89">
        <f>VLOOKUP(C89,'UniqueAuthor#s'!$B$5:$C$75,2,TRUE)</f>
        <v>7</v>
      </c>
      <c r="B89" t="str">
        <f>IF('Source NewCleanData'!$C240="lesson1",'Source NewCleanData'!C240,"")</f>
        <v>lesson1</v>
      </c>
      <c r="C89">
        <f>IF('Source NewCleanData'!$C240="lesson1",'Source NewCleanData'!D240,"")</f>
        <v>162281163</v>
      </c>
      <c r="D89" t="str">
        <f>IF('Source NewCleanData'!$C240="lesson1",'Source NewCleanData'!E240,"")</f>
        <v>ConfirmS=&lt;K&gt;oS;</v>
      </c>
      <c r="E89" t="b">
        <f t="shared" si="3"/>
        <v>0</v>
      </c>
      <c r="F89" s="80" t="str">
        <f>IF('Source NewCleanData'!$C240="lesson1",'Source NewCleanData'!F240,"")</f>
        <v>2018-04-29T23:11:38.106Z</v>
      </c>
      <c r="I89">
        <v>84</v>
      </c>
      <c r="J89" t="s">
        <v>642</v>
      </c>
      <c r="K89">
        <f t="shared" si="2"/>
        <v>0</v>
      </c>
    </row>
    <row r="90" spans="1:11" x14ac:dyDescent="0.3">
      <c r="A90">
        <f>VLOOKUP(C90,'UniqueAuthor#s'!$B$5:$C$75,2,TRUE)</f>
        <v>7</v>
      </c>
      <c r="B90" t="str">
        <f>IF('Source NewCleanData'!$C241="lesson1",'Source NewCleanData'!C241,"")</f>
        <v>lesson1</v>
      </c>
      <c r="C90">
        <f>IF('Source NewCleanData'!$C241="lesson1",'Source NewCleanData'!D241,"")</f>
        <v>162281163</v>
      </c>
      <c r="D90" t="str">
        <f>IF('Source NewCleanData'!$C241="lesson1",'Source NewCleanData'!E241,"")</f>
        <v>ConfirmS=&lt;K,K&gt;;</v>
      </c>
      <c r="E90" t="b">
        <f t="shared" si="3"/>
        <v>0</v>
      </c>
      <c r="F90" s="80" t="str">
        <f>IF('Source NewCleanData'!$C241="lesson1",'Source NewCleanData'!F241,"")</f>
        <v>2018-04-29T23:11:57.390Z</v>
      </c>
      <c r="I90">
        <v>85</v>
      </c>
      <c r="J90" t="s">
        <v>643</v>
      </c>
      <c r="K90">
        <f t="shared" si="2"/>
        <v>0</v>
      </c>
    </row>
    <row r="91" spans="1:11" x14ac:dyDescent="0.3">
      <c r="A91">
        <f>VLOOKUP(C91,'UniqueAuthor#s'!$B$5:$C$75,2,TRUE)</f>
        <v>7</v>
      </c>
      <c r="B91" t="str">
        <f>IF('Source NewCleanData'!$C242="lesson1",'Source NewCleanData'!C242,"")</f>
        <v>lesson1</v>
      </c>
      <c r="C91">
        <f>IF('Source NewCleanData'!$C242="lesson1",'Source NewCleanData'!D242,"")</f>
        <v>162281163</v>
      </c>
      <c r="D91" t="str">
        <f>IF('Source NewCleanData'!$C242="lesson1",'Source NewCleanData'!E242,"")</f>
        <v>ConfirmS=#K;</v>
      </c>
      <c r="E91" t="b">
        <f t="shared" si="3"/>
        <v>0</v>
      </c>
      <c r="F91" s="80" t="str">
        <f>IF('Source NewCleanData'!$C242="lesson1",'Source NewCleanData'!F242,"")</f>
        <v>2018-04-29T23:12:38.182Z</v>
      </c>
      <c r="I91">
        <v>86</v>
      </c>
      <c r="J91" t="s">
        <v>644</v>
      </c>
      <c r="K91">
        <f t="shared" si="2"/>
        <v>0</v>
      </c>
    </row>
    <row r="92" spans="1:11" x14ac:dyDescent="0.3">
      <c r="A92">
        <f>VLOOKUP(C92,'UniqueAuthor#s'!$B$5:$C$75,2,TRUE)</f>
        <v>8</v>
      </c>
      <c r="B92" t="str">
        <f>IF('Source NewCleanData'!$C243="lesson1",'Source NewCleanData'!C243,"")</f>
        <v>lesson1</v>
      </c>
      <c r="C92">
        <f>IF('Source NewCleanData'!$C243="lesson1",'Source NewCleanData'!D243,"")</f>
        <v>171256030</v>
      </c>
      <c r="D92" t="str">
        <f>IF('Source NewCleanData'!$C243="lesson1",'Source NewCleanData'!E243,"")</f>
        <v>ConfirmS=&lt;#K&gt;o#S;</v>
      </c>
      <c r="E92" t="b">
        <f t="shared" si="3"/>
        <v>1</v>
      </c>
      <c r="F92" s="80" t="str">
        <f>IF('Source NewCleanData'!$C243="lesson1",'Source NewCleanData'!F243,"")</f>
        <v>2018-04-26T05:00:35.283Z</v>
      </c>
      <c r="I92">
        <v>87</v>
      </c>
      <c r="J92" t="s">
        <v>645</v>
      </c>
      <c r="K92">
        <f t="shared" si="2"/>
        <v>0</v>
      </c>
    </row>
    <row r="93" spans="1:11" x14ac:dyDescent="0.3">
      <c r="A93">
        <f>VLOOKUP(C93,'UniqueAuthor#s'!$B$5:$C$75,2,TRUE)</f>
        <v>9</v>
      </c>
      <c r="B93" t="str">
        <f>IF('Source NewCleanData'!$C255="lesson1",'Source NewCleanData'!C255,"")</f>
        <v>lesson1</v>
      </c>
      <c r="C93">
        <f>IF('Source NewCleanData'!$C255="lesson1",'Source NewCleanData'!D255,"")</f>
        <v>172969818</v>
      </c>
      <c r="D93" t="str">
        <f>IF('Source NewCleanData'!$C255="lesson1",'Source NewCleanData'!E255,"")</f>
        <v>ConfirmS=/*expression*/;</v>
      </c>
      <c r="E93" t="b">
        <f t="shared" si="3"/>
        <v>0</v>
      </c>
      <c r="F93" s="80" t="str">
        <f>IF('Source NewCleanData'!$C255="lesson1",'Source NewCleanData'!F255,"")</f>
        <v>2018-05-03T20:42:01.811Z</v>
      </c>
      <c r="I93">
        <v>88</v>
      </c>
      <c r="J93" t="s">
        <v>646</v>
      </c>
      <c r="K93">
        <f t="shared" si="2"/>
        <v>0</v>
      </c>
    </row>
    <row r="94" spans="1:11" x14ac:dyDescent="0.3">
      <c r="A94">
        <f>VLOOKUP(C94,'UniqueAuthor#s'!$B$5:$C$75,2,TRUE)</f>
        <v>9</v>
      </c>
      <c r="B94" t="str">
        <f>IF('Source NewCleanData'!$C256="lesson1",'Source NewCleanData'!C256,"")</f>
        <v>lesson1</v>
      </c>
      <c r="C94">
        <f>IF('Source NewCleanData'!$C256="lesson1",'Source NewCleanData'!D256,"")</f>
        <v>172969818</v>
      </c>
      <c r="D94" t="str">
        <f>IF('Source NewCleanData'!$C256="lesson1",'Source NewCleanData'!E256,"")</f>
        <v>ConfirmS=K/*expression*/;</v>
      </c>
      <c r="E94" t="b">
        <f t="shared" si="3"/>
        <v>0</v>
      </c>
      <c r="F94" s="80" t="str">
        <f>IF('Source NewCleanData'!$C256="lesson1",'Source NewCleanData'!F256,"")</f>
        <v>2018-05-03T20:42:40.167Z</v>
      </c>
      <c r="I94">
        <v>89</v>
      </c>
      <c r="J94" t="s">
        <v>647</v>
      </c>
      <c r="K94">
        <f t="shared" si="2"/>
        <v>0</v>
      </c>
    </row>
    <row r="95" spans="1:11" x14ac:dyDescent="0.3">
      <c r="A95">
        <f>VLOOKUP(C95,'UniqueAuthor#s'!$B$5:$C$75,2,TRUE)</f>
        <v>9</v>
      </c>
      <c r="B95" t="str">
        <f>IF('Source NewCleanData'!$C257="lesson1",'Source NewCleanData'!C257,"")</f>
        <v>lesson1</v>
      </c>
      <c r="C95">
        <f>IF('Source NewCleanData'!$C257="lesson1",'Source NewCleanData'!D257,"")</f>
        <v>172969818</v>
      </c>
      <c r="D95" t="str">
        <f>IF('Source NewCleanData'!$C257="lesson1",'Source NewCleanData'!E257,"")</f>
        <v>ConfirmS=K;</v>
      </c>
      <c r="E95" t="b">
        <f t="shared" si="3"/>
        <v>0</v>
      </c>
      <c r="F95" s="80" t="str">
        <f>IF('Source NewCleanData'!$C257="lesson1",'Source NewCleanData'!F257,"")</f>
        <v>2018-05-03T20:42:54.535Z</v>
      </c>
      <c r="I95">
        <v>90</v>
      </c>
      <c r="J95" t="s">
        <v>648</v>
      </c>
      <c r="K95">
        <f t="shared" si="2"/>
        <v>0</v>
      </c>
    </row>
    <row r="96" spans="1:11" x14ac:dyDescent="0.3">
      <c r="A96">
        <f>VLOOKUP(C96,'UniqueAuthor#s'!$B$5:$C$75,2,TRUE)</f>
        <v>9</v>
      </c>
      <c r="B96" t="str">
        <f>IF('Source NewCleanData'!$C258="lesson1",'Source NewCleanData'!C258,"")</f>
        <v>lesson1</v>
      </c>
      <c r="C96">
        <f>IF('Source NewCleanData'!$C258="lesson1",'Source NewCleanData'!D258,"")</f>
        <v>172969818</v>
      </c>
      <c r="D96" t="str">
        <f>IF('Source NewCleanData'!$C258="lesson1",'Source NewCleanData'!E258,"")</f>
        <v>ConfirmS=#S;</v>
      </c>
      <c r="E96" t="b">
        <f t="shared" si="3"/>
        <v>0</v>
      </c>
      <c r="F96" s="80" t="str">
        <f>IF('Source NewCleanData'!$C258="lesson1",'Source NewCleanData'!F258,"")</f>
        <v>2018-05-03T20:43:14.502Z</v>
      </c>
      <c r="I96">
        <v>91</v>
      </c>
      <c r="J96" t="s">
        <v>649</v>
      </c>
      <c r="K96">
        <f t="shared" si="2"/>
        <v>0</v>
      </c>
    </row>
    <row r="97" spans="1:11" x14ac:dyDescent="0.3">
      <c r="A97">
        <f>VLOOKUP(C97,'UniqueAuthor#s'!$B$5:$C$75,2,TRUE)</f>
        <v>9</v>
      </c>
      <c r="B97" t="str">
        <f>IF('Source NewCleanData'!$C259="lesson1",'Source NewCleanData'!C259,"")</f>
        <v>lesson1</v>
      </c>
      <c r="C97">
        <f>IF('Source NewCleanData'!$C259="lesson1",'Source NewCleanData'!D259,"")</f>
        <v>172969818</v>
      </c>
      <c r="D97" t="str">
        <f>IF('Source NewCleanData'!$C259="lesson1",'Source NewCleanData'!E259,"")</f>
        <v>ConfirmS=K;</v>
      </c>
      <c r="E97" t="b">
        <f t="shared" si="3"/>
        <v>0</v>
      </c>
      <c r="F97" s="80" t="str">
        <f>IF('Source NewCleanData'!$C259="lesson1",'Source NewCleanData'!F259,"")</f>
        <v>2018-05-03T20:44:04.268Z</v>
      </c>
      <c r="I97">
        <v>92</v>
      </c>
      <c r="J97" t="s">
        <v>650</v>
      </c>
      <c r="K97">
        <f t="shared" si="2"/>
        <v>0</v>
      </c>
    </row>
    <row r="98" spans="1:11" x14ac:dyDescent="0.3">
      <c r="A98">
        <f>VLOOKUP(C98,'UniqueAuthor#s'!$B$5:$C$75,2,TRUE)</f>
        <v>9</v>
      </c>
      <c r="B98" t="str">
        <f>IF('Source NewCleanData'!$C260="lesson1",'Source NewCleanData'!C260,"")</f>
        <v>lesson1</v>
      </c>
      <c r="C98">
        <f>IF('Source NewCleanData'!$C260="lesson1",'Source NewCleanData'!D260,"")</f>
        <v>172969818</v>
      </c>
      <c r="D98" t="str">
        <f>IF('Source NewCleanData'!$C260="lesson1",'Source NewCleanData'!E260,"")</f>
        <v>ConfirmS=Ko#s;</v>
      </c>
      <c r="E98" t="b">
        <f t="shared" si="3"/>
        <v>0</v>
      </c>
      <c r="F98" s="80" t="str">
        <f>IF('Source NewCleanData'!$C260="lesson1",'Source NewCleanData'!F260,"")</f>
        <v>2018-05-03T20:44:53.467Z</v>
      </c>
      <c r="I98">
        <v>93</v>
      </c>
      <c r="J98" t="s">
        <v>651</v>
      </c>
      <c r="K98">
        <f t="shared" si="2"/>
        <v>0</v>
      </c>
    </row>
    <row r="99" spans="1:11" x14ac:dyDescent="0.3">
      <c r="A99">
        <f>VLOOKUP(C99,'UniqueAuthor#s'!$B$5:$C$75,2,TRUE)</f>
        <v>9</v>
      </c>
      <c r="B99" t="str">
        <f>IF('Source NewCleanData'!$C261="lesson1",'Source NewCleanData'!C261,"")</f>
        <v>lesson1</v>
      </c>
      <c r="C99">
        <f>IF('Source NewCleanData'!$C261="lesson1",'Source NewCleanData'!D261,"")</f>
        <v>172969818</v>
      </c>
      <c r="D99" t="str">
        <f>IF('Source NewCleanData'!$C261="lesson1",'Source NewCleanData'!E261,"")</f>
        <v>ConfirmS=Ko#S;</v>
      </c>
      <c r="E99" t="b">
        <f t="shared" si="3"/>
        <v>0</v>
      </c>
      <c r="F99" s="80" t="str">
        <f>IF('Source NewCleanData'!$C261="lesson1",'Source NewCleanData'!F261,"")</f>
        <v>2018-05-03T20:44:59.381Z</v>
      </c>
      <c r="I99">
        <v>94</v>
      </c>
      <c r="J99" t="s">
        <v>652</v>
      </c>
      <c r="K99">
        <f t="shared" si="2"/>
        <v>0</v>
      </c>
    </row>
    <row r="100" spans="1:11" x14ac:dyDescent="0.3">
      <c r="A100">
        <f>VLOOKUP(C100,'UniqueAuthor#s'!$B$5:$C$75,2,TRUE)</f>
        <v>9</v>
      </c>
      <c r="B100" t="str">
        <f>IF('Source NewCleanData'!$C262="lesson1",'Source NewCleanData'!C262,"")</f>
        <v>lesson1</v>
      </c>
      <c r="C100">
        <f>IF('Source NewCleanData'!$C262="lesson1",'Source NewCleanData'!D262,"")</f>
        <v>172969818</v>
      </c>
      <c r="D100" t="str">
        <f>IF('Source NewCleanData'!$C262="lesson1",'Source NewCleanData'!E262,"")</f>
        <v>ConfirmS=Ko#S;</v>
      </c>
      <c r="E100" t="b">
        <f t="shared" si="3"/>
        <v>0</v>
      </c>
      <c r="F100" s="80" t="str">
        <f>IF('Source NewCleanData'!$C262="lesson1",'Source NewCleanData'!F262,"")</f>
        <v>2018-05-03T20:46:13.033Z</v>
      </c>
      <c r="I100">
        <v>95</v>
      </c>
      <c r="J100" t="s">
        <v>653</v>
      </c>
      <c r="K100">
        <f t="shared" si="2"/>
        <v>0</v>
      </c>
    </row>
    <row r="101" spans="1:11" x14ac:dyDescent="0.3">
      <c r="A101">
        <f>VLOOKUP(C101,'UniqueAuthor#s'!$B$5:$C$75,2,TRUE)</f>
        <v>9</v>
      </c>
      <c r="B101" t="str">
        <f>IF('Source NewCleanData'!$C263="lesson1",'Source NewCleanData'!C263,"")</f>
        <v>lesson1</v>
      </c>
      <c r="C101">
        <f>IF('Source NewCleanData'!$C263="lesson1",'Source NewCleanData'!D263,"")</f>
        <v>172969818</v>
      </c>
      <c r="D101" t="str">
        <f>IF('Source NewCleanData'!$C263="lesson1",'Source NewCleanData'!E263,"")</f>
        <v>ConfirmS=Ko#S;</v>
      </c>
      <c r="E101" t="b">
        <f t="shared" si="3"/>
        <v>0</v>
      </c>
      <c r="F101" s="80" t="str">
        <f>IF('Source NewCleanData'!$C263="lesson1",'Source NewCleanData'!F263,"")</f>
        <v>2018-05-03T20:46:18.898Z</v>
      </c>
      <c r="I101">
        <v>96</v>
      </c>
      <c r="J101" t="s">
        <v>654</v>
      </c>
      <c r="K101">
        <f t="shared" si="2"/>
        <v>0</v>
      </c>
    </row>
    <row r="102" spans="1:11" x14ac:dyDescent="0.3">
      <c r="A102">
        <f>VLOOKUP(C102,'UniqueAuthor#s'!$B$5:$C$75,2,TRUE)</f>
        <v>9</v>
      </c>
      <c r="B102" t="str">
        <f>IF('Source NewCleanData'!$C264="lesson1",'Source NewCleanData'!C264,"")</f>
        <v>lesson1</v>
      </c>
      <c r="C102">
        <f>IF('Source NewCleanData'!$C264="lesson1",'Source NewCleanData'!D264,"")</f>
        <v>172969818</v>
      </c>
      <c r="D102" t="str">
        <f>IF('Source NewCleanData'!$C264="lesson1",'Source NewCleanData'!E264,"")</f>
        <v>ConfirmS=#S;</v>
      </c>
      <c r="E102" t="b">
        <f t="shared" si="3"/>
        <v>0</v>
      </c>
      <c r="F102" s="80" t="str">
        <f>IF('Source NewCleanData'!$C264="lesson1",'Source NewCleanData'!F264,"")</f>
        <v>2018-05-03T20:46:29.886Z</v>
      </c>
      <c r="I102">
        <v>97</v>
      </c>
      <c r="J102" t="s">
        <v>655</v>
      </c>
      <c r="K102">
        <f t="shared" si="2"/>
        <v>0</v>
      </c>
    </row>
    <row r="103" spans="1:11" x14ac:dyDescent="0.3">
      <c r="A103">
        <f>VLOOKUP(C103,'UniqueAuthor#s'!$B$5:$C$75,2,TRUE)</f>
        <v>9</v>
      </c>
      <c r="B103" t="str">
        <f>IF('Source NewCleanData'!$C265="lesson1",'Source NewCleanData'!C265,"")</f>
        <v>lesson1</v>
      </c>
      <c r="C103">
        <f>IF('Source NewCleanData'!$C265="lesson1",'Source NewCleanData'!D265,"")</f>
        <v>172969818</v>
      </c>
      <c r="D103" t="str">
        <f>IF('Source NewCleanData'!$C265="lesson1",'Source NewCleanData'!E265,"")</f>
        <v>ConfirmS=K;</v>
      </c>
      <c r="E103" t="b">
        <f t="shared" si="3"/>
        <v>0</v>
      </c>
      <c r="F103" s="80" t="str">
        <f>IF('Source NewCleanData'!$C265="lesson1",'Source NewCleanData'!F265,"")</f>
        <v>2018-05-03T20:46:39.694Z</v>
      </c>
      <c r="I103">
        <v>98</v>
      </c>
      <c r="J103" t="s">
        <v>656</v>
      </c>
      <c r="K103">
        <f t="shared" si="2"/>
        <v>0</v>
      </c>
    </row>
    <row r="104" spans="1:11" x14ac:dyDescent="0.3">
      <c r="A104">
        <f>VLOOKUP(C104,'UniqueAuthor#s'!$B$5:$C$75,2,TRUE)</f>
        <v>9</v>
      </c>
      <c r="B104" t="str">
        <f>IF('Source NewCleanData'!$C266="lesson1",'Source NewCleanData'!C266,"")</f>
        <v>lesson1</v>
      </c>
      <c r="C104">
        <f>IF('Source NewCleanData'!$C266="lesson1",'Source NewCleanData'!D266,"")</f>
        <v>172969818</v>
      </c>
      <c r="D104" t="str">
        <f>IF('Source NewCleanData'!$C266="lesson1",'Source NewCleanData'!E266,"")</f>
        <v>ConfirmS=KoS;</v>
      </c>
      <c r="E104" t="b">
        <f t="shared" si="3"/>
        <v>0</v>
      </c>
      <c r="F104" s="80" t="str">
        <f>IF('Source NewCleanData'!$C266="lesson1",'Source NewCleanData'!F266,"")</f>
        <v>2018-05-03T20:46:51.397Z</v>
      </c>
      <c r="I104">
        <v>99</v>
      </c>
      <c r="J104" t="s">
        <v>657</v>
      </c>
      <c r="K104">
        <f t="shared" si="2"/>
        <v>0</v>
      </c>
    </row>
    <row r="105" spans="1:11" x14ac:dyDescent="0.3">
      <c r="A105">
        <f>VLOOKUP(C105,'UniqueAuthor#s'!$B$5:$C$75,2,TRUE)</f>
        <v>9</v>
      </c>
      <c r="B105" t="str">
        <f>IF('Source NewCleanData'!$C267="lesson1",'Source NewCleanData'!C267,"")</f>
        <v>lesson1</v>
      </c>
      <c r="C105">
        <f>IF('Source NewCleanData'!$C267="lesson1",'Source NewCleanData'!D267,"")</f>
        <v>172969818</v>
      </c>
      <c r="D105" t="str">
        <f>IF('Source NewCleanData'!$C267="lesson1",'Source NewCleanData'!E267,"")</f>
        <v>ConfirmS=Ko#S;</v>
      </c>
      <c r="E105" t="b">
        <f t="shared" si="3"/>
        <v>0</v>
      </c>
      <c r="F105" s="80" t="str">
        <f>IF('Source NewCleanData'!$C267="lesson1",'Source NewCleanData'!F267,"")</f>
        <v>2018-05-03T20:46:58.306Z</v>
      </c>
      <c r="I105">
        <v>100</v>
      </c>
      <c r="J105" t="s">
        <v>588</v>
      </c>
      <c r="K105">
        <f t="shared" si="2"/>
        <v>0</v>
      </c>
    </row>
    <row r="106" spans="1:11" x14ac:dyDescent="0.3">
      <c r="A106">
        <f>VLOOKUP(C106,'UniqueAuthor#s'!$B$5:$C$75,2,TRUE)</f>
        <v>9</v>
      </c>
      <c r="B106" t="str">
        <f>IF('Source NewCleanData'!$C268="lesson1",'Source NewCleanData'!C268,"")</f>
        <v>lesson1</v>
      </c>
      <c r="C106">
        <f>IF('Source NewCleanData'!$C268="lesson1",'Source NewCleanData'!D268,"")</f>
        <v>172969818</v>
      </c>
      <c r="D106" t="str">
        <f>IF('Source NewCleanData'!$C268="lesson1",'Source NewCleanData'!E268,"")</f>
        <v>ConfirmS=Ko#S;</v>
      </c>
      <c r="E106" t="b">
        <f t="shared" si="3"/>
        <v>0</v>
      </c>
      <c r="F106" s="80" t="str">
        <f>IF('Source NewCleanData'!$C268="lesson1",'Source NewCleanData'!F268,"")</f>
        <v>2018-05-03T20:48:18.473Z</v>
      </c>
      <c r="I106">
        <v>101</v>
      </c>
      <c r="J106" t="s">
        <v>658</v>
      </c>
      <c r="K106">
        <f t="shared" si="2"/>
        <v>0</v>
      </c>
    </row>
    <row r="107" spans="1:11" x14ac:dyDescent="0.3">
      <c r="A107">
        <f>VLOOKUP(C107,'UniqueAuthor#s'!$B$5:$C$75,2,TRUE)</f>
        <v>10</v>
      </c>
      <c r="B107" t="str">
        <f>IF('Source NewCleanData'!$C269="lesson1",'Source NewCleanData'!C269,"")</f>
        <v>lesson1</v>
      </c>
      <c r="C107">
        <f>IF('Source NewCleanData'!$C269="lesson1",'Source NewCleanData'!D269,"")</f>
        <v>202435402</v>
      </c>
      <c r="D107" t="str">
        <f>IF('Source NewCleanData'!$C269="lesson1",'Source NewCleanData'!E269,"")</f>
        <v>ConfirmS=K;</v>
      </c>
      <c r="E107" t="b">
        <f t="shared" si="3"/>
        <v>0</v>
      </c>
      <c r="F107" s="80" t="str">
        <f>IF('Source NewCleanData'!$C269="lesson1",'Source NewCleanData'!F269,"")</f>
        <v>2018-04-23T23:04:06.276Z</v>
      </c>
      <c r="I107">
        <v>102</v>
      </c>
      <c r="J107" t="s">
        <v>571</v>
      </c>
      <c r="K107">
        <f t="shared" si="2"/>
        <v>0</v>
      </c>
    </row>
    <row r="108" spans="1:11" x14ac:dyDescent="0.3">
      <c r="A108">
        <f>VLOOKUP(C108,'UniqueAuthor#s'!$B$5:$C$75,2,TRUE)</f>
        <v>10</v>
      </c>
      <c r="B108" t="str">
        <f>IF('Source NewCleanData'!$C270="lesson1",'Source NewCleanData'!C270,"")</f>
        <v>lesson1</v>
      </c>
      <c r="C108">
        <f>IF('Source NewCleanData'!$C270="lesson1",'Source NewCleanData'!D270,"")</f>
        <v>202435402</v>
      </c>
      <c r="D108" t="str">
        <f>IF('Source NewCleanData'!$C270="lesson1",'Source NewCleanData'!E270,"")</f>
        <v>ConfirmS=#K;</v>
      </c>
      <c r="E108" t="b">
        <f t="shared" si="3"/>
        <v>0</v>
      </c>
      <c r="F108" s="80" t="str">
        <f>IF('Source NewCleanData'!$C270="lesson1",'Source NewCleanData'!F270,"")</f>
        <v>2018-04-23T23:04:15.739Z</v>
      </c>
      <c r="I108">
        <v>103</v>
      </c>
      <c r="J108" t="s">
        <v>659</v>
      </c>
      <c r="K108">
        <f t="shared" si="2"/>
        <v>0</v>
      </c>
    </row>
    <row r="109" spans="1:11" x14ac:dyDescent="0.3">
      <c r="A109">
        <f>VLOOKUP(C109,'UniqueAuthor#s'!$B$5:$C$75,2,TRUE)</f>
        <v>10</v>
      </c>
      <c r="B109" t="str">
        <f>IF('Source NewCleanData'!$C271="lesson1",'Source NewCleanData'!C271,"")</f>
        <v>lesson1</v>
      </c>
      <c r="C109">
        <f>IF('Source NewCleanData'!$C271="lesson1",'Source NewCleanData'!D271,"")</f>
        <v>202435402</v>
      </c>
      <c r="D109" t="str">
        <f>IF('Source NewCleanData'!$C271="lesson1",'Source NewCleanData'!E271,"")</f>
        <v>ConfirmS=#Ko#S;</v>
      </c>
      <c r="E109" t="b">
        <f t="shared" si="3"/>
        <v>0</v>
      </c>
      <c r="F109" s="80" t="str">
        <f>IF('Source NewCleanData'!$C271="lesson1",'Source NewCleanData'!F271,"")</f>
        <v>2018-04-23T23:04:24.806Z</v>
      </c>
      <c r="I109">
        <v>104</v>
      </c>
      <c r="J109" t="s">
        <v>660</v>
      </c>
      <c r="K109">
        <f t="shared" si="2"/>
        <v>0</v>
      </c>
    </row>
    <row r="110" spans="1:11" x14ac:dyDescent="0.3">
      <c r="A110">
        <f>VLOOKUP(C110,'UniqueAuthor#s'!$B$5:$C$75,2,TRUE)</f>
        <v>10</v>
      </c>
      <c r="B110" t="str">
        <f>IF('Source NewCleanData'!$C272="lesson1",'Source NewCleanData'!C272,"")</f>
        <v>lesson1</v>
      </c>
      <c r="C110">
        <f>IF('Source NewCleanData'!$C272="lesson1",'Source NewCleanData'!D272,"")</f>
        <v>202435402</v>
      </c>
      <c r="D110" t="str">
        <f>IF('Source NewCleanData'!$C272="lesson1",'Source NewCleanData'!E272,"")</f>
        <v>ConfirmS=&lt;#K&gt;;</v>
      </c>
      <c r="E110" t="b">
        <f t="shared" si="3"/>
        <v>1</v>
      </c>
      <c r="F110" s="80" t="str">
        <f>IF('Source NewCleanData'!$C272="lesson1",'Source NewCleanData'!F272,"")</f>
        <v>2018-04-23T23:04:38.715Z</v>
      </c>
      <c r="I110">
        <v>105</v>
      </c>
      <c r="J110" t="s">
        <v>661</v>
      </c>
      <c r="K110">
        <f t="shared" si="2"/>
        <v>0</v>
      </c>
    </row>
    <row r="111" spans="1:11" x14ac:dyDescent="0.3">
      <c r="A111">
        <f>VLOOKUP(C111,'UniqueAuthor#s'!$B$5:$C$75,2,TRUE)</f>
        <v>10</v>
      </c>
      <c r="B111" t="str">
        <f>IF('Source NewCleanData'!$C288="lesson1",'Source NewCleanData'!C288,"")</f>
        <v>lesson1</v>
      </c>
      <c r="C111">
        <f>IF('Source NewCleanData'!$C288="lesson1",'Source NewCleanData'!D288,"")</f>
        <v>202435402</v>
      </c>
      <c r="D111" t="str">
        <f>IF('Source NewCleanData'!$C288="lesson1",'Source NewCleanData'!E288,"")</f>
        <v>ConfirmS=&lt;#K&gt;;</v>
      </c>
      <c r="E111" t="b">
        <f t="shared" si="3"/>
        <v>1</v>
      </c>
      <c r="F111" s="80" t="str">
        <f>IF('Source NewCleanData'!$C288="lesson1",'Source NewCleanData'!F288,"")</f>
        <v>2018-04-23T23:11:39.787Z</v>
      </c>
      <c r="I111">
        <v>106</v>
      </c>
      <c r="J111" t="s">
        <v>662</v>
      </c>
      <c r="K111">
        <f t="shared" si="2"/>
        <v>0</v>
      </c>
    </row>
    <row r="112" spans="1:11" x14ac:dyDescent="0.3">
      <c r="A112">
        <f>VLOOKUP(C112,'UniqueAuthor#s'!$B$5:$C$75,2,TRUE)</f>
        <v>10</v>
      </c>
      <c r="B112" t="str">
        <f>IF('Source NewCleanData'!$C305="lesson1",'Source NewCleanData'!C305,"")</f>
        <v>lesson1</v>
      </c>
      <c r="C112">
        <f>IF('Source NewCleanData'!$C305="lesson1",'Source NewCleanData'!D305,"")</f>
        <v>202435402</v>
      </c>
      <c r="D112" t="str">
        <f>IF('Source NewCleanData'!$C305="lesson1",'Source NewCleanData'!E305,"")</f>
        <v>ConfirmS=&lt;#K&gt;;</v>
      </c>
      <c r="E112" t="b">
        <f t="shared" si="3"/>
        <v>1</v>
      </c>
      <c r="F112" s="80" t="str">
        <f>IF('Source NewCleanData'!$C305="lesson1",'Source NewCleanData'!F305,"")</f>
        <v>2018-04-23T23:25:12.378Z</v>
      </c>
      <c r="I112">
        <v>107</v>
      </c>
      <c r="J112" t="s">
        <v>663</v>
      </c>
      <c r="K112">
        <f t="shared" si="2"/>
        <v>0</v>
      </c>
    </row>
    <row r="113" spans="1:11" x14ac:dyDescent="0.3">
      <c r="A113">
        <f>VLOOKUP(C113,'UniqueAuthor#s'!$B$5:$C$75,2,TRUE)</f>
        <v>11</v>
      </c>
      <c r="B113" t="str">
        <f>IF('Source NewCleanData'!$C323="lesson1",'Source NewCleanData'!C323,"")</f>
        <v>lesson1</v>
      </c>
      <c r="C113">
        <f>IF('Source NewCleanData'!$C323="lesson1",'Source NewCleanData'!D323,"")</f>
        <v>211663413</v>
      </c>
      <c r="D113" t="str">
        <f>IF('Source NewCleanData'!$C323="lesson1",'Source NewCleanData'!E323,"")</f>
        <v>ConfirmS=#So&lt;K&gt;;</v>
      </c>
      <c r="E113" t="b">
        <f t="shared" si="3"/>
        <v>0</v>
      </c>
      <c r="F113" s="80" t="str">
        <f>IF('Source NewCleanData'!$C323="lesson1",'Source NewCleanData'!F323,"")</f>
        <v>2018-04-30T01:49:04.079Z</v>
      </c>
      <c r="I113">
        <v>108</v>
      </c>
      <c r="J113" t="s">
        <v>664</v>
      </c>
      <c r="K113">
        <f t="shared" si="2"/>
        <v>0</v>
      </c>
    </row>
    <row r="114" spans="1:11" x14ac:dyDescent="0.3">
      <c r="A114">
        <f>VLOOKUP(C114,'UniqueAuthor#s'!$B$5:$C$75,2,TRUE)</f>
        <v>11</v>
      </c>
      <c r="B114" t="str">
        <f>IF('Source NewCleanData'!$C324="lesson1",'Source NewCleanData'!C324,"")</f>
        <v>lesson1</v>
      </c>
      <c r="C114">
        <f>IF('Source NewCleanData'!$C324="lesson1",'Source NewCleanData'!D324,"")</f>
        <v>211663413</v>
      </c>
      <c r="D114" t="str">
        <f>IF('Source NewCleanData'!$C324="lesson1",'Source NewCleanData'!E324,"")</f>
        <v>ConfirmS=&lt;K&gt;o#S;</v>
      </c>
      <c r="E114" t="b">
        <f t="shared" si="3"/>
        <v>0</v>
      </c>
      <c r="F114" s="80" t="str">
        <f>IF('Source NewCleanData'!$C324="lesson1",'Source NewCleanData'!F324,"")</f>
        <v>2018-04-30T01:49:29.265Z</v>
      </c>
    </row>
    <row r="115" spans="1:11" x14ac:dyDescent="0.3">
      <c r="A115">
        <f>VLOOKUP(C115,'UniqueAuthor#s'!$B$5:$C$75,2,TRUE)</f>
        <v>11</v>
      </c>
      <c r="B115" t="str">
        <f>IF('Source NewCleanData'!$C325="lesson1",'Source NewCleanData'!C325,"")</f>
        <v>lesson1</v>
      </c>
      <c r="C115">
        <f>IF('Source NewCleanData'!$C325="lesson1",'Source NewCleanData'!D325,"")</f>
        <v>211663413</v>
      </c>
      <c r="D115" t="str">
        <f>IF('Source NewCleanData'!$C325="lesson1",'Source NewCleanData'!E325,"")</f>
        <v>ConfirmS=&lt;K&gt;;</v>
      </c>
      <c r="E115" t="b">
        <f t="shared" si="3"/>
        <v>0</v>
      </c>
      <c r="F115" s="80" t="str">
        <f>IF('Source NewCleanData'!$C325="lesson1",'Source NewCleanData'!F325,"")</f>
        <v>2018-04-30T01:49:47.951Z</v>
      </c>
    </row>
    <row r="116" spans="1:11" x14ac:dyDescent="0.3">
      <c r="A116">
        <f>VLOOKUP(C116,'UniqueAuthor#s'!$B$5:$C$75,2,TRUE)</f>
        <v>11</v>
      </c>
      <c r="B116" t="str">
        <f>IF('Source NewCleanData'!$C326="lesson1",'Source NewCleanData'!C326,"")</f>
        <v>lesson1</v>
      </c>
      <c r="C116">
        <f>IF('Source NewCleanData'!$C326="lesson1",'Source NewCleanData'!D326,"")</f>
        <v>211663413</v>
      </c>
      <c r="D116" t="str">
        <f>IF('Source NewCleanData'!$C326="lesson1",'Source NewCleanData'!E326,"")</f>
        <v>ConfirmS=&lt;#K&gt;o#S;</v>
      </c>
      <c r="E116" t="b">
        <f t="shared" si="3"/>
        <v>1</v>
      </c>
      <c r="F116" s="80" t="str">
        <f>IF('Source NewCleanData'!$C326="lesson1",'Source NewCleanData'!F326,"")</f>
        <v>2018-04-30T01:50:10.634Z</v>
      </c>
    </row>
    <row r="117" spans="1:11" x14ac:dyDescent="0.3">
      <c r="A117">
        <f>VLOOKUP(C117,'UniqueAuthor#s'!$B$5:$C$75,2,TRUE)</f>
        <v>12</v>
      </c>
      <c r="B117" t="str">
        <f>IF('Source NewCleanData'!$C359="lesson1",'Source NewCleanData'!C359,"")</f>
        <v>lesson1</v>
      </c>
      <c r="C117">
        <f>IF('Source NewCleanData'!$C359="lesson1",'Source NewCleanData'!D359,"")</f>
        <v>244920322</v>
      </c>
      <c r="D117" t="str">
        <f>IF('Source NewCleanData'!$C359="lesson1",'Source NewCleanData'!E359,"")</f>
        <v>ConfirmS=&lt;K&gt;;</v>
      </c>
      <c r="E117" t="b">
        <f t="shared" si="3"/>
        <v>0</v>
      </c>
      <c r="F117" s="80" t="str">
        <f>IF('Source NewCleanData'!$C359="lesson1",'Source NewCleanData'!F359,"")</f>
        <v>2018-04-25T18:23:47.379Z</v>
      </c>
    </row>
    <row r="118" spans="1:11" x14ac:dyDescent="0.3">
      <c r="A118">
        <f>VLOOKUP(C118,'UniqueAuthor#s'!$B$5:$C$75,2,TRUE)</f>
        <v>12</v>
      </c>
      <c r="B118" t="str">
        <f>IF('Source NewCleanData'!$C360="lesson1",'Source NewCleanData'!C360,"")</f>
        <v>lesson1</v>
      </c>
      <c r="C118">
        <f>IF('Source NewCleanData'!$C360="lesson1",'Source NewCleanData'!D360,"")</f>
        <v>244920322</v>
      </c>
      <c r="D118" t="str">
        <f>IF('Source NewCleanData'!$C360="lesson1",'Source NewCleanData'!E360,"")</f>
        <v>ConfirmS=&lt;#K&gt;;</v>
      </c>
      <c r="E118" t="b">
        <f t="shared" si="3"/>
        <v>1</v>
      </c>
      <c r="F118" s="80" t="str">
        <f>IF('Source NewCleanData'!$C360="lesson1",'Source NewCleanData'!F360,"")</f>
        <v>2018-04-25T18:23:56.105Z</v>
      </c>
    </row>
    <row r="119" spans="1:11" x14ac:dyDescent="0.3">
      <c r="A119">
        <f>VLOOKUP(C119,'UniqueAuthor#s'!$B$5:$C$75,2,TRUE)</f>
        <v>13</v>
      </c>
      <c r="B119" t="str">
        <f>IF('Source NewCleanData'!$C374="lesson1",'Source NewCleanData'!C374,"")</f>
        <v>lesson1</v>
      </c>
      <c r="C119">
        <f>IF('Source NewCleanData'!$C374="lesson1",'Source NewCleanData'!D374,"")</f>
        <v>246635549</v>
      </c>
      <c r="D119" t="str">
        <f>IF('Source NewCleanData'!$C374="lesson1",'Source NewCleanData'!E374,"")</f>
        <v>ConfirmS=K;</v>
      </c>
      <c r="E119" t="b">
        <f t="shared" si="3"/>
        <v>0</v>
      </c>
      <c r="F119" s="80" t="str">
        <f>IF('Source NewCleanData'!$C374="lesson1",'Source NewCleanData'!F374,"")</f>
        <v>2018-05-04T02:10:06.129Z</v>
      </c>
    </row>
    <row r="120" spans="1:11" x14ac:dyDescent="0.3">
      <c r="A120">
        <f>VLOOKUP(C120,'UniqueAuthor#s'!$B$5:$C$75,2,TRUE)</f>
        <v>13</v>
      </c>
      <c r="B120" t="str">
        <f>IF('Source NewCleanData'!$C375="lesson1",'Source NewCleanData'!C375,"")</f>
        <v>lesson1</v>
      </c>
      <c r="C120">
        <f>IF('Source NewCleanData'!$C375="lesson1",'Source NewCleanData'!D375,"")</f>
        <v>246635549</v>
      </c>
      <c r="D120" t="str">
        <f>IF('Source NewCleanData'!$C375="lesson1",'Source NewCleanData'!E375,"")</f>
        <v>ConfirmS=&lt;#K&gt;;</v>
      </c>
      <c r="E120" t="b">
        <f t="shared" si="3"/>
        <v>1</v>
      </c>
      <c r="F120" s="80" t="str">
        <f>IF('Source NewCleanData'!$C375="lesson1",'Source NewCleanData'!F375,"")</f>
        <v>2018-05-04T02:10:18.113Z</v>
      </c>
    </row>
    <row r="121" spans="1:11" x14ac:dyDescent="0.3">
      <c r="A121">
        <f>VLOOKUP(C121,'UniqueAuthor#s'!$B$5:$C$75,2,TRUE)</f>
        <v>14</v>
      </c>
      <c r="B121" t="str">
        <f>IF('Source NewCleanData'!$C385="lesson1",'Source NewCleanData'!C385,"")</f>
        <v>lesson1</v>
      </c>
      <c r="C121">
        <f>IF('Source NewCleanData'!$C385="lesson1",'Source NewCleanData'!D385,"")</f>
        <v>255459812</v>
      </c>
      <c r="D121" t="str">
        <f>IF('Source NewCleanData'!$C385="lesson1",'Source NewCleanData'!E385,"")</f>
        <v>ConfirmS=/*expression*/;</v>
      </c>
      <c r="E121" t="b">
        <f t="shared" si="3"/>
        <v>0</v>
      </c>
      <c r="F121" s="80" t="str">
        <f>IF('Source NewCleanData'!$C385="lesson1",'Source NewCleanData'!F385,"")</f>
        <v>2018-05-03T17:58:35.179Z</v>
      </c>
    </row>
    <row r="122" spans="1:11" x14ac:dyDescent="0.3">
      <c r="A122">
        <f>VLOOKUP(C122,'UniqueAuthor#s'!$B$5:$C$75,2,TRUE)</f>
        <v>14</v>
      </c>
      <c r="B122" t="str">
        <f>IF('Source NewCleanData'!$C386="lesson1",'Source NewCleanData'!C386,"")</f>
        <v>lesson1</v>
      </c>
      <c r="C122">
        <f>IF('Source NewCleanData'!$C386="lesson1",'Source NewCleanData'!D386,"")</f>
        <v>255459812</v>
      </c>
      <c r="D122" t="str">
        <f>IF('Source NewCleanData'!$C386="lesson1",'Source NewCleanData'!E386,"")</f>
        <v>ConfirmS=&lt;E&gt;o#S;</v>
      </c>
      <c r="E122" t="b">
        <f t="shared" si="3"/>
        <v>0</v>
      </c>
      <c r="F122" s="80" t="str">
        <f>IF('Source NewCleanData'!$C386="lesson1",'Source NewCleanData'!F386,"")</f>
        <v>2018-05-03T17:59:43.610Z</v>
      </c>
    </row>
    <row r="123" spans="1:11" x14ac:dyDescent="0.3">
      <c r="A123">
        <f>VLOOKUP(C123,'UniqueAuthor#s'!$B$5:$C$75,2,TRUE)</f>
        <v>14</v>
      </c>
      <c r="B123" t="str">
        <f>IF('Source NewCleanData'!$C387="lesson1",'Source NewCleanData'!C387,"")</f>
        <v>lesson1</v>
      </c>
      <c r="C123">
        <f>IF('Source NewCleanData'!$C387="lesson1",'Source NewCleanData'!D387,"")</f>
        <v>255459812</v>
      </c>
      <c r="D123" t="str">
        <f>IF('Source NewCleanData'!$C387="lesson1",'Source NewCleanData'!E387,"")</f>
        <v>Confirm1+|S|&lt;=Max_Depth;</v>
      </c>
      <c r="E123" t="b">
        <f t="shared" si="3"/>
        <v>0</v>
      </c>
      <c r="F123" s="80" t="str">
        <f>IF('Source NewCleanData'!$C387="lesson1",'Source NewCleanData'!F387,"")</f>
        <v>2018-05-03T18:00:33.308Z</v>
      </c>
    </row>
    <row r="124" spans="1:11" x14ac:dyDescent="0.3">
      <c r="A124">
        <f>VLOOKUP(C124,'UniqueAuthor#s'!$B$5:$C$75,2,TRUE)</f>
        <v>14</v>
      </c>
      <c r="B124" t="str">
        <f>IF('Source NewCleanData'!$C388="lesson1",'Source NewCleanData'!C388,"")</f>
        <v>lesson1</v>
      </c>
      <c r="C124">
        <f>IF('Source NewCleanData'!$C388="lesson1",'Source NewCleanData'!D388,"")</f>
        <v>255459812</v>
      </c>
      <c r="D124" t="str">
        <f>IF('Source NewCleanData'!$C388="lesson1",'Source NewCleanData'!E388,"")</f>
        <v>Confirm|S|&lt;Max_Depth;</v>
      </c>
      <c r="E124" t="b">
        <f t="shared" si="3"/>
        <v>0</v>
      </c>
      <c r="F124" s="80" t="str">
        <f>IF('Source NewCleanData'!$C388="lesson1",'Source NewCleanData'!F388,"")</f>
        <v>2018-05-03T18:01:55.583Z</v>
      </c>
    </row>
    <row r="125" spans="1:11" x14ac:dyDescent="0.3">
      <c r="A125">
        <f>VLOOKUP(C125,'UniqueAuthor#s'!$B$5:$C$75,2,TRUE)</f>
        <v>14</v>
      </c>
      <c r="B125" t="str">
        <f>IF('Source NewCleanData'!$C389="lesson1",'Source NewCleanData'!C389,"")</f>
        <v>lesson1</v>
      </c>
      <c r="C125">
        <f>IF('Source NewCleanData'!$C389="lesson1",'Source NewCleanData'!D389,"")</f>
        <v>255459812</v>
      </c>
      <c r="D125" t="str">
        <f>IF('Source NewCleanData'!$C389="lesson1",'Source NewCleanData'!E389,"")</f>
        <v>ConfirmS=Empty_String;</v>
      </c>
      <c r="E125" t="b">
        <f t="shared" si="3"/>
        <v>0</v>
      </c>
      <c r="F125" s="80" t="str">
        <f>IF('Source NewCleanData'!$C389="lesson1",'Source NewCleanData'!F389,"")</f>
        <v>2018-05-03T18:02:44.224Z</v>
      </c>
    </row>
    <row r="126" spans="1:11" x14ac:dyDescent="0.3">
      <c r="A126">
        <f>VLOOKUP(C126,'UniqueAuthor#s'!$B$5:$C$75,2,TRUE)</f>
        <v>14</v>
      </c>
      <c r="B126" t="str">
        <f>IF('Source NewCleanData'!$C390="lesson1",'Source NewCleanData'!C390,"")</f>
        <v>lesson1</v>
      </c>
      <c r="C126">
        <f>IF('Source NewCleanData'!$C390="lesson1",'Source NewCleanData'!D390,"")</f>
        <v>255459812</v>
      </c>
      <c r="D126" t="str">
        <f>IF('Source NewCleanData'!$C390="lesson1",'Source NewCleanData'!E390,"")</f>
        <v>ConfirmS=&lt;#E&gt;o#S;</v>
      </c>
      <c r="E126" t="b">
        <f t="shared" si="3"/>
        <v>0</v>
      </c>
      <c r="F126" s="80" t="str">
        <f>IF('Source NewCleanData'!$C390="lesson1",'Source NewCleanData'!F390,"")</f>
        <v>2018-05-03T18:03:47.077Z</v>
      </c>
    </row>
    <row r="127" spans="1:11" x14ac:dyDescent="0.3">
      <c r="A127">
        <f>VLOOKUP(C127,'UniqueAuthor#s'!$B$5:$C$75,2,TRUE)</f>
        <v>14</v>
      </c>
      <c r="B127" t="str">
        <f>IF('Source NewCleanData'!$C391="lesson1",'Source NewCleanData'!C391,"")</f>
        <v>lesson1</v>
      </c>
      <c r="C127">
        <f>IF('Source NewCleanData'!$C391="lesson1",'Source NewCleanData'!D391,"")</f>
        <v>255459812</v>
      </c>
      <c r="D127" t="str">
        <f>IF('Source NewCleanData'!$C391="lesson1",'Source NewCleanData'!E391,"")</f>
        <v>ConfirmS=&lt;E&gt;;</v>
      </c>
      <c r="E127" t="b">
        <f t="shared" si="3"/>
        <v>0</v>
      </c>
      <c r="F127" s="80" t="str">
        <f>IF('Source NewCleanData'!$C391="lesson1",'Source NewCleanData'!F391,"")</f>
        <v>2018-05-03T18:05:11.746Z</v>
      </c>
    </row>
    <row r="128" spans="1:11" x14ac:dyDescent="0.3">
      <c r="A128">
        <f>VLOOKUP(C128,'UniqueAuthor#s'!$B$5:$C$75,2,TRUE)</f>
        <v>14</v>
      </c>
      <c r="B128" t="str">
        <f>IF('Source NewCleanData'!$C392="lesson1",'Source NewCleanData'!C392,"")</f>
        <v>lesson1</v>
      </c>
      <c r="C128">
        <f>IF('Source NewCleanData'!$C392="lesson1",'Source NewCleanData'!D392,"")</f>
        <v>255459812</v>
      </c>
      <c r="D128" t="str">
        <f>IF('Source NewCleanData'!$C392="lesson1",'Source NewCleanData'!E392,"")</f>
        <v>Confirm;</v>
      </c>
      <c r="E128" t="b">
        <f t="shared" si="3"/>
        <v>0</v>
      </c>
      <c r="F128" s="80" t="str">
        <f>IF('Source NewCleanData'!$C392="lesson1",'Source NewCleanData'!F392,"")</f>
        <v>2018-05-03T18:05:17.405Z</v>
      </c>
    </row>
    <row r="129" spans="1:6" x14ac:dyDescent="0.3">
      <c r="A129">
        <f>VLOOKUP(C129,'UniqueAuthor#s'!$B$5:$C$75,2,TRUE)</f>
        <v>14</v>
      </c>
      <c r="B129" t="str">
        <f>IF('Source NewCleanData'!$C393="lesson1",'Source NewCleanData'!C393,"")</f>
        <v>lesson1</v>
      </c>
      <c r="C129">
        <f>IF('Source NewCleanData'!$C393="lesson1",'Source NewCleanData'!D393,"")</f>
        <v>255459812</v>
      </c>
      <c r="D129" t="str">
        <f>IF('Source NewCleanData'!$C393="lesson1",'Source NewCleanData'!E393,"")</f>
        <v>ConfirmS=#So&lt;E&gt;;</v>
      </c>
      <c r="E129" t="b">
        <f t="shared" si="3"/>
        <v>0</v>
      </c>
      <c r="F129" s="80" t="str">
        <f>IF('Source NewCleanData'!$C393="lesson1",'Source NewCleanData'!F393,"")</f>
        <v>2018-05-03T18:06:45.627Z</v>
      </c>
    </row>
    <row r="130" spans="1:6" x14ac:dyDescent="0.3">
      <c r="A130">
        <f>VLOOKUP(C130,'UniqueAuthor#s'!$B$5:$C$75,2,TRUE)</f>
        <v>14</v>
      </c>
      <c r="B130" t="str">
        <f>IF('Source NewCleanData'!$C394="lesson1",'Source NewCleanData'!C394,"")</f>
        <v>lesson1</v>
      </c>
      <c r="C130">
        <f>IF('Source NewCleanData'!$C394="lesson1",'Source NewCleanData'!D394,"")</f>
        <v>255459812</v>
      </c>
      <c r="D130" t="str">
        <f>IF('Source NewCleanData'!$C394="lesson1",'Source NewCleanData'!E394,"")</f>
        <v>ConfirmS=#K;</v>
      </c>
      <c r="E130" t="b">
        <f t="shared" si="3"/>
        <v>0</v>
      </c>
      <c r="F130" s="80" t="str">
        <f>IF('Source NewCleanData'!$C394="lesson1",'Source NewCleanData'!F394,"")</f>
        <v>2018-05-04T00:15:49.702Z</v>
      </c>
    </row>
    <row r="131" spans="1:6" x14ac:dyDescent="0.3">
      <c r="A131">
        <f>VLOOKUP(C131,'UniqueAuthor#s'!$B$5:$C$75,2,TRUE)</f>
        <v>14</v>
      </c>
      <c r="B131" t="str">
        <f>IF('Source NewCleanData'!$C395="lesson1",'Source NewCleanData'!C395,"")</f>
        <v>lesson1</v>
      </c>
      <c r="C131">
        <f>IF('Source NewCleanData'!$C395="lesson1",'Source NewCleanData'!D395,"")</f>
        <v>255459812</v>
      </c>
      <c r="D131" t="str">
        <f>IF('Source NewCleanData'!$C395="lesson1",'Source NewCleanData'!E395,"")</f>
        <v>ConfirmS=Empty_String;</v>
      </c>
      <c r="E131" t="b">
        <f t="shared" si="3"/>
        <v>0</v>
      </c>
      <c r="F131" s="80" t="str">
        <f>IF('Source NewCleanData'!$C395="lesson1",'Source NewCleanData'!F395,"")</f>
        <v>2018-05-04T00:18:16.793Z</v>
      </c>
    </row>
    <row r="132" spans="1:6" x14ac:dyDescent="0.3">
      <c r="A132">
        <f>VLOOKUP(C132,'UniqueAuthor#s'!$B$5:$C$75,2,TRUE)</f>
        <v>14</v>
      </c>
      <c r="B132" t="str">
        <f>IF('Source NewCleanData'!$C396="lesson1",'Source NewCleanData'!C396,"")</f>
        <v>lesson1</v>
      </c>
      <c r="C132">
        <f>IF('Source NewCleanData'!$C396="lesson1",'Source NewCleanData'!D396,"")</f>
        <v>255459812</v>
      </c>
      <c r="D132" t="str">
        <f>IF('Source NewCleanData'!$C396="lesson1",'Source NewCleanData'!E396,"")</f>
        <v>ConfirmS=K;</v>
      </c>
      <c r="E132" t="b">
        <f t="shared" si="3"/>
        <v>0</v>
      </c>
      <c r="F132" s="80" t="str">
        <f>IF('Source NewCleanData'!$C396="lesson1",'Source NewCleanData'!F396,"")</f>
        <v>2018-05-04T00:18:37.386Z</v>
      </c>
    </row>
    <row r="133" spans="1:6" x14ac:dyDescent="0.3">
      <c r="A133">
        <f>VLOOKUP(C133,'UniqueAuthor#s'!$B$5:$C$75,2,TRUE)</f>
        <v>14</v>
      </c>
      <c r="B133" t="str">
        <f>IF('Source NewCleanData'!$C397="lesson1",'Source NewCleanData'!C397,"")</f>
        <v>lesson1</v>
      </c>
      <c r="C133">
        <f>IF('Source NewCleanData'!$C397="lesson1",'Source NewCleanData'!D397,"")</f>
        <v>255459812</v>
      </c>
      <c r="D133" t="str">
        <f>IF('Source NewCleanData'!$C397="lesson1",'Source NewCleanData'!E397,"")</f>
        <v>ConfirmS=#SoK;</v>
      </c>
      <c r="E133" t="b">
        <f t="shared" si="3"/>
        <v>0</v>
      </c>
      <c r="F133" s="80" t="str">
        <f>IF('Source NewCleanData'!$C397="lesson1",'Source NewCleanData'!F397,"")</f>
        <v>2018-05-04T00:18:59.354Z</v>
      </c>
    </row>
    <row r="134" spans="1:6" x14ac:dyDescent="0.3">
      <c r="A134">
        <f>VLOOKUP(C134,'UniqueAuthor#s'!$B$5:$C$75,2,TRUE)</f>
        <v>15</v>
      </c>
      <c r="B134" t="str">
        <f>IF('Source NewCleanData'!$C398="lesson1",'Source NewCleanData'!C398,"")</f>
        <v>lesson1</v>
      </c>
      <c r="C134">
        <f>IF('Source NewCleanData'!$C398="lesson1",'Source NewCleanData'!D398,"")</f>
        <v>255664131</v>
      </c>
      <c r="D134" t="str">
        <f>IF('Source NewCleanData'!$C398="lesson1",'Source NewCleanData'!E398,"")</f>
        <v>ConfirmS=&lt;K&gt;;</v>
      </c>
      <c r="E134" t="b">
        <f t="shared" si="3"/>
        <v>0</v>
      </c>
      <c r="F134" s="80" t="str">
        <f>IF('Source NewCleanData'!$C398="lesson1",'Source NewCleanData'!F398,"")</f>
        <v>2018-04-26T16:51:17.119Z</v>
      </c>
    </row>
    <row r="135" spans="1:6" x14ac:dyDescent="0.3">
      <c r="A135">
        <f>VLOOKUP(C135,'UniqueAuthor#s'!$B$5:$C$75,2,TRUE)</f>
        <v>15</v>
      </c>
      <c r="B135" t="str">
        <f>IF('Source NewCleanData'!$C399="lesson1",'Source NewCleanData'!C399,"")</f>
        <v>lesson1</v>
      </c>
      <c r="C135">
        <f>IF('Source NewCleanData'!$C399="lesson1",'Source NewCleanData'!D399,"")</f>
        <v>255664131</v>
      </c>
      <c r="D135" t="str">
        <f>IF('Source NewCleanData'!$C399="lesson1",'Source NewCleanData'!E399,"")</f>
        <v>ConfirmS=&lt;#K&gt;;</v>
      </c>
      <c r="E135" t="b">
        <f t="shared" ref="E135:E198" si="4">IF(OR($D135=$O$9,$D135=$O$10,$D135=$O$11),TRUE,FALSE)</f>
        <v>1</v>
      </c>
      <c r="F135" s="80" t="str">
        <f>IF('Source NewCleanData'!$C399="lesson1",'Source NewCleanData'!F399,"")</f>
        <v>2018-04-26T16:52:36.268Z</v>
      </c>
    </row>
    <row r="136" spans="1:6" x14ac:dyDescent="0.3">
      <c r="A136">
        <f>VLOOKUP(C136,'UniqueAuthor#s'!$B$5:$C$75,2,TRUE)</f>
        <v>16</v>
      </c>
      <c r="B136" t="str">
        <f>IF('Source NewCleanData'!$C426="lesson1",'Source NewCleanData'!C426,"")</f>
        <v>lesson1</v>
      </c>
      <c r="C136">
        <f>IF('Source NewCleanData'!$C426="lesson1",'Source NewCleanData'!D426,"")</f>
        <v>256272415</v>
      </c>
      <c r="D136" t="str">
        <f>IF('Source NewCleanData'!$C426="lesson1",'Source NewCleanData'!E426,"")</f>
        <v>ConfirmS=K;</v>
      </c>
      <c r="E136" t="b">
        <f t="shared" si="4"/>
        <v>0</v>
      </c>
      <c r="F136" s="80" t="str">
        <f>IF('Source NewCleanData'!$C426="lesson1",'Source NewCleanData'!F426,"")</f>
        <v>2018-04-26T23:02:17.391Z</v>
      </c>
    </row>
    <row r="137" spans="1:6" x14ac:dyDescent="0.3">
      <c r="A137">
        <f>VLOOKUP(C137,'UniqueAuthor#s'!$B$5:$C$75,2,TRUE)</f>
        <v>16</v>
      </c>
      <c r="B137" t="str">
        <f>IF('Source NewCleanData'!$C427="lesson1",'Source NewCleanData'!C427,"")</f>
        <v>lesson1</v>
      </c>
      <c r="C137">
        <f>IF('Source NewCleanData'!$C427="lesson1",'Source NewCleanData'!D427,"")</f>
        <v>256272415</v>
      </c>
      <c r="D137" t="str">
        <f>IF('Source NewCleanData'!$C427="lesson1",'Source NewCleanData'!E427,"")</f>
        <v>ConfirmS=Empty_StringoK;</v>
      </c>
      <c r="E137" t="b">
        <f t="shared" si="4"/>
        <v>0</v>
      </c>
      <c r="F137" s="80" t="str">
        <f>IF('Source NewCleanData'!$C427="lesson1",'Source NewCleanData'!F427,"")</f>
        <v>2018-04-26T23:02:36.712Z</v>
      </c>
    </row>
    <row r="138" spans="1:6" x14ac:dyDescent="0.3">
      <c r="A138">
        <f>VLOOKUP(C138,'UniqueAuthor#s'!$B$5:$C$75,2,TRUE)</f>
        <v>16</v>
      </c>
      <c r="B138" t="str">
        <f>IF('Source NewCleanData'!$C428="lesson1",'Source NewCleanData'!C428,"")</f>
        <v>lesson1</v>
      </c>
      <c r="C138">
        <f>IF('Source NewCleanData'!$C428="lesson1",'Source NewCleanData'!D428,"")</f>
        <v>256272415</v>
      </c>
      <c r="D138" t="str">
        <f>IF('Source NewCleanData'!$C428="lesson1",'Source NewCleanData'!E428,"")</f>
        <v>ConfirmS=SoK;</v>
      </c>
      <c r="E138" t="b">
        <f t="shared" si="4"/>
        <v>0</v>
      </c>
      <c r="F138" s="80" t="str">
        <f>IF('Source NewCleanData'!$C428="lesson1",'Source NewCleanData'!F428,"")</f>
        <v>2018-04-26T23:02:45.827Z</v>
      </c>
    </row>
    <row r="139" spans="1:6" x14ac:dyDescent="0.3">
      <c r="A139">
        <f>VLOOKUP(C139,'UniqueAuthor#s'!$B$5:$C$75,2,TRUE)</f>
        <v>16</v>
      </c>
      <c r="B139" t="str">
        <f>IF('Source NewCleanData'!$C429="lesson1",'Source NewCleanData'!C429,"")</f>
        <v>lesson1</v>
      </c>
      <c r="C139">
        <f>IF('Source NewCleanData'!$C429="lesson1",'Source NewCleanData'!D429,"")</f>
        <v>256272415</v>
      </c>
      <c r="D139" t="str">
        <f>IF('Source NewCleanData'!$C429="lesson1",'Source NewCleanData'!E429,"")</f>
        <v>ConfirmS=&lt;K&gt;;</v>
      </c>
      <c r="E139" t="b">
        <f t="shared" si="4"/>
        <v>0</v>
      </c>
      <c r="F139" s="80" t="str">
        <f>IF('Source NewCleanData'!$C429="lesson1",'Source NewCleanData'!F429,"")</f>
        <v>2018-04-26T23:03:11.477Z</v>
      </c>
    </row>
    <row r="140" spans="1:6" x14ac:dyDescent="0.3">
      <c r="A140">
        <f>VLOOKUP(C140,'UniqueAuthor#s'!$B$5:$C$75,2,TRUE)</f>
        <v>16</v>
      </c>
      <c r="B140" t="str">
        <f>IF('Source NewCleanData'!$C430="lesson1",'Source NewCleanData'!C430,"")</f>
        <v>lesson1</v>
      </c>
      <c r="C140">
        <f>IF('Source NewCleanData'!$C430="lesson1",'Source NewCleanData'!D430,"")</f>
        <v>256272415</v>
      </c>
      <c r="D140" t="str">
        <f>IF('Source NewCleanData'!$C430="lesson1",'Source NewCleanData'!E430,"")</f>
        <v>ConfirmS=#SoK;</v>
      </c>
      <c r="E140" t="b">
        <f t="shared" si="4"/>
        <v>0</v>
      </c>
      <c r="F140" s="80" t="str">
        <f>IF('Source NewCleanData'!$C430="lesson1",'Source NewCleanData'!F430,"")</f>
        <v>2018-04-26T23:03:30.158Z</v>
      </c>
    </row>
    <row r="141" spans="1:6" x14ac:dyDescent="0.3">
      <c r="A141">
        <f>VLOOKUP(C141,'UniqueAuthor#s'!$B$5:$C$75,2,TRUE)</f>
        <v>16</v>
      </c>
      <c r="B141" t="str">
        <f>IF('Source NewCleanData'!$C431="lesson1",'Source NewCleanData'!C431,"")</f>
        <v>lesson1</v>
      </c>
      <c r="C141">
        <f>IF('Source NewCleanData'!$C431="lesson1",'Source NewCleanData'!D431,"")</f>
        <v>256272415</v>
      </c>
      <c r="D141" t="str">
        <f>IF('Source NewCleanData'!$C431="lesson1",'Source NewCleanData'!E431,"")</f>
        <v>ConfirmS=KoS;</v>
      </c>
      <c r="E141" t="b">
        <f t="shared" si="4"/>
        <v>0</v>
      </c>
      <c r="F141" s="80" t="str">
        <f>IF('Source NewCleanData'!$C431="lesson1",'Source NewCleanData'!F431,"")</f>
        <v>2018-04-26T23:03:55.233Z</v>
      </c>
    </row>
    <row r="142" spans="1:6" x14ac:dyDescent="0.3">
      <c r="A142">
        <f>VLOOKUP(C142,'UniqueAuthor#s'!$B$5:$C$75,2,TRUE)</f>
        <v>16</v>
      </c>
      <c r="B142" t="str">
        <f>IF('Source NewCleanData'!$C432="lesson1",'Source NewCleanData'!C432,"")</f>
        <v>lesson1</v>
      </c>
      <c r="C142">
        <f>IF('Source NewCleanData'!$C432="lesson1",'Source NewCleanData'!D432,"")</f>
        <v>256272415</v>
      </c>
      <c r="D142" t="str">
        <f>IF('Source NewCleanData'!$C432="lesson1",'Source NewCleanData'!E432,"")</f>
        <v>ConfirmS=&lt;K&gt;oS;</v>
      </c>
      <c r="E142" t="b">
        <f t="shared" si="4"/>
        <v>0</v>
      </c>
      <c r="F142" s="80" t="str">
        <f>IF('Source NewCleanData'!$C432="lesson1",'Source NewCleanData'!F432,"")</f>
        <v>2018-04-26T23:04:12.183Z</v>
      </c>
    </row>
    <row r="143" spans="1:6" x14ac:dyDescent="0.3">
      <c r="A143">
        <f>VLOOKUP(C143,'UniqueAuthor#s'!$B$5:$C$75,2,TRUE)</f>
        <v>16</v>
      </c>
      <c r="B143" t="str">
        <f>IF('Source NewCleanData'!$C433="lesson1",'Source NewCleanData'!C433,"")</f>
        <v>lesson1</v>
      </c>
      <c r="C143">
        <f>IF('Source NewCleanData'!$C433="lesson1",'Source NewCleanData'!D433,"")</f>
        <v>256272415</v>
      </c>
      <c r="D143" t="str">
        <f>IF('Source NewCleanData'!$C433="lesson1",'Source NewCleanData'!E433,"")</f>
        <v>ConfirmS=&lt;K&gt;o#S;</v>
      </c>
      <c r="E143" t="b">
        <f t="shared" si="4"/>
        <v>0</v>
      </c>
      <c r="F143" s="80" t="str">
        <f>IF('Source NewCleanData'!$C433="lesson1",'Source NewCleanData'!F433,"")</f>
        <v>2018-04-26T23:04:24.068Z</v>
      </c>
    </row>
    <row r="144" spans="1:6" x14ac:dyDescent="0.3">
      <c r="A144">
        <f>VLOOKUP(C144,'UniqueAuthor#s'!$B$5:$C$75,2,TRUE)</f>
        <v>16</v>
      </c>
      <c r="B144" t="str">
        <f>IF('Source NewCleanData'!$C434="lesson1",'Source NewCleanData'!C434,"")</f>
        <v>lesson1</v>
      </c>
      <c r="C144">
        <f>IF('Source NewCleanData'!$C434="lesson1",'Source NewCleanData'!D434,"")</f>
        <v>256272415</v>
      </c>
      <c r="D144" t="str">
        <f>IF('Source NewCleanData'!$C434="lesson1",'Source NewCleanData'!E434,"")</f>
        <v>ConfirmS=&lt;#K&gt;o#S;</v>
      </c>
      <c r="E144" t="b">
        <f t="shared" si="4"/>
        <v>1</v>
      </c>
      <c r="F144" s="80" t="str">
        <f>IF('Source NewCleanData'!$C434="lesson1",'Source NewCleanData'!F434,"")</f>
        <v>2018-04-26T23:04:32.269Z</v>
      </c>
    </row>
    <row r="145" spans="1:6" x14ac:dyDescent="0.3">
      <c r="A145">
        <f>VLOOKUP(C145,'UniqueAuthor#s'!$B$5:$C$75,2,TRUE)</f>
        <v>17</v>
      </c>
      <c r="B145" t="str">
        <f>IF('Source NewCleanData'!$C446="lesson1",'Source NewCleanData'!C446,"")</f>
        <v>lesson1</v>
      </c>
      <c r="C145">
        <f>IF('Source NewCleanData'!$C446="lesson1",'Source NewCleanData'!D446,"")</f>
        <v>265083727</v>
      </c>
      <c r="D145" t="str">
        <f>IF('Source NewCleanData'!$C446="lesson1",'Source NewCleanData'!E446,"")</f>
        <v>ConfirmS=/*expression*/;</v>
      </c>
      <c r="E145" t="b">
        <f t="shared" si="4"/>
        <v>0</v>
      </c>
      <c r="F145" s="80" t="str">
        <f>IF('Source NewCleanData'!$C446="lesson1",'Source NewCleanData'!F446,"")</f>
        <v>2018-04-29T21:51:51.626Z</v>
      </c>
    </row>
    <row r="146" spans="1:6" x14ac:dyDescent="0.3">
      <c r="A146">
        <f>VLOOKUP(C146,'UniqueAuthor#s'!$B$5:$C$75,2,TRUE)</f>
        <v>17</v>
      </c>
      <c r="B146" t="str">
        <f>IF('Source NewCleanData'!$C447="lesson1",'Source NewCleanData'!C447,"")</f>
        <v>lesson1</v>
      </c>
      <c r="C146">
        <f>IF('Source NewCleanData'!$C447="lesson1",'Source NewCleanData'!D447,"")</f>
        <v>265083727</v>
      </c>
      <c r="D146" t="str">
        <f>IF('Source NewCleanData'!$C447="lesson1",'Source NewCleanData'!E447,"")</f>
        <v>ConfirmS=K+S;</v>
      </c>
      <c r="E146" t="b">
        <f t="shared" si="4"/>
        <v>0</v>
      </c>
      <c r="F146" s="80" t="str">
        <f>IF('Source NewCleanData'!$C447="lesson1",'Source NewCleanData'!F447,"")</f>
        <v>2018-04-29T21:52:07.813Z</v>
      </c>
    </row>
    <row r="147" spans="1:6" x14ac:dyDescent="0.3">
      <c r="A147">
        <f>VLOOKUP(C147,'UniqueAuthor#s'!$B$5:$C$75,2,TRUE)</f>
        <v>17</v>
      </c>
      <c r="B147" t="str">
        <f>IF('Source NewCleanData'!$C448="lesson1",'Source NewCleanData'!C448,"")</f>
        <v>lesson1</v>
      </c>
      <c r="C147">
        <f>IF('Source NewCleanData'!$C448="lesson1",'Source NewCleanData'!D448,"")</f>
        <v>265083727</v>
      </c>
      <c r="D147" t="str">
        <f>IF('Source NewCleanData'!$C448="lesson1",'Source NewCleanData'!E448,"")</f>
        <v>ConfirmS=|#S|+1;</v>
      </c>
      <c r="E147" t="b">
        <f t="shared" si="4"/>
        <v>0</v>
      </c>
      <c r="F147" s="80" t="str">
        <f>IF('Source NewCleanData'!$C448="lesson1",'Source NewCleanData'!F448,"")</f>
        <v>2018-04-29T21:52:49.913Z</v>
      </c>
    </row>
    <row r="148" spans="1:6" x14ac:dyDescent="0.3">
      <c r="A148">
        <f>VLOOKUP(C148,'UniqueAuthor#s'!$B$5:$C$75,2,TRUE)</f>
        <v>17</v>
      </c>
      <c r="B148" t="str">
        <f>IF('Source NewCleanData'!$C449="lesson1",'Source NewCleanData'!C449,"")</f>
        <v>lesson1</v>
      </c>
      <c r="C148">
        <f>IF('Source NewCleanData'!$C449="lesson1",'Source NewCleanData'!D449,"")</f>
        <v>265083727</v>
      </c>
      <c r="D148" t="str">
        <f>IF('Source NewCleanData'!$C449="lesson1",'Source NewCleanData'!E449,"")</f>
        <v>ConfirmS=#S+1;</v>
      </c>
      <c r="E148" t="b">
        <f t="shared" si="4"/>
        <v>0</v>
      </c>
      <c r="F148" s="80" t="str">
        <f>IF('Source NewCleanData'!$C449="lesson1",'Source NewCleanData'!F449,"")</f>
        <v>2018-04-29T21:52:57.117Z</v>
      </c>
    </row>
    <row r="149" spans="1:6" x14ac:dyDescent="0.3">
      <c r="A149">
        <f>VLOOKUP(C149,'UniqueAuthor#s'!$B$5:$C$75,2,TRUE)</f>
        <v>17</v>
      </c>
      <c r="B149" t="str">
        <f>IF('Source NewCleanData'!$C450="lesson1",'Source NewCleanData'!C450,"")</f>
        <v>lesson1</v>
      </c>
      <c r="C149">
        <f>IF('Source NewCleanData'!$C450="lesson1",'Source NewCleanData'!D450,"")</f>
        <v>265083727</v>
      </c>
      <c r="D149" t="str">
        <f>IF('Source NewCleanData'!$C450="lesson1",'Source NewCleanData'!E450,"")</f>
        <v>ConfirmS=#S+1;</v>
      </c>
      <c r="E149" t="b">
        <f t="shared" si="4"/>
        <v>0</v>
      </c>
      <c r="F149" s="80" t="str">
        <f>IF('Source NewCleanData'!$C450="lesson1",'Source NewCleanData'!F450,"")</f>
        <v>2018-04-29T21:53:01.384Z</v>
      </c>
    </row>
    <row r="150" spans="1:6" x14ac:dyDescent="0.3">
      <c r="A150">
        <f>VLOOKUP(C150,'UniqueAuthor#s'!$B$5:$C$75,2,TRUE)</f>
        <v>17</v>
      </c>
      <c r="B150" t="str">
        <f>IF('Source NewCleanData'!$C451="lesson1",'Source NewCleanData'!C451,"")</f>
        <v>lesson1</v>
      </c>
      <c r="C150">
        <f>IF('Source NewCleanData'!$C451="lesson1",'Source NewCleanData'!D451,"")</f>
        <v>265083727</v>
      </c>
      <c r="D150" t="str">
        <f>IF('Source NewCleanData'!$C451="lesson1",'Source NewCleanData'!E451,"")</f>
        <v>ConfirmS=S+1;</v>
      </c>
      <c r="E150" t="b">
        <f t="shared" si="4"/>
        <v>0</v>
      </c>
      <c r="F150" s="80" t="str">
        <f>IF('Source NewCleanData'!$C451="lesson1",'Source NewCleanData'!F451,"")</f>
        <v>2018-04-29T21:53:08.591Z</v>
      </c>
    </row>
    <row r="151" spans="1:6" x14ac:dyDescent="0.3">
      <c r="A151">
        <f>VLOOKUP(C151,'UniqueAuthor#s'!$B$5:$C$75,2,TRUE)</f>
        <v>17</v>
      </c>
      <c r="B151" t="str">
        <f>IF('Source NewCleanData'!$C452="lesson1",'Source NewCleanData'!C452,"")</f>
        <v>lesson1</v>
      </c>
      <c r="C151">
        <f>IF('Source NewCleanData'!$C452="lesson1",'Source NewCleanData'!D452,"")</f>
        <v>265083727</v>
      </c>
      <c r="D151" t="str">
        <f>IF('Source NewCleanData'!$C452="lesson1",'Source NewCleanData'!E452,"")</f>
        <v>ConfirmS=S+K;</v>
      </c>
      <c r="E151" t="b">
        <f t="shared" si="4"/>
        <v>0</v>
      </c>
      <c r="F151" s="80" t="str">
        <f>IF('Source NewCleanData'!$C452="lesson1",'Source NewCleanData'!F452,"")</f>
        <v>2018-04-29T21:53:14.942Z</v>
      </c>
    </row>
    <row r="152" spans="1:6" x14ac:dyDescent="0.3">
      <c r="A152">
        <f>VLOOKUP(C152,'UniqueAuthor#s'!$B$5:$C$75,2,TRUE)</f>
        <v>17</v>
      </c>
      <c r="B152" t="str">
        <f>IF('Source NewCleanData'!$C453="lesson1",'Source NewCleanData'!C453,"")</f>
        <v>lesson1</v>
      </c>
      <c r="C152">
        <f>IF('Source NewCleanData'!$C453="lesson1",'Source NewCleanData'!D453,"")</f>
        <v>265083727</v>
      </c>
      <c r="D152" t="str">
        <f>IF('Source NewCleanData'!$C453="lesson1",'Source NewCleanData'!E453,"")</f>
        <v>ConfirmS=K+S;</v>
      </c>
      <c r="E152" t="b">
        <f t="shared" si="4"/>
        <v>0</v>
      </c>
      <c r="F152" s="80" t="str">
        <f>IF('Source NewCleanData'!$C453="lesson1",'Source NewCleanData'!F453,"")</f>
        <v>2018-04-29T21:53:26.331Z</v>
      </c>
    </row>
    <row r="153" spans="1:6" x14ac:dyDescent="0.3">
      <c r="A153">
        <f>VLOOKUP(C153,'UniqueAuthor#s'!$B$5:$C$75,2,TRUE)</f>
        <v>17</v>
      </c>
      <c r="B153" t="str">
        <f>IF('Source NewCleanData'!$C454="lesson1",'Source NewCleanData'!C454,"")</f>
        <v>lesson1</v>
      </c>
      <c r="C153">
        <f>IF('Source NewCleanData'!$C454="lesson1",'Source NewCleanData'!D454,"")</f>
        <v>265083727</v>
      </c>
      <c r="D153" t="str">
        <f>IF('Source NewCleanData'!$C454="lesson1",'Source NewCleanData'!E454,"")</f>
        <v>ConfirmS=&lt;#K&gt;o#S;</v>
      </c>
      <c r="E153" t="b">
        <f t="shared" si="4"/>
        <v>1</v>
      </c>
      <c r="F153" s="80" t="str">
        <f>IF('Source NewCleanData'!$C454="lesson1",'Source NewCleanData'!F454,"")</f>
        <v>2018-04-29T21:53:46.154Z</v>
      </c>
    </row>
    <row r="154" spans="1:6" x14ac:dyDescent="0.3">
      <c r="A154">
        <f>VLOOKUP(C154,'UniqueAuthor#s'!$B$5:$C$75,2,TRUE)</f>
        <v>18</v>
      </c>
      <c r="B154" t="str">
        <f>IF('Source NewCleanData'!$C483="lesson1",'Source NewCleanData'!C483,"")</f>
        <v>lesson1</v>
      </c>
      <c r="C154">
        <f>IF('Source NewCleanData'!$C483="lesson1",'Source NewCleanData'!D483,"")</f>
        <v>271627384</v>
      </c>
      <c r="D154" t="str">
        <f>IF('Source NewCleanData'!$C483="lesson1",'Source NewCleanData'!E483,"")</f>
        <v>ConfirmS=&lt;K&gt;;</v>
      </c>
      <c r="E154" t="b">
        <f t="shared" si="4"/>
        <v>0</v>
      </c>
      <c r="F154" s="80" t="str">
        <f>IF('Source NewCleanData'!$C483="lesson1",'Source NewCleanData'!F483,"")</f>
        <v>2018-04-24T02:54:20.056Z</v>
      </c>
    </row>
    <row r="155" spans="1:6" x14ac:dyDescent="0.3">
      <c r="A155">
        <f>VLOOKUP(C155,'UniqueAuthor#s'!$B$5:$C$75,2,TRUE)</f>
        <v>18</v>
      </c>
      <c r="B155" t="str">
        <f>IF('Source NewCleanData'!$C484="lesson1",'Source NewCleanData'!C484,"")</f>
        <v>lesson1</v>
      </c>
      <c r="C155">
        <f>IF('Source NewCleanData'!$C484="lesson1",'Source NewCleanData'!D484,"")</f>
        <v>271627384</v>
      </c>
      <c r="D155" t="str">
        <f>IF('Source NewCleanData'!$C484="lesson1",'Source NewCleanData'!E484,"")</f>
        <v>ConfirmS=K;</v>
      </c>
      <c r="E155" t="b">
        <f t="shared" si="4"/>
        <v>0</v>
      </c>
      <c r="F155" s="80" t="str">
        <f>IF('Source NewCleanData'!$C484="lesson1",'Source NewCleanData'!F484,"")</f>
        <v>2018-04-24T02:55:12.249Z</v>
      </c>
    </row>
    <row r="156" spans="1:6" x14ac:dyDescent="0.3">
      <c r="A156">
        <f>VLOOKUP(C156,'UniqueAuthor#s'!$B$5:$C$75,2,TRUE)</f>
        <v>18</v>
      </c>
      <c r="B156" t="str">
        <f>IF('Source NewCleanData'!$C485="lesson1",'Source NewCleanData'!C485,"")</f>
        <v>lesson1</v>
      </c>
      <c r="C156">
        <f>IF('Source NewCleanData'!$C485="lesson1",'Source NewCleanData'!D485,"")</f>
        <v>271627384</v>
      </c>
      <c r="D156" t="str">
        <f>IF('Source NewCleanData'!$C485="lesson1",'Source NewCleanData'!E485,"")</f>
        <v>ConfirmS=Ko#S;</v>
      </c>
      <c r="E156" t="b">
        <f t="shared" si="4"/>
        <v>0</v>
      </c>
      <c r="F156" s="80" t="str">
        <f>IF('Source NewCleanData'!$C485="lesson1",'Source NewCleanData'!F485,"")</f>
        <v>2018-04-24T02:55:39.698Z</v>
      </c>
    </row>
    <row r="157" spans="1:6" x14ac:dyDescent="0.3">
      <c r="A157">
        <f>VLOOKUP(C157,'UniqueAuthor#s'!$B$5:$C$75,2,TRUE)</f>
        <v>18</v>
      </c>
      <c r="B157" t="str">
        <f>IF('Source NewCleanData'!$C486="lesson1",'Source NewCleanData'!C486,"")</f>
        <v>lesson1</v>
      </c>
      <c r="C157">
        <f>IF('Source NewCleanData'!$C486="lesson1",'Source NewCleanData'!D486,"")</f>
        <v>271627384</v>
      </c>
      <c r="D157" t="str">
        <f>IF('Source NewCleanData'!$C486="lesson1",'Source NewCleanData'!E486,"")</f>
        <v>ConfirmS=&lt;#K&gt;o#S;</v>
      </c>
      <c r="E157" t="b">
        <f t="shared" si="4"/>
        <v>1</v>
      </c>
      <c r="F157" s="80" t="str">
        <f>IF('Source NewCleanData'!$C486="lesson1",'Source NewCleanData'!F486,"")</f>
        <v>2018-04-24T02:55:53.867Z</v>
      </c>
    </row>
    <row r="158" spans="1:6" x14ac:dyDescent="0.3">
      <c r="A158">
        <f>VLOOKUP(C158,'UniqueAuthor#s'!$B$5:$C$75,2,TRUE)</f>
        <v>19</v>
      </c>
      <c r="B158" t="str">
        <f>IF('Source NewCleanData'!$C497="lesson1",'Source NewCleanData'!C497,"")</f>
        <v>lesson1</v>
      </c>
      <c r="C158">
        <f>IF('Source NewCleanData'!$C497="lesson1",'Source NewCleanData'!D497,"")</f>
        <v>277475471</v>
      </c>
      <c r="D158" t="str">
        <f>IF('Source NewCleanData'!$C497="lesson1",'Source NewCleanData'!E497,"")</f>
        <v>ConfirmS=&lt;#K&gt;;</v>
      </c>
      <c r="E158" t="b">
        <f t="shared" si="4"/>
        <v>1</v>
      </c>
      <c r="F158" s="80" t="str">
        <f>IF('Source NewCleanData'!$C497="lesson1",'Source NewCleanData'!F497,"")</f>
        <v>2018-04-26T04:18:41.784Z</v>
      </c>
    </row>
    <row r="159" spans="1:6" x14ac:dyDescent="0.3">
      <c r="A159">
        <f>VLOOKUP(C159,'UniqueAuthor#s'!$B$5:$C$75,2,TRUE)</f>
        <v>19</v>
      </c>
      <c r="B159" t="str">
        <f>IF('Source NewCleanData'!$C504="lesson1",'Source NewCleanData'!C504,"")</f>
        <v>lesson1</v>
      </c>
      <c r="C159">
        <f>IF('Source NewCleanData'!$C504="lesson1",'Source NewCleanData'!D504,"")</f>
        <v>277475471</v>
      </c>
      <c r="D159" t="str">
        <f>IF('Source NewCleanData'!$C504="lesson1",'Source NewCleanData'!E504,"")</f>
        <v>ConfirmS=&lt;#K&gt;;</v>
      </c>
      <c r="E159" t="b">
        <f t="shared" si="4"/>
        <v>1</v>
      </c>
      <c r="F159" s="80" t="str">
        <f>IF('Source NewCleanData'!$C504="lesson1",'Source NewCleanData'!F504,"")</f>
        <v>2018-05-03T11:24:29.739Z</v>
      </c>
    </row>
    <row r="160" spans="1:6" x14ac:dyDescent="0.3">
      <c r="A160">
        <f>VLOOKUP(C160,'UniqueAuthor#s'!$B$5:$C$75,2,TRUE)</f>
        <v>20</v>
      </c>
      <c r="B160" t="str">
        <f>IF('Source NewCleanData'!$C513="lesson1",'Source NewCleanData'!C513,"")</f>
        <v>lesson1</v>
      </c>
      <c r="C160">
        <f>IF('Source NewCleanData'!$C513="lesson1",'Source NewCleanData'!D513,"")</f>
        <v>295685076</v>
      </c>
      <c r="D160" t="str">
        <f>IF('Source NewCleanData'!$C513="lesson1",'Source NewCleanData'!E513,"")</f>
        <v>ConfirmS=&lt;K&gt;o#S;</v>
      </c>
      <c r="E160" t="b">
        <f t="shared" si="4"/>
        <v>0</v>
      </c>
      <c r="F160" s="80" t="str">
        <f>IF('Source NewCleanData'!$C513="lesson1",'Source NewCleanData'!F513,"")</f>
        <v>2018-04-28T16:16:08.898Z</v>
      </c>
    </row>
    <row r="161" spans="1:6" x14ac:dyDescent="0.3">
      <c r="A161">
        <f>VLOOKUP(C161,'UniqueAuthor#s'!$B$5:$C$75,2,TRUE)</f>
        <v>20</v>
      </c>
      <c r="B161" t="str">
        <f>IF('Source NewCleanData'!$C514="lesson1",'Source NewCleanData'!C514,"")</f>
        <v>lesson1</v>
      </c>
      <c r="C161">
        <f>IF('Source NewCleanData'!$C514="lesson1",'Source NewCleanData'!D514,"")</f>
        <v>295685076</v>
      </c>
      <c r="D161" t="str">
        <f>IF('Source NewCleanData'!$C514="lesson1",'Source NewCleanData'!E514,"")</f>
        <v>ConfirmS=&lt;#K&gt;o#S;</v>
      </c>
      <c r="E161" t="b">
        <f t="shared" si="4"/>
        <v>1</v>
      </c>
      <c r="F161" s="80" t="str">
        <f>IF('Source NewCleanData'!$C514="lesson1",'Source NewCleanData'!F514,"")</f>
        <v>2018-04-28T16:17:12.932Z</v>
      </c>
    </row>
    <row r="162" spans="1:6" x14ac:dyDescent="0.3">
      <c r="A162">
        <f>VLOOKUP(C162,'UniqueAuthor#s'!$B$5:$C$75,2,TRUE)</f>
        <v>21</v>
      </c>
      <c r="B162" t="str">
        <f>IF('Source NewCleanData'!$C521="lesson1",'Source NewCleanData'!C521,"")</f>
        <v>lesson1</v>
      </c>
      <c r="C162">
        <f>IF('Source NewCleanData'!$C521="lesson1",'Source NewCleanData'!D521,"")</f>
        <v>301402026</v>
      </c>
      <c r="D162" t="str">
        <f>IF('Source NewCleanData'!$C521="lesson1",'Source NewCleanData'!E521,"")</f>
        <v>ConfirmS=Empty_String;</v>
      </c>
      <c r="E162" t="b">
        <f t="shared" si="4"/>
        <v>0</v>
      </c>
      <c r="F162" s="80" t="str">
        <f>IF('Source NewCleanData'!$C521="lesson1",'Source NewCleanData'!F521,"")</f>
        <v>2018-04-26T15:50:30.289Z</v>
      </c>
    </row>
    <row r="163" spans="1:6" x14ac:dyDescent="0.3">
      <c r="A163">
        <f>VLOOKUP(C163,'UniqueAuthor#s'!$B$5:$C$75,2,TRUE)</f>
        <v>21</v>
      </c>
      <c r="B163" t="str">
        <f>IF('Source NewCleanData'!$C522="lesson1",'Source NewCleanData'!C522,"")</f>
        <v>lesson1</v>
      </c>
      <c r="C163">
        <f>IF('Source NewCleanData'!$C522="lesson1",'Source NewCleanData'!D522,"")</f>
        <v>301402026</v>
      </c>
      <c r="D163" t="str">
        <f>IF('Source NewCleanData'!$C522="lesson1",'Source NewCleanData'!E522,"")</f>
        <v>ConfirmS=#S;</v>
      </c>
      <c r="E163" t="b">
        <f t="shared" si="4"/>
        <v>0</v>
      </c>
      <c r="F163" s="80" t="str">
        <f>IF('Source NewCleanData'!$C522="lesson1",'Source NewCleanData'!F522,"")</f>
        <v>2018-04-26T15:50:48.965Z</v>
      </c>
    </row>
    <row r="164" spans="1:6" x14ac:dyDescent="0.3">
      <c r="A164">
        <f>VLOOKUP(C164,'UniqueAuthor#s'!$B$5:$C$75,2,TRUE)</f>
        <v>21</v>
      </c>
      <c r="B164" t="str">
        <f>IF('Source NewCleanData'!$C523="lesson1",'Source NewCleanData'!C523,"")</f>
        <v>lesson1</v>
      </c>
      <c r="C164">
        <f>IF('Source NewCleanData'!$C523="lesson1",'Source NewCleanData'!D523,"")</f>
        <v>301402026</v>
      </c>
      <c r="D164" t="str">
        <f>IF('Source NewCleanData'!$C523="lesson1",'Source NewCleanData'!E523,"")</f>
        <v>ConfirmS=&lt;K&gt;oS;</v>
      </c>
      <c r="E164" t="b">
        <f t="shared" si="4"/>
        <v>0</v>
      </c>
      <c r="F164" s="80" t="str">
        <f>IF('Source NewCleanData'!$C523="lesson1",'Source NewCleanData'!F523,"")</f>
        <v>2018-04-26T15:52:06.665Z</v>
      </c>
    </row>
    <row r="165" spans="1:6" x14ac:dyDescent="0.3">
      <c r="A165">
        <f>VLOOKUP(C165,'UniqueAuthor#s'!$B$5:$C$75,2,TRUE)</f>
        <v>21</v>
      </c>
      <c r="B165" t="str">
        <f>IF('Source NewCleanData'!$C524="lesson1",'Source NewCleanData'!C524,"")</f>
        <v>lesson1</v>
      </c>
      <c r="C165">
        <f>IF('Source NewCleanData'!$C524="lesson1",'Source NewCleanData'!D524,"")</f>
        <v>301402026</v>
      </c>
      <c r="D165" t="str">
        <f>IF('Source NewCleanData'!$C524="lesson1",'Source NewCleanData'!E524,"")</f>
        <v>ConfirmS=&lt;#K&gt;o&lt;#S&gt;;</v>
      </c>
      <c r="E165" t="b">
        <f t="shared" si="4"/>
        <v>0</v>
      </c>
      <c r="F165" s="80" t="str">
        <f>IF('Source NewCleanData'!$C524="lesson1",'Source NewCleanData'!F524,"")</f>
        <v>2018-04-26T15:53:44.397Z</v>
      </c>
    </row>
    <row r="166" spans="1:6" x14ac:dyDescent="0.3">
      <c r="A166">
        <f>VLOOKUP(C166,'UniqueAuthor#s'!$B$5:$C$75,2,TRUE)</f>
        <v>21</v>
      </c>
      <c r="B166" t="str">
        <f>IF('Source NewCleanData'!$C525="lesson1",'Source NewCleanData'!C525,"")</f>
        <v>lesson1</v>
      </c>
      <c r="C166">
        <f>IF('Source NewCleanData'!$C525="lesson1",'Source NewCleanData'!D525,"")</f>
        <v>301402026</v>
      </c>
      <c r="D166" t="str">
        <f>IF('Source NewCleanData'!$C525="lesson1",'Source NewCleanData'!E525,"")</f>
        <v>ConfirmS=&lt;K&gt;o&lt;#S&gt;;</v>
      </c>
      <c r="E166" t="b">
        <f t="shared" si="4"/>
        <v>0</v>
      </c>
      <c r="F166" s="80" t="str">
        <f>IF('Source NewCleanData'!$C525="lesson1",'Source NewCleanData'!F525,"")</f>
        <v>2018-04-26T15:54:01.315Z</v>
      </c>
    </row>
    <row r="167" spans="1:6" x14ac:dyDescent="0.3">
      <c r="A167">
        <f>VLOOKUP(C167,'UniqueAuthor#s'!$B$5:$C$75,2,TRUE)</f>
        <v>21</v>
      </c>
      <c r="B167" t="str">
        <f>IF('Source NewCleanData'!$C526="lesson1",'Source NewCleanData'!C526,"")</f>
        <v>lesson1</v>
      </c>
      <c r="C167">
        <f>IF('Source NewCleanData'!$C526="lesson1",'Source NewCleanData'!D526,"")</f>
        <v>301402026</v>
      </c>
      <c r="D167" t="str">
        <f>IF('Source NewCleanData'!$C526="lesson1",'Source NewCleanData'!E526,"")</f>
        <v>ConfirmS=&lt;K&gt;o#S;</v>
      </c>
      <c r="E167" t="b">
        <f t="shared" si="4"/>
        <v>0</v>
      </c>
      <c r="F167" s="80" t="str">
        <f>IF('Source NewCleanData'!$C526="lesson1",'Source NewCleanData'!F526,"")</f>
        <v>2018-04-26T15:54:20.397Z</v>
      </c>
    </row>
    <row r="168" spans="1:6" x14ac:dyDescent="0.3">
      <c r="A168">
        <f>VLOOKUP(C168,'UniqueAuthor#s'!$B$5:$C$75,2,TRUE)</f>
        <v>21</v>
      </c>
      <c r="B168" t="str">
        <f>IF('Source NewCleanData'!$C527="lesson1",'Source NewCleanData'!C527,"")</f>
        <v>lesson1</v>
      </c>
      <c r="C168">
        <f>IF('Source NewCleanData'!$C527="lesson1",'Source NewCleanData'!D527,"")</f>
        <v>301402026</v>
      </c>
      <c r="D168" t="str">
        <f>IF('Source NewCleanData'!$C527="lesson1",'Source NewCleanData'!E527,"")</f>
        <v>ConfirmS=&lt;#K&gt;o#S;</v>
      </c>
      <c r="E168" t="b">
        <f t="shared" si="4"/>
        <v>1</v>
      </c>
      <c r="F168" s="80" t="str">
        <f>IF('Source NewCleanData'!$C527="lesson1",'Source NewCleanData'!F527,"")</f>
        <v>2018-04-26T15:54:39.483Z</v>
      </c>
    </row>
    <row r="169" spans="1:6" x14ac:dyDescent="0.3">
      <c r="A169">
        <f>VLOOKUP(C169,'UniqueAuthor#s'!$B$5:$C$75,2,TRUE)</f>
        <v>22</v>
      </c>
      <c r="B169" t="str">
        <f>IF('Source NewCleanData'!$C535="lesson1",'Source NewCleanData'!C535,"")</f>
        <v>lesson1</v>
      </c>
      <c r="C169">
        <f>IF('Source NewCleanData'!$C535="lesson1",'Source NewCleanData'!D535,"")</f>
        <v>333030749</v>
      </c>
      <c r="D169" t="str">
        <f>IF('Source NewCleanData'!$C535="lesson1",'Source NewCleanData'!E535,"")</f>
        <v>ConfirmS=#Ko#S/*expression*/;</v>
      </c>
      <c r="E169" t="b">
        <f t="shared" si="4"/>
        <v>0</v>
      </c>
      <c r="F169" s="80" t="str">
        <f>IF('Source NewCleanData'!$C535="lesson1",'Source NewCleanData'!F535,"")</f>
        <v>2018-04-26T04:15:28.733Z</v>
      </c>
    </row>
    <row r="170" spans="1:6" x14ac:dyDescent="0.3">
      <c r="A170">
        <f>VLOOKUP(C170,'UniqueAuthor#s'!$B$5:$C$75,2,TRUE)</f>
        <v>22</v>
      </c>
      <c r="B170" t="str">
        <f>IF('Source NewCleanData'!$C536="lesson1",'Source NewCleanData'!C536,"")</f>
        <v>lesson1</v>
      </c>
      <c r="C170">
        <f>IF('Source NewCleanData'!$C536="lesson1",'Source NewCleanData'!D536,"")</f>
        <v>333030749</v>
      </c>
      <c r="D170" t="str">
        <f>IF('Source NewCleanData'!$C536="lesson1",'Source NewCleanData'!E536,"")</f>
        <v>ConfirmS=&lt;#K&gt;/*expression*/;</v>
      </c>
      <c r="E170" t="b">
        <f t="shared" si="4"/>
        <v>0</v>
      </c>
      <c r="F170" s="80" t="str">
        <f>IF('Source NewCleanData'!$C536="lesson1",'Source NewCleanData'!F536,"")</f>
        <v>2018-04-26T04:15:43.976Z</v>
      </c>
    </row>
    <row r="171" spans="1:6" x14ac:dyDescent="0.3">
      <c r="A171">
        <f>VLOOKUP(C171,'UniqueAuthor#s'!$B$5:$C$75,2,TRUE)</f>
        <v>22</v>
      </c>
      <c r="B171" t="str">
        <f>IF('Source NewCleanData'!$C537="lesson1",'Source NewCleanData'!C537,"")</f>
        <v>lesson1</v>
      </c>
      <c r="C171">
        <f>IF('Source NewCleanData'!$C537="lesson1",'Source NewCleanData'!D537,"")</f>
        <v>333030749</v>
      </c>
      <c r="D171" t="str">
        <f>IF('Source NewCleanData'!$C537="lesson1",'Source NewCleanData'!E537,"")</f>
        <v>ConfirmS=&lt;#K&gt;;</v>
      </c>
      <c r="E171" t="b">
        <f t="shared" si="4"/>
        <v>1</v>
      </c>
      <c r="F171" s="80" t="str">
        <f>IF('Source NewCleanData'!$C537="lesson1",'Source NewCleanData'!F537,"")</f>
        <v>2018-04-26T04:16:08.215Z</v>
      </c>
    </row>
    <row r="172" spans="1:6" x14ac:dyDescent="0.3">
      <c r="A172">
        <f>VLOOKUP(C172,'UniqueAuthor#s'!$B$5:$C$75,2,TRUE)</f>
        <v>23</v>
      </c>
      <c r="B172" t="str">
        <f>IF('Source NewCleanData'!$C550="lesson1",'Source NewCleanData'!C550,"")</f>
        <v>lesson1</v>
      </c>
      <c r="C172">
        <f>IF('Source NewCleanData'!$C550="lesson1",'Source NewCleanData'!D550,"")</f>
        <v>335074713</v>
      </c>
      <c r="D172" t="str">
        <f>IF('Source NewCleanData'!$C550="lesson1",'Source NewCleanData'!E550,"")</f>
        <v>ConfirmS=Empty_String;</v>
      </c>
      <c r="E172" t="b">
        <f t="shared" si="4"/>
        <v>0</v>
      </c>
      <c r="F172" s="80" t="str">
        <f>IF('Source NewCleanData'!$C550="lesson1",'Source NewCleanData'!F550,"")</f>
        <v>2018-04-30T02:52:04.506Z</v>
      </c>
    </row>
    <row r="173" spans="1:6" x14ac:dyDescent="0.3">
      <c r="A173">
        <f>VLOOKUP(C173,'UniqueAuthor#s'!$B$5:$C$75,2,TRUE)</f>
        <v>23</v>
      </c>
      <c r="B173" t="str">
        <f>IF('Source NewCleanData'!$C551="lesson1",'Source NewCleanData'!C551,"")</f>
        <v>lesson1</v>
      </c>
      <c r="C173">
        <f>IF('Source NewCleanData'!$C551="lesson1",'Source NewCleanData'!D551,"")</f>
        <v>335074713</v>
      </c>
      <c r="D173" t="str">
        <f>IF('Source NewCleanData'!$C551="lesson1",'Source NewCleanData'!E551,"")</f>
        <v>ConfirmS=&lt;&gt;;</v>
      </c>
      <c r="E173" t="b">
        <f t="shared" si="4"/>
        <v>0</v>
      </c>
      <c r="F173" s="80" t="str">
        <f>IF('Source NewCleanData'!$C551="lesson1",'Source NewCleanData'!F551,"")</f>
        <v>2018-04-30T02:52:33.319Z</v>
      </c>
    </row>
    <row r="174" spans="1:6" x14ac:dyDescent="0.3">
      <c r="A174">
        <f>VLOOKUP(C174,'UniqueAuthor#s'!$B$5:$C$75,2,TRUE)</f>
        <v>23</v>
      </c>
      <c r="B174" t="str">
        <f>IF('Source NewCleanData'!$C552="lesson1",'Source NewCleanData'!C552,"")</f>
        <v>lesson1</v>
      </c>
      <c r="C174">
        <f>IF('Source NewCleanData'!$C552="lesson1",'Source NewCleanData'!D552,"")</f>
        <v>335074713</v>
      </c>
      <c r="D174" t="str">
        <f>IF('Source NewCleanData'!$C552="lesson1",'Source NewCleanData'!E552,"")</f>
        <v>ConfirmS=0;</v>
      </c>
      <c r="E174" t="b">
        <f t="shared" si="4"/>
        <v>0</v>
      </c>
      <c r="F174" s="80" t="str">
        <f>IF('Source NewCleanData'!$C552="lesson1",'Source NewCleanData'!F552,"")</f>
        <v>2018-04-30T02:52:45.136Z</v>
      </c>
    </row>
    <row r="175" spans="1:6" x14ac:dyDescent="0.3">
      <c r="A175">
        <f>VLOOKUP(C175,'UniqueAuthor#s'!$B$5:$C$75,2,TRUE)</f>
        <v>23</v>
      </c>
      <c r="B175" t="str">
        <f>IF('Source NewCleanData'!$C553="lesson1",'Source NewCleanData'!C553,"")</f>
        <v>lesson1</v>
      </c>
      <c r="C175">
        <f>IF('Source NewCleanData'!$C553="lesson1",'Source NewCleanData'!D553,"")</f>
        <v>335074713</v>
      </c>
      <c r="D175" t="str">
        <f>IF('Source NewCleanData'!$C553="lesson1",'Source NewCleanData'!E553,"")</f>
        <v>ConfirmS=();</v>
      </c>
      <c r="E175" t="b">
        <f t="shared" si="4"/>
        <v>0</v>
      </c>
      <c r="F175" s="80" t="str">
        <f>IF('Source NewCleanData'!$C553="lesson1",'Source NewCleanData'!F553,"")</f>
        <v>2018-04-30T02:53:29.076Z</v>
      </c>
    </row>
    <row r="176" spans="1:6" x14ac:dyDescent="0.3">
      <c r="A176">
        <f>VLOOKUP(C176,'UniqueAuthor#s'!$B$5:$C$75,2,TRUE)</f>
        <v>23</v>
      </c>
      <c r="B176" t="str">
        <f>IF('Source NewCleanData'!$C554="lesson1",'Source NewCleanData'!C554,"")</f>
        <v>lesson1</v>
      </c>
      <c r="C176">
        <f>IF('Source NewCleanData'!$C554="lesson1",'Source NewCleanData'!D554,"")</f>
        <v>335074713</v>
      </c>
      <c r="D176" t="str">
        <f>IF('Source NewCleanData'!$C554="lesson1",'Source NewCleanData'!E554,"")</f>
        <v>ConfirmS=K;</v>
      </c>
      <c r="E176" t="b">
        <f t="shared" si="4"/>
        <v>0</v>
      </c>
      <c r="F176" s="80" t="str">
        <f>IF('Source NewCleanData'!$C554="lesson1",'Source NewCleanData'!F554,"")</f>
        <v>2018-04-30T02:53:55.654Z</v>
      </c>
    </row>
    <row r="177" spans="1:6" x14ac:dyDescent="0.3">
      <c r="A177">
        <f>VLOOKUP(C177,'UniqueAuthor#s'!$B$5:$C$75,2,TRUE)</f>
        <v>23</v>
      </c>
      <c r="B177" t="str">
        <f>IF('Source NewCleanData'!$C555="lesson1",'Source NewCleanData'!C555,"")</f>
        <v>lesson1</v>
      </c>
      <c r="C177">
        <f>IF('Source NewCleanData'!$C555="lesson1",'Source NewCleanData'!D555,"")</f>
        <v>335074713</v>
      </c>
      <c r="D177" t="str">
        <f>IF('Source NewCleanData'!$C555="lesson1",'Source NewCleanData'!E555,"")</f>
        <v>ConfirmS=3;</v>
      </c>
      <c r="E177" t="b">
        <f t="shared" si="4"/>
        <v>0</v>
      </c>
      <c r="F177" s="80" t="str">
        <f>IF('Source NewCleanData'!$C555="lesson1",'Source NewCleanData'!F555,"")</f>
        <v>2018-04-30T02:56:27.307Z</v>
      </c>
    </row>
    <row r="178" spans="1:6" x14ac:dyDescent="0.3">
      <c r="A178">
        <f>VLOOKUP(C178,'UniqueAuthor#s'!$B$5:$C$75,2,TRUE)</f>
        <v>23</v>
      </c>
      <c r="B178" t="str">
        <f>IF('Source NewCleanData'!$C556="lesson1",'Source NewCleanData'!C556,"")</f>
        <v>lesson1</v>
      </c>
      <c r="C178">
        <f>IF('Source NewCleanData'!$C556="lesson1",'Source NewCleanData'!D556,"")</f>
        <v>335074713</v>
      </c>
      <c r="D178" t="str">
        <f>IF('Source NewCleanData'!$C556="lesson1",'Source NewCleanData'!E556,"")</f>
        <v>ConfirmS=Empty_String;</v>
      </c>
      <c r="E178" t="b">
        <f t="shared" si="4"/>
        <v>0</v>
      </c>
      <c r="F178" s="80" t="str">
        <f>IF('Source NewCleanData'!$C556="lesson1",'Source NewCleanData'!F556,"")</f>
        <v>2018-04-30T02:57:01.813Z</v>
      </c>
    </row>
    <row r="179" spans="1:6" x14ac:dyDescent="0.3">
      <c r="A179">
        <f>VLOOKUP(C179,'UniqueAuthor#s'!$B$5:$C$75,2,TRUE)</f>
        <v>23</v>
      </c>
      <c r="B179" t="str">
        <f>IF('Source NewCleanData'!$C557="lesson1",'Source NewCleanData'!C557,"")</f>
        <v>lesson1</v>
      </c>
      <c r="C179">
        <f>IF('Source NewCleanData'!$C557="lesson1",'Source NewCleanData'!D557,"")</f>
        <v>335074713</v>
      </c>
      <c r="D179" t="str">
        <f>IF('Source NewCleanData'!$C557="lesson1",'Source NewCleanData'!E557,"")</f>
        <v>ConfirmS=&lt;#S&gt;o#K;</v>
      </c>
      <c r="E179" t="b">
        <f t="shared" si="4"/>
        <v>0</v>
      </c>
      <c r="F179" s="80" t="str">
        <f>IF('Source NewCleanData'!$C557="lesson1",'Source NewCleanData'!F557,"")</f>
        <v>2018-04-30T02:57:40.508Z</v>
      </c>
    </row>
    <row r="180" spans="1:6" x14ac:dyDescent="0.3">
      <c r="A180">
        <f>VLOOKUP(C180,'UniqueAuthor#s'!$B$5:$C$75,2,TRUE)</f>
        <v>23</v>
      </c>
      <c r="B180" t="str">
        <f>IF('Source NewCleanData'!$C558="lesson1",'Source NewCleanData'!C558,"")</f>
        <v>lesson1</v>
      </c>
      <c r="C180">
        <f>IF('Source NewCleanData'!$C558="lesson1",'Source NewCleanData'!D558,"")</f>
        <v>335074713</v>
      </c>
      <c r="D180" t="str">
        <f>IF('Source NewCleanData'!$C558="lesson1",'Source NewCleanData'!E558,"")</f>
        <v>ConfirmS=&lt;#S&gt;o#K;</v>
      </c>
      <c r="E180" t="b">
        <f t="shared" si="4"/>
        <v>0</v>
      </c>
      <c r="F180" s="80" t="str">
        <f>IF('Source NewCleanData'!$C558="lesson1",'Source NewCleanData'!F558,"")</f>
        <v>2018-04-30T02:58:01.365Z</v>
      </c>
    </row>
    <row r="181" spans="1:6" x14ac:dyDescent="0.3">
      <c r="A181">
        <f>VLOOKUP(C181,'UniqueAuthor#s'!$B$5:$C$75,2,TRUE)</f>
        <v>23</v>
      </c>
      <c r="B181" t="str">
        <f>IF('Source NewCleanData'!$C559="lesson1",'Source NewCleanData'!C559,"")</f>
        <v>lesson1</v>
      </c>
      <c r="C181">
        <f>IF('Source NewCleanData'!$C559="lesson1",'Source NewCleanData'!D559,"")</f>
        <v>335074713</v>
      </c>
      <c r="D181" t="str">
        <f>IF('Source NewCleanData'!$C559="lesson1",'Source NewCleanData'!E559,"")</f>
        <v>ConfirmS=#K;</v>
      </c>
      <c r="E181" t="b">
        <f t="shared" si="4"/>
        <v>0</v>
      </c>
      <c r="F181" s="80" t="str">
        <f>IF('Source NewCleanData'!$C559="lesson1",'Source NewCleanData'!F559,"")</f>
        <v>2018-04-30T03:00:55.883Z</v>
      </c>
    </row>
    <row r="182" spans="1:6" x14ac:dyDescent="0.3">
      <c r="A182">
        <f>VLOOKUP(C182,'UniqueAuthor#s'!$B$5:$C$75,2,TRUE)</f>
        <v>23</v>
      </c>
      <c r="B182" t="str">
        <f>IF('Source NewCleanData'!$C560="lesson1",'Source NewCleanData'!C560,"")</f>
        <v>lesson1</v>
      </c>
      <c r="C182">
        <f>IF('Source NewCleanData'!$C560="lesson1",'Source NewCleanData'!D560,"")</f>
        <v>335074713</v>
      </c>
      <c r="D182" t="str">
        <f>IF('Source NewCleanData'!$C560="lesson1",'Source NewCleanData'!E560,"")</f>
        <v>ConfirmS=&lt;3&gt;;</v>
      </c>
      <c r="E182" t="b">
        <f t="shared" si="4"/>
        <v>0</v>
      </c>
      <c r="F182" s="80" t="str">
        <f>IF('Source NewCleanData'!$C560="lesson1",'Source NewCleanData'!F560,"")</f>
        <v>2018-04-30T03:01:12.993Z</v>
      </c>
    </row>
    <row r="183" spans="1:6" x14ac:dyDescent="0.3">
      <c r="A183">
        <f>VLOOKUP(C183,'UniqueAuthor#s'!$B$5:$C$75,2,TRUE)</f>
        <v>24</v>
      </c>
      <c r="B183" t="str">
        <f>IF('Source NewCleanData'!$C561="lesson1",'Source NewCleanData'!C561,"")</f>
        <v>lesson1</v>
      </c>
      <c r="C183">
        <f>IF('Source NewCleanData'!$C561="lesson1",'Source NewCleanData'!D561,"")</f>
        <v>353072782</v>
      </c>
      <c r="D183" t="str">
        <f>IF('Source NewCleanData'!$C561="lesson1",'Source NewCleanData'!E561,"")</f>
        <v>ConfirmS=#So&lt;K&gt;;</v>
      </c>
      <c r="E183" t="b">
        <f t="shared" si="4"/>
        <v>0</v>
      </c>
      <c r="F183" s="80" t="str">
        <f>IF('Source NewCleanData'!$C561="lesson1",'Source NewCleanData'!F561,"")</f>
        <v>2018-04-29T18:47:32.482Z</v>
      </c>
    </row>
    <row r="184" spans="1:6" x14ac:dyDescent="0.3">
      <c r="A184">
        <f>VLOOKUP(C184,'UniqueAuthor#s'!$B$5:$C$75,2,TRUE)</f>
        <v>24</v>
      </c>
      <c r="B184" t="str">
        <f>IF('Source NewCleanData'!$C562="lesson1",'Source NewCleanData'!C562,"")</f>
        <v>lesson1</v>
      </c>
      <c r="C184">
        <f>IF('Source NewCleanData'!$C562="lesson1",'Source NewCleanData'!D562,"")</f>
        <v>353072782</v>
      </c>
      <c r="D184" t="str">
        <f>IF('Source NewCleanData'!$C562="lesson1",'Source NewCleanData'!E562,"")</f>
        <v>ConfirmS=&lt;K&gt;o#S;</v>
      </c>
      <c r="E184" t="b">
        <f t="shared" si="4"/>
        <v>0</v>
      </c>
      <c r="F184" s="80" t="str">
        <f>IF('Source NewCleanData'!$C562="lesson1",'Source NewCleanData'!F562,"")</f>
        <v>2018-04-29T18:47:49.571Z</v>
      </c>
    </row>
    <row r="185" spans="1:6" x14ac:dyDescent="0.3">
      <c r="A185">
        <f>VLOOKUP(C185,'UniqueAuthor#s'!$B$5:$C$75,2,TRUE)</f>
        <v>24</v>
      </c>
      <c r="B185" t="str">
        <f>IF('Source NewCleanData'!$C563="lesson1",'Source NewCleanData'!C563,"")</f>
        <v>lesson1</v>
      </c>
      <c r="C185">
        <f>IF('Source NewCleanData'!$C563="lesson1",'Source NewCleanData'!D563,"")</f>
        <v>353072782</v>
      </c>
      <c r="D185" t="str">
        <f>IF('Source NewCleanData'!$C563="lesson1",'Source NewCleanData'!E563,"")</f>
        <v>ConfirmS=&lt;K&gt;o&lt;#S&gt;;</v>
      </c>
      <c r="E185" t="b">
        <f t="shared" si="4"/>
        <v>0</v>
      </c>
      <c r="F185" s="80" t="str">
        <f>IF('Source NewCleanData'!$C563="lesson1",'Source NewCleanData'!F563,"")</f>
        <v>2018-04-29T18:48:17.719Z</v>
      </c>
    </row>
    <row r="186" spans="1:6" x14ac:dyDescent="0.3">
      <c r="A186">
        <f>VLOOKUP(C186,'UniqueAuthor#s'!$B$5:$C$75,2,TRUE)</f>
        <v>24</v>
      </c>
      <c r="B186" t="str">
        <f>IF('Source NewCleanData'!$C564="lesson1",'Source NewCleanData'!C564,"")</f>
        <v>lesson1</v>
      </c>
      <c r="C186">
        <f>IF('Source NewCleanData'!$C564="lesson1",'Source NewCleanData'!D564,"")</f>
        <v>353072782</v>
      </c>
      <c r="D186" t="str">
        <f>IF('Source NewCleanData'!$C564="lesson1",'Source NewCleanData'!E564,"")</f>
        <v>ConfirmS=&lt;#S&gt;o&lt;K&gt;;</v>
      </c>
      <c r="E186" t="b">
        <f t="shared" si="4"/>
        <v>0</v>
      </c>
      <c r="F186" s="80" t="str">
        <f>IF('Source NewCleanData'!$C564="lesson1",'Source NewCleanData'!F564,"")</f>
        <v>2018-04-29T18:48:33.775Z</v>
      </c>
    </row>
    <row r="187" spans="1:6" x14ac:dyDescent="0.3">
      <c r="A187">
        <f>VLOOKUP(C187,'UniqueAuthor#s'!$B$5:$C$75,2,TRUE)</f>
        <v>24</v>
      </c>
      <c r="B187" t="str">
        <f>IF('Source NewCleanData'!$C565="lesson1",'Source NewCleanData'!C565,"")</f>
        <v>lesson1</v>
      </c>
      <c r="C187">
        <f>IF('Source NewCleanData'!$C565="lesson1",'Source NewCleanData'!D565,"")</f>
        <v>353072782</v>
      </c>
      <c r="D187" t="str">
        <f>IF('Source NewCleanData'!$C565="lesson1",'Source NewCleanData'!E565,"")</f>
        <v>ConfirmS=&lt;#K&gt;o#S;</v>
      </c>
      <c r="E187" t="b">
        <f t="shared" si="4"/>
        <v>1</v>
      </c>
      <c r="F187" s="80" t="str">
        <f>IF('Source NewCleanData'!$C565="lesson1",'Source NewCleanData'!F565,"")</f>
        <v>2018-04-29T18:48:59.687Z</v>
      </c>
    </row>
    <row r="188" spans="1:6" x14ac:dyDescent="0.3">
      <c r="A188">
        <f>VLOOKUP(C188,'UniqueAuthor#s'!$B$5:$C$75,2,TRUE)</f>
        <v>25</v>
      </c>
      <c r="B188" t="str">
        <f>IF('Source NewCleanData'!$C591="lesson1",'Source NewCleanData'!C591,"")</f>
        <v>lesson1</v>
      </c>
      <c r="C188">
        <f>IF('Source NewCleanData'!$C591="lesson1",'Source NewCleanData'!D591,"")</f>
        <v>377597233</v>
      </c>
      <c r="D188" t="str">
        <f>IF('Source NewCleanData'!$C591="lesson1",'Source NewCleanData'!E591,"")</f>
        <v>ConfirmS=K+#S;</v>
      </c>
      <c r="E188" t="b">
        <f t="shared" si="4"/>
        <v>0</v>
      </c>
      <c r="F188" s="80" t="str">
        <f>IF('Source NewCleanData'!$C591="lesson1",'Source NewCleanData'!F591,"")</f>
        <v>2018-04-26T03:37:39.912Z</v>
      </c>
    </row>
    <row r="189" spans="1:6" x14ac:dyDescent="0.3">
      <c r="A189">
        <f>VLOOKUP(C189,'UniqueAuthor#s'!$B$5:$C$75,2,TRUE)</f>
        <v>25</v>
      </c>
      <c r="B189" t="str">
        <f>IF('Source NewCleanData'!$C592="lesson1",'Source NewCleanData'!C592,"")</f>
        <v>lesson1</v>
      </c>
      <c r="C189">
        <f>IF('Source NewCleanData'!$C592="lesson1",'Source NewCleanData'!D592,"")</f>
        <v>377597233</v>
      </c>
      <c r="D189" t="str">
        <f>IF('Source NewCleanData'!$C592="lesson1",'Source NewCleanData'!E592,"")</f>
        <v>ConfirmS=&lt;#K&gt;;</v>
      </c>
      <c r="E189" t="b">
        <f t="shared" si="4"/>
        <v>1</v>
      </c>
      <c r="F189" s="80" t="str">
        <f>IF('Source NewCleanData'!$C592="lesson1",'Source NewCleanData'!F592,"")</f>
        <v>2018-04-26T03:38:00.015Z</v>
      </c>
    </row>
    <row r="190" spans="1:6" x14ac:dyDescent="0.3">
      <c r="A190">
        <f>VLOOKUP(C190,'UniqueAuthor#s'!$B$5:$C$75,2,TRUE)</f>
        <v>26</v>
      </c>
      <c r="B190" t="str">
        <f>IF('Source NewCleanData'!$C609="lesson1",'Source NewCleanData'!C609,"")</f>
        <v>lesson1</v>
      </c>
      <c r="C190">
        <f>IF('Source NewCleanData'!$C609="lesson1",'Source NewCleanData'!D609,"")</f>
        <v>379308075</v>
      </c>
      <c r="D190" t="str">
        <f>IF('Source NewCleanData'!$C609="lesson1",'Source NewCleanData'!E609,"")</f>
        <v>ConfirmS=#K;</v>
      </c>
      <c r="E190" t="b">
        <f t="shared" si="4"/>
        <v>0</v>
      </c>
      <c r="F190" s="80" t="str">
        <f>IF('Source NewCleanData'!$C609="lesson1",'Source NewCleanData'!F609,"")</f>
        <v>2018-04-26T00:57:56.656Z</v>
      </c>
    </row>
    <row r="191" spans="1:6" x14ac:dyDescent="0.3">
      <c r="A191">
        <f>VLOOKUP(C191,'UniqueAuthor#s'!$B$5:$C$75,2,TRUE)</f>
        <v>26</v>
      </c>
      <c r="B191" t="str">
        <f>IF('Source NewCleanData'!$C610="lesson1",'Source NewCleanData'!C610,"")</f>
        <v>lesson1</v>
      </c>
      <c r="C191">
        <f>IF('Source NewCleanData'!$C610="lesson1",'Source NewCleanData'!D610,"")</f>
        <v>379308075</v>
      </c>
      <c r="D191" t="str">
        <f>IF('Source NewCleanData'!$C610="lesson1",'Source NewCleanData'!E610,"")</f>
        <v>ConfirmS=K;</v>
      </c>
      <c r="E191" t="b">
        <f t="shared" si="4"/>
        <v>0</v>
      </c>
      <c r="F191" s="80" t="str">
        <f>IF('Source NewCleanData'!$C610="lesson1",'Source NewCleanData'!F610,"")</f>
        <v>2018-04-26T00:58:09.326Z</v>
      </c>
    </row>
    <row r="192" spans="1:6" x14ac:dyDescent="0.3">
      <c r="A192">
        <f>VLOOKUP(C192,'UniqueAuthor#s'!$B$5:$C$75,2,TRUE)</f>
        <v>26</v>
      </c>
      <c r="B192" t="str">
        <f>IF('Source NewCleanData'!$C611="lesson1",'Source NewCleanData'!C611,"")</f>
        <v>lesson1</v>
      </c>
      <c r="C192">
        <f>IF('Source NewCleanData'!$C611="lesson1",'Source NewCleanData'!D611,"")</f>
        <v>379308075</v>
      </c>
      <c r="D192" t="str">
        <f>IF('Source NewCleanData'!$C611="lesson1",'Source NewCleanData'!E611,"")</f>
        <v>ConfirmS=&lt;#K&gt;;</v>
      </c>
      <c r="E192" t="b">
        <f t="shared" si="4"/>
        <v>1</v>
      </c>
      <c r="F192" s="80" t="str">
        <f>IF('Source NewCleanData'!$C611="lesson1",'Source NewCleanData'!F611,"")</f>
        <v>2018-04-26T00:58:21.640Z</v>
      </c>
    </row>
    <row r="193" spans="1:6" x14ac:dyDescent="0.3">
      <c r="A193">
        <f>VLOOKUP(C193,'UniqueAuthor#s'!$B$5:$C$75,2,TRUE)</f>
        <v>26</v>
      </c>
      <c r="B193" t="str">
        <f>IF('Source NewCleanData'!$C624="lesson1",'Source NewCleanData'!C624,"")</f>
        <v>lesson1</v>
      </c>
      <c r="C193">
        <f>IF('Source NewCleanData'!$C624="lesson1",'Source NewCleanData'!D624,"")</f>
        <v>379308075</v>
      </c>
      <c r="D193" t="str">
        <f>IF('Source NewCleanData'!$C624="lesson1",'Source NewCleanData'!E624,"")</f>
        <v>ConfirmS=&lt;#K&gt;;</v>
      </c>
      <c r="E193" t="b">
        <f t="shared" si="4"/>
        <v>1</v>
      </c>
      <c r="F193" s="80" t="str">
        <f>IF('Source NewCleanData'!$C624="lesson1",'Source NewCleanData'!F624,"")</f>
        <v>2018-04-26T01:18:11.175Z</v>
      </c>
    </row>
    <row r="194" spans="1:6" x14ac:dyDescent="0.3">
      <c r="A194">
        <f>VLOOKUP(C194,'UniqueAuthor#s'!$B$5:$C$75,2,TRUE)</f>
        <v>26</v>
      </c>
      <c r="B194" t="str">
        <f>IF('Source NewCleanData'!$C636="lesson1",'Source NewCleanData'!C636,"")</f>
        <v>lesson1</v>
      </c>
      <c r="C194">
        <f>IF('Source NewCleanData'!$C636="lesson1",'Source NewCleanData'!D636,"")</f>
        <v>379308075</v>
      </c>
      <c r="D194" t="str">
        <f>IF('Source NewCleanData'!$C636="lesson1",'Source NewCleanData'!E636,"")</f>
        <v>ConfirmS=&lt;#K&gt;;</v>
      </c>
      <c r="E194" t="b">
        <f t="shared" si="4"/>
        <v>1</v>
      </c>
      <c r="F194" s="80" t="str">
        <f>IF('Source NewCleanData'!$C636="lesson1",'Source NewCleanData'!F636,"")</f>
        <v>2018-04-26T01:35:22.342Z</v>
      </c>
    </row>
    <row r="195" spans="1:6" x14ac:dyDescent="0.3">
      <c r="A195">
        <f>VLOOKUP(C195,'UniqueAuthor#s'!$B$5:$C$75,2,TRUE)</f>
        <v>26</v>
      </c>
      <c r="B195" t="str">
        <f>IF('Source NewCleanData'!$C643="lesson1",'Source NewCleanData'!C643,"")</f>
        <v>lesson1</v>
      </c>
      <c r="C195">
        <f>IF('Source NewCleanData'!$C643="lesson1",'Source NewCleanData'!D643,"")</f>
        <v>379308075</v>
      </c>
      <c r="D195" t="str">
        <f>IF('Source NewCleanData'!$C643="lesson1",'Source NewCleanData'!E643,"")</f>
        <v>ConfirmS=#K;</v>
      </c>
      <c r="E195" t="b">
        <f t="shared" si="4"/>
        <v>0</v>
      </c>
      <c r="F195" s="80" t="str">
        <f>IF('Source NewCleanData'!$C643="lesson1",'Source NewCleanData'!F643,"")</f>
        <v>2018-05-03T20:44:59.548Z</v>
      </c>
    </row>
    <row r="196" spans="1:6" x14ac:dyDescent="0.3">
      <c r="A196">
        <f>VLOOKUP(C196,'UniqueAuthor#s'!$B$5:$C$75,2,TRUE)</f>
        <v>26</v>
      </c>
      <c r="B196" t="str">
        <f>IF('Source NewCleanData'!$C644="lesson1",'Source NewCleanData'!C644,"")</f>
        <v>lesson1</v>
      </c>
      <c r="C196">
        <f>IF('Source NewCleanData'!$C644="lesson1",'Source NewCleanData'!D644,"")</f>
        <v>379308075</v>
      </c>
      <c r="D196" t="str">
        <f>IF('Source NewCleanData'!$C644="lesson1",'Source NewCleanData'!E644,"")</f>
        <v>ConfirmS=&lt;#K&gt;;</v>
      </c>
      <c r="E196" t="b">
        <f t="shared" si="4"/>
        <v>1</v>
      </c>
      <c r="F196" s="80" t="str">
        <f>IF('Source NewCleanData'!$C644="lesson1",'Source NewCleanData'!F644,"")</f>
        <v>2018-05-03T20:45:08.424Z</v>
      </c>
    </row>
    <row r="197" spans="1:6" x14ac:dyDescent="0.3">
      <c r="A197">
        <f>VLOOKUP(C197,'UniqueAuthor#s'!$B$5:$C$75,2,TRUE)</f>
        <v>26</v>
      </c>
      <c r="B197" t="str">
        <f>IF('Source NewCleanData'!$C689="lesson1",'Source NewCleanData'!C689,"")</f>
        <v>lesson1</v>
      </c>
      <c r="C197">
        <f>IF('Source NewCleanData'!$C689="lesson1",'Source NewCleanData'!D689,"")</f>
        <v>379308075</v>
      </c>
      <c r="D197" t="str">
        <f>IF('Source NewCleanData'!$C689="lesson1",'Source NewCleanData'!E689,"")</f>
        <v>ConfirmS=#K;</v>
      </c>
      <c r="E197" t="b">
        <f t="shared" si="4"/>
        <v>0</v>
      </c>
      <c r="F197" s="80" t="str">
        <f>IF('Source NewCleanData'!$C689="lesson1",'Source NewCleanData'!F689,"")</f>
        <v>2018-05-03T21:15:11.798Z</v>
      </c>
    </row>
    <row r="198" spans="1:6" x14ac:dyDescent="0.3">
      <c r="A198">
        <f>VLOOKUP(C198,'UniqueAuthor#s'!$B$5:$C$75,2,TRUE)</f>
        <v>26</v>
      </c>
      <c r="B198" t="str">
        <f>IF('Source NewCleanData'!$C690="lesson1",'Source NewCleanData'!C690,"")</f>
        <v>lesson1</v>
      </c>
      <c r="C198">
        <f>IF('Source NewCleanData'!$C690="lesson1",'Source NewCleanData'!D690,"")</f>
        <v>379308075</v>
      </c>
      <c r="D198" t="str">
        <f>IF('Source NewCleanData'!$C690="lesson1",'Source NewCleanData'!E690,"")</f>
        <v>ConfirmS=&lt;#K&gt;;</v>
      </c>
      <c r="E198" t="b">
        <f t="shared" si="4"/>
        <v>1</v>
      </c>
      <c r="F198" s="80" t="str">
        <f>IF('Source NewCleanData'!$C690="lesson1",'Source NewCleanData'!F690,"")</f>
        <v>2018-05-03T21:15:21.008Z</v>
      </c>
    </row>
    <row r="199" spans="1:6" x14ac:dyDescent="0.3">
      <c r="A199">
        <f>VLOOKUP(C199,'UniqueAuthor#s'!$B$5:$C$75,2,TRUE)</f>
        <v>27</v>
      </c>
      <c r="B199" t="str">
        <f>IF('Source NewCleanData'!$C701="lesson1",'Source NewCleanData'!C701,"")</f>
        <v>lesson1</v>
      </c>
      <c r="C199">
        <f>IF('Source NewCleanData'!$C701="lesson1",'Source NewCleanData'!D701,"")</f>
        <v>380300581</v>
      </c>
      <c r="D199" t="str">
        <f>IF('Source NewCleanData'!$C701="lesson1",'Source NewCleanData'!E701,"")</f>
        <v>ConfirmS=&lt;#K&gt;o#S;</v>
      </c>
      <c r="E199" t="b">
        <f t="shared" ref="E199:E262" si="5">IF(OR($D199=$O$9,$D199=$O$10,$D199=$O$11),TRUE,FALSE)</f>
        <v>1</v>
      </c>
      <c r="F199" s="80" t="str">
        <f>IF('Source NewCleanData'!$C701="lesson1",'Source NewCleanData'!F701,"")</f>
        <v>2018-04-26T16:00:59.877Z</v>
      </c>
    </row>
    <row r="200" spans="1:6" x14ac:dyDescent="0.3">
      <c r="A200">
        <f>VLOOKUP(C200,'UniqueAuthor#s'!$B$5:$C$75,2,TRUE)</f>
        <v>28</v>
      </c>
      <c r="B200" t="str">
        <f>IF('Source NewCleanData'!$C713="lesson1",'Source NewCleanData'!C713,"")</f>
        <v>lesson1</v>
      </c>
      <c r="C200">
        <f>IF('Source NewCleanData'!$C713="lesson1",'Source NewCleanData'!D713,"")</f>
        <v>381170352</v>
      </c>
      <c r="D200" t="str">
        <f>IF('Source NewCleanData'!$C713="lesson1",'Source NewCleanData'!E713,"")</f>
        <v>ConfirmS=/*expression*/;</v>
      </c>
      <c r="E200" t="b">
        <f t="shared" si="5"/>
        <v>0</v>
      </c>
      <c r="F200" s="80" t="str">
        <f>IF('Source NewCleanData'!$C713="lesson1",'Source NewCleanData'!F713,"")</f>
        <v>2018-04-30T01:47:34.585Z</v>
      </c>
    </row>
    <row r="201" spans="1:6" x14ac:dyDescent="0.3">
      <c r="A201">
        <f>VLOOKUP(C201,'UniqueAuthor#s'!$B$5:$C$75,2,TRUE)</f>
        <v>28</v>
      </c>
      <c r="B201" t="str">
        <f>IF('Source NewCleanData'!$C714="lesson1",'Source NewCleanData'!C714,"")</f>
        <v>lesson1</v>
      </c>
      <c r="C201">
        <f>IF('Source NewCleanData'!$C714="lesson1",'Source NewCleanData'!D714,"")</f>
        <v>381170352</v>
      </c>
      <c r="D201" t="str">
        <f>IF('Source NewCleanData'!$C714="lesson1",'Source NewCleanData'!E714,"")</f>
        <v>ConfirmS=&lt;#K&gt;o#S;</v>
      </c>
      <c r="E201" t="b">
        <f t="shared" si="5"/>
        <v>1</v>
      </c>
      <c r="F201" s="80" t="str">
        <f>IF('Source NewCleanData'!$C714="lesson1",'Source NewCleanData'!F714,"")</f>
        <v>2018-04-30T01:55:57.054Z</v>
      </c>
    </row>
    <row r="202" spans="1:6" x14ac:dyDescent="0.3">
      <c r="A202">
        <f>VLOOKUP(C202,'UniqueAuthor#s'!$B$5:$C$75,2,TRUE)</f>
        <v>29</v>
      </c>
      <c r="B202" t="str">
        <f>IF('Source NewCleanData'!$C742="lesson1",'Source NewCleanData'!C742,"")</f>
        <v>lesson1</v>
      </c>
      <c r="C202">
        <f>IF('Source NewCleanData'!$C742="lesson1",'Source NewCleanData'!D742,"")</f>
        <v>410358274</v>
      </c>
      <c r="D202" t="str">
        <f>IF('Source NewCleanData'!$C742="lesson1",'Source NewCleanData'!E742,"")</f>
        <v>ConfirmS=/*expression*/;</v>
      </c>
      <c r="E202" t="b">
        <f t="shared" si="5"/>
        <v>0</v>
      </c>
      <c r="F202" s="80" t="str">
        <f>IF('Source NewCleanData'!$C742="lesson1",'Source NewCleanData'!F742,"")</f>
        <v>2018-04-24T14:04:16.920Z</v>
      </c>
    </row>
    <row r="203" spans="1:6" x14ac:dyDescent="0.3">
      <c r="A203">
        <f>VLOOKUP(C203,'UniqueAuthor#s'!$B$5:$C$75,2,TRUE)</f>
        <v>29</v>
      </c>
      <c r="B203" t="str">
        <f>IF('Source NewCleanData'!$C743="lesson1",'Source NewCleanData'!C743,"")</f>
        <v>lesson1</v>
      </c>
      <c r="C203">
        <f>IF('Source NewCleanData'!$C743="lesson1",'Source NewCleanData'!D743,"")</f>
        <v>410358274</v>
      </c>
      <c r="D203" t="str">
        <f>IF('Source NewCleanData'!$C743="lesson1",'Source NewCleanData'!E743,"")</f>
        <v>ConfirmS=K;</v>
      </c>
      <c r="E203" t="b">
        <f t="shared" si="5"/>
        <v>0</v>
      </c>
      <c r="F203" s="80" t="str">
        <f>IF('Source NewCleanData'!$C743="lesson1",'Source NewCleanData'!F743,"")</f>
        <v>2018-04-24T14:04:31.065Z</v>
      </c>
    </row>
    <row r="204" spans="1:6" x14ac:dyDescent="0.3">
      <c r="A204">
        <f>VLOOKUP(C204,'UniqueAuthor#s'!$B$5:$C$75,2,TRUE)</f>
        <v>29</v>
      </c>
      <c r="B204" t="str">
        <f>IF('Source NewCleanData'!$C744="lesson1",'Source NewCleanData'!C744,"")</f>
        <v>lesson1</v>
      </c>
      <c r="C204">
        <f>IF('Source NewCleanData'!$C744="lesson1",'Source NewCleanData'!D744,"")</f>
        <v>410358274</v>
      </c>
      <c r="D204" t="str">
        <f>IF('Source NewCleanData'!$C744="lesson1",'Source NewCleanData'!E744,"")</f>
        <v>ConfirmS=#S;</v>
      </c>
      <c r="E204" t="b">
        <f t="shared" si="5"/>
        <v>0</v>
      </c>
      <c r="F204" s="80" t="str">
        <f>IF('Source NewCleanData'!$C744="lesson1",'Source NewCleanData'!F744,"")</f>
        <v>2018-04-24T14:04:57.896Z</v>
      </c>
    </row>
    <row r="205" spans="1:6" x14ac:dyDescent="0.3">
      <c r="A205">
        <f>VLOOKUP(C205,'UniqueAuthor#s'!$B$5:$C$75,2,TRUE)</f>
        <v>29</v>
      </c>
      <c r="B205" t="str">
        <f>IF('Source NewCleanData'!$C745="lesson1",'Source NewCleanData'!C745,"")</f>
        <v>lesson1</v>
      </c>
      <c r="C205">
        <f>IF('Source NewCleanData'!$C745="lesson1",'Source NewCleanData'!D745,"")</f>
        <v>410358274</v>
      </c>
      <c r="D205" t="str">
        <f>IF('Source NewCleanData'!$C745="lesson1",'Source NewCleanData'!E745,"")</f>
        <v>ConfirmS=&lt;S&gt;;</v>
      </c>
      <c r="E205" t="b">
        <f t="shared" si="5"/>
        <v>0</v>
      </c>
      <c r="F205" s="80" t="str">
        <f>IF('Source NewCleanData'!$C745="lesson1",'Source NewCleanData'!F745,"")</f>
        <v>2018-04-24T14:05:30.386Z</v>
      </c>
    </row>
    <row r="206" spans="1:6" x14ac:dyDescent="0.3">
      <c r="A206">
        <f>VLOOKUP(C206,'UniqueAuthor#s'!$B$5:$C$75,2,TRUE)</f>
        <v>29</v>
      </c>
      <c r="B206" t="str">
        <f>IF('Source NewCleanData'!$C746="lesson1",'Source NewCleanData'!C746,"")</f>
        <v>lesson1</v>
      </c>
      <c r="C206">
        <f>IF('Source NewCleanData'!$C746="lesson1",'Source NewCleanData'!D746,"")</f>
        <v>410358274</v>
      </c>
      <c r="D206" t="str">
        <f>IF('Source NewCleanData'!$C746="lesson1",'Source NewCleanData'!E746,"")</f>
        <v>ConfirmS=#K;</v>
      </c>
      <c r="E206" t="b">
        <f t="shared" si="5"/>
        <v>0</v>
      </c>
      <c r="F206" s="80" t="str">
        <f>IF('Source NewCleanData'!$C746="lesson1",'Source NewCleanData'!F746,"")</f>
        <v>2018-04-24T14:06:23.928Z</v>
      </c>
    </row>
    <row r="207" spans="1:6" x14ac:dyDescent="0.3">
      <c r="A207">
        <f>VLOOKUP(C207,'UniqueAuthor#s'!$B$5:$C$75,2,TRUE)</f>
        <v>29</v>
      </c>
      <c r="B207" t="str">
        <f>IF('Source NewCleanData'!$C747="lesson1",'Source NewCleanData'!C747,"")</f>
        <v>lesson1</v>
      </c>
      <c r="C207">
        <f>IF('Source NewCleanData'!$C747="lesson1",'Source NewCleanData'!D747,"")</f>
        <v>410358274</v>
      </c>
      <c r="D207" t="str">
        <f>IF('Source NewCleanData'!$C747="lesson1",'Source NewCleanData'!E747,"")</f>
        <v>ConfirmS=S+1;</v>
      </c>
      <c r="E207" t="b">
        <f t="shared" si="5"/>
        <v>0</v>
      </c>
      <c r="F207" s="80" t="str">
        <f>IF('Source NewCleanData'!$C747="lesson1",'Source NewCleanData'!F747,"")</f>
        <v>2018-04-24T14:07:01.191Z</v>
      </c>
    </row>
    <row r="208" spans="1:6" x14ac:dyDescent="0.3">
      <c r="A208">
        <f>VLOOKUP(C208,'UniqueAuthor#s'!$B$5:$C$75,2,TRUE)</f>
        <v>29</v>
      </c>
      <c r="B208" t="str">
        <f>IF('Source NewCleanData'!$C748="lesson1",'Source NewCleanData'!C748,"")</f>
        <v>lesson1</v>
      </c>
      <c r="C208">
        <f>IF('Source NewCleanData'!$C748="lesson1",'Source NewCleanData'!D748,"")</f>
        <v>410358274</v>
      </c>
      <c r="D208" t="str">
        <f>IF('Source NewCleanData'!$C748="lesson1",'Source NewCleanData'!E748,"")</f>
        <v>ConfirmS=SoK;</v>
      </c>
      <c r="E208" t="b">
        <f t="shared" si="5"/>
        <v>0</v>
      </c>
      <c r="F208" s="80" t="str">
        <f>IF('Source NewCleanData'!$C748="lesson1",'Source NewCleanData'!F748,"")</f>
        <v>2018-04-24T14:07:51.845Z</v>
      </c>
    </row>
    <row r="209" spans="1:6" x14ac:dyDescent="0.3">
      <c r="A209">
        <f>VLOOKUP(C209,'UniqueAuthor#s'!$B$5:$C$75,2,TRUE)</f>
        <v>29</v>
      </c>
      <c r="B209" t="str">
        <f>IF('Source NewCleanData'!$C749="lesson1",'Source NewCleanData'!C749,"")</f>
        <v>lesson1</v>
      </c>
      <c r="C209">
        <f>IF('Source NewCleanData'!$C749="lesson1",'Source NewCleanData'!D749,"")</f>
        <v>410358274</v>
      </c>
      <c r="D209" t="str">
        <f>IF('Source NewCleanData'!$C749="lesson1",'Source NewCleanData'!E749,"")</f>
        <v>ConfirmS=#SoK;</v>
      </c>
      <c r="E209" t="b">
        <f t="shared" si="5"/>
        <v>0</v>
      </c>
      <c r="F209" s="80" t="str">
        <f>IF('Source NewCleanData'!$C749="lesson1",'Source NewCleanData'!F749,"")</f>
        <v>2018-04-24T14:07:58.799Z</v>
      </c>
    </row>
    <row r="210" spans="1:6" x14ac:dyDescent="0.3">
      <c r="A210">
        <f>VLOOKUP(C210,'UniqueAuthor#s'!$B$5:$C$75,2,TRUE)</f>
        <v>29</v>
      </c>
      <c r="B210" t="str">
        <f>IF('Source NewCleanData'!$C750="lesson1",'Source NewCleanData'!C750,"")</f>
        <v>lesson1</v>
      </c>
      <c r="C210">
        <f>IF('Source NewCleanData'!$C750="lesson1",'Source NewCleanData'!D750,"")</f>
        <v>410358274</v>
      </c>
      <c r="D210" t="str">
        <f>IF('Source NewCleanData'!$C750="lesson1",'Source NewCleanData'!E750,"")</f>
        <v>ConfirmS=#K+#S;</v>
      </c>
      <c r="E210" t="b">
        <f t="shared" si="5"/>
        <v>0</v>
      </c>
      <c r="F210" s="80" t="str">
        <f>IF('Source NewCleanData'!$C750="lesson1",'Source NewCleanData'!F750,"")</f>
        <v>2018-04-24T14:08:15.821Z</v>
      </c>
    </row>
    <row r="211" spans="1:6" x14ac:dyDescent="0.3">
      <c r="A211">
        <f>VLOOKUP(C211,'UniqueAuthor#s'!$B$5:$C$75,2,TRUE)</f>
        <v>29</v>
      </c>
      <c r="B211" t="str">
        <f>IF('Source NewCleanData'!$C751="lesson1",'Source NewCleanData'!C751,"")</f>
        <v>lesson1</v>
      </c>
      <c r="C211">
        <f>IF('Source NewCleanData'!$C751="lesson1",'Source NewCleanData'!D751,"")</f>
        <v>410358274</v>
      </c>
      <c r="D211" t="str">
        <f>IF('Source NewCleanData'!$C751="lesson1",'Source NewCleanData'!E751,"")</f>
        <v>ConfirmS=#Ko#S;</v>
      </c>
      <c r="E211" t="b">
        <f t="shared" si="5"/>
        <v>0</v>
      </c>
      <c r="F211" s="80" t="str">
        <f>IF('Source NewCleanData'!$C751="lesson1",'Source NewCleanData'!F751,"")</f>
        <v>2018-04-24T14:08:24.916Z</v>
      </c>
    </row>
    <row r="212" spans="1:6" x14ac:dyDescent="0.3">
      <c r="A212">
        <f>VLOOKUP(C212,'UniqueAuthor#s'!$B$5:$C$75,2,TRUE)</f>
        <v>29</v>
      </c>
      <c r="B212" t="str">
        <f>IF('Source NewCleanData'!$C752="lesson1",'Source NewCleanData'!C752,"")</f>
        <v>lesson1</v>
      </c>
      <c r="C212">
        <f>IF('Source NewCleanData'!$C752="lesson1",'Source NewCleanData'!D752,"")</f>
        <v>410358274</v>
      </c>
      <c r="D212" t="str">
        <f>IF('Source NewCleanData'!$C752="lesson1",'Source NewCleanData'!E752,"")</f>
        <v>ConfirmS=Empty_String;</v>
      </c>
      <c r="E212" t="b">
        <f t="shared" si="5"/>
        <v>0</v>
      </c>
      <c r="F212" s="80" t="str">
        <f>IF('Source NewCleanData'!$C752="lesson1",'Source NewCleanData'!F752,"")</f>
        <v>2018-04-24T14:08:55.709Z</v>
      </c>
    </row>
    <row r="213" spans="1:6" x14ac:dyDescent="0.3">
      <c r="A213">
        <f>VLOOKUP(C213,'UniqueAuthor#s'!$B$5:$C$75,2,TRUE)</f>
        <v>29</v>
      </c>
      <c r="B213" t="str">
        <f>IF('Source NewCleanData'!$C753="lesson1",'Source NewCleanData'!C753,"")</f>
        <v>lesson1</v>
      </c>
      <c r="C213">
        <f>IF('Source NewCleanData'!$C753="lesson1",'Source NewCleanData'!D753,"")</f>
        <v>410358274</v>
      </c>
      <c r="D213" t="str">
        <f>IF('Source NewCleanData'!$C753="lesson1",'Source NewCleanData'!E753,"")</f>
        <v>ConfirmS=&lt;#E&gt;o#S;</v>
      </c>
      <c r="E213" t="b">
        <f t="shared" si="5"/>
        <v>0</v>
      </c>
      <c r="F213" s="80" t="str">
        <f>IF('Source NewCleanData'!$C753="lesson1",'Source NewCleanData'!F753,"")</f>
        <v>2018-04-24T14:10:47.546Z</v>
      </c>
    </row>
    <row r="214" spans="1:6" x14ac:dyDescent="0.3">
      <c r="A214">
        <f>VLOOKUP(C214,'UniqueAuthor#s'!$B$5:$C$75,2,TRUE)</f>
        <v>29</v>
      </c>
      <c r="B214" t="str">
        <f>IF('Source NewCleanData'!$C754="lesson1",'Source NewCleanData'!C754,"")</f>
        <v>lesson1</v>
      </c>
      <c r="C214">
        <f>IF('Source NewCleanData'!$C754="lesson1",'Source NewCleanData'!D754,"")</f>
        <v>410358274</v>
      </c>
      <c r="D214" t="str">
        <f>IF('Source NewCleanData'!$C754="lesson1",'Source NewCleanData'!E754,"")</f>
        <v>ConfirmS=&lt;#K&gt;#S;</v>
      </c>
      <c r="E214" t="b">
        <f t="shared" si="5"/>
        <v>0</v>
      </c>
      <c r="F214" s="80" t="str">
        <f>IF('Source NewCleanData'!$C754="lesson1",'Source NewCleanData'!F754,"")</f>
        <v>2018-04-24T14:11:13.265Z</v>
      </c>
    </row>
    <row r="215" spans="1:6" x14ac:dyDescent="0.3">
      <c r="A215">
        <f>VLOOKUP(C215,'UniqueAuthor#s'!$B$5:$C$75,2,TRUE)</f>
        <v>29</v>
      </c>
      <c r="B215" t="str">
        <f>IF('Source NewCleanData'!$C755="lesson1",'Source NewCleanData'!C755,"")</f>
        <v>lesson1</v>
      </c>
      <c r="C215">
        <f>IF('Source NewCleanData'!$C755="lesson1",'Source NewCleanData'!D755,"")</f>
        <v>410358274</v>
      </c>
      <c r="D215" t="str">
        <f>IF('Source NewCleanData'!$C755="lesson1",'Source NewCleanData'!E755,"")</f>
        <v>ConfirmS=&lt;#K&gt;o#S;</v>
      </c>
      <c r="E215" t="b">
        <f t="shared" si="5"/>
        <v>1</v>
      </c>
      <c r="F215" s="80" t="str">
        <f>IF('Source NewCleanData'!$C755="lesson1",'Source NewCleanData'!F755,"")</f>
        <v>2018-04-24T14:11:20.920Z</v>
      </c>
    </row>
    <row r="216" spans="1:6" x14ac:dyDescent="0.3">
      <c r="A216">
        <f>VLOOKUP(C216,'UniqueAuthor#s'!$B$5:$C$75,2,TRUE)</f>
        <v>29</v>
      </c>
      <c r="B216" t="str">
        <f>IF('Source NewCleanData'!$C774="lesson1",'Source NewCleanData'!C774,"")</f>
        <v>lesson1</v>
      </c>
      <c r="C216">
        <f>IF('Source NewCleanData'!$C774="lesson1",'Source NewCleanData'!D774,"")</f>
        <v>410358274</v>
      </c>
      <c r="D216" t="str">
        <f>IF('Source NewCleanData'!$C774="lesson1",'Source NewCleanData'!E774,"")</f>
        <v>ConfirmS=KoS;</v>
      </c>
      <c r="E216" t="b">
        <f t="shared" si="5"/>
        <v>0</v>
      </c>
      <c r="F216" s="80" t="str">
        <f>IF('Source NewCleanData'!$C774="lesson1",'Source NewCleanData'!F774,"")</f>
        <v>2018-05-02T15:53:14.725Z</v>
      </c>
    </row>
    <row r="217" spans="1:6" x14ac:dyDescent="0.3">
      <c r="A217">
        <f>VLOOKUP(C217,'UniqueAuthor#s'!$B$5:$C$75,2,TRUE)</f>
        <v>29</v>
      </c>
      <c r="B217" t="str">
        <f>IF('Source NewCleanData'!$C775="lesson1",'Source NewCleanData'!C775,"")</f>
        <v>lesson1</v>
      </c>
      <c r="C217">
        <f>IF('Source NewCleanData'!$C775="lesson1",'Source NewCleanData'!D775,"")</f>
        <v>410358274</v>
      </c>
      <c r="D217" t="str">
        <f>IF('Source NewCleanData'!$C775="lesson1",'Source NewCleanData'!E775,"")</f>
        <v>ConfirmS=#KoS;</v>
      </c>
      <c r="E217" t="b">
        <f t="shared" si="5"/>
        <v>0</v>
      </c>
      <c r="F217" s="80" t="str">
        <f>IF('Source NewCleanData'!$C775="lesson1",'Source NewCleanData'!F775,"")</f>
        <v>2018-05-02T15:53:21.187Z</v>
      </c>
    </row>
    <row r="218" spans="1:6" x14ac:dyDescent="0.3">
      <c r="A218">
        <f>VLOOKUP(C218,'UniqueAuthor#s'!$B$5:$C$75,2,TRUE)</f>
        <v>29</v>
      </c>
      <c r="B218" t="str">
        <f>IF('Source NewCleanData'!$C776="lesson1",'Source NewCleanData'!C776,"")</f>
        <v>lesson1</v>
      </c>
      <c r="C218">
        <f>IF('Source NewCleanData'!$C776="lesson1",'Source NewCleanData'!D776,"")</f>
        <v>410358274</v>
      </c>
      <c r="D218" t="str">
        <f>IF('Source NewCleanData'!$C776="lesson1",'Source NewCleanData'!E776,"")</f>
        <v>ConfirmS=&lt;K&gt;oS;</v>
      </c>
      <c r="E218" t="b">
        <f t="shared" si="5"/>
        <v>0</v>
      </c>
      <c r="F218" s="80" t="str">
        <f>IF('Source NewCleanData'!$C776="lesson1",'Source NewCleanData'!F776,"")</f>
        <v>2018-05-02T15:53:36.007Z</v>
      </c>
    </row>
    <row r="219" spans="1:6" x14ac:dyDescent="0.3">
      <c r="A219">
        <f>VLOOKUP(C219,'UniqueAuthor#s'!$B$5:$C$75,2,TRUE)</f>
        <v>29</v>
      </c>
      <c r="B219" t="str">
        <f>IF('Source NewCleanData'!$C777="lesson1",'Source NewCleanData'!C777,"")</f>
        <v>lesson1</v>
      </c>
      <c r="C219">
        <f>IF('Source NewCleanData'!$C777="lesson1",'Source NewCleanData'!D777,"")</f>
        <v>410358274</v>
      </c>
      <c r="D219" t="str">
        <f>IF('Source NewCleanData'!$C777="lesson1",'Source NewCleanData'!E777,"")</f>
        <v>ConfirmS=&lt;#K&gt;oS;</v>
      </c>
      <c r="E219" t="b">
        <f t="shared" si="5"/>
        <v>0</v>
      </c>
      <c r="F219" s="80" t="str">
        <f>IF('Source NewCleanData'!$C777="lesson1",'Source NewCleanData'!F777,"")</f>
        <v>2018-05-02T15:53:40.305Z</v>
      </c>
    </row>
    <row r="220" spans="1:6" x14ac:dyDescent="0.3">
      <c r="A220">
        <f>VLOOKUP(C220,'UniqueAuthor#s'!$B$5:$C$75,2,TRUE)</f>
        <v>29</v>
      </c>
      <c r="B220" t="str">
        <f>IF('Source NewCleanData'!$C778="lesson1",'Source NewCleanData'!C778,"")</f>
        <v>lesson1</v>
      </c>
      <c r="C220">
        <f>IF('Source NewCleanData'!$C778="lesson1",'Source NewCleanData'!D778,"")</f>
        <v>410358274</v>
      </c>
      <c r="D220" t="str">
        <f>IF('Source NewCleanData'!$C778="lesson1",'Source NewCleanData'!E778,"")</f>
        <v>ConfirmS=&lt;#K&gt;o#S;</v>
      </c>
      <c r="E220" t="b">
        <f t="shared" si="5"/>
        <v>1</v>
      </c>
      <c r="F220" s="80" t="str">
        <f>IF('Source NewCleanData'!$C778="lesson1",'Source NewCleanData'!F778,"")</f>
        <v>2018-05-02T15:54:02.385Z</v>
      </c>
    </row>
    <row r="221" spans="1:6" x14ac:dyDescent="0.3">
      <c r="A221">
        <f>VLOOKUP(C221,'UniqueAuthor#s'!$B$5:$C$75,2,TRUE)</f>
        <v>29</v>
      </c>
      <c r="B221" t="str">
        <f>IF('Source NewCleanData'!$C809="lesson1",'Source NewCleanData'!C809,"")</f>
        <v>lesson1</v>
      </c>
      <c r="C221">
        <f>IF('Source NewCleanData'!$C809="lesson1",'Source NewCleanData'!D809,"")</f>
        <v>410358274</v>
      </c>
      <c r="D221" t="str">
        <f>IF('Source NewCleanData'!$C809="lesson1",'Source NewCleanData'!E809,"")</f>
        <v>ConfirmS=&lt;#K&gt;o#S;</v>
      </c>
      <c r="E221" t="b">
        <f t="shared" si="5"/>
        <v>1</v>
      </c>
      <c r="F221" s="80" t="str">
        <f>IF('Source NewCleanData'!$C809="lesson1",'Source NewCleanData'!F809,"")</f>
        <v>2018-05-02T16:33:44.102Z</v>
      </c>
    </row>
    <row r="222" spans="1:6" x14ac:dyDescent="0.3">
      <c r="A222">
        <f>VLOOKUP(C222,'UniqueAuthor#s'!$B$5:$C$75,2,TRUE)</f>
        <v>29</v>
      </c>
      <c r="B222" t="str">
        <f>IF('Source NewCleanData'!$C816="lesson1",'Source NewCleanData'!C816,"")</f>
        <v>lesson1</v>
      </c>
      <c r="C222">
        <f>IF('Source NewCleanData'!$C816="lesson1",'Source NewCleanData'!D816,"")</f>
        <v>410358274</v>
      </c>
      <c r="D222" t="str">
        <f>IF('Source NewCleanData'!$C816="lesson1",'Source NewCleanData'!E816,"")</f>
        <v>ConfirmS=&lt;#K&gt;o#S;</v>
      </c>
      <c r="E222" t="b">
        <f t="shared" si="5"/>
        <v>1</v>
      </c>
      <c r="F222" s="80" t="str">
        <f>IF('Source NewCleanData'!$C816="lesson1",'Source NewCleanData'!F816,"")</f>
        <v>2018-05-03T10:35:40.047Z</v>
      </c>
    </row>
    <row r="223" spans="1:6" x14ac:dyDescent="0.3">
      <c r="A223">
        <f>VLOOKUP(C223,'UniqueAuthor#s'!$B$5:$C$75,2,TRUE)</f>
        <v>30</v>
      </c>
      <c r="B223" t="str">
        <f>IF('Source NewCleanData'!$C822="lesson1",'Source NewCleanData'!C822,"")</f>
        <v>lesson1</v>
      </c>
      <c r="C223">
        <f>IF('Source NewCleanData'!$C822="lesson1",'Source NewCleanData'!D822,"")</f>
        <v>432230568</v>
      </c>
      <c r="D223" t="str">
        <f>IF('Source NewCleanData'!$C822="lesson1",'Source NewCleanData'!E822,"")</f>
        <v>ConfirmS=&lt;K&gt;;</v>
      </c>
      <c r="E223" t="b">
        <f t="shared" si="5"/>
        <v>0</v>
      </c>
      <c r="F223" s="80" t="str">
        <f>IF('Source NewCleanData'!$C822="lesson1",'Source NewCleanData'!F822,"")</f>
        <v>2018-04-26T16:58:25.202Z</v>
      </c>
    </row>
    <row r="224" spans="1:6" x14ac:dyDescent="0.3">
      <c r="A224">
        <f>VLOOKUP(C224,'UniqueAuthor#s'!$B$5:$C$75,2,TRUE)</f>
        <v>30</v>
      </c>
      <c r="B224" t="str">
        <f>IF('Source NewCleanData'!$C823="lesson1",'Source NewCleanData'!C823,"")</f>
        <v>lesson1</v>
      </c>
      <c r="C224">
        <f>IF('Source NewCleanData'!$C823="lesson1",'Source NewCleanData'!D823,"")</f>
        <v>432230568</v>
      </c>
      <c r="D224" t="str">
        <f>IF('Source NewCleanData'!$C823="lesson1",'Source NewCleanData'!E823,"")</f>
        <v>ConfirmS=K;</v>
      </c>
      <c r="E224" t="b">
        <f t="shared" si="5"/>
        <v>0</v>
      </c>
      <c r="F224" s="80" t="str">
        <f>IF('Source NewCleanData'!$C823="lesson1",'Source NewCleanData'!F823,"")</f>
        <v>2018-04-26T16:58:39.400Z</v>
      </c>
    </row>
    <row r="225" spans="1:6" x14ac:dyDescent="0.3">
      <c r="A225">
        <f>VLOOKUP(C225,'UniqueAuthor#s'!$B$5:$C$75,2,TRUE)</f>
        <v>30</v>
      </c>
      <c r="B225" t="str">
        <f>IF('Source NewCleanData'!$C824="lesson1",'Source NewCleanData'!C824,"")</f>
        <v>lesson1</v>
      </c>
      <c r="C225">
        <f>IF('Source NewCleanData'!$C824="lesson1",'Source NewCleanData'!D824,"")</f>
        <v>432230568</v>
      </c>
      <c r="D225" t="str">
        <f>IF('Source NewCleanData'!$C824="lesson1",'Source NewCleanData'!E824,"")</f>
        <v>ConfirmS=&lt;K&gt;;</v>
      </c>
      <c r="E225" t="b">
        <f t="shared" si="5"/>
        <v>0</v>
      </c>
      <c r="F225" s="80" t="str">
        <f>IF('Source NewCleanData'!$C824="lesson1",'Source NewCleanData'!F824,"")</f>
        <v>2018-04-26T17:00:07.573Z</v>
      </c>
    </row>
    <row r="226" spans="1:6" x14ac:dyDescent="0.3">
      <c r="A226">
        <f>VLOOKUP(C226,'UniqueAuthor#s'!$B$5:$C$75,2,TRUE)</f>
        <v>30</v>
      </c>
      <c r="B226" t="str">
        <f>IF('Source NewCleanData'!$C825="lesson1",'Source NewCleanData'!C825,"")</f>
        <v>lesson1</v>
      </c>
      <c r="C226">
        <f>IF('Source NewCleanData'!$C825="lesson1",'Source NewCleanData'!D825,"")</f>
        <v>432230568</v>
      </c>
      <c r="D226" t="str">
        <f>IF('Source NewCleanData'!$C825="lesson1",'Source NewCleanData'!E825,"")</f>
        <v>ConfirmS=&lt;K&gt;o#S;</v>
      </c>
      <c r="E226" t="b">
        <f t="shared" si="5"/>
        <v>0</v>
      </c>
      <c r="F226" s="80" t="str">
        <f>IF('Source NewCleanData'!$C825="lesson1",'Source NewCleanData'!F825,"")</f>
        <v>2018-04-26T17:00:53.061Z</v>
      </c>
    </row>
    <row r="227" spans="1:6" x14ac:dyDescent="0.3">
      <c r="A227">
        <f>VLOOKUP(C227,'UniqueAuthor#s'!$B$5:$C$75,2,TRUE)</f>
        <v>30</v>
      </c>
      <c r="B227" t="str">
        <f>IF('Source NewCleanData'!$C826="lesson1",'Source NewCleanData'!C826,"")</f>
        <v>lesson1</v>
      </c>
      <c r="C227">
        <f>IF('Source NewCleanData'!$C826="lesson1",'Source NewCleanData'!D826,"")</f>
        <v>432230568</v>
      </c>
      <c r="D227" t="str">
        <f>IF('Source NewCleanData'!$C826="lesson1",'Source NewCleanData'!E826,"")</f>
        <v>ConfirmS=&lt;K&gt;oS;</v>
      </c>
      <c r="E227" t="b">
        <f t="shared" si="5"/>
        <v>0</v>
      </c>
      <c r="F227" s="80" t="str">
        <f>IF('Source NewCleanData'!$C826="lesson1",'Source NewCleanData'!F826,"")</f>
        <v>2018-04-26T17:00:57.167Z</v>
      </c>
    </row>
    <row r="228" spans="1:6" x14ac:dyDescent="0.3">
      <c r="A228">
        <f>VLOOKUP(C228,'UniqueAuthor#s'!$B$5:$C$75,2,TRUE)</f>
        <v>30</v>
      </c>
      <c r="B228" t="str">
        <f>IF('Source NewCleanData'!$C827="lesson1",'Source NewCleanData'!C827,"")</f>
        <v>lesson1</v>
      </c>
      <c r="C228">
        <f>IF('Source NewCleanData'!$C827="lesson1",'Source NewCleanData'!D827,"")</f>
        <v>432230568</v>
      </c>
      <c r="D228" t="str">
        <f>IF('Source NewCleanData'!$C827="lesson1",'Source NewCleanData'!E827,"")</f>
        <v>ConfirmS=&lt;K&gt;oS;</v>
      </c>
      <c r="E228" t="b">
        <f t="shared" si="5"/>
        <v>0</v>
      </c>
      <c r="F228" s="80" t="str">
        <f>IF('Source NewCleanData'!$C827="lesson1",'Source NewCleanData'!F827,"")</f>
        <v>2018-04-26T17:01:17.048Z</v>
      </c>
    </row>
    <row r="229" spans="1:6" x14ac:dyDescent="0.3">
      <c r="A229">
        <f>VLOOKUP(C229,'UniqueAuthor#s'!$B$5:$C$75,2,TRUE)</f>
        <v>30</v>
      </c>
      <c r="B229" t="str">
        <f>IF('Source NewCleanData'!$C828="lesson1",'Source NewCleanData'!C828,"")</f>
        <v>lesson1</v>
      </c>
      <c r="C229">
        <f>IF('Source NewCleanData'!$C828="lesson1",'Source NewCleanData'!D828,"")</f>
        <v>432230568</v>
      </c>
      <c r="D229" t="str">
        <f>IF('Source NewCleanData'!$C828="lesson1",'Source NewCleanData'!E828,"")</f>
        <v>ConfirmS=&lt;K&gt;;</v>
      </c>
      <c r="E229" t="b">
        <f t="shared" si="5"/>
        <v>0</v>
      </c>
      <c r="F229" s="80" t="str">
        <f>IF('Source NewCleanData'!$C828="lesson1",'Source NewCleanData'!F828,"")</f>
        <v>2018-04-26T17:03:17.746Z</v>
      </c>
    </row>
    <row r="230" spans="1:6" x14ac:dyDescent="0.3">
      <c r="A230">
        <f>VLOOKUP(C230,'UniqueAuthor#s'!$B$5:$C$75,2,TRUE)</f>
        <v>30</v>
      </c>
      <c r="B230" t="str">
        <f>IF('Source NewCleanData'!$C829="lesson1",'Source NewCleanData'!C829,"")</f>
        <v>lesson1</v>
      </c>
      <c r="C230">
        <f>IF('Source NewCleanData'!$C829="lesson1",'Source NewCleanData'!D829,"")</f>
        <v>432230568</v>
      </c>
      <c r="D230" t="str">
        <f>IF('Source NewCleanData'!$C829="lesson1",'Source NewCleanData'!E829,"")</f>
        <v>ConfirmS=&lt;K&gt;;</v>
      </c>
      <c r="E230" t="b">
        <f t="shared" si="5"/>
        <v>0</v>
      </c>
      <c r="F230" s="80" t="str">
        <f>IF('Source NewCleanData'!$C829="lesson1",'Source NewCleanData'!F829,"")</f>
        <v>2018-04-26T17:05:15.780Z</v>
      </c>
    </row>
    <row r="231" spans="1:6" x14ac:dyDescent="0.3">
      <c r="A231">
        <f>VLOOKUP(C231,'UniqueAuthor#s'!$B$5:$C$75,2,TRUE)</f>
        <v>30</v>
      </c>
      <c r="B231" t="str">
        <f>IF('Source NewCleanData'!$C830="lesson1",'Source NewCleanData'!C830,"")</f>
        <v>lesson1</v>
      </c>
      <c r="C231">
        <f>IF('Source NewCleanData'!$C830="lesson1",'Source NewCleanData'!D830,"")</f>
        <v>432230568</v>
      </c>
      <c r="D231" t="str">
        <f>IF('Source NewCleanData'!$C830="lesson1",'Source NewCleanData'!E830,"")</f>
        <v>ConfirmS=&lt;#K&gt;;</v>
      </c>
      <c r="E231" t="b">
        <f t="shared" si="5"/>
        <v>1</v>
      </c>
      <c r="F231" s="80" t="str">
        <f>IF('Source NewCleanData'!$C830="lesson1",'Source NewCleanData'!F830,"")</f>
        <v>2018-04-26T17:05:56.488Z</v>
      </c>
    </row>
    <row r="232" spans="1:6" x14ac:dyDescent="0.3">
      <c r="A232">
        <f>VLOOKUP(C232,'UniqueAuthor#s'!$B$5:$C$75,2,TRUE)</f>
        <v>31</v>
      </c>
      <c r="B232" t="str">
        <f>IF('Source NewCleanData'!$C838="lesson1",'Source NewCleanData'!C838,"")</f>
        <v>lesson1</v>
      </c>
      <c r="C232">
        <f>IF('Source NewCleanData'!$C838="lesson1",'Source NewCleanData'!D838,"")</f>
        <v>453316077</v>
      </c>
      <c r="D232" t="str">
        <f>IF('Source NewCleanData'!$C838="lesson1",'Source NewCleanData'!E838,"")</f>
        <v>ConfirmS=/*expression*/;</v>
      </c>
      <c r="E232" t="b">
        <f t="shared" si="5"/>
        <v>0</v>
      </c>
      <c r="F232" s="80" t="str">
        <f>IF('Source NewCleanData'!$C838="lesson1",'Source NewCleanData'!F838,"")</f>
        <v>2018-05-03T19:53:29.817Z</v>
      </c>
    </row>
    <row r="233" spans="1:6" x14ac:dyDescent="0.3">
      <c r="A233">
        <f>VLOOKUP(C233,'UniqueAuthor#s'!$B$5:$C$75,2,TRUE)</f>
        <v>31</v>
      </c>
      <c r="B233" t="str">
        <f>IF('Source NewCleanData'!$C839="lesson1",'Source NewCleanData'!C839,"")</f>
        <v>lesson1</v>
      </c>
      <c r="C233">
        <f>IF('Source NewCleanData'!$C839="lesson1",'Source NewCleanData'!D839,"")</f>
        <v>453316077</v>
      </c>
      <c r="D233" t="str">
        <f>IF('Source NewCleanData'!$C839="lesson1",'Source NewCleanData'!E839,"")</f>
        <v>ConfirmS=0;</v>
      </c>
      <c r="E233" t="b">
        <f t="shared" si="5"/>
        <v>0</v>
      </c>
      <c r="F233" s="80" t="str">
        <f>IF('Source NewCleanData'!$C839="lesson1",'Source NewCleanData'!F839,"")</f>
        <v>2018-05-03T19:53:44.304Z</v>
      </c>
    </row>
    <row r="234" spans="1:6" x14ac:dyDescent="0.3">
      <c r="A234">
        <f>VLOOKUP(C234,'UniqueAuthor#s'!$B$5:$C$75,2,TRUE)</f>
        <v>32</v>
      </c>
      <c r="B234" t="str">
        <f>IF('Source NewCleanData'!$C840="lesson1",'Source NewCleanData'!C840,"")</f>
        <v>lesson1</v>
      </c>
      <c r="C234">
        <f>IF('Source NewCleanData'!$C840="lesson1",'Source NewCleanData'!D840,"")</f>
        <v>457228378</v>
      </c>
      <c r="D234" t="str">
        <f>IF('Source NewCleanData'!$C840="lesson1",'Source NewCleanData'!E840,"")</f>
        <v>ConfirmS=K;</v>
      </c>
      <c r="E234" t="b">
        <f t="shared" si="5"/>
        <v>0</v>
      </c>
      <c r="F234" s="80" t="str">
        <f>IF('Source NewCleanData'!$C840="lesson1",'Source NewCleanData'!F840,"")</f>
        <v>2018-04-29T21:55:08.429Z</v>
      </c>
    </row>
    <row r="235" spans="1:6" x14ac:dyDescent="0.3">
      <c r="A235">
        <f>VLOOKUP(C235,'UniqueAuthor#s'!$B$5:$C$75,2,TRUE)</f>
        <v>32</v>
      </c>
      <c r="B235" t="str">
        <f>IF('Source NewCleanData'!$C841="lesson1",'Source NewCleanData'!C841,"")</f>
        <v>lesson1</v>
      </c>
      <c r="C235">
        <f>IF('Source NewCleanData'!$C841="lesson1",'Source NewCleanData'!D841,"")</f>
        <v>457228378</v>
      </c>
      <c r="D235" t="str">
        <f>IF('Source NewCleanData'!$C841="lesson1",'Source NewCleanData'!E841,"")</f>
        <v>ConfirmS=&lt;K&gt;;</v>
      </c>
      <c r="E235" t="b">
        <f t="shared" si="5"/>
        <v>0</v>
      </c>
      <c r="F235" s="80" t="str">
        <f>IF('Source NewCleanData'!$C841="lesson1",'Source NewCleanData'!F841,"")</f>
        <v>2018-04-29T21:55:34.530Z</v>
      </c>
    </row>
    <row r="236" spans="1:6" x14ac:dyDescent="0.3">
      <c r="A236">
        <f>VLOOKUP(C236,'UniqueAuthor#s'!$B$5:$C$75,2,TRUE)</f>
        <v>32</v>
      </c>
      <c r="B236" t="str">
        <f>IF('Source NewCleanData'!$C842="lesson1",'Source NewCleanData'!C842,"")</f>
        <v>lesson1</v>
      </c>
      <c r="C236">
        <f>IF('Source NewCleanData'!$C842="lesson1",'Source NewCleanData'!D842,"")</f>
        <v>457228378</v>
      </c>
      <c r="D236" t="str">
        <f>IF('Source NewCleanData'!$C842="lesson1",'Source NewCleanData'!E842,"")</f>
        <v>ConfirmS=Ko#S;</v>
      </c>
      <c r="E236" t="b">
        <f t="shared" si="5"/>
        <v>0</v>
      </c>
      <c r="F236" s="80" t="str">
        <f>IF('Source NewCleanData'!$C842="lesson1",'Source NewCleanData'!F842,"")</f>
        <v>2018-04-29T21:56:08.142Z</v>
      </c>
    </row>
    <row r="237" spans="1:6" x14ac:dyDescent="0.3">
      <c r="A237">
        <f>VLOOKUP(C237,'UniqueAuthor#s'!$B$5:$C$75,2,TRUE)</f>
        <v>32</v>
      </c>
      <c r="B237" t="str">
        <f>IF('Source NewCleanData'!$C843="lesson1",'Source NewCleanData'!C843,"")</f>
        <v>lesson1</v>
      </c>
      <c r="C237">
        <f>IF('Source NewCleanData'!$C843="lesson1",'Source NewCleanData'!D843,"")</f>
        <v>457228378</v>
      </c>
      <c r="D237" t="str">
        <f>IF('Source NewCleanData'!$C843="lesson1",'Source NewCleanData'!E843,"")</f>
        <v>ConfirmS=K;</v>
      </c>
      <c r="E237" t="b">
        <f t="shared" si="5"/>
        <v>0</v>
      </c>
      <c r="F237" s="80" t="str">
        <f>IF('Source NewCleanData'!$C843="lesson1",'Source NewCleanData'!F843,"")</f>
        <v>2018-04-29T21:56:25.175Z</v>
      </c>
    </row>
    <row r="238" spans="1:6" x14ac:dyDescent="0.3">
      <c r="A238">
        <f>VLOOKUP(C238,'UniqueAuthor#s'!$B$5:$C$75,2,TRUE)</f>
        <v>32</v>
      </c>
      <c r="B238" t="str">
        <f>IF('Source NewCleanData'!$C844="lesson1",'Source NewCleanData'!C844,"")</f>
        <v>lesson1</v>
      </c>
      <c r="C238">
        <f>IF('Source NewCleanData'!$C844="lesson1",'Source NewCleanData'!D844,"")</f>
        <v>457228378</v>
      </c>
      <c r="D238" t="str">
        <f>IF('Source NewCleanData'!$C844="lesson1",'Source NewCleanData'!E844,"")</f>
        <v>ConfirmS=&lt;K&gt;;</v>
      </c>
      <c r="E238" t="b">
        <f t="shared" si="5"/>
        <v>0</v>
      </c>
      <c r="F238" s="80" t="str">
        <f>IF('Source NewCleanData'!$C844="lesson1",'Source NewCleanData'!F844,"")</f>
        <v>2018-04-29T21:56:45.589Z</v>
      </c>
    </row>
    <row r="239" spans="1:6" x14ac:dyDescent="0.3">
      <c r="A239">
        <f>VLOOKUP(C239,'UniqueAuthor#s'!$B$5:$C$75,2,TRUE)</f>
        <v>32</v>
      </c>
      <c r="B239" t="str">
        <f>IF('Source NewCleanData'!$C845="lesson1",'Source NewCleanData'!C845,"")</f>
        <v>lesson1</v>
      </c>
      <c r="C239">
        <f>IF('Source NewCleanData'!$C845="lesson1",'Source NewCleanData'!D845,"")</f>
        <v>457228378</v>
      </c>
      <c r="D239" t="str">
        <f>IF('Source NewCleanData'!$C845="lesson1",'Source NewCleanData'!E845,"")</f>
        <v>ConfirmS=&lt;K&gt;o#S;</v>
      </c>
      <c r="E239" t="b">
        <f t="shared" si="5"/>
        <v>0</v>
      </c>
      <c r="F239" s="80" t="str">
        <f>IF('Source NewCleanData'!$C845="lesson1",'Source NewCleanData'!F845,"")</f>
        <v>2018-04-29T21:57:11.358Z</v>
      </c>
    </row>
    <row r="240" spans="1:6" x14ac:dyDescent="0.3">
      <c r="A240">
        <f>VLOOKUP(C240,'UniqueAuthor#s'!$B$5:$C$75,2,TRUE)</f>
        <v>32</v>
      </c>
      <c r="B240" t="str">
        <f>IF('Source NewCleanData'!$C846="lesson1",'Source NewCleanData'!C846,"")</f>
        <v>lesson1</v>
      </c>
      <c r="C240">
        <f>IF('Source NewCleanData'!$C846="lesson1",'Source NewCleanData'!D846,"")</f>
        <v>457228378</v>
      </c>
      <c r="D240" t="str">
        <f>IF('Source NewCleanData'!$C846="lesson1",'Source NewCleanData'!E846,"")</f>
        <v>ConfirmS=&lt;#K&gt;o#S;</v>
      </c>
      <c r="E240" t="b">
        <f t="shared" si="5"/>
        <v>1</v>
      </c>
      <c r="F240" s="80" t="str">
        <f>IF('Source NewCleanData'!$C846="lesson1",'Source NewCleanData'!F846,"")</f>
        <v>2018-04-29T21:57:19.110Z</v>
      </c>
    </row>
    <row r="241" spans="1:6" x14ac:dyDescent="0.3">
      <c r="A241">
        <f>VLOOKUP(C241,'UniqueAuthor#s'!$B$5:$C$75,2,TRUE)</f>
        <v>33</v>
      </c>
      <c r="B241" t="str">
        <f>IF('Source NewCleanData'!$C856="lesson1",'Source NewCleanData'!C856,"")</f>
        <v>lesson1</v>
      </c>
      <c r="C241">
        <f>IF('Source NewCleanData'!$C856="lesson1",'Source NewCleanData'!D856,"")</f>
        <v>459045734</v>
      </c>
      <c r="D241" t="str">
        <f>IF('Source NewCleanData'!$C856="lesson1",'Source NewCleanData'!E856,"")</f>
        <v>ConfirmS=1;</v>
      </c>
      <c r="E241" t="b">
        <f t="shared" si="5"/>
        <v>0</v>
      </c>
      <c r="F241" s="80" t="str">
        <f>IF('Source NewCleanData'!$C856="lesson1",'Source NewCleanData'!F856,"")</f>
        <v>2018-04-29T15:02:32.977Z</v>
      </c>
    </row>
    <row r="242" spans="1:6" x14ac:dyDescent="0.3">
      <c r="A242">
        <f>VLOOKUP(C242,'UniqueAuthor#s'!$B$5:$C$75,2,TRUE)</f>
        <v>33</v>
      </c>
      <c r="B242" t="str">
        <f>IF('Source NewCleanData'!$C857="lesson1",'Source NewCleanData'!C857,"")</f>
        <v>lesson1</v>
      </c>
      <c r="C242">
        <f>IF('Source NewCleanData'!$C857="lesson1",'Source NewCleanData'!D857,"")</f>
        <v>459045734</v>
      </c>
      <c r="D242" t="str">
        <f>IF('Source NewCleanData'!$C857="lesson1",'Source NewCleanData'!E857,"")</f>
        <v>ConfirmS=d;</v>
      </c>
      <c r="E242" t="b">
        <f t="shared" si="5"/>
        <v>0</v>
      </c>
      <c r="F242" s="80" t="str">
        <f>IF('Source NewCleanData'!$C857="lesson1",'Source NewCleanData'!F857,"")</f>
        <v>2018-04-29T15:02:40.224Z</v>
      </c>
    </row>
    <row r="243" spans="1:6" x14ac:dyDescent="0.3">
      <c r="A243">
        <f>VLOOKUP(C243,'UniqueAuthor#s'!$B$5:$C$75,2,TRUE)</f>
        <v>33</v>
      </c>
      <c r="B243" t="str">
        <f>IF('Source NewCleanData'!$C858="lesson1",'Source NewCleanData'!C858,"")</f>
        <v>lesson1</v>
      </c>
      <c r="C243">
        <f>IF('Source NewCleanData'!$C858="lesson1",'Source NewCleanData'!D858,"")</f>
        <v>459045734</v>
      </c>
      <c r="D243" t="str">
        <f>IF('Source NewCleanData'!$C858="lesson1",'Source NewCleanData'!E858,"")</f>
        <v>ConfirmS=d;</v>
      </c>
      <c r="E243" t="b">
        <f t="shared" si="5"/>
        <v>0</v>
      </c>
      <c r="F243" s="80" t="str">
        <f>IF('Source NewCleanData'!$C858="lesson1",'Source NewCleanData'!F858,"")</f>
        <v>2018-04-29T15:02:47.784Z</v>
      </c>
    </row>
    <row r="244" spans="1:6" x14ac:dyDescent="0.3">
      <c r="A244">
        <f>VLOOKUP(C244,'UniqueAuthor#s'!$B$5:$C$75,2,TRUE)</f>
        <v>33</v>
      </c>
      <c r="B244" t="str">
        <f>IF('Source NewCleanData'!$C859="lesson1",'Source NewCleanData'!C859,"")</f>
        <v>lesson1</v>
      </c>
      <c r="C244">
        <f>IF('Source NewCleanData'!$C859="lesson1",'Source NewCleanData'!D859,"")</f>
        <v>459045734</v>
      </c>
      <c r="D244" t="str">
        <f>IF('Source NewCleanData'!$C859="lesson1",'Source NewCleanData'!E859,"")</f>
        <v>ConfirmS=d;</v>
      </c>
      <c r="E244" t="b">
        <f t="shared" si="5"/>
        <v>0</v>
      </c>
      <c r="F244" s="80" t="str">
        <f>IF('Source NewCleanData'!$C859="lesson1",'Source NewCleanData'!F859,"")</f>
        <v>2018-04-29T15:02:53.368Z</v>
      </c>
    </row>
    <row r="245" spans="1:6" x14ac:dyDescent="0.3">
      <c r="A245">
        <f>VLOOKUP(C245,'UniqueAuthor#s'!$B$5:$C$75,2,TRUE)</f>
        <v>33</v>
      </c>
      <c r="B245" t="str">
        <f>IF('Source NewCleanData'!$C860="lesson1",'Source NewCleanData'!C860,"")</f>
        <v>lesson1</v>
      </c>
      <c r="C245">
        <f>IF('Source NewCleanData'!$C860="lesson1",'Source NewCleanData'!D860,"")</f>
        <v>459045734</v>
      </c>
      <c r="D245" t="str">
        <f>IF('Source NewCleanData'!$C860="lesson1",'Source NewCleanData'!E860,"")</f>
        <v>ConfirmS=;</v>
      </c>
      <c r="E245" t="b">
        <f t="shared" si="5"/>
        <v>0</v>
      </c>
      <c r="F245" s="80" t="str">
        <f>IF('Source NewCleanData'!$C860="lesson1",'Source NewCleanData'!F860,"")</f>
        <v>2018-04-29T15:02:59.403Z</v>
      </c>
    </row>
    <row r="246" spans="1:6" x14ac:dyDescent="0.3">
      <c r="A246">
        <f>VLOOKUP(C246,'UniqueAuthor#s'!$B$5:$C$75,2,TRUE)</f>
        <v>33</v>
      </c>
      <c r="B246" t="str">
        <f>IF('Source NewCleanData'!$C861="lesson1",'Source NewCleanData'!C861,"")</f>
        <v>lesson1</v>
      </c>
      <c r="C246">
        <f>IF('Source NewCleanData'!$C861="lesson1",'Source NewCleanData'!D861,"")</f>
        <v>459045734</v>
      </c>
      <c r="D246" t="str">
        <f>IF('Source NewCleanData'!$C861="lesson1",'Source NewCleanData'!E861,"")</f>
        <v>ConfirmS=adihpaiehpqaw3;</v>
      </c>
      <c r="E246" t="b">
        <f t="shared" si="5"/>
        <v>0</v>
      </c>
      <c r="F246" s="80" t="str">
        <f>IF('Source NewCleanData'!$C861="lesson1",'Source NewCleanData'!F861,"")</f>
        <v>2018-04-29T15:03:06.729Z</v>
      </c>
    </row>
    <row r="247" spans="1:6" x14ac:dyDescent="0.3">
      <c r="A247">
        <f>VLOOKUP(C247,'UniqueAuthor#s'!$B$5:$C$75,2,TRUE)</f>
        <v>33</v>
      </c>
      <c r="B247" t="str">
        <f>IF('Source NewCleanData'!$C862="lesson1",'Source NewCleanData'!C862,"")</f>
        <v>lesson1</v>
      </c>
      <c r="C247">
        <f>IF('Source NewCleanData'!$C862="lesson1",'Source NewCleanData'!D862,"")</f>
        <v>459045734</v>
      </c>
      <c r="D247" t="str">
        <f>IF('Source NewCleanData'!$C862="lesson1",'Source NewCleanData'!E862,"")</f>
        <v>ConfirmS=K;</v>
      </c>
      <c r="E247" t="b">
        <f t="shared" si="5"/>
        <v>0</v>
      </c>
      <c r="F247" s="80" t="str">
        <f>IF('Source NewCleanData'!$C862="lesson1",'Source NewCleanData'!F862,"")</f>
        <v>2018-04-29T15:03:23.796Z</v>
      </c>
    </row>
    <row r="248" spans="1:6" x14ac:dyDescent="0.3">
      <c r="A248">
        <f>VLOOKUP(C248,'UniqueAuthor#s'!$B$5:$C$75,2,TRUE)</f>
        <v>33</v>
      </c>
      <c r="B248" t="str">
        <f>IF('Source NewCleanData'!$C863="lesson1",'Source NewCleanData'!C863,"")</f>
        <v>lesson1</v>
      </c>
      <c r="C248">
        <f>IF('Source NewCleanData'!$C863="lesson1",'Source NewCleanData'!D863,"")</f>
        <v>459045734</v>
      </c>
      <c r="D248" t="str">
        <f>IF('Source NewCleanData'!$C863="lesson1",'Source NewCleanData'!E863,"")</f>
        <v>Confirmtrue;</v>
      </c>
      <c r="E248" t="b">
        <f t="shared" si="5"/>
        <v>0</v>
      </c>
      <c r="F248" s="80" t="str">
        <f>IF('Source NewCleanData'!$C863="lesson1",'Source NewCleanData'!F863,"")</f>
        <v>2018-04-29T15:05:39.832Z</v>
      </c>
    </row>
    <row r="249" spans="1:6" x14ac:dyDescent="0.3">
      <c r="A249">
        <f>VLOOKUP(C249,'UniqueAuthor#s'!$B$5:$C$75,2,TRUE)</f>
        <v>33</v>
      </c>
      <c r="B249" t="str">
        <f>IF('Source NewCleanData'!$C864="lesson1",'Source NewCleanData'!C864,"")</f>
        <v>lesson1</v>
      </c>
      <c r="C249">
        <f>IF('Source NewCleanData'!$C864="lesson1",'Source NewCleanData'!D864,"")</f>
        <v>459045734</v>
      </c>
      <c r="D249" t="str">
        <f>IF('Source NewCleanData'!$C864="lesson1",'Source NewCleanData'!E864,"")</f>
        <v>Confirm|S|=1;</v>
      </c>
      <c r="E249" t="b">
        <f t="shared" si="5"/>
        <v>0</v>
      </c>
      <c r="F249" s="80" t="str">
        <f>IF('Source NewCleanData'!$C864="lesson1",'Source NewCleanData'!F864,"")</f>
        <v>2018-04-29T15:05:51.140Z</v>
      </c>
    </row>
    <row r="250" spans="1:6" x14ac:dyDescent="0.3">
      <c r="A250">
        <f>VLOOKUP(C250,'UniqueAuthor#s'!$B$5:$C$75,2,TRUE)</f>
        <v>34</v>
      </c>
      <c r="B250" t="str">
        <f>IF('Source NewCleanData'!$C882="lesson1",'Source NewCleanData'!C882,"")</f>
        <v>lesson1</v>
      </c>
      <c r="C250">
        <f>IF('Source NewCleanData'!$C882="lesson1",'Source NewCleanData'!D882,"")</f>
        <v>472308960</v>
      </c>
      <c r="D250" t="str">
        <f>IF('Source NewCleanData'!$C882="lesson1",'Source NewCleanData'!E882,"")</f>
        <v>ConfirmS=&lt;K&gt;;</v>
      </c>
      <c r="E250" t="b">
        <f t="shared" si="5"/>
        <v>0</v>
      </c>
      <c r="F250" s="80" t="str">
        <f>IF('Source NewCleanData'!$C882="lesson1",'Source NewCleanData'!F882,"")</f>
        <v>2018-04-24T13:07:47.681Z</v>
      </c>
    </row>
    <row r="251" spans="1:6" x14ac:dyDescent="0.3">
      <c r="A251">
        <f>VLOOKUP(C251,'UniqueAuthor#s'!$B$5:$C$75,2,TRUE)</f>
        <v>34</v>
      </c>
      <c r="B251" t="str">
        <f>IF('Source NewCleanData'!$C883="lesson1",'Source NewCleanData'!C883,"")</f>
        <v>lesson1</v>
      </c>
      <c r="C251">
        <f>IF('Source NewCleanData'!$C883="lesson1",'Source NewCleanData'!D883,"")</f>
        <v>472308960</v>
      </c>
      <c r="D251" t="str">
        <f>IF('Source NewCleanData'!$C883="lesson1",'Source NewCleanData'!E883,"")</f>
        <v>ConfirmS=&lt;K&gt;oS;</v>
      </c>
      <c r="E251" t="b">
        <f t="shared" si="5"/>
        <v>0</v>
      </c>
      <c r="F251" s="80" t="str">
        <f>IF('Source NewCleanData'!$C883="lesson1",'Source NewCleanData'!F883,"")</f>
        <v>2018-04-24T13:08:31.190Z</v>
      </c>
    </row>
    <row r="252" spans="1:6" x14ac:dyDescent="0.3">
      <c r="A252">
        <f>VLOOKUP(C252,'UniqueAuthor#s'!$B$5:$C$75,2,TRUE)</f>
        <v>34</v>
      </c>
      <c r="B252" t="str">
        <f>IF('Source NewCleanData'!$C884="lesson1",'Source NewCleanData'!C884,"")</f>
        <v>lesson1</v>
      </c>
      <c r="C252">
        <f>IF('Source NewCleanData'!$C884="lesson1",'Source NewCleanData'!D884,"")</f>
        <v>472308960</v>
      </c>
      <c r="D252" t="str">
        <f>IF('Source NewCleanData'!$C884="lesson1",'Source NewCleanData'!E884,"")</f>
        <v>ConfirmS=Ko#S;</v>
      </c>
      <c r="E252" t="b">
        <f t="shared" si="5"/>
        <v>0</v>
      </c>
      <c r="F252" s="80" t="str">
        <f>IF('Source NewCleanData'!$C884="lesson1",'Source NewCleanData'!F884,"")</f>
        <v>2018-04-24T13:09:43.846Z</v>
      </c>
    </row>
    <row r="253" spans="1:6" x14ac:dyDescent="0.3">
      <c r="A253">
        <f>VLOOKUP(C253,'UniqueAuthor#s'!$B$5:$C$75,2,TRUE)</f>
        <v>34</v>
      </c>
      <c r="B253" t="str">
        <f>IF('Source NewCleanData'!$C885="lesson1",'Source NewCleanData'!C885,"")</f>
        <v>lesson1</v>
      </c>
      <c r="C253">
        <f>IF('Source NewCleanData'!$C885="lesson1",'Source NewCleanData'!D885,"")</f>
        <v>472308960</v>
      </c>
      <c r="D253" t="str">
        <f>IF('Source NewCleanData'!$C885="lesson1",'Source NewCleanData'!E885,"")</f>
        <v>ConfirmS=&lt;K&gt;o#S;</v>
      </c>
      <c r="E253" t="b">
        <f t="shared" si="5"/>
        <v>0</v>
      </c>
      <c r="F253" s="80" t="str">
        <f>IF('Source NewCleanData'!$C885="lesson1",'Source NewCleanData'!F885,"")</f>
        <v>2018-04-24T13:09:58.481Z</v>
      </c>
    </row>
    <row r="254" spans="1:6" x14ac:dyDescent="0.3">
      <c r="A254">
        <f>VLOOKUP(C254,'UniqueAuthor#s'!$B$5:$C$75,2,TRUE)</f>
        <v>34</v>
      </c>
      <c r="B254" t="str">
        <f>IF('Source NewCleanData'!$C886="lesson1",'Source NewCleanData'!C886,"")</f>
        <v>lesson1</v>
      </c>
      <c r="C254">
        <f>IF('Source NewCleanData'!$C886="lesson1",'Source NewCleanData'!D886,"")</f>
        <v>472308960</v>
      </c>
      <c r="D254" t="str">
        <f>IF('Source NewCleanData'!$C886="lesson1",'Source NewCleanData'!E886,"")</f>
        <v>ConfirmS=&lt;#K&gt;o#S;</v>
      </c>
      <c r="E254" t="b">
        <f t="shared" si="5"/>
        <v>1</v>
      </c>
      <c r="F254" s="80" t="str">
        <f>IF('Source NewCleanData'!$C886="lesson1",'Source NewCleanData'!F886,"")</f>
        <v>2018-04-24T13:11:27.046Z</v>
      </c>
    </row>
    <row r="255" spans="1:6" x14ac:dyDescent="0.3">
      <c r="A255">
        <f>VLOOKUP(C255,'UniqueAuthor#s'!$B$5:$C$75,2,TRUE)</f>
        <v>34</v>
      </c>
      <c r="B255" t="str">
        <f>IF('Source NewCleanData'!$C914="lesson1",'Source NewCleanData'!C914,"")</f>
        <v>lesson1</v>
      </c>
      <c r="C255">
        <f>IF('Source NewCleanData'!$C914="lesson1",'Source NewCleanData'!D914,"")</f>
        <v>472308960</v>
      </c>
      <c r="D255" t="str">
        <f>IF('Source NewCleanData'!$C914="lesson1",'Source NewCleanData'!E914,"")</f>
        <v>ConfirmS=&lt;#K&gt;;</v>
      </c>
      <c r="E255" t="b">
        <f t="shared" si="5"/>
        <v>1</v>
      </c>
      <c r="F255" s="80" t="str">
        <f>IF('Source NewCleanData'!$C914="lesson1",'Source NewCleanData'!F914,"")</f>
        <v>2018-04-24T14:50:15.772Z</v>
      </c>
    </row>
    <row r="256" spans="1:6" x14ac:dyDescent="0.3">
      <c r="A256">
        <f>VLOOKUP(C256,'UniqueAuthor#s'!$B$5:$C$75,2,TRUE)</f>
        <v>34</v>
      </c>
      <c r="B256" t="str">
        <f>IF('Source NewCleanData'!$C956="lesson1",'Source NewCleanData'!C956,"")</f>
        <v>lesson1</v>
      </c>
      <c r="C256">
        <f>IF('Source NewCleanData'!$C956="lesson1",'Source NewCleanData'!D956,"")</f>
        <v>472308960</v>
      </c>
      <c r="D256" t="str">
        <f>IF('Source NewCleanData'!$C956="lesson1",'Source NewCleanData'!E956,"")</f>
        <v>ConfirmS=#K;</v>
      </c>
      <c r="E256" t="b">
        <f t="shared" si="5"/>
        <v>0</v>
      </c>
      <c r="F256" s="80" t="str">
        <f>IF('Source NewCleanData'!$C956="lesson1",'Source NewCleanData'!F956,"")</f>
        <v>2018-05-02T20:15:02.548Z</v>
      </c>
    </row>
    <row r="257" spans="1:6" x14ac:dyDescent="0.3">
      <c r="A257">
        <f>VLOOKUP(C257,'UniqueAuthor#s'!$B$5:$C$75,2,TRUE)</f>
        <v>34</v>
      </c>
      <c r="B257" t="str">
        <f>IF('Source NewCleanData'!$C957="lesson1",'Source NewCleanData'!C957,"")</f>
        <v>lesson1</v>
      </c>
      <c r="C257">
        <f>IF('Source NewCleanData'!$C957="lesson1",'Source NewCleanData'!D957,"")</f>
        <v>472308960</v>
      </c>
      <c r="D257" t="str">
        <f>IF('Source NewCleanData'!$C957="lesson1",'Source NewCleanData'!E957,"")</f>
        <v>ConfirmS=&lt;#K&gt;;</v>
      </c>
      <c r="E257" t="b">
        <f t="shared" si="5"/>
        <v>1</v>
      </c>
      <c r="F257" s="80" t="str">
        <f>IF('Source NewCleanData'!$C957="lesson1",'Source NewCleanData'!F957,"")</f>
        <v>2018-05-02T20:15:18.862Z</v>
      </c>
    </row>
    <row r="258" spans="1:6" x14ac:dyDescent="0.3">
      <c r="A258">
        <f>VLOOKUP(C258,'UniqueAuthor#s'!$B$5:$C$75,2,TRUE)</f>
        <v>35</v>
      </c>
      <c r="B258" t="str">
        <f>IF('Source NewCleanData'!$C971="lesson1",'Source NewCleanData'!C971,"")</f>
        <v>lesson1</v>
      </c>
      <c r="C258">
        <f>IF('Source NewCleanData'!$C971="lesson1",'Source NewCleanData'!D971,"")</f>
        <v>479224761</v>
      </c>
      <c r="D258" t="str">
        <f>IF('Source NewCleanData'!$C971="lesson1",'Source NewCleanData'!E971,"")</f>
        <v>ConfirmS=#K;</v>
      </c>
      <c r="E258" t="b">
        <f t="shared" si="5"/>
        <v>0</v>
      </c>
      <c r="F258" s="80" t="str">
        <f>IF('Source NewCleanData'!$C971="lesson1",'Source NewCleanData'!F971,"")</f>
        <v>2018-05-03T23:56:28.151Z</v>
      </c>
    </row>
    <row r="259" spans="1:6" x14ac:dyDescent="0.3">
      <c r="A259">
        <f>VLOOKUP(C259,'UniqueAuthor#s'!$B$5:$C$75,2,TRUE)</f>
        <v>35</v>
      </c>
      <c r="B259" t="str">
        <f>IF('Source NewCleanData'!$C972="lesson1",'Source NewCleanData'!C972,"")</f>
        <v>lesson1</v>
      </c>
      <c r="C259">
        <f>IF('Source NewCleanData'!$C972="lesson1",'Source NewCleanData'!D972,"")</f>
        <v>479224761</v>
      </c>
      <c r="D259" t="str">
        <f>IF('Source NewCleanData'!$C972="lesson1",'Source NewCleanData'!E972,"")</f>
        <v>ConfirmS=#Ko#S;</v>
      </c>
      <c r="E259" t="b">
        <f t="shared" si="5"/>
        <v>0</v>
      </c>
      <c r="F259" s="80" t="str">
        <f>IF('Source NewCleanData'!$C972="lesson1",'Source NewCleanData'!F972,"")</f>
        <v>2018-05-03T23:56:50.525Z</v>
      </c>
    </row>
    <row r="260" spans="1:6" x14ac:dyDescent="0.3">
      <c r="A260">
        <f>VLOOKUP(C260,'UniqueAuthor#s'!$B$5:$C$75,2,TRUE)</f>
        <v>35</v>
      </c>
      <c r="B260" t="str">
        <f>IF('Source NewCleanData'!$C973="lesson1",'Source NewCleanData'!C973,"")</f>
        <v>lesson1</v>
      </c>
      <c r="C260">
        <f>IF('Source NewCleanData'!$C973="lesson1",'Source NewCleanData'!D973,"")</f>
        <v>479224761</v>
      </c>
      <c r="D260" t="str">
        <f>IF('Source NewCleanData'!$C973="lesson1",'Source NewCleanData'!E973,"")</f>
        <v>ConfirmS=K;</v>
      </c>
      <c r="E260" t="b">
        <f t="shared" si="5"/>
        <v>0</v>
      </c>
      <c r="F260" s="80" t="str">
        <f>IF('Source NewCleanData'!$C973="lesson1",'Source NewCleanData'!F973,"")</f>
        <v>2018-05-03T23:57:08.946Z</v>
      </c>
    </row>
    <row r="261" spans="1:6" x14ac:dyDescent="0.3">
      <c r="A261">
        <f>VLOOKUP(C261,'UniqueAuthor#s'!$B$5:$C$75,2,TRUE)</f>
        <v>35</v>
      </c>
      <c r="B261" t="str">
        <f>IF('Source NewCleanData'!$C974="lesson1",'Source NewCleanData'!C974,"")</f>
        <v>lesson1</v>
      </c>
      <c r="C261">
        <f>IF('Source NewCleanData'!$C974="lesson1",'Source NewCleanData'!D974,"")</f>
        <v>479224761</v>
      </c>
      <c r="D261" t="str">
        <f>IF('Source NewCleanData'!$C974="lesson1",'Source NewCleanData'!E974,"")</f>
        <v>ConfirmS=#So#K;</v>
      </c>
      <c r="E261" t="b">
        <f t="shared" si="5"/>
        <v>0</v>
      </c>
      <c r="F261" s="80" t="str">
        <f>IF('Source NewCleanData'!$C974="lesson1",'Source NewCleanData'!F974,"")</f>
        <v>2018-05-03T23:57:33.687Z</v>
      </c>
    </row>
    <row r="262" spans="1:6" x14ac:dyDescent="0.3">
      <c r="A262">
        <f>VLOOKUP(C262,'UniqueAuthor#s'!$B$5:$C$75,2,TRUE)</f>
        <v>35</v>
      </c>
      <c r="B262" t="str">
        <f>IF('Source NewCleanData'!$C975="lesson1",'Source NewCleanData'!C975,"")</f>
        <v>lesson1</v>
      </c>
      <c r="C262">
        <f>IF('Source NewCleanData'!$C975="lesson1",'Source NewCleanData'!D975,"")</f>
        <v>479224761</v>
      </c>
      <c r="D262" t="str">
        <f>IF('Source NewCleanData'!$C975="lesson1",'Source NewCleanData'!E975,"")</f>
        <v>ConfirmS=#S;</v>
      </c>
      <c r="E262" t="b">
        <f t="shared" si="5"/>
        <v>0</v>
      </c>
      <c r="F262" s="80" t="str">
        <f>IF('Source NewCleanData'!$C975="lesson1",'Source NewCleanData'!F975,"")</f>
        <v>2018-05-03T23:57:44.294Z</v>
      </c>
    </row>
    <row r="263" spans="1:6" x14ac:dyDescent="0.3">
      <c r="A263">
        <f>VLOOKUP(C263,'UniqueAuthor#s'!$B$5:$C$75,2,TRUE)</f>
        <v>35</v>
      </c>
      <c r="B263" t="str">
        <f>IF('Source NewCleanData'!$C976="lesson1",'Source NewCleanData'!C976,"")</f>
        <v>lesson1</v>
      </c>
      <c r="C263">
        <f>IF('Source NewCleanData'!$C976="lesson1",'Source NewCleanData'!D976,"")</f>
        <v>479224761</v>
      </c>
      <c r="D263" t="str">
        <f>IF('Source NewCleanData'!$C976="lesson1",'Source NewCleanData'!E976,"")</f>
        <v>ConfirmS=&lt;E&gt;o#S;</v>
      </c>
      <c r="E263" t="b">
        <f t="shared" ref="E263:E326" si="6">IF(OR($D263=$O$9,$D263=$O$10,$D263=$O$11),TRUE,FALSE)</f>
        <v>0</v>
      </c>
      <c r="F263" s="80" t="str">
        <f>IF('Source NewCleanData'!$C976="lesson1",'Source NewCleanData'!F976,"")</f>
        <v>2018-05-03T23:58:23.328Z</v>
      </c>
    </row>
    <row r="264" spans="1:6" x14ac:dyDescent="0.3">
      <c r="A264">
        <f>VLOOKUP(C264,'UniqueAuthor#s'!$B$5:$C$75,2,TRUE)</f>
        <v>35</v>
      </c>
      <c r="B264" t="str">
        <f>IF('Source NewCleanData'!$C977="lesson1",'Source NewCleanData'!C977,"")</f>
        <v>lesson1</v>
      </c>
      <c r="C264">
        <f>IF('Source NewCleanData'!$C977="lesson1",'Source NewCleanData'!D977,"")</f>
        <v>479224761</v>
      </c>
      <c r="D264" t="str">
        <f>IF('Source NewCleanData'!$C977="lesson1",'Source NewCleanData'!E977,"")</f>
        <v>ConfirmS=&lt;K&gt;;</v>
      </c>
      <c r="E264" t="b">
        <f t="shared" si="6"/>
        <v>0</v>
      </c>
      <c r="F264" s="80" t="str">
        <f>IF('Source NewCleanData'!$C977="lesson1",'Source NewCleanData'!F977,"")</f>
        <v>2018-05-03T23:58:57.537Z</v>
      </c>
    </row>
    <row r="265" spans="1:6" x14ac:dyDescent="0.3">
      <c r="A265">
        <f>VLOOKUP(C265,'UniqueAuthor#s'!$B$5:$C$75,2,TRUE)</f>
        <v>35</v>
      </c>
      <c r="B265" t="str">
        <f>IF('Source NewCleanData'!$C978="lesson1",'Source NewCleanData'!C978,"")</f>
        <v>lesson1</v>
      </c>
      <c r="C265">
        <f>IF('Source NewCleanData'!$C978="lesson1",'Source NewCleanData'!D978,"")</f>
        <v>479224761</v>
      </c>
      <c r="D265" t="str">
        <f>IF('Source NewCleanData'!$C978="lesson1",'Source NewCleanData'!E978,"")</f>
        <v>ConfirmS=&lt;#K&gt;;</v>
      </c>
      <c r="E265" t="b">
        <f t="shared" si="6"/>
        <v>1</v>
      </c>
      <c r="F265" s="80" t="str">
        <f>IF('Source NewCleanData'!$C978="lesson1",'Source NewCleanData'!F978,"")</f>
        <v>2018-05-03T23:59:04.164Z</v>
      </c>
    </row>
    <row r="266" spans="1:6" x14ac:dyDescent="0.3">
      <c r="A266">
        <f>VLOOKUP(C266,'UniqueAuthor#s'!$B$5:$C$75,2,TRUE)</f>
        <v>36</v>
      </c>
      <c r="B266" t="str">
        <f>IF('Source NewCleanData'!$C1006="lesson1",'Source NewCleanData'!C1006,"")</f>
        <v>lesson1</v>
      </c>
      <c r="C266">
        <f>IF('Source NewCleanData'!$C1006="lesson1",'Source NewCleanData'!D1006,"")</f>
        <v>505534945</v>
      </c>
      <c r="D266" t="str">
        <f>IF('Source NewCleanData'!$C1006="lesson1",'Source NewCleanData'!E1006,"")</f>
        <v>ConfirmS=#SoK;</v>
      </c>
      <c r="E266" t="b">
        <f t="shared" si="6"/>
        <v>0</v>
      </c>
      <c r="F266" s="80" t="str">
        <f>IF('Source NewCleanData'!$C1006="lesson1",'Source NewCleanData'!F1006,"")</f>
        <v>2018-04-24T23:57:03.431Z</v>
      </c>
    </row>
    <row r="267" spans="1:6" x14ac:dyDescent="0.3">
      <c r="A267">
        <f>VLOOKUP(C267,'UniqueAuthor#s'!$B$5:$C$75,2,TRUE)</f>
        <v>36</v>
      </c>
      <c r="B267" t="str">
        <f>IF('Source NewCleanData'!$C1007="lesson1",'Source NewCleanData'!C1007,"")</f>
        <v>lesson1</v>
      </c>
      <c r="C267">
        <f>IF('Source NewCleanData'!$C1007="lesson1",'Source NewCleanData'!D1007,"")</f>
        <v>505534945</v>
      </c>
      <c r="D267" t="str">
        <f>IF('Source NewCleanData'!$C1007="lesson1",'Source NewCleanData'!E1007,"")</f>
        <v>ConfirmS=K;</v>
      </c>
      <c r="E267" t="b">
        <f t="shared" si="6"/>
        <v>0</v>
      </c>
      <c r="F267" s="80" t="str">
        <f>IF('Source NewCleanData'!$C1007="lesson1",'Source NewCleanData'!F1007,"")</f>
        <v>2018-04-24T23:57:12.761Z</v>
      </c>
    </row>
    <row r="268" spans="1:6" x14ac:dyDescent="0.3">
      <c r="A268">
        <f>VLOOKUP(C268,'UniqueAuthor#s'!$B$5:$C$75,2,TRUE)</f>
        <v>36</v>
      </c>
      <c r="B268" t="str">
        <f>IF('Source NewCleanData'!$C1008="lesson1",'Source NewCleanData'!C1008,"")</f>
        <v>lesson1</v>
      </c>
      <c r="C268">
        <f>IF('Source NewCleanData'!$C1008="lesson1",'Source NewCleanData'!D1008,"")</f>
        <v>505534945</v>
      </c>
      <c r="D268" t="str">
        <f>IF('Source NewCleanData'!$C1008="lesson1",'Source NewCleanData'!E1008,"")</f>
        <v>ConfirmS=&lt;#K&gt;o#S;</v>
      </c>
      <c r="E268" t="b">
        <f t="shared" si="6"/>
        <v>1</v>
      </c>
      <c r="F268" s="80" t="str">
        <f>IF('Source NewCleanData'!$C1008="lesson1",'Source NewCleanData'!F1008,"")</f>
        <v>2018-04-24T23:57:44.247Z</v>
      </c>
    </row>
    <row r="269" spans="1:6" x14ac:dyDescent="0.3">
      <c r="A269">
        <f>VLOOKUP(C269,'UniqueAuthor#s'!$B$5:$C$75,2,TRUE)</f>
        <v>37</v>
      </c>
      <c r="B269" t="str">
        <f>IF('Source NewCleanData'!$C1037="lesson1",'Source NewCleanData'!C1037,"")</f>
        <v>lesson1</v>
      </c>
      <c r="C269">
        <f>IF('Source NewCleanData'!$C1037="lesson1",'Source NewCleanData'!D1037,"")</f>
        <v>520399923</v>
      </c>
      <c r="D269" t="str">
        <f>IF('Source NewCleanData'!$C1037="lesson1",'Source NewCleanData'!E1037,"")</f>
        <v>ConfirmS=#K;</v>
      </c>
      <c r="E269" t="b">
        <f t="shared" si="6"/>
        <v>0</v>
      </c>
      <c r="F269" s="80" t="str">
        <f>IF('Source NewCleanData'!$C1037="lesson1",'Source NewCleanData'!F1037,"")</f>
        <v>2018-04-24T00:17:17.101Z</v>
      </c>
    </row>
    <row r="270" spans="1:6" x14ac:dyDescent="0.3">
      <c r="A270">
        <f>VLOOKUP(C270,'UniqueAuthor#s'!$B$5:$C$75,2,TRUE)</f>
        <v>37</v>
      </c>
      <c r="B270" t="str">
        <f>IF('Source NewCleanData'!$C1038="lesson1",'Source NewCleanData'!C1038,"")</f>
        <v>lesson1</v>
      </c>
      <c r="C270">
        <f>IF('Source NewCleanData'!$C1038="lesson1",'Source NewCleanData'!D1038,"")</f>
        <v>520399923</v>
      </c>
      <c r="D270" t="str">
        <f>IF('Source NewCleanData'!$C1038="lesson1",'Source NewCleanData'!E1038,"")</f>
        <v>ConfirmS=Ko#S;</v>
      </c>
      <c r="E270" t="b">
        <f t="shared" si="6"/>
        <v>0</v>
      </c>
      <c r="F270" s="80" t="str">
        <f>IF('Source NewCleanData'!$C1038="lesson1",'Source NewCleanData'!F1038,"")</f>
        <v>2018-04-24T00:17:45.021Z</v>
      </c>
    </row>
    <row r="271" spans="1:6" x14ac:dyDescent="0.3">
      <c r="A271">
        <f>VLOOKUP(C271,'UniqueAuthor#s'!$B$5:$C$75,2,TRUE)</f>
        <v>37</v>
      </c>
      <c r="B271" t="str">
        <f>IF('Source NewCleanData'!$C1039="lesson1",'Source NewCleanData'!C1039,"")</f>
        <v>lesson1</v>
      </c>
      <c r="C271">
        <f>IF('Source NewCleanData'!$C1039="lesson1",'Source NewCleanData'!D1039,"")</f>
        <v>520399923</v>
      </c>
      <c r="D271" t="str">
        <f>IF('Source NewCleanData'!$C1039="lesson1",'Source NewCleanData'!E1039,"")</f>
        <v>ConfirmS=#SoK;</v>
      </c>
      <c r="E271" t="b">
        <f t="shared" si="6"/>
        <v>0</v>
      </c>
      <c r="F271" s="80" t="str">
        <f>IF('Source NewCleanData'!$C1039="lesson1",'Source NewCleanData'!F1039,"")</f>
        <v>2018-04-24T00:18:03.825Z</v>
      </c>
    </row>
    <row r="272" spans="1:6" x14ac:dyDescent="0.3">
      <c r="A272">
        <f>VLOOKUP(C272,'UniqueAuthor#s'!$B$5:$C$75,2,TRUE)</f>
        <v>37</v>
      </c>
      <c r="B272" t="str">
        <f>IF('Source NewCleanData'!$C1040="lesson1",'Source NewCleanData'!C1040,"")</f>
        <v>lesson1</v>
      </c>
      <c r="C272">
        <f>IF('Source NewCleanData'!$C1040="lesson1",'Source NewCleanData'!D1040,"")</f>
        <v>520399923</v>
      </c>
      <c r="D272" t="str">
        <f>IF('Source NewCleanData'!$C1040="lesson1",'Source NewCleanData'!E1040,"")</f>
        <v>ConfirmS=#SoK;</v>
      </c>
      <c r="E272" t="b">
        <f t="shared" si="6"/>
        <v>0</v>
      </c>
      <c r="F272" s="80" t="str">
        <f>IF('Source NewCleanData'!$C1040="lesson1",'Source NewCleanData'!F1040,"")</f>
        <v>2018-04-24T00:18:32.847Z</v>
      </c>
    </row>
    <row r="273" spans="1:6" x14ac:dyDescent="0.3">
      <c r="A273">
        <f>VLOOKUP(C273,'UniqueAuthor#s'!$B$5:$C$75,2,TRUE)</f>
        <v>37</v>
      </c>
      <c r="B273" t="str">
        <f>IF('Source NewCleanData'!$C1041="lesson1",'Source NewCleanData'!C1041,"")</f>
        <v>lesson1</v>
      </c>
      <c r="C273">
        <f>IF('Source NewCleanData'!$C1041="lesson1",'Source NewCleanData'!D1041,"")</f>
        <v>520399923</v>
      </c>
      <c r="D273" t="str">
        <f>IF('Source NewCleanData'!$C1041="lesson1",'Source NewCleanData'!E1041,"")</f>
        <v>ConfirmS=K;</v>
      </c>
      <c r="E273" t="b">
        <f t="shared" si="6"/>
        <v>0</v>
      </c>
      <c r="F273" s="80" t="str">
        <f>IF('Source NewCleanData'!$C1041="lesson1",'Source NewCleanData'!F1041,"")</f>
        <v>2018-04-24T00:18:57.740Z</v>
      </c>
    </row>
    <row r="274" spans="1:6" x14ac:dyDescent="0.3">
      <c r="A274">
        <f>VLOOKUP(C274,'UniqueAuthor#s'!$B$5:$C$75,2,TRUE)</f>
        <v>37</v>
      </c>
      <c r="B274" t="str">
        <f>IF('Source NewCleanData'!$C1042="lesson1",'Source NewCleanData'!C1042,"")</f>
        <v>lesson1</v>
      </c>
      <c r="C274">
        <f>IF('Source NewCleanData'!$C1042="lesson1",'Source NewCleanData'!D1042,"")</f>
        <v>520399923</v>
      </c>
      <c r="D274" t="str">
        <f>IF('Source NewCleanData'!$C1042="lesson1",'Source NewCleanData'!E1042,"")</f>
        <v>ConfirmS=#K;</v>
      </c>
      <c r="E274" t="b">
        <f t="shared" si="6"/>
        <v>0</v>
      </c>
      <c r="F274" s="80" t="str">
        <f>IF('Source NewCleanData'!$C1042="lesson1",'Source NewCleanData'!F1042,"")</f>
        <v>2018-04-24T00:19:10.956Z</v>
      </c>
    </row>
    <row r="275" spans="1:6" x14ac:dyDescent="0.3">
      <c r="A275">
        <f>VLOOKUP(C275,'UniqueAuthor#s'!$B$5:$C$75,2,TRUE)</f>
        <v>37</v>
      </c>
      <c r="B275" t="str">
        <f>IF('Source NewCleanData'!$C1043="lesson1",'Source NewCleanData'!C1043,"")</f>
        <v>lesson1</v>
      </c>
      <c r="C275">
        <f>IF('Source NewCleanData'!$C1043="lesson1",'Source NewCleanData'!D1043,"")</f>
        <v>520399923</v>
      </c>
      <c r="D275" t="str">
        <f>IF('Source NewCleanData'!$C1043="lesson1",'Source NewCleanData'!E1043,"")</f>
        <v>ConfirmS=Ko#S;</v>
      </c>
      <c r="E275" t="b">
        <f t="shared" si="6"/>
        <v>0</v>
      </c>
      <c r="F275" s="80" t="str">
        <f>IF('Source NewCleanData'!$C1043="lesson1",'Source NewCleanData'!F1043,"")</f>
        <v>2018-04-24T00:20:01.715Z</v>
      </c>
    </row>
    <row r="276" spans="1:6" x14ac:dyDescent="0.3">
      <c r="A276">
        <f>VLOOKUP(C276,'UniqueAuthor#s'!$B$5:$C$75,2,TRUE)</f>
        <v>37</v>
      </c>
      <c r="B276" t="str">
        <f>IF('Source NewCleanData'!$C1044="lesson1",'Source NewCleanData'!C1044,"")</f>
        <v>lesson1</v>
      </c>
      <c r="C276">
        <f>IF('Source NewCleanData'!$C1044="lesson1",'Source NewCleanData'!D1044,"")</f>
        <v>520399923</v>
      </c>
      <c r="D276" t="str">
        <f>IF('Source NewCleanData'!$C1044="lesson1",'Source NewCleanData'!E1044,"")</f>
        <v>ConfirmS=&lt;K&gt;o#S;</v>
      </c>
      <c r="E276" t="b">
        <f t="shared" si="6"/>
        <v>0</v>
      </c>
      <c r="F276" s="80" t="str">
        <f>IF('Source NewCleanData'!$C1044="lesson1",'Source NewCleanData'!F1044,"")</f>
        <v>2018-04-24T00:20:39.322Z</v>
      </c>
    </row>
    <row r="277" spans="1:6" x14ac:dyDescent="0.3">
      <c r="A277">
        <f>VLOOKUP(C277,'UniqueAuthor#s'!$B$5:$C$75,2,TRUE)</f>
        <v>37</v>
      </c>
      <c r="B277" t="str">
        <f>IF('Source NewCleanData'!$C1045="lesson1",'Source NewCleanData'!C1045,"")</f>
        <v>lesson1</v>
      </c>
      <c r="C277">
        <f>IF('Source NewCleanData'!$C1045="lesson1",'Source NewCleanData'!D1045,"")</f>
        <v>520399923</v>
      </c>
      <c r="D277" t="str">
        <f>IF('Source NewCleanData'!$C1045="lesson1",'Source NewCleanData'!E1045,"")</f>
        <v>ConfirmS=#So&lt;K&gt;;</v>
      </c>
      <c r="E277" t="b">
        <f t="shared" si="6"/>
        <v>0</v>
      </c>
      <c r="F277" s="80" t="str">
        <f>IF('Source NewCleanData'!$C1045="lesson1",'Source NewCleanData'!F1045,"")</f>
        <v>2018-04-24T00:21:06.364Z</v>
      </c>
    </row>
    <row r="278" spans="1:6" x14ac:dyDescent="0.3">
      <c r="A278">
        <f>VLOOKUP(C278,'UniqueAuthor#s'!$B$5:$C$75,2,TRUE)</f>
        <v>37</v>
      </c>
      <c r="B278" t="str">
        <f>IF('Source NewCleanData'!$C1046="lesson1",'Source NewCleanData'!C1046,"")</f>
        <v>lesson1</v>
      </c>
      <c r="C278">
        <f>IF('Source NewCleanData'!$C1046="lesson1",'Source NewCleanData'!D1046,"")</f>
        <v>520399923</v>
      </c>
      <c r="D278" t="str">
        <f>IF('Source NewCleanData'!$C1046="lesson1",'Source NewCleanData'!E1046,"")</f>
        <v>ConfirmS=&lt;K&gt;;</v>
      </c>
      <c r="E278" t="b">
        <f t="shared" si="6"/>
        <v>0</v>
      </c>
      <c r="F278" s="80" t="str">
        <f>IF('Source NewCleanData'!$C1046="lesson1",'Source NewCleanData'!F1046,"")</f>
        <v>2018-04-24T00:21:36.798Z</v>
      </c>
    </row>
    <row r="279" spans="1:6" x14ac:dyDescent="0.3">
      <c r="A279">
        <f>VLOOKUP(C279,'UniqueAuthor#s'!$B$5:$C$75,2,TRUE)</f>
        <v>37</v>
      </c>
      <c r="B279" t="str">
        <f>IF('Source NewCleanData'!$C1047="lesson1",'Source NewCleanData'!C1047,"")</f>
        <v>lesson1</v>
      </c>
      <c r="C279">
        <f>IF('Source NewCleanData'!$C1047="lesson1",'Source NewCleanData'!D1047,"")</f>
        <v>520399923</v>
      </c>
      <c r="D279" t="str">
        <f>IF('Source NewCleanData'!$C1047="lesson1",'Source NewCleanData'!E1047,"")</f>
        <v>ConfirmS=&lt;#K&gt;;</v>
      </c>
      <c r="E279" t="b">
        <f t="shared" si="6"/>
        <v>1</v>
      </c>
      <c r="F279" s="80" t="str">
        <f>IF('Source NewCleanData'!$C1047="lesson1",'Source NewCleanData'!F1047,"")</f>
        <v>2018-04-24T00:21:44.721Z</v>
      </c>
    </row>
    <row r="280" spans="1:6" x14ac:dyDescent="0.3">
      <c r="A280">
        <f>VLOOKUP(C280,'UniqueAuthor#s'!$B$5:$C$75,2,TRUE)</f>
        <v>37</v>
      </c>
      <c r="B280" t="str">
        <f>IF('Source NewCleanData'!$C1059="lesson1",'Source NewCleanData'!C1059,"")</f>
        <v>lesson1</v>
      </c>
      <c r="C280">
        <f>IF('Source NewCleanData'!$C1059="lesson1",'Source NewCleanData'!D1059,"")</f>
        <v>520399923</v>
      </c>
      <c r="D280" t="str">
        <f>IF('Source NewCleanData'!$C1059="lesson1",'Source NewCleanData'!E1059,"")</f>
        <v>ConfirmS=&lt;#K&gt;;</v>
      </c>
      <c r="E280" t="b">
        <f t="shared" si="6"/>
        <v>1</v>
      </c>
      <c r="F280" s="80" t="str">
        <f>IF('Source NewCleanData'!$C1059="lesson1",'Source NewCleanData'!F1059,"")</f>
        <v>2018-05-03T01:52:58.497Z</v>
      </c>
    </row>
    <row r="281" spans="1:6" x14ac:dyDescent="0.3">
      <c r="A281">
        <f>VLOOKUP(C281,'UniqueAuthor#s'!$B$5:$C$75,2,TRUE)</f>
        <v>38</v>
      </c>
      <c r="B281" t="str">
        <f>IF('Source NewCleanData'!$C1066="lesson1",'Source NewCleanData'!C1066,"")</f>
        <v>lesson1</v>
      </c>
      <c r="C281">
        <f>IF('Source NewCleanData'!$C1066="lesson1",'Source NewCleanData'!D1066,"")</f>
        <v>539024302</v>
      </c>
      <c r="D281" t="str">
        <f>IF('Source NewCleanData'!$C1066="lesson1",'Source NewCleanData'!E1066,"")</f>
        <v>ConfirmS=&lt;#K&gt;;</v>
      </c>
      <c r="E281" t="b">
        <f t="shared" si="6"/>
        <v>1</v>
      </c>
      <c r="F281" s="80" t="str">
        <f>IF('Source NewCleanData'!$C1066="lesson1",'Source NewCleanData'!F1066,"")</f>
        <v>2018-04-26T12:08:20.668Z</v>
      </c>
    </row>
    <row r="282" spans="1:6" x14ac:dyDescent="0.3">
      <c r="A282">
        <f>VLOOKUP(C282,'UniqueAuthor#s'!$B$5:$C$75,2,TRUE)</f>
        <v>39</v>
      </c>
      <c r="B282" t="str">
        <f>IF('Source NewCleanData'!$C1073="lesson1",'Source NewCleanData'!C1073,"")</f>
        <v>lesson1</v>
      </c>
      <c r="C282">
        <f>IF('Source NewCleanData'!$C1073="lesson1",'Source NewCleanData'!D1073,"")</f>
        <v>564686712</v>
      </c>
      <c r="D282" t="str">
        <f>IF('Source NewCleanData'!$C1073="lesson1",'Source NewCleanData'!E1073,"")</f>
        <v>ConfirmS=/*expression*/;</v>
      </c>
      <c r="E282" t="b">
        <f t="shared" si="6"/>
        <v>0</v>
      </c>
      <c r="F282" s="80" t="str">
        <f>IF('Source NewCleanData'!$C1073="lesson1",'Source NewCleanData'!F1073,"")</f>
        <v>2018-05-03T21:57:16.717Z</v>
      </c>
    </row>
    <row r="283" spans="1:6" x14ac:dyDescent="0.3">
      <c r="A283">
        <f>VLOOKUP(C283,'UniqueAuthor#s'!$B$5:$C$75,2,TRUE)</f>
        <v>39</v>
      </c>
      <c r="B283" t="str">
        <f>IF('Source NewCleanData'!$C1074="lesson1",'Source NewCleanData'!C1074,"")</f>
        <v>lesson1</v>
      </c>
      <c r="C283">
        <f>IF('Source NewCleanData'!$C1074="lesson1",'Source NewCleanData'!D1074,"")</f>
        <v>564686712</v>
      </c>
      <c r="D283" t="str">
        <f>IF('Source NewCleanData'!$C1074="lesson1",'Source NewCleanData'!E1074,"")</f>
        <v>ConfirmS=K;</v>
      </c>
      <c r="E283" t="b">
        <f t="shared" si="6"/>
        <v>0</v>
      </c>
      <c r="F283" s="80" t="str">
        <f>IF('Source NewCleanData'!$C1074="lesson1",'Source NewCleanData'!F1074,"")</f>
        <v>2018-05-03T21:57:50.577Z</v>
      </c>
    </row>
    <row r="284" spans="1:6" x14ac:dyDescent="0.3">
      <c r="A284">
        <f>VLOOKUP(C284,'UniqueAuthor#s'!$B$5:$C$75,2,TRUE)</f>
        <v>39</v>
      </c>
      <c r="B284" t="str">
        <f>IF('Source NewCleanData'!$C1075="lesson1",'Source NewCleanData'!C1075,"")</f>
        <v>lesson1</v>
      </c>
      <c r="C284">
        <f>IF('Source NewCleanData'!$C1075="lesson1",'Source NewCleanData'!D1075,"")</f>
        <v>564686712</v>
      </c>
      <c r="D284" t="str">
        <f>IF('Source NewCleanData'!$C1075="lesson1",'Source NewCleanData'!E1075,"")</f>
        <v>ConfirmS=S+K;</v>
      </c>
      <c r="E284" t="b">
        <f t="shared" si="6"/>
        <v>0</v>
      </c>
      <c r="F284" s="80" t="str">
        <f>IF('Source NewCleanData'!$C1075="lesson1",'Source NewCleanData'!F1075,"")</f>
        <v>2018-05-03T21:58:14.685Z</v>
      </c>
    </row>
    <row r="285" spans="1:6" x14ac:dyDescent="0.3">
      <c r="A285">
        <f>VLOOKUP(C285,'UniqueAuthor#s'!$B$5:$C$75,2,TRUE)</f>
        <v>39</v>
      </c>
      <c r="B285" t="str">
        <f>IF('Source NewCleanData'!$C1076="lesson1",'Source NewCleanData'!C1076,"")</f>
        <v>lesson1</v>
      </c>
      <c r="C285">
        <f>IF('Source NewCleanData'!$C1076="lesson1",'Source NewCleanData'!D1076,"")</f>
        <v>564686712</v>
      </c>
      <c r="D285" t="str">
        <f>IF('Source NewCleanData'!$C1076="lesson1",'Source NewCleanData'!E1076,"")</f>
        <v>ConfirmS=K+S;</v>
      </c>
      <c r="E285" t="b">
        <f t="shared" si="6"/>
        <v>0</v>
      </c>
      <c r="F285" s="80" t="str">
        <f>IF('Source NewCleanData'!$C1076="lesson1",'Source NewCleanData'!F1076,"")</f>
        <v>2018-05-03T21:58:26.195Z</v>
      </c>
    </row>
    <row r="286" spans="1:6" x14ac:dyDescent="0.3">
      <c r="A286">
        <f>VLOOKUP(C286,'UniqueAuthor#s'!$B$5:$C$75,2,TRUE)</f>
        <v>39</v>
      </c>
      <c r="B286" t="str">
        <f>IF('Source NewCleanData'!$C1077="lesson1",'Source NewCleanData'!C1077,"")</f>
        <v>lesson1</v>
      </c>
      <c r="C286">
        <f>IF('Source NewCleanData'!$C1077="lesson1",'Source NewCleanData'!D1077,"")</f>
        <v>564686712</v>
      </c>
      <c r="D286" t="str">
        <f>IF('Source NewCleanData'!$C1077="lesson1",'Source NewCleanData'!E1077,"")</f>
        <v>ConfirmS=Ko#S;</v>
      </c>
      <c r="E286" t="b">
        <f t="shared" si="6"/>
        <v>0</v>
      </c>
      <c r="F286" s="80" t="str">
        <f>IF('Source NewCleanData'!$C1077="lesson1",'Source NewCleanData'!F1077,"")</f>
        <v>2018-05-03T21:59:15.083Z</v>
      </c>
    </row>
    <row r="287" spans="1:6" x14ac:dyDescent="0.3">
      <c r="A287">
        <f>VLOOKUP(C287,'UniqueAuthor#s'!$B$5:$C$75,2,TRUE)</f>
        <v>39</v>
      </c>
      <c r="B287" t="str">
        <f>IF('Source NewCleanData'!$C1078="lesson1",'Source NewCleanData'!C1078,"")</f>
        <v>lesson1</v>
      </c>
      <c r="C287">
        <f>IF('Source NewCleanData'!$C1078="lesson1",'Source NewCleanData'!D1078,"")</f>
        <v>564686712</v>
      </c>
      <c r="D287" t="str">
        <f>IF('Source NewCleanData'!$C1078="lesson1",'Source NewCleanData'!E1078,"")</f>
        <v>ConfirmS=#SoK;</v>
      </c>
      <c r="E287" t="b">
        <f t="shared" si="6"/>
        <v>0</v>
      </c>
      <c r="F287" s="80" t="str">
        <f>IF('Source NewCleanData'!$C1078="lesson1",'Source NewCleanData'!F1078,"")</f>
        <v>2018-05-03T21:59:32.142Z</v>
      </c>
    </row>
    <row r="288" spans="1:6" x14ac:dyDescent="0.3">
      <c r="A288">
        <f>VLOOKUP(C288,'UniqueAuthor#s'!$B$5:$C$75,2,TRUE)</f>
        <v>39</v>
      </c>
      <c r="B288" t="str">
        <f>IF('Source NewCleanData'!$C1079="lesson1",'Source NewCleanData'!C1079,"")</f>
        <v>lesson1</v>
      </c>
      <c r="C288">
        <f>IF('Source NewCleanData'!$C1079="lesson1",'Source NewCleanData'!D1079,"")</f>
        <v>564686712</v>
      </c>
      <c r="D288" t="str">
        <f>IF('Source NewCleanData'!$C1079="lesson1",'Source NewCleanData'!E1079,"")</f>
        <v>ConfirmS=#S;</v>
      </c>
      <c r="E288" t="b">
        <f t="shared" si="6"/>
        <v>0</v>
      </c>
      <c r="F288" s="80" t="str">
        <f>IF('Source NewCleanData'!$C1079="lesson1",'Source NewCleanData'!F1079,"")</f>
        <v>2018-05-03T21:59:40.858Z</v>
      </c>
    </row>
    <row r="289" spans="1:6" x14ac:dyDescent="0.3">
      <c r="A289">
        <f>VLOOKUP(C289,'UniqueAuthor#s'!$B$5:$C$75,2,TRUE)</f>
        <v>39</v>
      </c>
      <c r="B289" t="str">
        <f>IF('Source NewCleanData'!$C1080="lesson1",'Source NewCleanData'!C1080,"")</f>
        <v>lesson1</v>
      </c>
      <c r="C289">
        <f>IF('Source NewCleanData'!$C1080="lesson1",'Source NewCleanData'!D1080,"")</f>
        <v>564686712</v>
      </c>
      <c r="D289" t="str">
        <f>IF('Source NewCleanData'!$C1080="lesson1",'Source NewCleanData'!E1080,"")</f>
        <v>ConfirmS=&lt;S&gt;;</v>
      </c>
      <c r="E289" t="b">
        <f t="shared" si="6"/>
        <v>0</v>
      </c>
      <c r="F289" s="80" t="str">
        <f>IF('Source NewCleanData'!$C1080="lesson1",'Source NewCleanData'!F1080,"")</f>
        <v>2018-05-03T22:00:20.808Z</v>
      </c>
    </row>
    <row r="290" spans="1:6" x14ac:dyDescent="0.3">
      <c r="A290">
        <f>VLOOKUP(C290,'UniqueAuthor#s'!$B$5:$C$75,2,TRUE)</f>
        <v>39</v>
      </c>
      <c r="B290" t="str">
        <f>IF('Source NewCleanData'!$C1081="lesson1",'Source NewCleanData'!C1081,"")</f>
        <v>lesson1</v>
      </c>
      <c r="C290">
        <f>IF('Source NewCleanData'!$C1081="lesson1",'Source NewCleanData'!D1081,"")</f>
        <v>564686712</v>
      </c>
      <c r="D290" t="str">
        <f>IF('Source NewCleanData'!$C1081="lesson1",'Source NewCleanData'!E1081,"")</f>
        <v>ConfirmS=&lt;K&gt;;</v>
      </c>
      <c r="E290" t="b">
        <f t="shared" si="6"/>
        <v>0</v>
      </c>
      <c r="F290" s="80" t="str">
        <f>IF('Source NewCleanData'!$C1081="lesson1",'Source NewCleanData'!F1081,"")</f>
        <v>2018-05-03T22:00:33.439Z</v>
      </c>
    </row>
    <row r="291" spans="1:6" x14ac:dyDescent="0.3">
      <c r="A291">
        <f>VLOOKUP(C291,'UniqueAuthor#s'!$B$5:$C$75,2,TRUE)</f>
        <v>39</v>
      </c>
      <c r="B291" t="str">
        <f>IF('Source NewCleanData'!$C1082="lesson1",'Source NewCleanData'!C1082,"")</f>
        <v>lesson1</v>
      </c>
      <c r="C291">
        <f>IF('Source NewCleanData'!$C1082="lesson1",'Source NewCleanData'!D1082,"")</f>
        <v>564686712</v>
      </c>
      <c r="D291" t="str">
        <f>IF('Source NewCleanData'!$C1082="lesson1",'Source NewCleanData'!E1082,"")</f>
        <v>ConfirmS=&lt;K&gt;;</v>
      </c>
      <c r="E291" t="b">
        <f t="shared" si="6"/>
        <v>0</v>
      </c>
      <c r="F291" s="80" t="str">
        <f>IF('Source NewCleanData'!$C1082="lesson1",'Source NewCleanData'!F1082,"")</f>
        <v>2018-05-03T22:01:35.946Z</v>
      </c>
    </row>
    <row r="292" spans="1:6" x14ac:dyDescent="0.3">
      <c r="A292">
        <f>VLOOKUP(C292,'UniqueAuthor#s'!$B$5:$C$75,2,TRUE)</f>
        <v>39</v>
      </c>
      <c r="B292" t="str">
        <f>IF('Source NewCleanData'!$C1083="lesson1",'Source NewCleanData'!C1083,"")</f>
        <v>lesson1</v>
      </c>
      <c r="C292">
        <f>IF('Source NewCleanData'!$C1083="lesson1",'Source NewCleanData'!D1083,"")</f>
        <v>564686712</v>
      </c>
      <c r="D292" t="str">
        <f>IF('Source NewCleanData'!$C1083="lesson1",'Source NewCleanData'!E1083,"")</f>
        <v>ConfirmS=&lt;#E&gt;o#S;</v>
      </c>
      <c r="E292" t="b">
        <f t="shared" si="6"/>
        <v>0</v>
      </c>
      <c r="F292" s="80" t="str">
        <f>IF('Source NewCleanData'!$C1083="lesson1",'Source NewCleanData'!F1083,"")</f>
        <v>2018-05-03T22:02:29.041Z</v>
      </c>
    </row>
    <row r="293" spans="1:6" x14ac:dyDescent="0.3">
      <c r="A293">
        <f>VLOOKUP(C293,'UniqueAuthor#s'!$B$5:$C$75,2,TRUE)</f>
        <v>39</v>
      </c>
      <c r="B293" t="str">
        <f>IF('Source NewCleanData'!$C1084="lesson1",'Source NewCleanData'!C1084,"")</f>
        <v>lesson1</v>
      </c>
      <c r="C293">
        <f>IF('Source NewCleanData'!$C1084="lesson1",'Source NewCleanData'!D1084,"")</f>
        <v>564686712</v>
      </c>
      <c r="D293" t="str">
        <f>IF('Source NewCleanData'!$C1084="lesson1",'Source NewCleanData'!E1084,"")</f>
        <v>ConfirmS=&lt;#K&gt;o#S;</v>
      </c>
      <c r="E293" t="b">
        <f t="shared" si="6"/>
        <v>1</v>
      </c>
      <c r="F293" s="80" t="str">
        <f>IF('Source NewCleanData'!$C1084="lesson1",'Source NewCleanData'!F1084,"")</f>
        <v>2018-05-03T22:02:35.992Z</v>
      </c>
    </row>
    <row r="294" spans="1:6" x14ac:dyDescent="0.3">
      <c r="A294">
        <f>VLOOKUP(C294,'UniqueAuthor#s'!$B$5:$C$75,2,TRUE)</f>
        <v>40</v>
      </c>
      <c r="B294" t="str">
        <f>IF('Source NewCleanData'!$C1113="lesson1",'Source NewCleanData'!C1113,"")</f>
        <v>lesson1</v>
      </c>
      <c r="C294">
        <f>IF('Source NewCleanData'!$C1113="lesson1",'Source NewCleanData'!D1113,"")</f>
        <v>566473760</v>
      </c>
      <c r="D294" t="str">
        <f>IF('Source NewCleanData'!$C1113="lesson1",'Source NewCleanData'!E1113,"")</f>
        <v>ConfirmS=K;</v>
      </c>
      <c r="E294" t="b">
        <f t="shared" si="6"/>
        <v>0</v>
      </c>
      <c r="F294" s="80" t="str">
        <f>IF('Source NewCleanData'!$C1113="lesson1",'Source NewCleanData'!F1113,"")</f>
        <v>2018-04-25T21:49:49.502Z</v>
      </c>
    </row>
    <row r="295" spans="1:6" x14ac:dyDescent="0.3">
      <c r="A295">
        <f>VLOOKUP(C295,'UniqueAuthor#s'!$B$5:$C$75,2,TRUE)</f>
        <v>40</v>
      </c>
      <c r="B295" t="str">
        <f>IF('Source NewCleanData'!$C1114="lesson1",'Source NewCleanData'!C1114,"")</f>
        <v>lesson1</v>
      </c>
      <c r="C295">
        <f>IF('Source NewCleanData'!$C1114="lesson1",'Source NewCleanData'!D1114,"")</f>
        <v>566473760</v>
      </c>
      <c r="D295" t="str">
        <f>IF('Source NewCleanData'!$C1114="lesson1",'Source NewCleanData'!E1114,"")</f>
        <v>ConfirmS=&lt;K&gt;o#S;</v>
      </c>
      <c r="E295" t="b">
        <f t="shared" si="6"/>
        <v>0</v>
      </c>
      <c r="F295" s="80" t="str">
        <f>IF('Source NewCleanData'!$C1114="lesson1",'Source NewCleanData'!F1114,"")</f>
        <v>2018-04-25T21:50:27.307Z</v>
      </c>
    </row>
    <row r="296" spans="1:6" x14ac:dyDescent="0.3">
      <c r="A296">
        <f>VLOOKUP(C296,'UniqueAuthor#s'!$B$5:$C$75,2,TRUE)</f>
        <v>40</v>
      </c>
      <c r="B296" t="str">
        <f>IF('Source NewCleanData'!$C1115="lesson1",'Source NewCleanData'!C1115,"")</f>
        <v>lesson1</v>
      </c>
      <c r="C296">
        <f>IF('Source NewCleanData'!$C1115="lesson1",'Source NewCleanData'!D1115,"")</f>
        <v>566473760</v>
      </c>
      <c r="D296" t="str">
        <f>IF('Source NewCleanData'!$C1115="lesson1",'Source NewCleanData'!E1115,"")</f>
        <v>ConfirmS=Ko#S;</v>
      </c>
      <c r="E296" t="b">
        <f t="shared" si="6"/>
        <v>0</v>
      </c>
      <c r="F296" s="80" t="str">
        <f>IF('Source NewCleanData'!$C1115="lesson1",'Source NewCleanData'!F1115,"")</f>
        <v>2018-04-25T21:50:40.606Z</v>
      </c>
    </row>
    <row r="297" spans="1:6" x14ac:dyDescent="0.3">
      <c r="A297">
        <f>VLOOKUP(C297,'UniqueAuthor#s'!$B$5:$C$75,2,TRUE)</f>
        <v>40</v>
      </c>
      <c r="B297" t="str">
        <f>IF('Source NewCleanData'!$C1116="lesson1",'Source NewCleanData'!C1116,"")</f>
        <v>lesson1</v>
      </c>
      <c r="C297">
        <f>IF('Source NewCleanData'!$C1116="lesson1",'Source NewCleanData'!D1116,"")</f>
        <v>566473760</v>
      </c>
      <c r="D297" t="str">
        <f>IF('Source NewCleanData'!$C1116="lesson1",'Source NewCleanData'!E1116,"")</f>
        <v>ConfirmS=&lt;K&gt;o#S;</v>
      </c>
      <c r="E297" t="b">
        <f t="shared" si="6"/>
        <v>0</v>
      </c>
      <c r="F297" s="80" t="str">
        <f>IF('Source NewCleanData'!$C1116="lesson1",'Source NewCleanData'!F1116,"")</f>
        <v>2018-04-25T21:50:51.540Z</v>
      </c>
    </row>
    <row r="298" spans="1:6" x14ac:dyDescent="0.3">
      <c r="A298">
        <f>VLOOKUP(C298,'UniqueAuthor#s'!$B$5:$C$75,2,TRUE)</f>
        <v>40</v>
      </c>
      <c r="B298" t="str">
        <f>IF('Source NewCleanData'!$C1117="lesson1",'Source NewCleanData'!C1117,"")</f>
        <v>lesson1</v>
      </c>
      <c r="C298">
        <f>IF('Source NewCleanData'!$C1117="lesson1",'Source NewCleanData'!D1117,"")</f>
        <v>566473760</v>
      </c>
      <c r="D298" t="str">
        <f>IF('Source NewCleanData'!$C1117="lesson1",'Source NewCleanData'!E1117,"")</f>
        <v>ConfirmS=&lt;K&gt;;</v>
      </c>
      <c r="E298" t="b">
        <f t="shared" si="6"/>
        <v>0</v>
      </c>
      <c r="F298" s="80" t="str">
        <f>IF('Source NewCleanData'!$C1117="lesson1",'Source NewCleanData'!F1117,"")</f>
        <v>2018-04-25T21:51:04.041Z</v>
      </c>
    </row>
    <row r="299" spans="1:6" x14ac:dyDescent="0.3">
      <c r="A299">
        <f>VLOOKUP(C299,'UniqueAuthor#s'!$B$5:$C$75,2,TRUE)</f>
        <v>40</v>
      </c>
      <c r="B299" t="str">
        <f>IF('Source NewCleanData'!$C1118="lesson1",'Source NewCleanData'!C1118,"")</f>
        <v>lesson1</v>
      </c>
      <c r="C299">
        <f>IF('Source NewCleanData'!$C1118="lesson1",'Source NewCleanData'!D1118,"")</f>
        <v>566473760</v>
      </c>
      <c r="D299" t="str">
        <f>IF('Source NewCleanData'!$C1118="lesson1",'Source NewCleanData'!E1118,"")</f>
        <v>ConfirmS=&lt;K&gt;oS;</v>
      </c>
      <c r="E299" t="b">
        <f t="shared" si="6"/>
        <v>0</v>
      </c>
      <c r="F299" s="80" t="str">
        <f>IF('Source NewCleanData'!$C1118="lesson1",'Source NewCleanData'!F1118,"")</f>
        <v>2018-04-25T21:51:55.497Z</v>
      </c>
    </row>
    <row r="300" spans="1:6" x14ac:dyDescent="0.3">
      <c r="A300">
        <f>VLOOKUP(C300,'UniqueAuthor#s'!$B$5:$C$75,2,TRUE)</f>
        <v>40</v>
      </c>
      <c r="B300" t="str">
        <f>IF('Source NewCleanData'!$C1119="lesson1",'Source NewCleanData'!C1119,"")</f>
        <v>lesson1</v>
      </c>
      <c r="C300">
        <f>IF('Source NewCleanData'!$C1119="lesson1",'Source NewCleanData'!D1119,"")</f>
        <v>566473760</v>
      </c>
      <c r="D300" t="str">
        <f>IF('Source NewCleanData'!$C1119="lesson1",'Source NewCleanData'!E1119,"")</f>
        <v>ConfirmS=&lt;K&gt;oS;</v>
      </c>
      <c r="E300" t="b">
        <f t="shared" si="6"/>
        <v>0</v>
      </c>
      <c r="F300" s="80" t="str">
        <f>IF('Source NewCleanData'!$C1119="lesson1",'Source NewCleanData'!F1119,"")</f>
        <v>2018-04-25T21:51:57.195Z</v>
      </c>
    </row>
    <row r="301" spans="1:6" x14ac:dyDescent="0.3">
      <c r="A301">
        <f>VLOOKUP(C301,'UniqueAuthor#s'!$B$5:$C$75,2,TRUE)</f>
        <v>40</v>
      </c>
      <c r="B301" t="str">
        <f>IF('Source NewCleanData'!$C1120="lesson1",'Source NewCleanData'!C1120,"")</f>
        <v>lesson1</v>
      </c>
      <c r="C301">
        <f>IF('Source NewCleanData'!$C1120="lesson1",'Source NewCleanData'!D1120,"")</f>
        <v>566473760</v>
      </c>
      <c r="D301" t="str">
        <f>IF('Source NewCleanData'!$C1120="lesson1",'Source NewCleanData'!E1120,"")</f>
        <v>ConfirmS=&lt;K&gt;o#S;</v>
      </c>
      <c r="E301" t="b">
        <f t="shared" si="6"/>
        <v>0</v>
      </c>
      <c r="F301" s="80" t="str">
        <f>IF('Source NewCleanData'!$C1120="lesson1",'Source NewCleanData'!F1120,"")</f>
        <v>2018-04-25T21:52:08.935Z</v>
      </c>
    </row>
    <row r="302" spans="1:6" x14ac:dyDescent="0.3">
      <c r="A302">
        <f>VLOOKUP(C302,'UniqueAuthor#s'!$B$5:$C$75,2,TRUE)</f>
        <v>40</v>
      </c>
      <c r="B302" t="str">
        <f>IF('Source NewCleanData'!$C1121="lesson1",'Source NewCleanData'!C1121,"")</f>
        <v>lesson1</v>
      </c>
      <c r="C302">
        <f>IF('Source NewCleanData'!$C1121="lesson1",'Source NewCleanData'!D1121,"")</f>
        <v>566473760</v>
      </c>
      <c r="D302" t="str">
        <f>IF('Source NewCleanData'!$C1121="lesson1",'Source NewCleanData'!E1121,"")</f>
        <v>ConfirmS=&lt;K&gt;;</v>
      </c>
      <c r="E302" t="b">
        <f t="shared" si="6"/>
        <v>0</v>
      </c>
      <c r="F302" s="80" t="str">
        <f>IF('Source NewCleanData'!$C1121="lesson1",'Source NewCleanData'!F1121,"")</f>
        <v>2018-04-25T21:52:55.962Z</v>
      </c>
    </row>
    <row r="303" spans="1:6" x14ac:dyDescent="0.3">
      <c r="A303">
        <f>VLOOKUP(C303,'UniqueAuthor#s'!$B$5:$C$75,2,TRUE)</f>
        <v>40</v>
      </c>
      <c r="B303" t="str">
        <f>IF('Source NewCleanData'!$C1122="lesson1",'Source NewCleanData'!C1122,"")</f>
        <v>lesson1</v>
      </c>
      <c r="C303">
        <f>IF('Source NewCleanData'!$C1122="lesson1",'Source NewCleanData'!D1122,"")</f>
        <v>566473760</v>
      </c>
      <c r="D303" t="str">
        <f>IF('Source NewCleanData'!$C1122="lesson1",'Source NewCleanData'!E1122,"")</f>
        <v>ConfirmS=&lt;K&gt;o&lt;&gt;;</v>
      </c>
      <c r="E303" t="b">
        <f t="shared" si="6"/>
        <v>0</v>
      </c>
      <c r="F303" s="80" t="str">
        <f>IF('Source NewCleanData'!$C1122="lesson1",'Source NewCleanData'!F1122,"")</f>
        <v>2018-04-25T21:54:14.747Z</v>
      </c>
    </row>
    <row r="304" spans="1:6" x14ac:dyDescent="0.3">
      <c r="A304">
        <f>VLOOKUP(C304,'UniqueAuthor#s'!$B$5:$C$75,2,TRUE)</f>
        <v>40</v>
      </c>
      <c r="B304" t="str">
        <f>IF('Source NewCleanData'!$C1123="lesson1",'Source NewCleanData'!C1123,"")</f>
        <v>lesson1</v>
      </c>
      <c r="C304">
        <f>IF('Source NewCleanData'!$C1123="lesson1",'Source NewCleanData'!D1123,"")</f>
        <v>566473760</v>
      </c>
      <c r="D304" t="str">
        <f>IF('Source NewCleanData'!$C1123="lesson1",'Source NewCleanData'!E1123,"")</f>
        <v>ConfirmS=&lt;#K&gt;oS;</v>
      </c>
      <c r="E304" t="b">
        <f t="shared" si="6"/>
        <v>0</v>
      </c>
      <c r="F304" s="80" t="str">
        <f>IF('Source NewCleanData'!$C1123="lesson1",'Source NewCleanData'!F1123,"")</f>
        <v>2018-04-25T21:55:27.671Z</v>
      </c>
    </row>
    <row r="305" spans="1:6" x14ac:dyDescent="0.3">
      <c r="A305">
        <f>VLOOKUP(C305,'UniqueAuthor#s'!$B$5:$C$75,2,TRUE)</f>
        <v>40</v>
      </c>
      <c r="B305" t="str">
        <f>IF('Source NewCleanData'!$C1124="lesson1",'Source NewCleanData'!C1124,"")</f>
        <v>lesson1</v>
      </c>
      <c r="C305">
        <f>IF('Source NewCleanData'!$C1124="lesson1",'Source NewCleanData'!D1124,"")</f>
        <v>566473760</v>
      </c>
      <c r="D305" t="str">
        <f>IF('Source NewCleanData'!$C1124="lesson1",'Source NewCleanData'!E1124,"")</f>
        <v>ConfirmS=&lt;#K&gt;;</v>
      </c>
      <c r="E305" t="b">
        <f t="shared" si="6"/>
        <v>1</v>
      </c>
      <c r="F305" s="80" t="str">
        <f>IF('Source NewCleanData'!$C1124="lesson1",'Source NewCleanData'!F1124,"")</f>
        <v>2018-04-25T21:55:39.241Z</v>
      </c>
    </row>
    <row r="306" spans="1:6" x14ac:dyDescent="0.3">
      <c r="A306">
        <f>VLOOKUP(C306,'UniqueAuthor#s'!$B$5:$C$75,2,TRUE)</f>
        <v>40</v>
      </c>
      <c r="B306" t="str">
        <f>IF('Source NewCleanData'!$C1138="lesson1",'Source NewCleanData'!C1138,"")</f>
        <v>lesson1</v>
      </c>
      <c r="C306">
        <f>IF('Source NewCleanData'!$C1138="lesson1",'Source NewCleanData'!D1138,"")</f>
        <v>566473760</v>
      </c>
      <c r="D306" t="str">
        <f>IF('Source NewCleanData'!$C1138="lesson1",'Source NewCleanData'!E1138,"")</f>
        <v>ConfirmS=&lt;#K&gt;;</v>
      </c>
      <c r="E306" t="b">
        <f t="shared" si="6"/>
        <v>1</v>
      </c>
      <c r="F306" s="80" t="str">
        <f>IF('Source NewCleanData'!$C1138="lesson1",'Source NewCleanData'!F1138,"")</f>
        <v>2018-05-03T11:37:00.665Z</v>
      </c>
    </row>
    <row r="307" spans="1:6" x14ac:dyDescent="0.3">
      <c r="A307">
        <f>VLOOKUP(C307,'UniqueAuthor#s'!$B$5:$C$75,2,TRUE)</f>
        <v>41</v>
      </c>
      <c r="B307" t="str">
        <f>IF('Source NewCleanData'!$C1146="lesson1",'Source NewCleanData'!C1146,"")</f>
        <v>lesson1</v>
      </c>
      <c r="C307">
        <f>IF('Source NewCleanData'!$C1146="lesson1",'Source NewCleanData'!D1146,"")</f>
        <v>584901398</v>
      </c>
      <c r="D307" t="str">
        <f>IF('Source NewCleanData'!$C1146="lesson1",'Source NewCleanData'!E1146,"")</f>
        <v>ConfirmS=&lt;#K&gt;;</v>
      </c>
      <c r="E307" t="b">
        <f t="shared" si="6"/>
        <v>1</v>
      </c>
      <c r="F307" s="80" t="str">
        <f>IF('Source NewCleanData'!$C1146="lesson1",'Source NewCleanData'!F1146,"")</f>
        <v>2018-04-26T01:23:32.787Z</v>
      </c>
    </row>
    <row r="308" spans="1:6" x14ac:dyDescent="0.3">
      <c r="A308">
        <f>VLOOKUP(C308,'UniqueAuthor#s'!$B$5:$C$75,2,TRUE)</f>
        <v>42</v>
      </c>
      <c r="B308" t="str">
        <f>IF('Source NewCleanData'!$C1153="lesson1",'Source NewCleanData'!C1153,"")</f>
        <v>lesson1</v>
      </c>
      <c r="C308">
        <f>IF('Source NewCleanData'!$C1153="lesson1",'Source NewCleanData'!D1153,"")</f>
        <v>594515373</v>
      </c>
      <c r="D308" t="str">
        <f>IF('Source NewCleanData'!$C1153="lesson1",'Source NewCleanData'!E1153,"")</f>
        <v>ConfirmS=&lt;K&gt;;</v>
      </c>
      <c r="E308" t="b">
        <f t="shared" si="6"/>
        <v>0</v>
      </c>
      <c r="F308" s="80" t="str">
        <f>IF('Source NewCleanData'!$C1153="lesson1",'Source NewCleanData'!F1153,"")</f>
        <v>2018-04-24T00:15:14.655Z</v>
      </c>
    </row>
    <row r="309" spans="1:6" x14ac:dyDescent="0.3">
      <c r="A309">
        <f>VLOOKUP(C309,'UniqueAuthor#s'!$B$5:$C$75,2,TRUE)</f>
        <v>42</v>
      </c>
      <c r="B309" t="str">
        <f>IF('Source NewCleanData'!$C1154="lesson1",'Source NewCleanData'!C1154,"")</f>
        <v>lesson1</v>
      </c>
      <c r="C309">
        <f>IF('Source NewCleanData'!$C1154="lesson1",'Source NewCleanData'!D1154,"")</f>
        <v>594515373</v>
      </c>
      <c r="D309" t="str">
        <f>IF('Source NewCleanData'!$C1154="lesson1",'Source NewCleanData'!E1154,"")</f>
        <v>ConfirmS=&lt;#K&gt;;</v>
      </c>
      <c r="E309" t="b">
        <f t="shared" si="6"/>
        <v>1</v>
      </c>
      <c r="F309" s="80" t="str">
        <f>IF('Source NewCleanData'!$C1154="lesson1",'Source NewCleanData'!F1154,"")</f>
        <v>2018-04-24T00:16:24.047Z</v>
      </c>
    </row>
    <row r="310" spans="1:6" x14ac:dyDescent="0.3">
      <c r="A310">
        <f>VLOOKUP(C310,'UniqueAuthor#s'!$B$5:$C$75,2,TRUE)</f>
        <v>42</v>
      </c>
      <c r="B310" t="str">
        <f>IF('Source NewCleanData'!$C1165="lesson1",'Source NewCleanData'!C1165,"")</f>
        <v>lesson1</v>
      </c>
      <c r="C310">
        <f>IF('Source NewCleanData'!$C1165="lesson1",'Source NewCleanData'!D1165,"")</f>
        <v>594515373</v>
      </c>
      <c r="D310" t="str">
        <f>IF('Source NewCleanData'!$C1165="lesson1",'Source NewCleanData'!E1165,"")</f>
        <v>ConfirmS=&lt;#K&gt;;</v>
      </c>
      <c r="E310" t="b">
        <f t="shared" si="6"/>
        <v>1</v>
      </c>
      <c r="F310" s="80" t="str">
        <f>IF('Source NewCleanData'!$C1165="lesson1",'Source NewCleanData'!F1165,"")</f>
        <v>2018-04-30T01:26:30.994Z</v>
      </c>
    </row>
    <row r="311" spans="1:6" x14ac:dyDescent="0.3">
      <c r="A311">
        <f>VLOOKUP(C311,'UniqueAuthor#s'!$B$5:$C$75,2,TRUE)</f>
        <v>42</v>
      </c>
      <c r="B311" t="str">
        <f>IF('Source NewCleanData'!$C1179="lesson1",'Source NewCleanData'!C1179,"")</f>
        <v>lesson1</v>
      </c>
      <c r="C311">
        <f>IF('Source NewCleanData'!$C1179="lesson1",'Source NewCleanData'!D1179,"")</f>
        <v>594515373</v>
      </c>
      <c r="D311" t="str">
        <f>IF('Source NewCleanData'!$C1179="lesson1",'Source NewCleanData'!E1179,"")</f>
        <v>ConfirmS=&lt;#K&gt;;</v>
      </c>
      <c r="E311" t="b">
        <f t="shared" si="6"/>
        <v>1</v>
      </c>
      <c r="F311" s="80" t="str">
        <f>IF('Source NewCleanData'!$C1179="lesson1",'Source NewCleanData'!F1179,"")</f>
        <v>2018-05-02T16:11:37.635Z</v>
      </c>
    </row>
    <row r="312" spans="1:6" x14ac:dyDescent="0.3">
      <c r="A312">
        <f>VLOOKUP(C312,'UniqueAuthor#s'!$B$5:$C$75,2,TRUE)</f>
        <v>43</v>
      </c>
      <c r="B312" t="str">
        <f>IF('Source NewCleanData'!$C1192="lesson1",'Source NewCleanData'!C1192,"")</f>
        <v>lesson1</v>
      </c>
      <c r="C312">
        <f>IF('Source NewCleanData'!$C1192="lesson1",'Source NewCleanData'!D1192,"")</f>
        <v>596146975</v>
      </c>
      <c r="D312" t="str">
        <f>IF('Source NewCleanData'!$C1192="lesson1",'Source NewCleanData'!E1192,"")</f>
        <v>ConfirmS=&lt;K&gt;;</v>
      </c>
      <c r="E312" t="b">
        <f t="shared" si="6"/>
        <v>0</v>
      </c>
      <c r="F312" s="80" t="str">
        <f>IF('Source NewCleanData'!$C1192="lesson1",'Source NewCleanData'!F1192,"")</f>
        <v>2018-05-03T02:09:43.711Z</v>
      </c>
    </row>
    <row r="313" spans="1:6" x14ac:dyDescent="0.3">
      <c r="A313">
        <f>VLOOKUP(C313,'UniqueAuthor#s'!$B$5:$C$75,2,TRUE)</f>
        <v>43</v>
      </c>
      <c r="B313" t="str">
        <f>IF('Source NewCleanData'!$C1193="lesson1",'Source NewCleanData'!C1193,"")</f>
        <v>lesson1</v>
      </c>
      <c r="C313">
        <f>IF('Source NewCleanData'!$C1193="lesson1",'Source NewCleanData'!D1193,"")</f>
        <v>596146975</v>
      </c>
      <c r="D313" t="str">
        <f>IF('Source NewCleanData'!$C1193="lesson1",'Source NewCleanData'!E1193,"")</f>
        <v>ConfirmS=&lt;#K&gt;;</v>
      </c>
      <c r="E313" t="b">
        <f t="shared" si="6"/>
        <v>1</v>
      </c>
      <c r="F313" s="80" t="str">
        <f>IF('Source NewCleanData'!$C1193="lesson1",'Source NewCleanData'!F1193,"")</f>
        <v>2018-05-03T02:09:51.190Z</v>
      </c>
    </row>
    <row r="314" spans="1:6" x14ac:dyDescent="0.3">
      <c r="A314">
        <f>VLOOKUP(C314,'UniqueAuthor#s'!$B$5:$C$75,2,TRUE)</f>
        <v>44</v>
      </c>
      <c r="B314" t="str">
        <f>IF('Source NewCleanData'!$C1218="lesson1",'Source NewCleanData'!C1218,"")</f>
        <v>lesson1</v>
      </c>
      <c r="C314">
        <f>IF('Source NewCleanData'!$C1218="lesson1",'Source NewCleanData'!D1218,"")</f>
        <v>599521860</v>
      </c>
      <c r="D314" t="str">
        <f>IF('Source NewCleanData'!$C1218="lesson1",'Source NewCleanData'!E1218,"")</f>
        <v>ConfirmS=&lt;K&gt;;</v>
      </c>
      <c r="E314" t="b">
        <f t="shared" si="6"/>
        <v>0</v>
      </c>
      <c r="F314" s="80" t="str">
        <f>IF('Source NewCleanData'!$C1218="lesson1",'Source NewCleanData'!F1218,"")</f>
        <v>2018-04-30T00:44:31.958Z</v>
      </c>
    </row>
    <row r="315" spans="1:6" x14ac:dyDescent="0.3">
      <c r="A315">
        <f>VLOOKUP(C315,'UniqueAuthor#s'!$B$5:$C$75,2,TRUE)</f>
        <v>44</v>
      </c>
      <c r="B315" t="str">
        <f>IF('Source NewCleanData'!$C1219="lesson1",'Source NewCleanData'!C1219,"")</f>
        <v>lesson1</v>
      </c>
      <c r="C315">
        <f>IF('Source NewCleanData'!$C1219="lesson1",'Source NewCleanData'!D1219,"")</f>
        <v>599521860</v>
      </c>
      <c r="D315" t="str">
        <f>IF('Source NewCleanData'!$C1219="lesson1",'Source NewCleanData'!E1219,"")</f>
        <v>ConfirmS=K;</v>
      </c>
      <c r="E315" t="b">
        <f t="shared" si="6"/>
        <v>0</v>
      </c>
      <c r="F315" s="80" t="str">
        <f>IF('Source NewCleanData'!$C1219="lesson1",'Source NewCleanData'!F1219,"")</f>
        <v>2018-04-30T00:46:05.767Z</v>
      </c>
    </row>
    <row r="316" spans="1:6" x14ac:dyDescent="0.3">
      <c r="A316">
        <f>VLOOKUP(C316,'UniqueAuthor#s'!$B$5:$C$75,2,TRUE)</f>
        <v>44</v>
      </c>
      <c r="B316" t="str">
        <f>IF('Source NewCleanData'!$C1220="lesson1",'Source NewCleanData'!C1220,"")</f>
        <v>lesson1</v>
      </c>
      <c r="C316">
        <f>IF('Source NewCleanData'!$C1220="lesson1",'Source NewCleanData'!D1220,"")</f>
        <v>599521860</v>
      </c>
      <c r="D316" t="str">
        <f>IF('Source NewCleanData'!$C1220="lesson1",'Source NewCleanData'!E1220,"")</f>
        <v>ConfirmS=[K];</v>
      </c>
      <c r="E316" t="b">
        <f t="shared" si="6"/>
        <v>0</v>
      </c>
      <c r="F316" s="80" t="str">
        <f>IF('Source NewCleanData'!$C1220="lesson1",'Source NewCleanData'!F1220,"")</f>
        <v>2018-04-30T00:46:10.901Z</v>
      </c>
    </row>
    <row r="317" spans="1:6" x14ac:dyDescent="0.3">
      <c r="A317">
        <f>VLOOKUP(C317,'UniqueAuthor#s'!$B$5:$C$75,2,TRUE)</f>
        <v>44</v>
      </c>
      <c r="B317" t="str">
        <f>IF('Source NewCleanData'!$C1221="lesson1",'Source NewCleanData'!C1221,"")</f>
        <v>lesson1</v>
      </c>
      <c r="C317">
        <f>IF('Source NewCleanData'!$C1221="lesson1",'Source NewCleanData'!D1221,"")</f>
        <v>599521860</v>
      </c>
      <c r="D317" t="str">
        <f>IF('Source NewCleanData'!$C1221="lesson1",'Source NewCleanData'!E1221,"")</f>
        <v>ConfirmS=&lt;K&gt;;</v>
      </c>
      <c r="E317" t="b">
        <f t="shared" si="6"/>
        <v>0</v>
      </c>
      <c r="F317" s="80" t="str">
        <f>IF('Source NewCleanData'!$C1221="lesson1",'Source NewCleanData'!F1221,"")</f>
        <v>2018-04-30T00:46:23.687Z</v>
      </c>
    </row>
    <row r="318" spans="1:6" x14ac:dyDescent="0.3">
      <c r="A318">
        <f>VLOOKUP(C318,'UniqueAuthor#s'!$B$5:$C$75,2,TRUE)</f>
        <v>44</v>
      </c>
      <c r="B318" t="str">
        <f>IF('Source NewCleanData'!$C1222="lesson1",'Source NewCleanData'!C1222,"")</f>
        <v>lesson1</v>
      </c>
      <c r="C318">
        <f>IF('Source NewCleanData'!$C1222="lesson1",'Source NewCleanData'!D1222,"")</f>
        <v>599521860</v>
      </c>
      <c r="D318" t="str">
        <f>IF('Source NewCleanData'!$C1222="lesson1",'Source NewCleanData'!E1222,"")</f>
        <v>ConfirmS=&lt;&gt;;</v>
      </c>
      <c r="E318" t="b">
        <f t="shared" si="6"/>
        <v>0</v>
      </c>
      <c r="F318" s="80" t="str">
        <f>IF('Source NewCleanData'!$C1222="lesson1",'Source NewCleanData'!F1222,"")</f>
        <v>2018-04-30T00:46:43.057Z</v>
      </c>
    </row>
    <row r="319" spans="1:6" x14ac:dyDescent="0.3">
      <c r="A319">
        <f>VLOOKUP(C319,'UniqueAuthor#s'!$B$5:$C$75,2,TRUE)</f>
        <v>44</v>
      </c>
      <c r="B319" t="str">
        <f>IF('Source NewCleanData'!$C1223="lesson1",'Source NewCleanData'!C1223,"")</f>
        <v>lesson1</v>
      </c>
      <c r="C319">
        <f>IF('Source NewCleanData'!$C1223="lesson1",'Source NewCleanData'!D1223,"")</f>
        <v>599521860</v>
      </c>
      <c r="D319" t="str">
        <f>IF('Source NewCleanData'!$C1223="lesson1",'Source NewCleanData'!E1223,"")</f>
        <v>ConfirmS=Empry_String;</v>
      </c>
      <c r="E319" t="b">
        <f t="shared" si="6"/>
        <v>0</v>
      </c>
      <c r="F319" s="80" t="str">
        <f>IF('Source NewCleanData'!$C1223="lesson1",'Source NewCleanData'!F1223,"")</f>
        <v>2018-04-30T00:46:54.434Z</v>
      </c>
    </row>
    <row r="320" spans="1:6" x14ac:dyDescent="0.3">
      <c r="A320">
        <f>VLOOKUP(C320,'UniqueAuthor#s'!$B$5:$C$75,2,TRUE)</f>
        <v>44</v>
      </c>
      <c r="B320" t="str">
        <f>IF('Source NewCleanData'!$C1224="lesson1",'Source NewCleanData'!C1224,"")</f>
        <v>lesson1</v>
      </c>
      <c r="C320">
        <f>IF('Source NewCleanData'!$C1224="lesson1",'Source NewCleanData'!D1224,"")</f>
        <v>599521860</v>
      </c>
      <c r="D320" t="str">
        <f>IF('Source NewCleanData'!$C1224="lesson1",'Source NewCleanData'!E1224,"")</f>
        <v>ConfirmS=Empty_String;</v>
      </c>
      <c r="E320" t="b">
        <f t="shared" si="6"/>
        <v>0</v>
      </c>
      <c r="F320" s="80" t="str">
        <f>IF('Source NewCleanData'!$C1224="lesson1",'Source NewCleanData'!F1224,"")</f>
        <v>2018-04-30T00:47:03.586Z</v>
      </c>
    </row>
    <row r="321" spans="1:6" x14ac:dyDescent="0.3">
      <c r="A321">
        <f>VLOOKUP(C321,'UniqueAuthor#s'!$B$5:$C$75,2,TRUE)</f>
        <v>44</v>
      </c>
      <c r="B321" t="str">
        <f>IF('Source NewCleanData'!$C1225="lesson1",'Source NewCleanData'!C1225,"")</f>
        <v>lesson1</v>
      </c>
      <c r="C321">
        <f>IF('Source NewCleanData'!$C1225="lesson1",'Source NewCleanData'!D1225,"")</f>
        <v>599521860</v>
      </c>
      <c r="D321" t="str">
        <f>IF('Source NewCleanData'!$C1225="lesson1",'Source NewCleanData'!E1225,"")</f>
        <v>ConfirmS=&lt;#K&gt;;</v>
      </c>
      <c r="E321" t="b">
        <f t="shared" si="6"/>
        <v>1</v>
      </c>
      <c r="F321" s="80" t="str">
        <f>IF('Source NewCleanData'!$C1225="lesson1",'Source NewCleanData'!F1225,"")</f>
        <v>2018-04-30T00:47:34.344Z</v>
      </c>
    </row>
    <row r="322" spans="1:6" x14ac:dyDescent="0.3">
      <c r="A322">
        <f>VLOOKUP(C322,'UniqueAuthor#s'!$B$5:$C$75,2,TRUE)</f>
        <v>45</v>
      </c>
      <c r="B322" t="str">
        <f>IF('Source NewCleanData'!$C1233="lesson1",'Source NewCleanData'!C1233,"")</f>
        <v>lesson1</v>
      </c>
      <c r="C322">
        <f>IF('Source NewCleanData'!$C1233="lesson1",'Source NewCleanData'!D1233,"")</f>
        <v>602371802</v>
      </c>
      <c r="D322" t="str">
        <f>IF('Source NewCleanData'!$C1233="lesson1",'Source NewCleanData'!E1233,"")</f>
        <v>ConfirmS=&lt;K&gt;;</v>
      </c>
      <c r="E322" t="b">
        <f t="shared" si="6"/>
        <v>0</v>
      </c>
      <c r="F322" s="80" t="str">
        <f>IF('Source NewCleanData'!$C1233="lesson1",'Source NewCleanData'!F1233,"")</f>
        <v>2018-04-29T23:53:45.183Z</v>
      </c>
    </row>
    <row r="323" spans="1:6" x14ac:dyDescent="0.3">
      <c r="A323">
        <f>VLOOKUP(C323,'UniqueAuthor#s'!$B$5:$C$75,2,TRUE)</f>
        <v>45</v>
      </c>
      <c r="B323" t="str">
        <f>IF('Source NewCleanData'!$C1234="lesson1",'Source NewCleanData'!C1234,"")</f>
        <v>lesson1</v>
      </c>
      <c r="C323">
        <f>IF('Source NewCleanData'!$C1234="lesson1",'Source NewCleanData'!D1234,"")</f>
        <v>602371802</v>
      </c>
      <c r="D323" t="str">
        <f>IF('Source NewCleanData'!$C1234="lesson1",'Source NewCleanData'!E1234,"")</f>
        <v>ConfirmS=Empty_String;</v>
      </c>
      <c r="E323" t="b">
        <f t="shared" si="6"/>
        <v>0</v>
      </c>
      <c r="F323" s="80" t="str">
        <f>IF('Source NewCleanData'!$C1234="lesson1",'Source NewCleanData'!F1234,"")</f>
        <v>2018-04-29T23:58:18.040Z</v>
      </c>
    </row>
    <row r="324" spans="1:6" x14ac:dyDescent="0.3">
      <c r="A324">
        <f>VLOOKUP(C324,'UniqueAuthor#s'!$B$5:$C$75,2,TRUE)</f>
        <v>45</v>
      </c>
      <c r="B324" t="str">
        <f>IF('Source NewCleanData'!$C1235="lesson1",'Source NewCleanData'!C1235,"")</f>
        <v>lesson1</v>
      </c>
      <c r="C324">
        <f>IF('Source NewCleanData'!$C1235="lesson1",'Source NewCleanData'!D1235,"")</f>
        <v>602371802</v>
      </c>
      <c r="D324" t="str">
        <f>IF('Source NewCleanData'!$C1235="lesson1",'Source NewCleanData'!E1235,"")</f>
        <v>ConfirmS=&lt;K&gt;oEmpty_String;</v>
      </c>
      <c r="E324" t="b">
        <f t="shared" si="6"/>
        <v>0</v>
      </c>
      <c r="F324" s="80" t="str">
        <f>IF('Source NewCleanData'!$C1235="lesson1",'Source NewCleanData'!F1235,"")</f>
        <v>2018-04-29T23:58:31.368Z</v>
      </c>
    </row>
    <row r="325" spans="1:6" x14ac:dyDescent="0.3">
      <c r="A325">
        <f>VLOOKUP(C325,'UniqueAuthor#s'!$B$5:$C$75,2,TRUE)</f>
        <v>45</v>
      </c>
      <c r="B325" t="str">
        <f>IF('Source NewCleanData'!$C1236="lesson1",'Source NewCleanData'!C1236,"")</f>
        <v>lesson1</v>
      </c>
      <c r="C325">
        <f>IF('Source NewCleanData'!$C1236="lesson1",'Source NewCleanData'!D1236,"")</f>
        <v>602371802</v>
      </c>
      <c r="D325" t="str">
        <f>IF('Source NewCleanData'!$C1236="lesson1",'Source NewCleanData'!E1236,"")</f>
        <v>ConfirmS=&lt;K&gt;o#S;</v>
      </c>
      <c r="E325" t="b">
        <f t="shared" si="6"/>
        <v>0</v>
      </c>
      <c r="F325" s="80" t="str">
        <f>IF('Source NewCleanData'!$C1236="lesson1",'Source NewCleanData'!F1236,"")</f>
        <v>2018-04-29T23:58:53.389Z</v>
      </c>
    </row>
    <row r="326" spans="1:6" x14ac:dyDescent="0.3">
      <c r="A326">
        <f>VLOOKUP(C326,'UniqueAuthor#s'!$B$5:$C$75,2,TRUE)</f>
        <v>45</v>
      </c>
      <c r="B326" t="str">
        <f>IF('Source NewCleanData'!$C1237="lesson1",'Source NewCleanData'!C1237,"")</f>
        <v>lesson1</v>
      </c>
      <c r="C326">
        <f>IF('Source NewCleanData'!$C1237="lesson1",'Source NewCleanData'!D1237,"")</f>
        <v>602371802</v>
      </c>
      <c r="D326" t="str">
        <f>IF('Source NewCleanData'!$C1237="lesson1",'Source NewCleanData'!E1237,"")</f>
        <v>ConfirmS=#S;</v>
      </c>
      <c r="E326" t="b">
        <f t="shared" si="6"/>
        <v>0</v>
      </c>
      <c r="F326" s="80" t="str">
        <f>IF('Source NewCleanData'!$C1237="lesson1",'Source NewCleanData'!F1237,"")</f>
        <v>2018-04-29T23:59:02.982Z</v>
      </c>
    </row>
    <row r="327" spans="1:6" x14ac:dyDescent="0.3">
      <c r="A327">
        <f>VLOOKUP(C327,'UniqueAuthor#s'!$B$5:$C$75,2,TRUE)</f>
        <v>45</v>
      </c>
      <c r="B327" t="str">
        <f>IF('Source NewCleanData'!$C1238="lesson1",'Source NewCleanData'!C1238,"")</f>
        <v>lesson1</v>
      </c>
      <c r="C327">
        <f>IF('Source NewCleanData'!$C1238="lesson1",'Source NewCleanData'!D1238,"")</f>
        <v>602371802</v>
      </c>
      <c r="D327" t="str">
        <f>IF('Source NewCleanData'!$C1238="lesson1",'Source NewCleanData'!E1238,"")</f>
        <v>ConfirmS=/*expression*/;</v>
      </c>
      <c r="E327" t="b">
        <f t="shared" ref="E327:E390" si="7">IF(OR($D327=$O$9,$D327=$O$10,$D327=$O$11),TRUE,FALSE)</f>
        <v>0</v>
      </c>
      <c r="F327" s="80" t="str">
        <f>IF('Source NewCleanData'!$C1238="lesson1",'Source NewCleanData'!F1238,"")</f>
        <v>2018-04-30T00:02:30.685Z</v>
      </c>
    </row>
    <row r="328" spans="1:6" x14ac:dyDescent="0.3">
      <c r="A328">
        <f>VLOOKUP(C328,'UniqueAuthor#s'!$B$5:$C$75,2,TRUE)</f>
        <v>45</v>
      </c>
      <c r="B328" t="str">
        <f>IF('Source NewCleanData'!$C1239="lesson1",'Source NewCleanData'!C1239,"")</f>
        <v>lesson1</v>
      </c>
      <c r="C328">
        <f>IF('Source NewCleanData'!$C1239="lesson1",'Source NewCleanData'!D1239,"")</f>
        <v>602371802</v>
      </c>
      <c r="D328" t="str">
        <f>IF('Source NewCleanData'!$C1239="lesson1",'Source NewCleanData'!E1239,"")</f>
        <v>ConfirmS=&lt;K&gt;o#S;</v>
      </c>
      <c r="E328" t="b">
        <f t="shared" si="7"/>
        <v>0</v>
      </c>
      <c r="F328" s="80" t="str">
        <f>IF('Source NewCleanData'!$C1239="lesson1",'Source NewCleanData'!F1239,"")</f>
        <v>2018-04-30T00:03:35.975Z</v>
      </c>
    </row>
    <row r="329" spans="1:6" x14ac:dyDescent="0.3">
      <c r="A329">
        <f>VLOOKUP(C329,'UniqueAuthor#s'!$B$5:$C$75,2,TRUE)</f>
        <v>45</v>
      </c>
      <c r="B329" t="str">
        <f>IF('Source NewCleanData'!$C1240="lesson1",'Source NewCleanData'!C1240,"")</f>
        <v>lesson1</v>
      </c>
      <c r="C329">
        <f>IF('Source NewCleanData'!$C1240="lesson1",'Source NewCleanData'!D1240,"")</f>
        <v>602371802</v>
      </c>
      <c r="D329" t="str">
        <f>IF('Source NewCleanData'!$C1240="lesson1",'Source NewCleanData'!E1240,"")</f>
        <v>ConfirmS=Ko#S;</v>
      </c>
      <c r="E329" t="b">
        <f t="shared" si="7"/>
        <v>0</v>
      </c>
      <c r="F329" s="80" t="str">
        <f>IF('Source NewCleanData'!$C1240="lesson1",'Source NewCleanData'!F1240,"")</f>
        <v>2018-04-30T00:03:42.559Z</v>
      </c>
    </row>
    <row r="330" spans="1:6" x14ac:dyDescent="0.3">
      <c r="A330">
        <f>VLOOKUP(C330,'UniqueAuthor#s'!$B$5:$C$75,2,TRUE)</f>
        <v>45</v>
      </c>
      <c r="B330" t="str">
        <f>IF('Source NewCleanData'!$C1241="lesson1",'Source NewCleanData'!C1241,"")</f>
        <v>lesson1</v>
      </c>
      <c r="C330">
        <f>IF('Source NewCleanData'!$C1241="lesson1",'Source NewCleanData'!D1241,"")</f>
        <v>602371802</v>
      </c>
      <c r="D330" t="str">
        <f>IF('Source NewCleanData'!$C1241="lesson1",'Source NewCleanData'!E1241,"")</f>
        <v>ConfirmS=&lt;#K&gt;o#S;</v>
      </c>
      <c r="E330" t="b">
        <f t="shared" si="7"/>
        <v>1</v>
      </c>
      <c r="F330" s="80" t="str">
        <f>IF('Source NewCleanData'!$C1241="lesson1",'Source NewCleanData'!F1241,"")</f>
        <v>2018-04-30T00:03:59.293Z</v>
      </c>
    </row>
    <row r="331" spans="1:6" x14ac:dyDescent="0.3">
      <c r="A331">
        <f>VLOOKUP(C331,'UniqueAuthor#s'!$B$5:$C$75,2,TRUE)</f>
        <v>45</v>
      </c>
      <c r="B331" t="str">
        <f>IF('Source NewCleanData'!$C1251="lesson1",'Source NewCleanData'!C1251,"")</f>
        <v>lesson1</v>
      </c>
      <c r="C331">
        <f>IF('Source NewCleanData'!$C1251="lesson1",'Source NewCleanData'!D1251,"")</f>
        <v>602371802</v>
      </c>
      <c r="D331" t="str">
        <f>IF('Source NewCleanData'!$C1251="lesson1",'Source NewCleanData'!E1251,"")</f>
        <v>ConfirmS=&lt;#K&gt;o#S;</v>
      </c>
      <c r="E331" t="b">
        <f t="shared" si="7"/>
        <v>1</v>
      </c>
      <c r="F331" s="80" t="str">
        <f>IF('Source NewCleanData'!$C1251="lesson1",'Source NewCleanData'!F1251,"")</f>
        <v>2018-04-30T00:16:15.492Z</v>
      </c>
    </row>
    <row r="332" spans="1:6" x14ac:dyDescent="0.3">
      <c r="A332">
        <f>VLOOKUP(C332,'UniqueAuthor#s'!$B$5:$C$75,2,TRUE)</f>
        <v>45</v>
      </c>
      <c r="B332" t="str">
        <f>IF('Source NewCleanData'!$C1258="lesson1",'Source NewCleanData'!C1258,"")</f>
        <v>lesson1</v>
      </c>
      <c r="C332">
        <f>IF('Source NewCleanData'!$C1258="lesson1",'Source NewCleanData'!D1258,"")</f>
        <v>602371802</v>
      </c>
      <c r="D332" t="str">
        <f>IF('Source NewCleanData'!$C1258="lesson1",'Source NewCleanData'!E1258,"")</f>
        <v>ConfirmS=&lt;#K&gt;o#S;</v>
      </c>
      <c r="E332" t="b">
        <f t="shared" si="7"/>
        <v>1</v>
      </c>
      <c r="F332" s="80" t="str">
        <f>IF('Source NewCleanData'!$C1258="lesson1",'Source NewCleanData'!F1258,"")</f>
        <v>2018-05-03T21:13:34.455Z</v>
      </c>
    </row>
    <row r="333" spans="1:6" x14ac:dyDescent="0.3">
      <c r="A333">
        <f>VLOOKUP(C333,'UniqueAuthor#s'!$B$5:$C$75,2,TRUE)</f>
        <v>45</v>
      </c>
      <c r="B333" t="str">
        <f>IF('Source NewCleanData'!$C1265="lesson1",'Source NewCleanData'!C1265,"")</f>
        <v>lesson1</v>
      </c>
      <c r="C333">
        <f>IF('Source NewCleanData'!$C1265="lesson1",'Source NewCleanData'!D1265,"")</f>
        <v>602371802</v>
      </c>
      <c r="D333" t="str">
        <f>IF('Source NewCleanData'!$C1265="lesson1",'Source NewCleanData'!E1265,"")</f>
        <v>ConfirmS=#Ko#S;</v>
      </c>
      <c r="E333" t="b">
        <f t="shared" si="7"/>
        <v>0</v>
      </c>
      <c r="F333" s="80" t="str">
        <f>IF('Source NewCleanData'!$C1265="lesson1",'Source NewCleanData'!F1265,"")</f>
        <v>2018-05-03T21:16:13.047Z</v>
      </c>
    </row>
    <row r="334" spans="1:6" x14ac:dyDescent="0.3">
      <c r="A334">
        <f>VLOOKUP(C334,'UniqueAuthor#s'!$B$5:$C$75,2,TRUE)</f>
        <v>45</v>
      </c>
      <c r="B334" t="str">
        <f>IF('Source NewCleanData'!$C1266="lesson1",'Source NewCleanData'!C1266,"")</f>
        <v>lesson1</v>
      </c>
      <c r="C334">
        <f>IF('Source NewCleanData'!$C1266="lesson1",'Source NewCleanData'!D1266,"")</f>
        <v>602371802</v>
      </c>
      <c r="D334" t="str">
        <f>IF('Source NewCleanData'!$C1266="lesson1",'Source NewCleanData'!E1266,"")</f>
        <v>ConfirmS=&lt;#K&gt;o#S;</v>
      </c>
      <c r="E334" t="b">
        <f t="shared" si="7"/>
        <v>1</v>
      </c>
      <c r="F334" s="80" t="str">
        <f>IF('Source NewCleanData'!$C1266="lesson1",'Source NewCleanData'!F1266,"")</f>
        <v>2018-05-03T21:16:27.365Z</v>
      </c>
    </row>
    <row r="335" spans="1:6" x14ac:dyDescent="0.3">
      <c r="A335">
        <f>VLOOKUP(C335,'UniqueAuthor#s'!$B$5:$C$75,2,TRUE)</f>
        <v>46</v>
      </c>
      <c r="B335" t="str">
        <f>IF('Source NewCleanData'!$C1278="lesson1",'Source NewCleanData'!C1278,"")</f>
        <v>lesson1</v>
      </c>
      <c r="C335">
        <f>IF('Source NewCleanData'!$C1278="lesson1",'Source NewCleanData'!D1278,"")</f>
        <v>618773139</v>
      </c>
      <c r="D335" t="str">
        <f>IF('Source NewCleanData'!$C1278="lesson1",'Source NewCleanData'!E1278,"")</f>
        <v>ConfirmS=/*expression*/;</v>
      </c>
      <c r="E335" t="b">
        <f t="shared" si="7"/>
        <v>0</v>
      </c>
      <c r="F335" s="80" t="str">
        <f>IF('Source NewCleanData'!$C1278="lesson1",'Source NewCleanData'!F1278,"")</f>
        <v>2018-04-29T18:12:07.849Z</v>
      </c>
    </row>
    <row r="336" spans="1:6" x14ac:dyDescent="0.3">
      <c r="A336">
        <f>VLOOKUP(C336,'UniqueAuthor#s'!$B$5:$C$75,2,TRUE)</f>
        <v>46</v>
      </c>
      <c r="B336" t="str">
        <f>IF('Source NewCleanData'!$C1279="lesson1",'Source NewCleanData'!C1279,"")</f>
        <v>lesson1</v>
      </c>
      <c r="C336">
        <f>IF('Source NewCleanData'!$C1279="lesson1",'Source NewCleanData'!D1279,"")</f>
        <v>618773139</v>
      </c>
      <c r="D336" t="str">
        <f>IF('Source NewCleanData'!$C1279="lesson1",'Source NewCleanData'!E1279,"")</f>
        <v>ConfirmS=;</v>
      </c>
      <c r="E336" t="b">
        <f t="shared" si="7"/>
        <v>0</v>
      </c>
      <c r="F336" s="80" t="str">
        <f>IF('Source NewCleanData'!$C1279="lesson1",'Source NewCleanData'!F1279,"")</f>
        <v>2018-04-29T18:15:20.185Z</v>
      </c>
    </row>
    <row r="337" spans="1:6" x14ac:dyDescent="0.3">
      <c r="A337">
        <f>VLOOKUP(C337,'UniqueAuthor#s'!$B$5:$C$75,2,TRUE)</f>
        <v>46</v>
      </c>
      <c r="B337" t="str">
        <f>IF('Source NewCleanData'!$C1280="lesson1",'Source NewCleanData'!C1280,"")</f>
        <v>lesson1</v>
      </c>
      <c r="C337">
        <f>IF('Source NewCleanData'!$C1280="lesson1",'Source NewCleanData'!D1280,"")</f>
        <v>618773139</v>
      </c>
      <c r="D337" t="str">
        <f>IF('Source NewCleanData'!$C1280="lesson1",'Source NewCleanData'!E1280,"")</f>
        <v>Confirm;</v>
      </c>
      <c r="E337" t="b">
        <f t="shared" si="7"/>
        <v>0</v>
      </c>
      <c r="F337" s="80" t="str">
        <f>IF('Source NewCleanData'!$C1280="lesson1",'Source NewCleanData'!F1280,"")</f>
        <v>2018-04-29T18:15:32.016Z</v>
      </c>
    </row>
    <row r="338" spans="1:6" x14ac:dyDescent="0.3">
      <c r="A338">
        <f>VLOOKUP(C338,'UniqueAuthor#s'!$B$5:$C$75,2,TRUE)</f>
        <v>46</v>
      </c>
      <c r="B338" t="str">
        <f>IF('Source NewCleanData'!$C1281="lesson1",'Source NewCleanData'!C1281,"")</f>
        <v>lesson1</v>
      </c>
      <c r="C338">
        <f>IF('Source NewCleanData'!$C1281="lesson1",'Source NewCleanData'!D1281,"")</f>
        <v>618773139</v>
      </c>
      <c r="D338" t="str">
        <f>IF('Source NewCleanData'!$C1281="lesson1",'Source NewCleanData'!E1281,"")</f>
        <v>ConfirmS=&lt;#K&gt;o#S;</v>
      </c>
      <c r="E338" t="b">
        <f t="shared" si="7"/>
        <v>1</v>
      </c>
      <c r="F338" s="80" t="str">
        <f>IF('Source NewCleanData'!$C1281="lesson1",'Source NewCleanData'!F1281,"")</f>
        <v>2018-04-29T20:34:49.385Z</v>
      </c>
    </row>
    <row r="339" spans="1:6" x14ac:dyDescent="0.3">
      <c r="A339">
        <f>VLOOKUP(C339,'UniqueAuthor#s'!$B$5:$C$75,2,TRUE)</f>
        <v>47</v>
      </c>
      <c r="B339" t="str">
        <f>IF('Source NewCleanData'!$C1284="lesson1",'Source NewCleanData'!C1284,"")</f>
        <v>lesson1</v>
      </c>
      <c r="C339">
        <f>IF('Source NewCleanData'!$C1284="lesson1",'Source NewCleanData'!D1284,"")</f>
        <v>625941617</v>
      </c>
      <c r="D339" t="str">
        <f>IF('Source NewCleanData'!$C1284="lesson1",'Source NewCleanData'!E1284,"")</f>
        <v>ConfirmS=&lt;#K&gt;o#S</v>
      </c>
      <c r="E339" t="b">
        <f t="shared" si="7"/>
        <v>0</v>
      </c>
      <c r="F339" s="80" t="str">
        <f>IF('Source NewCleanData'!$C1284="lesson1",'Source NewCleanData'!F1284,"")</f>
        <v>2018-04-26T15:55:28.721Z</v>
      </c>
    </row>
    <row r="340" spans="1:6" x14ac:dyDescent="0.3">
      <c r="A340">
        <f>VLOOKUP(C340,'UniqueAuthor#s'!$B$5:$C$75,2,TRUE)</f>
        <v>47</v>
      </c>
      <c r="B340" t="str">
        <f>IF('Source NewCleanData'!$C1285="lesson1",'Source NewCleanData'!C1285,"")</f>
        <v>lesson1</v>
      </c>
      <c r="C340">
        <f>IF('Source NewCleanData'!$C1285="lesson1",'Source NewCleanData'!D1285,"")</f>
        <v>625941617</v>
      </c>
      <c r="D340" t="str">
        <f>IF('Source NewCleanData'!$C1285="lesson1",'Source NewCleanData'!E1285,"")</f>
        <v>ConfirmS=&lt;#K&gt;o#</v>
      </c>
      <c r="E340" t="b">
        <f t="shared" si="7"/>
        <v>0</v>
      </c>
      <c r="F340" s="80" t="str">
        <f>IF('Source NewCleanData'!$C1285="lesson1",'Source NewCleanData'!F1285,"")</f>
        <v>2018-04-26T15:55:40.143Z</v>
      </c>
    </row>
    <row r="341" spans="1:6" x14ac:dyDescent="0.3">
      <c r="A341">
        <f>VLOOKUP(C341,'UniqueAuthor#s'!$B$5:$C$75,2,TRUE)</f>
        <v>47</v>
      </c>
      <c r="B341" t="str">
        <f>IF('Source NewCleanData'!$C1286="lesson1",'Source NewCleanData'!C1286,"")</f>
        <v>lesson1</v>
      </c>
      <c r="C341">
        <f>IF('Source NewCleanData'!$C1286="lesson1",'Source NewCleanData'!D1286,"")</f>
        <v>625941617</v>
      </c>
      <c r="D341" t="str">
        <f>IF('Source NewCleanData'!$C1286="lesson1",'Source NewCleanData'!E1286,"")</f>
        <v>ConfirmS=&lt;#K&gt;oS</v>
      </c>
      <c r="E341" t="b">
        <f t="shared" si="7"/>
        <v>0</v>
      </c>
      <c r="F341" s="80" t="str">
        <f>IF('Source NewCleanData'!$C1286="lesson1",'Source NewCleanData'!F1286,"")</f>
        <v>2018-04-26T15:55:49.083Z</v>
      </c>
    </row>
    <row r="342" spans="1:6" x14ac:dyDescent="0.3">
      <c r="A342">
        <f>VLOOKUP(C342,'UniqueAuthor#s'!$B$5:$C$75,2,TRUE)</f>
        <v>47</v>
      </c>
      <c r="B342" t="str">
        <f>IF('Source NewCleanData'!$C1287="lesson1",'Source NewCleanData'!C1287,"")</f>
        <v>lesson1</v>
      </c>
      <c r="C342">
        <f>IF('Source NewCleanData'!$C1287="lesson1",'Source NewCleanData'!D1287,"")</f>
        <v>625941617</v>
      </c>
      <c r="D342" t="str">
        <f>IF('Source NewCleanData'!$C1287="lesson1",'Source NewCleanData'!E1287,"")</f>
        <v>ConfirmS=&lt;K&gt;o#S</v>
      </c>
      <c r="E342" t="b">
        <f t="shared" si="7"/>
        <v>0</v>
      </c>
      <c r="F342" s="80" t="str">
        <f>IF('Source NewCleanData'!$C1287="lesson1",'Source NewCleanData'!F1287,"")</f>
        <v>2018-04-26T15:56:02.178Z</v>
      </c>
    </row>
    <row r="343" spans="1:6" x14ac:dyDescent="0.3">
      <c r="A343">
        <f>VLOOKUP(C343,'UniqueAuthor#s'!$B$5:$C$75,2,TRUE)</f>
        <v>47</v>
      </c>
      <c r="B343" t="str">
        <f>IF('Source NewCleanData'!$C1288="lesson1",'Source NewCleanData'!C1288,"")</f>
        <v>lesson1</v>
      </c>
      <c r="C343">
        <f>IF('Source NewCleanData'!$C1288="lesson1",'Source NewCleanData'!D1288,"")</f>
        <v>625941617</v>
      </c>
      <c r="D343" t="str">
        <f>IF('Source NewCleanData'!$C1288="lesson1",'Source NewCleanData'!E1288,"")</f>
        <v>ConfirmS=&lt;#K&gt;o#S</v>
      </c>
      <c r="E343" t="b">
        <f t="shared" si="7"/>
        <v>0</v>
      </c>
      <c r="F343" s="80" t="str">
        <f>IF('Source NewCleanData'!$C1288="lesson1",'Source NewCleanData'!F1288,"")</f>
        <v>2018-04-26T15:56:07.498Z</v>
      </c>
    </row>
    <row r="344" spans="1:6" x14ac:dyDescent="0.3">
      <c r="A344">
        <f>VLOOKUP(C344,'UniqueAuthor#s'!$B$5:$C$75,2,TRUE)</f>
        <v>47</v>
      </c>
      <c r="B344" t="str">
        <f>IF('Source NewCleanData'!$C1289="lesson1",'Source NewCleanData'!C1289,"")</f>
        <v>lesson1</v>
      </c>
      <c r="C344">
        <f>IF('Source NewCleanData'!$C1289="lesson1",'Source NewCleanData'!D1289,"")</f>
        <v>625941617</v>
      </c>
      <c r="D344" t="str">
        <f>IF('Source NewCleanData'!$C1289="lesson1",'Source NewCleanData'!E1289,"")</f>
        <v>ConfirmS=&lt;#K&gt;o#S;</v>
      </c>
      <c r="E344" t="b">
        <f t="shared" si="7"/>
        <v>1</v>
      </c>
      <c r="F344" s="80" t="str">
        <f>IF('Source NewCleanData'!$C1289="lesson1",'Source NewCleanData'!F1289,"")</f>
        <v>2018-04-26T15:56:13.071Z</v>
      </c>
    </row>
    <row r="345" spans="1:6" x14ac:dyDescent="0.3">
      <c r="A345">
        <f>VLOOKUP(C345,'UniqueAuthor#s'!$B$5:$C$75,2,TRUE)</f>
        <v>47</v>
      </c>
      <c r="B345" t="str">
        <f>IF('Source NewCleanData'!$C1305="lesson1",'Source NewCleanData'!C1305,"")</f>
        <v>lesson1</v>
      </c>
      <c r="C345">
        <f>IF('Source NewCleanData'!$C1305="lesson1",'Source NewCleanData'!D1305,"")</f>
        <v>625941617</v>
      </c>
      <c r="D345" t="str">
        <f>IF('Source NewCleanData'!$C1305="lesson1",'Source NewCleanData'!E1305,"")</f>
        <v>ConfirmS=&lt;#K&gt;o#S;</v>
      </c>
      <c r="E345" t="b">
        <f t="shared" si="7"/>
        <v>1</v>
      </c>
      <c r="F345" s="80" t="str">
        <f>IF('Source NewCleanData'!$C1305="lesson1",'Source NewCleanData'!F1305,"")</f>
        <v>2018-05-03T04:50:29.907Z</v>
      </c>
    </row>
    <row r="346" spans="1:6" x14ac:dyDescent="0.3">
      <c r="A346">
        <f>VLOOKUP(C346,'UniqueAuthor#s'!$B$5:$C$75,2,TRUE)</f>
        <v>48</v>
      </c>
      <c r="B346" t="str">
        <f>IF('Source NewCleanData'!$C1318="lesson1",'Source NewCleanData'!C1318,"")</f>
        <v>lesson1</v>
      </c>
      <c r="C346">
        <f>IF('Source NewCleanData'!$C1318="lesson1",'Source NewCleanData'!D1318,"")</f>
        <v>641372445</v>
      </c>
      <c r="D346" t="str">
        <f>IF('Source NewCleanData'!$C1318="lesson1",'Source NewCleanData'!E1318,"")</f>
        <v>ConfirmS=K;</v>
      </c>
      <c r="E346" t="b">
        <f t="shared" si="7"/>
        <v>0</v>
      </c>
      <c r="F346" s="80" t="str">
        <f>IF('Source NewCleanData'!$C1318="lesson1",'Source NewCleanData'!F1318,"")</f>
        <v>2018-04-29T23:17:55.333Z</v>
      </c>
    </row>
    <row r="347" spans="1:6" x14ac:dyDescent="0.3">
      <c r="A347">
        <f>VLOOKUP(C347,'UniqueAuthor#s'!$B$5:$C$75,2,TRUE)</f>
        <v>48</v>
      </c>
      <c r="B347" t="str">
        <f>IF('Source NewCleanData'!$C1319="lesson1",'Source NewCleanData'!C1319,"")</f>
        <v>lesson1</v>
      </c>
      <c r="C347">
        <f>IF('Source NewCleanData'!$C1319="lesson1",'Source NewCleanData'!D1319,"")</f>
        <v>641372445</v>
      </c>
      <c r="D347" t="str">
        <f>IF('Source NewCleanData'!$C1319="lesson1",'Source NewCleanData'!E1319,"")</f>
        <v>ConfirmS=&lt;K&gt;;</v>
      </c>
      <c r="E347" t="b">
        <f t="shared" si="7"/>
        <v>0</v>
      </c>
      <c r="F347" s="80" t="str">
        <f>IF('Source NewCleanData'!$C1319="lesson1",'Source NewCleanData'!F1319,"")</f>
        <v>2018-04-29T23:18:09.021Z</v>
      </c>
    </row>
    <row r="348" spans="1:6" x14ac:dyDescent="0.3">
      <c r="A348">
        <f>VLOOKUP(C348,'UniqueAuthor#s'!$B$5:$C$75,2,TRUE)</f>
        <v>48</v>
      </c>
      <c r="B348" t="str">
        <f>IF('Source NewCleanData'!$C1320="lesson1",'Source NewCleanData'!C1320,"")</f>
        <v>lesson1</v>
      </c>
      <c r="C348">
        <f>IF('Source NewCleanData'!$C1320="lesson1",'Source NewCleanData'!D1320,"")</f>
        <v>641372445</v>
      </c>
      <c r="D348" t="str">
        <f>IF('Source NewCleanData'!$C1320="lesson1",'Source NewCleanData'!E1320,"")</f>
        <v>ConfirmS=#So&lt;K&gt;;</v>
      </c>
      <c r="E348" t="b">
        <f t="shared" si="7"/>
        <v>0</v>
      </c>
      <c r="F348" s="80" t="str">
        <f>IF('Source NewCleanData'!$C1320="lesson1",'Source NewCleanData'!F1320,"")</f>
        <v>2018-04-29T23:18:36.878Z</v>
      </c>
    </row>
    <row r="349" spans="1:6" x14ac:dyDescent="0.3">
      <c r="A349">
        <f>VLOOKUP(C349,'UniqueAuthor#s'!$B$5:$C$75,2,TRUE)</f>
        <v>48</v>
      </c>
      <c r="B349" t="str">
        <f>IF('Source NewCleanData'!$C1321="lesson1",'Source NewCleanData'!C1321,"")</f>
        <v>lesson1</v>
      </c>
      <c r="C349">
        <f>IF('Source NewCleanData'!$C1321="lesson1",'Source NewCleanData'!D1321,"")</f>
        <v>641372445</v>
      </c>
      <c r="D349" t="str">
        <f>IF('Source NewCleanData'!$C1321="lesson1",'Source NewCleanData'!E1321,"")</f>
        <v>ConfirmS=#So&lt;#K&gt;;</v>
      </c>
      <c r="E349" t="b">
        <f t="shared" si="7"/>
        <v>1</v>
      </c>
      <c r="F349" s="80" t="str">
        <f>IF('Source NewCleanData'!$C1321="lesson1",'Source NewCleanData'!F1321,"")</f>
        <v>2018-04-29T23:18:46.277Z</v>
      </c>
    </row>
    <row r="350" spans="1:6" x14ac:dyDescent="0.3">
      <c r="A350">
        <f>VLOOKUP(C350,'UniqueAuthor#s'!$B$5:$C$75,2,TRUE)</f>
        <v>49</v>
      </c>
      <c r="B350" t="str">
        <f>IF('Source NewCleanData'!$C1344="lesson1",'Source NewCleanData'!C1344,"")</f>
        <v>lesson1</v>
      </c>
      <c r="C350">
        <f>IF('Source NewCleanData'!$C1344="lesson1",'Source NewCleanData'!D1344,"")</f>
        <v>665385044</v>
      </c>
      <c r="D350" t="str">
        <f>IF('Source NewCleanData'!$C1344="lesson1",'Source NewCleanData'!E1344,"")</f>
        <v>ConfirmS=#K;</v>
      </c>
      <c r="E350" t="b">
        <f t="shared" si="7"/>
        <v>0</v>
      </c>
      <c r="F350" s="80" t="str">
        <f>IF('Source NewCleanData'!$C1344="lesson1",'Source NewCleanData'!F1344,"")</f>
        <v>2018-04-24T13:48:03.347Z</v>
      </c>
    </row>
    <row r="351" spans="1:6" x14ac:dyDescent="0.3">
      <c r="A351">
        <f>VLOOKUP(C351,'UniqueAuthor#s'!$B$5:$C$75,2,TRUE)</f>
        <v>49</v>
      </c>
      <c r="B351" t="str">
        <f>IF('Source NewCleanData'!$C1345="lesson1",'Source NewCleanData'!C1345,"")</f>
        <v>lesson1</v>
      </c>
      <c r="C351">
        <f>IF('Source NewCleanData'!$C1345="lesson1",'Source NewCleanData'!D1345,"")</f>
        <v>665385044</v>
      </c>
      <c r="D351" t="str">
        <f>IF('Source NewCleanData'!$C1345="lesson1",'Source NewCleanData'!E1345,"")</f>
        <v>ConfirmS=&lt;#K&gt;;</v>
      </c>
      <c r="E351" t="b">
        <f t="shared" si="7"/>
        <v>1</v>
      </c>
      <c r="F351" s="80" t="str">
        <f>IF('Source NewCleanData'!$C1345="lesson1",'Source NewCleanData'!F1345,"")</f>
        <v>2018-04-24T13:48:11.838Z</v>
      </c>
    </row>
    <row r="352" spans="1:6" x14ac:dyDescent="0.3">
      <c r="A352">
        <f>VLOOKUP(C352,'UniqueAuthor#s'!$B$5:$C$75,2,TRUE)</f>
        <v>49</v>
      </c>
      <c r="B352" t="str">
        <f>IF('Source NewCleanData'!$C1352="lesson1",'Source NewCleanData'!C1352,"")</f>
        <v>lesson1</v>
      </c>
      <c r="C352">
        <f>IF('Source NewCleanData'!$C1352="lesson1",'Source NewCleanData'!D1352,"")</f>
        <v>665385044</v>
      </c>
      <c r="D352" t="str">
        <f>IF('Source NewCleanData'!$C1352="lesson1",'Source NewCleanData'!E1352,"")</f>
        <v>ConfirmS=#K;</v>
      </c>
      <c r="E352" t="b">
        <f t="shared" si="7"/>
        <v>0</v>
      </c>
      <c r="F352" s="80" t="str">
        <f>IF('Source NewCleanData'!$C1352="lesson1",'Source NewCleanData'!F1352,"")</f>
        <v>2018-04-24T13:53:45.231Z</v>
      </c>
    </row>
    <row r="353" spans="1:6" x14ac:dyDescent="0.3">
      <c r="A353">
        <f>VLOOKUP(C353,'UniqueAuthor#s'!$B$5:$C$75,2,TRUE)</f>
        <v>49</v>
      </c>
      <c r="B353" t="str">
        <f>IF('Source NewCleanData'!$C1353="lesson1",'Source NewCleanData'!C1353,"")</f>
        <v>lesson1</v>
      </c>
      <c r="C353">
        <f>IF('Source NewCleanData'!$C1353="lesson1",'Source NewCleanData'!D1353,"")</f>
        <v>665385044</v>
      </c>
      <c r="D353" t="str">
        <f>IF('Source NewCleanData'!$C1353="lesson1",'Source NewCleanData'!E1353,"")</f>
        <v>ConfirmS=&lt;#K&gt;;</v>
      </c>
      <c r="E353" t="b">
        <f t="shared" si="7"/>
        <v>1</v>
      </c>
      <c r="F353" s="80" t="str">
        <f>IF('Source NewCleanData'!$C1353="lesson1",'Source NewCleanData'!F1353,"")</f>
        <v>2018-04-24T13:53:53.769Z</v>
      </c>
    </row>
    <row r="354" spans="1:6" x14ac:dyDescent="0.3">
      <c r="A354">
        <f>VLOOKUP(C354,'UniqueAuthor#s'!$B$5:$C$75,2,TRUE)</f>
        <v>50</v>
      </c>
      <c r="B354" t="str">
        <f>IF('Source NewCleanData'!$C1360="lesson1",'Source NewCleanData'!C1360,"")</f>
        <v>lesson1</v>
      </c>
      <c r="C354">
        <f>IF('Source NewCleanData'!$C1360="lesson1",'Source NewCleanData'!D1360,"")</f>
        <v>667897783</v>
      </c>
      <c r="D354" t="str">
        <f>IF('Source NewCleanData'!$C1360="lesson1",'Source NewCleanData'!E1360,"")</f>
        <v>ConfirmS=/*expression*/;</v>
      </c>
      <c r="E354" t="b">
        <f t="shared" si="7"/>
        <v>0</v>
      </c>
      <c r="F354" s="80" t="str">
        <f>IF('Source NewCleanData'!$C1360="lesson1",'Source NewCleanData'!F1360,"")</f>
        <v>2018-05-03T21:52:39.686Z</v>
      </c>
    </row>
    <row r="355" spans="1:6" x14ac:dyDescent="0.3">
      <c r="A355">
        <f>VLOOKUP(C355,'UniqueAuthor#s'!$B$5:$C$75,2,TRUE)</f>
        <v>50</v>
      </c>
      <c r="B355" t="str">
        <f>IF('Source NewCleanData'!$C1361="lesson1",'Source NewCleanData'!C1361,"")</f>
        <v>lesson1</v>
      </c>
      <c r="C355">
        <f>IF('Source NewCleanData'!$C1361="lesson1",'Source NewCleanData'!D1361,"")</f>
        <v>667897783</v>
      </c>
      <c r="D355" t="str">
        <f>IF('Source NewCleanData'!$C1361="lesson1",'Source NewCleanData'!E1361,"")</f>
        <v>ConfirmS=SoK;</v>
      </c>
      <c r="E355" t="b">
        <f t="shared" si="7"/>
        <v>0</v>
      </c>
      <c r="F355" s="80" t="str">
        <f>IF('Source NewCleanData'!$C1361="lesson1",'Source NewCleanData'!F1361,"")</f>
        <v>2018-05-03T21:53:14.441Z</v>
      </c>
    </row>
    <row r="356" spans="1:6" x14ac:dyDescent="0.3">
      <c r="A356">
        <f>VLOOKUP(C356,'UniqueAuthor#s'!$B$5:$C$75,2,TRUE)</f>
        <v>50</v>
      </c>
      <c r="B356" t="str">
        <f>IF('Source NewCleanData'!$C1362="lesson1",'Source NewCleanData'!C1362,"")</f>
        <v>lesson1</v>
      </c>
      <c r="C356">
        <f>IF('Source NewCleanData'!$C1362="lesson1",'Source NewCleanData'!D1362,"")</f>
        <v>667897783</v>
      </c>
      <c r="D356" t="str">
        <f>IF('Source NewCleanData'!$C1362="lesson1",'Source NewCleanData'!E1362,"")</f>
        <v>ConfirmS=K;</v>
      </c>
      <c r="E356" t="b">
        <f t="shared" si="7"/>
        <v>0</v>
      </c>
      <c r="F356" s="80" t="str">
        <f>IF('Source NewCleanData'!$C1362="lesson1",'Source NewCleanData'!F1362,"")</f>
        <v>2018-05-03T21:53:30.127Z</v>
      </c>
    </row>
    <row r="357" spans="1:6" x14ac:dyDescent="0.3">
      <c r="A357">
        <f>VLOOKUP(C357,'UniqueAuthor#s'!$B$5:$C$75,2,TRUE)</f>
        <v>50</v>
      </c>
      <c r="B357" t="str">
        <f>IF('Source NewCleanData'!$C1363="lesson1",'Source NewCleanData'!C1363,"")</f>
        <v>lesson1</v>
      </c>
      <c r="C357">
        <f>IF('Source NewCleanData'!$C1363="lesson1",'Source NewCleanData'!D1363,"")</f>
        <v>667897783</v>
      </c>
      <c r="D357" t="str">
        <f>IF('Source NewCleanData'!$C1363="lesson1",'Source NewCleanData'!E1363,"")</f>
        <v>ConfirmS=KoS;</v>
      </c>
      <c r="E357" t="b">
        <f t="shared" si="7"/>
        <v>0</v>
      </c>
      <c r="F357" s="80" t="str">
        <f>IF('Source NewCleanData'!$C1363="lesson1",'Source NewCleanData'!F1363,"")</f>
        <v>2018-05-03T21:53:44.488Z</v>
      </c>
    </row>
    <row r="358" spans="1:6" x14ac:dyDescent="0.3">
      <c r="A358">
        <f>VLOOKUP(C358,'UniqueAuthor#s'!$B$5:$C$75,2,TRUE)</f>
        <v>50</v>
      </c>
      <c r="B358" t="str">
        <f>IF('Source NewCleanData'!$C1364="lesson1",'Source NewCleanData'!C1364,"")</f>
        <v>lesson1</v>
      </c>
      <c r="C358">
        <f>IF('Source NewCleanData'!$C1364="lesson1",'Source NewCleanData'!D1364,"")</f>
        <v>667897783</v>
      </c>
      <c r="D358" t="str">
        <f>IF('Source NewCleanData'!$C1364="lesson1",'Source NewCleanData'!E1364,"")</f>
        <v>ConfirmS=SoK;</v>
      </c>
      <c r="E358" t="b">
        <f t="shared" si="7"/>
        <v>0</v>
      </c>
      <c r="F358" s="80" t="str">
        <f>IF('Source NewCleanData'!$C1364="lesson1",'Source NewCleanData'!F1364,"")</f>
        <v>2018-05-03T21:54:59.711Z</v>
      </c>
    </row>
    <row r="359" spans="1:6" x14ac:dyDescent="0.3">
      <c r="A359">
        <f>VLOOKUP(C359,'UniqueAuthor#s'!$B$5:$C$75,2,TRUE)</f>
        <v>50</v>
      </c>
      <c r="B359" t="str">
        <f>IF('Source NewCleanData'!$C1365="lesson1",'Source NewCleanData'!C1365,"")</f>
        <v>lesson1</v>
      </c>
      <c r="C359">
        <f>IF('Source NewCleanData'!$C1365="lesson1",'Source NewCleanData'!D1365,"")</f>
        <v>667897783</v>
      </c>
      <c r="D359" t="str">
        <f>IF('Source NewCleanData'!$C1365="lesson1",'Source NewCleanData'!E1365,"")</f>
        <v>ConfirmS=KoS;</v>
      </c>
      <c r="E359" t="b">
        <f t="shared" si="7"/>
        <v>0</v>
      </c>
      <c r="F359" s="80" t="str">
        <f>IF('Source NewCleanData'!$C1365="lesson1",'Source NewCleanData'!F1365,"")</f>
        <v>2018-05-03T21:55:07.839Z</v>
      </c>
    </row>
    <row r="360" spans="1:6" x14ac:dyDescent="0.3">
      <c r="A360">
        <f>VLOOKUP(C360,'UniqueAuthor#s'!$B$5:$C$75,2,TRUE)</f>
        <v>50</v>
      </c>
      <c r="B360" t="str">
        <f>IF('Source NewCleanData'!$C1366="lesson1",'Source NewCleanData'!C1366,"")</f>
        <v>lesson1</v>
      </c>
      <c r="C360">
        <f>IF('Source NewCleanData'!$C1366="lesson1",'Source NewCleanData'!D1366,"")</f>
        <v>667897783</v>
      </c>
      <c r="D360" t="str">
        <f>IF('Source NewCleanData'!$C1366="lesson1",'Source NewCleanData'!E1366,"")</f>
        <v>ConfirmS=K;</v>
      </c>
      <c r="E360" t="b">
        <f t="shared" si="7"/>
        <v>0</v>
      </c>
      <c r="F360" s="80" t="str">
        <f>IF('Source NewCleanData'!$C1366="lesson1",'Source NewCleanData'!F1366,"")</f>
        <v>2018-05-03T21:55:17.378Z</v>
      </c>
    </row>
    <row r="361" spans="1:6" x14ac:dyDescent="0.3">
      <c r="A361">
        <f>VLOOKUP(C361,'UniqueAuthor#s'!$B$5:$C$75,2,TRUE)</f>
        <v>50</v>
      </c>
      <c r="B361" t="str">
        <f>IF('Source NewCleanData'!$C1367="lesson1",'Source NewCleanData'!C1367,"")</f>
        <v>lesson1</v>
      </c>
      <c r="C361">
        <f>IF('Source NewCleanData'!$C1367="lesson1",'Source NewCleanData'!D1367,"")</f>
        <v>667897783</v>
      </c>
      <c r="D361" t="str">
        <f>IF('Source NewCleanData'!$C1367="lesson1",'Source NewCleanData'!E1367,"")</f>
        <v>ConfirmS=&lt;#K&gt;o#S;</v>
      </c>
      <c r="E361" t="b">
        <f t="shared" si="7"/>
        <v>1</v>
      </c>
      <c r="F361" s="80" t="str">
        <f>IF('Source NewCleanData'!$C1367="lesson1",'Source NewCleanData'!F1367,"")</f>
        <v>2018-05-03T21:55:57.237Z</v>
      </c>
    </row>
    <row r="362" spans="1:6" x14ac:dyDescent="0.3">
      <c r="A362">
        <f>VLOOKUP(C362,'UniqueAuthor#s'!$B$5:$C$75,2,TRUE)</f>
        <v>51</v>
      </c>
      <c r="B362" t="str">
        <f>IF('Source NewCleanData'!$C1397="lesson1",'Source NewCleanData'!C1397,"")</f>
        <v>lesson1</v>
      </c>
      <c r="C362">
        <f>IF('Source NewCleanData'!$C1397="lesson1",'Source NewCleanData'!D1397,"")</f>
        <v>675845501</v>
      </c>
      <c r="D362" t="str">
        <f>IF('Source NewCleanData'!$C1397="lesson1",'Source NewCleanData'!E1397,"")</f>
        <v>ConfirmS=#SoK;</v>
      </c>
      <c r="E362" t="b">
        <f t="shared" si="7"/>
        <v>0</v>
      </c>
      <c r="F362" s="80" t="str">
        <f>IF('Source NewCleanData'!$C1397="lesson1",'Source NewCleanData'!F1397,"")</f>
        <v>2018-04-27T15:32:04.150Z</v>
      </c>
    </row>
    <row r="363" spans="1:6" x14ac:dyDescent="0.3">
      <c r="A363">
        <f>VLOOKUP(C363,'UniqueAuthor#s'!$B$5:$C$75,2,TRUE)</f>
        <v>51</v>
      </c>
      <c r="B363" t="str">
        <f>IF('Source NewCleanData'!$C1398="lesson1",'Source NewCleanData'!C1398,"")</f>
        <v>lesson1</v>
      </c>
      <c r="C363">
        <f>IF('Source NewCleanData'!$C1398="lesson1",'Source NewCleanData'!D1398,"")</f>
        <v>675845501</v>
      </c>
      <c r="D363" t="str">
        <f>IF('Source NewCleanData'!$C1398="lesson1",'Source NewCleanData'!E1398,"")</f>
        <v>ConfirmS=Ko#S;</v>
      </c>
      <c r="E363" t="b">
        <f t="shared" si="7"/>
        <v>0</v>
      </c>
      <c r="F363" s="80" t="str">
        <f>IF('Source NewCleanData'!$C1398="lesson1",'Source NewCleanData'!F1398,"")</f>
        <v>2018-04-27T15:33:10.956Z</v>
      </c>
    </row>
    <row r="364" spans="1:6" x14ac:dyDescent="0.3">
      <c r="A364">
        <f>VLOOKUP(C364,'UniqueAuthor#s'!$B$5:$C$75,2,TRUE)</f>
        <v>51</v>
      </c>
      <c r="B364" t="str">
        <f>IF('Source NewCleanData'!$C1399="lesson1",'Source NewCleanData'!C1399,"")</f>
        <v>lesson1</v>
      </c>
      <c r="C364">
        <f>IF('Source NewCleanData'!$C1399="lesson1",'Source NewCleanData'!D1399,"")</f>
        <v>675845501</v>
      </c>
      <c r="D364" t="str">
        <f>IF('Source NewCleanData'!$C1399="lesson1",'Source NewCleanData'!E1399,"")</f>
        <v>ConfirmS=K;</v>
      </c>
      <c r="E364" t="b">
        <f t="shared" si="7"/>
        <v>0</v>
      </c>
      <c r="F364" s="80" t="str">
        <f>IF('Source NewCleanData'!$C1399="lesson1",'Source NewCleanData'!F1399,"")</f>
        <v>2018-04-27T15:33:35.632Z</v>
      </c>
    </row>
    <row r="365" spans="1:6" x14ac:dyDescent="0.3">
      <c r="A365">
        <f>VLOOKUP(C365,'UniqueAuthor#s'!$B$5:$C$75,2,TRUE)</f>
        <v>51</v>
      </c>
      <c r="B365" t="str">
        <f>IF('Source NewCleanData'!$C1400="lesson1",'Source NewCleanData'!C1400,"")</f>
        <v>lesson1</v>
      </c>
      <c r="C365">
        <f>IF('Source NewCleanData'!$C1400="lesson1",'Source NewCleanData'!D1400,"")</f>
        <v>675845501</v>
      </c>
      <c r="D365" t="str">
        <f>IF('Source NewCleanData'!$C1400="lesson1",'Source NewCleanData'!E1400,"")</f>
        <v>ConfirmS=&lt;K&gt;;</v>
      </c>
      <c r="E365" t="b">
        <f t="shared" si="7"/>
        <v>0</v>
      </c>
      <c r="F365" s="80" t="str">
        <f>IF('Source NewCleanData'!$C1400="lesson1",'Source NewCleanData'!F1400,"")</f>
        <v>2018-04-27T15:33:55.131Z</v>
      </c>
    </row>
    <row r="366" spans="1:6" x14ac:dyDescent="0.3">
      <c r="A366">
        <f>VLOOKUP(C366,'UniqueAuthor#s'!$B$5:$C$75,2,TRUE)</f>
        <v>51</v>
      </c>
      <c r="B366" t="str">
        <f>IF('Source NewCleanData'!$C1401="lesson1",'Source NewCleanData'!C1401,"")</f>
        <v>lesson1</v>
      </c>
      <c r="C366">
        <f>IF('Source NewCleanData'!$C1401="lesson1",'Source NewCleanData'!D1401,"")</f>
        <v>675845501</v>
      </c>
      <c r="D366" t="str">
        <f>IF('Source NewCleanData'!$C1401="lesson1",'Source NewCleanData'!E1401,"")</f>
        <v>ConfirmS=&lt;#K&gt;o#S;</v>
      </c>
      <c r="E366" t="b">
        <f t="shared" si="7"/>
        <v>1</v>
      </c>
      <c r="F366" s="80" t="str">
        <f>IF('Source NewCleanData'!$C1401="lesson1",'Source NewCleanData'!F1401,"")</f>
        <v>2018-04-27T15:34:23.590Z</v>
      </c>
    </row>
    <row r="367" spans="1:6" x14ac:dyDescent="0.3">
      <c r="A367">
        <f>VLOOKUP(C367,'UniqueAuthor#s'!$B$5:$C$75,2,TRUE)</f>
        <v>52</v>
      </c>
      <c r="B367" t="str">
        <f>IF('Source NewCleanData'!$C1404="lesson1",'Source NewCleanData'!C1404,"")</f>
        <v>lesson1</v>
      </c>
      <c r="C367">
        <f>IF('Source NewCleanData'!$C1404="lesson1",'Source NewCleanData'!D1404,"")</f>
        <v>722009152</v>
      </c>
      <c r="D367" t="str">
        <f>IF('Source NewCleanData'!$C1404="lesson1",'Source NewCleanData'!E1404,"")</f>
        <v>ConfirmS=/*expression*/;</v>
      </c>
      <c r="E367" t="b">
        <f t="shared" si="7"/>
        <v>0</v>
      </c>
      <c r="F367" s="80" t="str">
        <f>IF('Source NewCleanData'!$C1404="lesson1",'Source NewCleanData'!F1404,"")</f>
        <v>2018-04-26T13:28:29.137Z</v>
      </c>
    </row>
    <row r="368" spans="1:6" x14ac:dyDescent="0.3">
      <c r="A368">
        <f>VLOOKUP(C368,'UniqueAuthor#s'!$B$5:$C$75,2,TRUE)</f>
        <v>52</v>
      </c>
      <c r="B368" t="str">
        <f>IF('Source NewCleanData'!$C1405="lesson1",'Source NewCleanData'!C1405,"")</f>
        <v>lesson1</v>
      </c>
      <c r="C368">
        <f>IF('Source NewCleanData'!$C1405="lesson1",'Source NewCleanData'!D1405,"")</f>
        <v>722009152</v>
      </c>
      <c r="D368" t="str">
        <f>IF('Source NewCleanData'!$C1405="lesson1",'Source NewCleanData'!E1405,"")</f>
        <v>ConfirmS=/*expression*/;</v>
      </c>
      <c r="E368" t="b">
        <f t="shared" si="7"/>
        <v>0</v>
      </c>
      <c r="F368" s="80" t="str">
        <f>IF('Source NewCleanData'!$C1405="lesson1",'Source NewCleanData'!F1405,"")</f>
        <v>2018-04-26T13:28:32.618Z</v>
      </c>
    </row>
    <row r="369" spans="1:6" x14ac:dyDescent="0.3">
      <c r="A369">
        <f>VLOOKUP(C369,'UniqueAuthor#s'!$B$5:$C$75,2,TRUE)</f>
        <v>52</v>
      </c>
      <c r="B369" t="str">
        <f>IF('Source NewCleanData'!$C1406="lesson1",'Source NewCleanData'!C1406,"")</f>
        <v>lesson1</v>
      </c>
      <c r="C369">
        <f>IF('Source NewCleanData'!$C1406="lesson1",'Source NewCleanData'!D1406,"")</f>
        <v>722009152</v>
      </c>
      <c r="D369" t="str">
        <f>IF('Source NewCleanData'!$C1406="lesson1",'Source NewCleanData'!E1406,"")</f>
        <v>ConfirmS=K;</v>
      </c>
      <c r="E369" t="b">
        <f t="shared" si="7"/>
        <v>0</v>
      </c>
      <c r="F369" s="80" t="str">
        <f>IF('Source NewCleanData'!$C1406="lesson1",'Source NewCleanData'!F1406,"")</f>
        <v>2018-04-26T13:29:26.671Z</v>
      </c>
    </row>
    <row r="370" spans="1:6" x14ac:dyDescent="0.3">
      <c r="A370">
        <f>VLOOKUP(C370,'UniqueAuthor#s'!$B$5:$C$75,2,TRUE)</f>
        <v>52</v>
      </c>
      <c r="B370" t="str">
        <f>IF('Source NewCleanData'!$C1407="lesson1",'Source NewCleanData'!C1407,"")</f>
        <v>lesson1</v>
      </c>
      <c r="C370">
        <f>IF('Source NewCleanData'!$C1407="lesson1",'Source NewCleanData'!D1407,"")</f>
        <v>722009152</v>
      </c>
      <c r="D370" t="str">
        <f>IF('Source NewCleanData'!$C1407="lesson1",'Source NewCleanData'!E1407,"")</f>
        <v>ConfirmS=&lt;K&gt;;</v>
      </c>
      <c r="E370" t="b">
        <f t="shared" si="7"/>
        <v>0</v>
      </c>
      <c r="F370" s="80" t="str">
        <f>IF('Source NewCleanData'!$C1407="lesson1",'Source NewCleanData'!F1407,"")</f>
        <v>2018-04-26T13:29:38.501Z</v>
      </c>
    </row>
    <row r="371" spans="1:6" x14ac:dyDescent="0.3">
      <c r="A371">
        <f>VLOOKUP(C371,'UniqueAuthor#s'!$B$5:$C$75,2,TRUE)</f>
        <v>52</v>
      </c>
      <c r="B371" t="str">
        <f>IF('Source NewCleanData'!$C1408="lesson1",'Source NewCleanData'!C1408,"")</f>
        <v>lesson1</v>
      </c>
      <c r="C371">
        <f>IF('Source NewCleanData'!$C1408="lesson1",'Source NewCleanData'!D1408,"")</f>
        <v>722009152</v>
      </c>
      <c r="D371" t="str">
        <f>IF('Source NewCleanData'!$C1408="lesson1",'Source NewCleanData'!E1408,"")</f>
        <v>ConfirmS=&lt;K&gt;o&lt;S&gt;;</v>
      </c>
      <c r="E371" t="b">
        <f t="shared" si="7"/>
        <v>0</v>
      </c>
      <c r="F371" s="80" t="str">
        <f>IF('Source NewCleanData'!$C1408="lesson1",'Source NewCleanData'!F1408,"")</f>
        <v>2018-04-26T13:30:05.356Z</v>
      </c>
    </row>
    <row r="372" spans="1:6" x14ac:dyDescent="0.3">
      <c r="A372">
        <f>VLOOKUP(C372,'UniqueAuthor#s'!$B$5:$C$75,2,TRUE)</f>
        <v>52</v>
      </c>
      <c r="B372" t="str">
        <f>IF('Source NewCleanData'!$C1409="lesson1",'Source NewCleanData'!C1409,"")</f>
        <v>lesson1</v>
      </c>
      <c r="C372">
        <f>IF('Source NewCleanData'!$C1409="lesson1",'Source NewCleanData'!D1409,"")</f>
        <v>722009152</v>
      </c>
      <c r="D372" t="str">
        <f>IF('Source NewCleanData'!$C1409="lesson1",'Source NewCleanData'!E1409,"")</f>
        <v>ConfirmS=1+|S|;</v>
      </c>
      <c r="E372" t="b">
        <f t="shared" si="7"/>
        <v>0</v>
      </c>
      <c r="F372" s="80" t="str">
        <f>IF('Source NewCleanData'!$C1409="lesson1",'Source NewCleanData'!F1409,"")</f>
        <v>2018-04-26T13:30:31.500Z</v>
      </c>
    </row>
    <row r="373" spans="1:6" x14ac:dyDescent="0.3">
      <c r="A373">
        <f>VLOOKUP(C373,'UniqueAuthor#s'!$B$5:$C$75,2,TRUE)</f>
        <v>52</v>
      </c>
      <c r="B373" t="str">
        <f>IF('Source NewCleanData'!$C1410="lesson1",'Source NewCleanData'!C1410,"")</f>
        <v>lesson1</v>
      </c>
      <c r="C373">
        <f>IF('Source NewCleanData'!$C1410="lesson1",'Source NewCleanData'!D1410,"")</f>
        <v>722009152</v>
      </c>
      <c r="D373" t="str">
        <f>IF('Source NewCleanData'!$C1410="lesson1",'Source NewCleanData'!E1410,"")</f>
        <v>ConfirmS=&lt;#K&gt;o#S;</v>
      </c>
      <c r="E373" t="b">
        <f t="shared" si="7"/>
        <v>1</v>
      </c>
      <c r="F373" s="80" t="str">
        <f>IF('Source NewCleanData'!$C1410="lesson1",'Source NewCleanData'!F1410,"")</f>
        <v>2018-04-26T13:31:30.527Z</v>
      </c>
    </row>
    <row r="374" spans="1:6" x14ac:dyDescent="0.3">
      <c r="A374">
        <f>VLOOKUP(C374,'UniqueAuthor#s'!$B$5:$C$75,2,TRUE)</f>
        <v>52</v>
      </c>
      <c r="B374" t="str">
        <f>IF('Source NewCleanData'!$C1414="lesson1",'Source NewCleanData'!C1414,"")</f>
        <v>lesson1</v>
      </c>
      <c r="C374">
        <f>IF('Source NewCleanData'!$C1414="lesson1",'Source NewCleanData'!D1414,"")</f>
        <v>722009152</v>
      </c>
      <c r="D374" t="str">
        <f>IF('Source NewCleanData'!$C1414="lesson1",'Source NewCleanData'!E1414,"")</f>
        <v>ConfirmS=&lt;#K&gt;o#S;</v>
      </c>
      <c r="E374" t="b">
        <f t="shared" si="7"/>
        <v>1</v>
      </c>
      <c r="F374" s="80" t="str">
        <f>IF('Source NewCleanData'!$C1414="lesson1",'Source NewCleanData'!F1414,"")</f>
        <v>2018-04-26T15:10:38.675Z</v>
      </c>
    </row>
    <row r="375" spans="1:6" x14ac:dyDescent="0.3">
      <c r="A375">
        <f>VLOOKUP(C375,'UniqueAuthor#s'!$B$5:$C$75,2,TRUE)</f>
        <v>53</v>
      </c>
      <c r="B375" t="str">
        <f>IF('Source NewCleanData'!$C1442="lesson1",'Source NewCleanData'!C1442,"")</f>
        <v>lesson1</v>
      </c>
      <c r="C375">
        <f>IF('Source NewCleanData'!$C1442="lesson1",'Source NewCleanData'!D1442,"")</f>
        <v>763921044</v>
      </c>
      <c r="D375" t="str">
        <f>IF('Source NewCleanData'!$C1442="lesson1",'Source NewCleanData'!E1442,"")</f>
        <v>ConfirmS=&lt;#K&gt;o#S;</v>
      </c>
      <c r="E375" t="b">
        <f t="shared" si="7"/>
        <v>1</v>
      </c>
      <c r="F375" s="80" t="str">
        <f>IF('Source NewCleanData'!$C1442="lesson1",'Source NewCleanData'!F1442,"")</f>
        <v>2018-04-25T23:37:53.667Z</v>
      </c>
    </row>
    <row r="376" spans="1:6" x14ac:dyDescent="0.3">
      <c r="A376">
        <f>VLOOKUP(C376,'UniqueAuthor#s'!$B$5:$C$75,2,TRUE)</f>
        <v>54</v>
      </c>
      <c r="B376" t="str">
        <f>IF('Source NewCleanData'!$C1452="lesson1",'Source NewCleanData'!C1452,"")</f>
        <v>lesson1</v>
      </c>
      <c r="C376">
        <f>IF('Source NewCleanData'!$C1452="lesson1",'Source NewCleanData'!D1452,"")</f>
        <v>768375577</v>
      </c>
      <c r="D376" t="str">
        <f>IF('Source NewCleanData'!$C1452="lesson1",'Source NewCleanData'!E1452,"")</f>
        <v>ConfirmS=;</v>
      </c>
      <c r="E376" t="b">
        <f t="shared" si="7"/>
        <v>0</v>
      </c>
      <c r="F376" s="80" t="str">
        <f>IF('Source NewCleanData'!$C1452="lesson1",'Source NewCleanData'!F1452,"")</f>
        <v>2018-04-24T19:29:05.794Z</v>
      </c>
    </row>
    <row r="377" spans="1:6" x14ac:dyDescent="0.3">
      <c r="A377">
        <f>VLOOKUP(C377,'UniqueAuthor#s'!$B$5:$C$75,2,TRUE)</f>
        <v>54</v>
      </c>
      <c r="B377" t="str">
        <f>IF('Source NewCleanData'!$C1453="lesson1",'Source NewCleanData'!C1453,"")</f>
        <v>lesson1</v>
      </c>
      <c r="C377">
        <f>IF('Source NewCleanData'!$C1453="lesson1",'Source NewCleanData'!D1453,"")</f>
        <v>768375577</v>
      </c>
      <c r="D377" t="str">
        <f>IF('Source NewCleanData'!$C1453="lesson1",'Source NewCleanData'!E1453,"")</f>
        <v>ConfirmS=#SoK;</v>
      </c>
      <c r="E377" t="b">
        <f t="shared" si="7"/>
        <v>0</v>
      </c>
      <c r="F377" s="80" t="str">
        <f>IF('Source NewCleanData'!$C1453="lesson1",'Source NewCleanData'!F1453,"")</f>
        <v>2018-04-24T19:29:33.050Z</v>
      </c>
    </row>
    <row r="378" spans="1:6" x14ac:dyDescent="0.3">
      <c r="A378">
        <f>VLOOKUP(C378,'UniqueAuthor#s'!$B$5:$C$75,2,TRUE)</f>
        <v>54</v>
      </c>
      <c r="B378" t="str">
        <f>IF('Source NewCleanData'!$C1454="lesson1",'Source NewCleanData'!C1454,"")</f>
        <v>lesson1</v>
      </c>
      <c r="C378">
        <f>IF('Source NewCleanData'!$C1454="lesson1",'Source NewCleanData'!D1454,"")</f>
        <v>768375577</v>
      </c>
      <c r="D378" t="str">
        <f>IF('Source NewCleanData'!$C1454="lesson1",'Source NewCleanData'!E1454,"")</f>
        <v>ConfirmS=&lt;K&gt;;</v>
      </c>
      <c r="E378" t="b">
        <f t="shared" si="7"/>
        <v>0</v>
      </c>
      <c r="F378" s="80" t="str">
        <f>IF('Source NewCleanData'!$C1454="lesson1",'Source NewCleanData'!F1454,"")</f>
        <v>2018-04-24T19:30:22.919Z</v>
      </c>
    </row>
    <row r="379" spans="1:6" x14ac:dyDescent="0.3">
      <c r="A379">
        <f>VLOOKUP(C379,'UniqueAuthor#s'!$B$5:$C$75,2,TRUE)</f>
        <v>54</v>
      </c>
      <c r="B379" t="str">
        <f>IF('Source NewCleanData'!$C1455="lesson1",'Source NewCleanData'!C1455,"")</f>
        <v>lesson1</v>
      </c>
      <c r="C379">
        <f>IF('Source NewCleanData'!$C1455="lesson1",'Source NewCleanData'!D1455,"")</f>
        <v>768375577</v>
      </c>
      <c r="D379" t="str">
        <f>IF('Source NewCleanData'!$C1455="lesson1",'Source NewCleanData'!E1455,"")</f>
        <v>ConfirmS=K;</v>
      </c>
      <c r="E379" t="b">
        <f t="shared" si="7"/>
        <v>0</v>
      </c>
      <c r="F379" s="80" t="str">
        <f>IF('Source NewCleanData'!$C1455="lesson1",'Source NewCleanData'!F1455,"")</f>
        <v>2018-04-24T19:30:50.651Z</v>
      </c>
    </row>
    <row r="380" spans="1:6" x14ac:dyDescent="0.3">
      <c r="A380">
        <f>VLOOKUP(C380,'UniqueAuthor#s'!$B$5:$C$75,2,TRUE)</f>
        <v>54</v>
      </c>
      <c r="B380" t="str">
        <f>IF('Source NewCleanData'!$C1456="lesson1",'Source NewCleanData'!C1456,"")</f>
        <v>lesson1</v>
      </c>
      <c r="C380">
        <f>IF('Source NewCleanData'!$C1456="lesson1",'Source NewCleanData'!D1456,"")</f>
        <v>768375577</v>
      </c>
      <c r="D380" t="str">
        <f>IF('Source NewCleanData'!$C1456="lesson1",'Source NewCleanData'!E1456,"")</f>
        <v>ConfirmS=&lt;#K&gt;o#S;</v>
      </c>
      <c r="E380" t="b">
        <f t="shared" si="7"/>
        <v>1</v>
      </c>
      <c r="F380" s="80" t="str">
        <f>IF('Source NewCleanData'!$C1456="lesson1",'Source NewCleanData'!F1456,"")</f>
        <v>2018-04-24T19:31:19.682Z</v>
      </c>
    </row>
    <row r="381" spans="1:6" x14ac:dyDescent="0.3">
      <c r="A381">
        <f>VLOOKUP(C381,'UniqueAuthor#s'!$B$5:$C$75,2,TRUE)</f>
        <v>55</v>
      </c>
      <c r="B381" t="str">
        <f>IF('Source NewCleanData'!$C1472="lesson1",'Source NewCleanData'!C1472,"")</f>
        <v>lesson1</v>
      </c>
      <c r="C381">
        <f>IF('Source NewCleanData'!$C1472="lesson1",'Source NewCleanData'!D1472,"")</f>
        <v>778015582</v>
      </c>
      <c r="D381" t="str">
        <f>IF('Source NewCleanData'!$C1472="lesson1",'Source NewCleanData'!E1472,"")</f>
        <v>ConfirmS=K;</v>
      </c>
      <c r="E381" t="b">
        <f t="shared" si="7"/>
        <v>0</v>
      </c>
      <c r="F381" s="80" t="str">
        <f>IF('Source NewCleanData'!$C1472="lesson1",'Source NewCleanData'!F1472,"")</f>
        <v>2018-04-26T04:29:22.539Z</v>
      </c>
    </row>
    <row r="382" spans="1:6" x14ac:dyDescent="0.3">
      <c r="A382">
        <f>VLOOKUP(C382,'UniqueAuthor#s'!$B$5:$C$75,2,TRUE)</f>
        <v>55</v>
      </c>
      <c r="B382" t="str">
        <f>IF('Source NewCleanData'!$C1473="lesson1",'Source NewCleanData'!C1473,"")</f>
        <v>lesson1</v>
      </c>
      <c r="C382">
        <f>IF('Source NewCleanData'!$C1473="lesson1",'Source NewCleanData'!D1473,"")</f>
        <v>778015582</v>
      </c>
      <c r="D382" t="str">
        <f>IF('Source NewCleanData'!$C1473="lesson1",'Source NewCleanData'!E1473,"")</f>
        <v>ConfirmS=#E+#S;</v>
      </c>
      <c r="E382" t="b">
        <f t="shared" si="7"/>
        <v>0</v>
      </c>
      <c r="F382" s="80" t="str">
        <f>IF('Source NewCleanData'!$C1473="lesson1",'Source NewCleanData'!F1473,"")</f>
        <v>2018-04-26T04:29:53.210Z</v>
      </c>
    </row>
    <row r="383" spans="1:6" x14ac:dyDescent="0.3">
      <c r="A383">
        <f>VLOOKUP(C383,'UniqueAuthor#s'!$B$5:$C$75,2,TRUE)</f>
        <v>55</v>
      </c>
      <c r="B383" t="str">
        <f>IF('Source NewCleanData'!$C1474="lesson1",'Source NewCleanData'!C1474,"")</f>
        <v>lesson1</v>
      </c>
      <c r="C383">
        <f>IF('Source NewCleanData'!$C1474="lesson1",'Source NewCleanData'!D1474,"")</f>
        <v>778015582</v>
      </c>
      <c r="D383" t="str">
        <f>IF('Source NewCleanData'!$C1474="lesson1",'Source NewCleanData'!E1474,"")</f>
        <v>ConfirmS=#K+#S;</v>
      </c>
      <c r="E383" t="b">
        <f t="shared" si="7"/>
        <v>0</v>
      </c>
      <c r="F383" s="80" t="str">
        <f>IF('Source NewCleanData'!$C1474="lesson1",'Source NewCleanData'!F1474,"")</f>
        <v>2018-04-26T04:30:02.848Z</v>
      </c>
    </row>
    <row r="384" spans="1:6" x14ac:dyDescent="0.3">
      <c r="A384">
        <f>VLOOKUP(C384,'UniqueAuthor#s'!$B$5:$C$75,2,TRUE)</f>
        <v>55</v>
      </c>
      <c r="B384" t="str">
        <f>IF('Source NewCleanData'!$C1475="lesson1",'Source NewCleanData'!C1475,"")</f>
        <v>lesson1</v>
      </c>
      <c r="C384">
        <f>IF('Source NewCleanData'!$C1475="lesson1",'Source NewCleanData'!D1475,"")</f>
        <v>778015582</v>
      </c>
      <c r="D384" t="str">
        <f>IF('Source NewCleanData'!$C1475="lesson1",'Source NewCleanData'!E1475,"")</f>
        <v>ConfirmS=#K;</v>
      </c>
      <c r="E384" t="b">
        <f t="shared" si="7"/>
        <v>0</v>
      </c>
      <c r="F384" s="80" t="str">
        <f>IF('Source NewCleanData'!$C1475="lesson1",'Source NewCleanData'!F1475,"")</f>
        <v>2018-04-26T04:30:25.835Z</v>
      </c>
    </row>
    <row r="385" spans="1:6" x14ac:dyDescent="0.3">
      <c r="A385">
        <f>VLOOKUP(C385,'UniqueAuthor#s'!$B$5:$C$75,2,TRUE)</f>
        <v>55</v>
      </c>
      <c r="B385" t="str">
        <f>IF('Source NewCleanData'!$C1476="lesson1",'Source NewCleanData'!C1476,"")</f>
        <v>lesson1</v>
      </c>
      <c r="C385">
        <f>IF('Source NewCleanData'!$C1476="lesson1",'Source NewCleanData'!D1476,"")</f>
        <v>778015582</v>
      </c>
      <c r="D385" t="str">
        <f>IF('Source NewCleanData'!$C1476="lesson1",'Source NewCleanData'!E1476,"")</f>
        <v>ConfirmS=&lt;#K&gt;+#S;</v>
      </c>
      <c r="E385" t="b">
        <f t="shared" si="7"/>
        <v>0</v>
      </c>
      <c r="F385" s="80" t="str">
        <f>IF('Source NewCleanData'!$C1476="lesson1",'Source NewCleanData'!F1476,"")</f>
        <v>2018-04-26T04:31:21.278Z</v>
      </c>
    </row>
    <row r="386" spans="1:6" x14ac:dyDescent="0.3">
      <c r="A386">
        <f>VLOOKUP(C386,'UniqueAuthor#s'!$B$5:$C$75,2,TRUE)</f>
        <v>55</v>
      </c>
      <c r="B386" t="str">
        <f>IF('Source NewCleanData'!$C1477="lesson1",'Source NewCleanData'!C1477,"")</f>
        <v>lesson1</v>
      </c>
      <c r="C386">
        <f>IF('Source NewCleanData'!$C1477="lesson1",'Source NewCleanData'!D1477,"")</f>
        <v>778015582</v>
      </c>
      <c r="D386" t="str">
        <f>IF('Source NewCleanData'!$C1477="lesson1",'Source NewCleanData'!E1477,"")</f>
        <v>ConfirmS=&lt;#K&gt;o#S;</v>
      </c>
      <c r="E386" t="b">
        <f t="shared" si="7"/>
        <v>1</v>
      </c>
      <c r="F386" s="80" t="str">
        <f>IF('Source NewCleanData'!$C1477="lesson1",'Source NewCleanData'!F1477,"")</f>
        <v>2018-04-26T04:31:34.742Z</v>
      </c>
    </row>
    <row r="387" spans="1:6" x14ac:dyDescent="0.3">
      <c r="A387">
        <f>VLOOKUP(C387,'UniqueAuthor#s'!$B$5:$C$75,2,TRUE)</f>
        <v>55</v>
      </c>
      <c r="B387" t="str">
        <f>IF('Source NewCleanData'!$C1478="lesson1",'Source NewCleanData'!C1478,"")</f>
        <v>lesson1</v>
      </c>
      <c r="C387">
        <f>IF('Source NewCleanData'!$C1478="lesson1",'Source NewCleanData'!D1478,"")</f>
        <v>778015582</v>
      </c>
      <c r="D387" t="str">
        <f>IF('Source NewCleanData'!$C1478="lesson1",'Source NewCleanData'!E1478,"")</f>
        <v>ConfirmS=Ko#S;</v>
      </c>
      <c r="E387" t="b">
        <f t="shared" si="7"/>
        <v>0</v>
      </c>
      <c r="F387" s="80" t="str">
        <f>IF('Source NewCleanData'!$C1478="lesson1",'Source NewCleanData'!F1478,"")</f>
        <v>2018-04-30T01:11:42.402Z</v>
      </c>
    </row>
    <row r="388" spans="1:6" x14ac:dyDescent="0.3">
      <c r="A388">
        <f>VLOOKUP(C388,'UniqueAuthor#s'!$B$5:$C$75,2,TRUE)</f>
        <v>55</v>
      </c>
      <c r="B388" t="str">
        <f>IF('Source NewCleanData'!$C1479="lesson1",'Source NewCleanData'!C1479,"")</f>
        <v>lesson1</v>
      </c>
      <c r="C388">
        <f>IF('Source NewCleanData'!$C1479="lesson1",'Source NewCleanData'!D1479,"")</f>
        <v>778015582</v>
      </c>
      <c r="D388" t="str">
        <f>IF('Source NewCleanData'!$C1479="lesson1",'Source NewCleanData'!E1479,"")</f>
        <v>ConfirmS=&lt;#K&gt;o#S;</v>
      </c>
      <c r="E388" t="b">
        <f t="shared" si="7"/>
        <v>1</v>
      </c>
      <c r="F388" s="80" t="str">
        <f>IF('Source NewCleanData'!$C1479="lesson1",'Source NewCleanData'!F1479,"")</f>
        <v>2018-04-30T01:12:05.958Z</v>
      </c>
    </row>
    <row r="389" spans="1:6" x14ac:dyDescent="0.3">
      <c r="A389">
        <f>VLOOKUP(C389,'UniqueAuthor#s'!$B$5:$C$75,2,TRUE)</f>
        <v>56</v>
      </c>
      <c r="B389" t="str">
        <f>IF('Source NewCleanData'!$C1481="lesson1",'Source NewCleanData'!C1481,"")</f>
        <v>lesson1</v>
      </c>
      <c r="C389">
        <f>IF('Source NewCleanData'!$C1481="lesson1",'Source NewCleanData'!D1481,"")</f>
        <v>824185842</v>
      </c>
      <c r="D389" t="str">
        <f>IF('Source NewCleanData'!$C1481="lesson1",'Source NewCleanData'!E1481,"")</f>
        <v>ConfirmS=/*expression*/;</v>
      </c>
      <c r="E389" t="b">
        <f t="shared" si="7"/>
        <v>0</v>
      </c>
      <c r="F389" s="80" t="str">
        <f>IF('Source NewCleanData'!$C1481="lesson1",'Source NewCleanData'!F1481,"")</f>
        <v>2018-04-26T17:30:13.190Z</v>
      </c>
    </row>
    <row r="390" spans="1:6" x14ac:dyDescent="0.3">
      <c r="A390">
        <f>VLOOKUP(C390,'UniqueAuthor#s'!$B$5:$C$75,2,TRUE)</f>
        <v>56</v>
      </c>
      <c r="B390" t="str">
        <f>IF('Source NewCleanData'!$C1482="lesson1",'Source NewCleanData'!C1482,"")</f>
        <v>lesson1</v>
      </c>
      <c r="C390">
        <f>IF('Source NewCleanData'!$C1482="lesson1",'Source NewCleanData'!D1482,"")</f>
        <v>824185842</v>
      </c>
      <c r="D390" t="str">
        <f>IF('Source NewCleanData'!$C1482="lesson1",'Source NewCleanData'!E1482,"")</f>
        <v>ConfirmS=Ko#S;</v>
      </c>
      <c r="E390" t="b">
        <f t="shared" si="7"/>
        <v>0</v>
      </c>
      <c r="F390" s="80" t="str">
        <f>IF('Source NewCleanData'!$C1482="lesson1",'Source NewCleanData'!F1482,"")</f>
        <v>2018-04-26T17:30:50.603Z</v>
      </c>
    </row>
    <row r="391" spans="1:6" x14ac:dyDescent="0.3">
      <c r="A391">
        <f>VLOOKUP(C391,'UniqueAuthor#s'!$B$5:$C$75,2,TRUE)</f>
        <v>56</v>
      </c>
      <c r="B391" t="str">
        <f>IF('Source NewCleanData'!$C1483="lesson1",'Source NewCleanData'!C1483,"")</f>
        <v>lesson1</v>
      </c>
      <c r="C391">
        <f>IF('Source NewCleanData'!$C1483="lesson1",'Source NewCleanData'!D1483,"")</f>
        <v>824185842</v>
      </c>
      <c r="D391" t="str">
        <f>IF('Source NewCleanData'!$C1483="lesson1",'Source NewCleanData'!E1483,"")</f>
        <v>ConfirmS=K+#S;</v>
      </c>
      <c r="E391" t="b">
        <f t="shared" ref="E391:E454" si="8">IF(OR($D391=$O$9,$D391=$O$10,$D391=$O$11),TRUE,FALSE)</f>
        <v>0</v>
      </c>
      <c r="F391" s="80" t="str">
        <f>IF('Source NewCleanData'!$C1483="lesson1",'Source NewCleanData'!F1483,"")</f>
        <v>2018-04-26T17:31:14.651Z</v>
      </c>
    </row>
    <row r="392" spans="1:6" x14ac:dyDescent="0.3">
      <c r="A392">
        <f>VLOOKUP(C392,'UniqueAuthor#s'!$B$5:$C$75,2,TRUE)</f>
        <v>56</v>
      </c>
      <c r="B392" t="str">
        <f>IF('Source NewCleanData'!$C1484="lesson1",'Source NewCleanData'!C1484,"")</f>
        <v>lesson1</v>
      </c>
      <c r="C392">
        <f>IF('Source NewCleanData'!$C1484="lesson1",'Source NewCleanData'!D1484,"")</f>
        <v>824185842</v>
      </c>
      <c r="D392" t="str">
        <f>IF('Source NewCleanData'!$C1484="lesson1",'Source NewCleanData'!E1484,"")</f>
        <v>ConfirmS=&lt;K&gt;o#S;</v>
      </c>
      <c r="E392" t="b">
        <f t="shared" si="8"/>
        <v>0</v>
      </c>
      <c r="F392" s="80" t="str">
        <f>IF('Source NewCleanData'!$C1484="lesson1",'Source NewCleanData'!F1484,"")</f>
        <v>2018-04-26T17:32:02.230Z</v>
      </c>
    </row>
    <row r="393" spans="1:6" x14ac:dyDescent="0.3">
      <c r="A393">
        <f>VLOOKUP(C393,'UniqueAuthor#s'!$B$5:$C$75,2,TRUE)</f>
        <v>56</v>
      </c>
      <c r="B393" t="str">
        <f>IF('Source NewCleanData'!$C1485="lesson1",'Source NewCleanData'!C1485,"")</f>
        <v>lesson1</v>
      </c>
      <c r="C393">
        <f>IF('Source NewCleanData'!$C1485="lesson1",'Source NewCleanData'!D1485,"")</f>
        <v>824185842</v>
      </c>
      <c r="D393" t="str">
        <f>IF('Source NewCleanData'!$C1485="lesson1",'Source NewCleanData'!E1485,"")</f>
        <v>ConfirmS=&lt;K&gt;oS;</v>
      </c>
      <c r="E393" t="b">
        <f t="shared" si="8"/>
        <v>0</v>
      </c>
      <c r="F393" s="80" t="str">
        <f>IF('Source NewCleanData'!$C1485="lesson1",'Source NewCleanData'!F1485,"")</f>
        <v>2018-04-26T17:32:21.327Z</v>
      </c>
    </row>
    <row r="394" spans="1:6" x14ac:dyDescent="0.3">
      <c r="A394">
        <f>VLOOKUP(C394,'UniqueAuthor#s'!$B$5:$C$75,2,TRUE)</f>
        <v>56</v>
      </c>
      <c r="B394" t="str">
        <f>IF('Source NewCleanData'!$C1486="lesson1",'Source NewCleanData'!C1486,"")</f>
        <v>lesson1</v>
      </c>
      <c r="C394">
        <f>IF('Source NewCleanData'!$C1486="lesson1",'Source NewCleanData'!D1486,"")</f>
        <v>824185842</v>
      </c>
      <c r="D394" t="str">
        <f>IF('Source NewCleanData'!$C1486="lesson1",'Source NewCleanData'!E1486,"")</f>
        <v>ConfirmS=&lt;#K&gt;o#S;</v>
      </c>
      <c r="E394" t="b">
        <f t="shared" si="8"/>
        <v>1</v>
      </c>
      <c r="F394" s="80" t="str">
        <f>IF('Source NewCleanData'!$C1486="lesson1",'Source NewCleanData'!F1486,"")</f>
        <v>2018-04-26T17:32:35.503Z</v>
      </c>
    </row>
    <row r="395" spans="1:6" x14ac:dyDescent="0.3">
      <c r="A395">
        <f>VLOOKUP(C395,'UniqueAuthor#s'!$B$5:$C$75,2,TRUE)</f>
        <v>57</v>
      </c>
      <c r="B395" t="str">
        <f>IF('Source NewCleanData'!$C1508="lesson1",'Source NewCleanData'!C1508,"")</f>
        <v>lesson1</v>
      </c>
      <c r="C395">
        <f>IF('Source NewCleanData'!$C1508="lesson1",'Source NewCleanData'!D1508,"")</f>
        <v>831120960</v>
      </c>
      <c r="D395" t="str">
        <f>IF('Source NewCleanData'!$C1508="lesson1",'Source NewCleanData'!E1508,"")</f>
        <v>ConfirmS=/*expression*/;</v>
      </c>
      <c r="E395" t="b">
        <f t="shared" si="8"/>
        <v>0</v>
      </c>
      <c r="F395" s="80" t="str">
        <f>IF('Source NewCleanData'!$C1508="lesson1",'Source NewCleanData'!F1508,"")</f>
        <v>2018-04-26T04:04:20.547Z</v>
      </c>
    </row>
    <row r="396" spans="1:6" x14ac:dyDescent="0.3">
      <c r="A396">
        <f>VLOOKUP(C396,'UniqueAuthor#s'!$B$5:$C$75,2,TRUE)</f>
        <v>57</v>
      </c>
      <c r="B396" t="str">
        <f>IF('Source NewCleanData'!$C1509="lesson1",'Source NewCleanData'!C1509,"")</f>
        <v>lesson1</v>
      </c>
      <c r="C396">
        <f>IF('Source NewCleanData'!$C1509="lesson1",'Source NewCleanData'!D1509,"")</f>
        <v>831120960</v>
      </c>
      <c r="D396" t="str">
        <f>IF('Source NewCleanData'!$C1509="lesson1",'Source NewCleanData'!E1509,"")</f>
        <v>ConfirmS=&lt;K&gt;;</v>
      </c>
      <c r="E396" t="b">
        <f t="shared" si="8"/>
        <v>0</v>
      </c>
      <c r="F396" s="80" t="str">
        <f>IF('Source NewCleanData'!$C1509="lesson1",'Source NewCleanData'!F1509,"")</f>
        <v>2018-04-26T04:04:55.541Z</v>
      </c>
    </row>
    <row r="397" spans="1:6" x14ac:dyDescent="0.3">
      <c r="A397">
        <f>VLOOKUP(C397,'UniqueAuthor#s'!$B$5:$C$75,2,TRUE)</f>
        <v>57</v>
      </c>
      <c r="B397" t="str">
        <f>IF('Source NewCleanData'!$C1510="lesson1",'Source NewCleanData'!C1510,"")</f>
        <v>lesson1</v>
      </c>
      <c r="C397">
        <f>IF('Source NewCleanData'!$C1510="lesson1",'Source NewCleanData'!D1510,"")</f>
        <v>831120960</v>
      </c>
      <c r="D397" t="str">
        <f>IF('Source NewCleanData'!$C1510="lesson1",'Source NewCleanData'!E1510,"")</f>
        <v>ConfirmS=K;</v>
      </c>
      <c r="E397" t="b">
        <f t="shared" si="8"/>
        <v>0</v>
      </c>
      <c r="F397" s="80" t="str">
        <f>IF('Source NewCleanData'!$C1510="lesson1",'Source NewCleanData'!F1510,"")</f>
        <v>2018-04-26T04:05:06.585Z</v>
      </c>
    </row>
    <row r="398" spans="1:6" x14ac:dyDescent="0.3">
      <c r="A398">
        <f>VLOOKUP(C398,'UniqueAuthor#s'!$B$5:$C$75,2,TRUE)</f>
        <v>57</v>
      </c>
      <c r="B398" t="str">
        <f>IF('Source NewCleanData'!$C1511="lesson1",'Source NewCleanData'!C1511,"")</f>
        <v>lesson1</v>
      </c>
      <c r="C398">
        <f>IF('Source NewCleanData'!$C1511="lesson1",'Source NewCleanData'!D1511,"")</f>
        <v>831120960</v>
      </c>
      <c r="D398" t="str">
        <f>IF('Source NewCleanData'!$C1511="lesson1",'Source NewCleanData'!E1511,"")</f>
        <v>ConfirmS=&lt;K&gt;;</v>
      </c>
      <c r="E398" t="b">
        <f t="shared" si="8"/>
        <v>0</v>
      </c>
      <c r="F398" s="80" t="str">
        <f>IF('Source NewCleanData'!$C1511="lesson1",'Source NewCleanData'!F1511,"")</f>
        <v>2018-04-26T04:05:19.762Z</v>
      </c>
    </row>
    <row r="399" spans="1:6" x14ac:dyDescent="0.3">
      <c r="A399">
        <f>VLOOKUP(C399,'UniqueAuthor#s'!$B$5:$C$75,2,TRUE)</f>
        <v>57</v>
      </c>
      <c r="B399" t="str">
        <f>IF('Source NewCleanData'!$C1512="lesson1",'Source NewCleanData'!C1512,"")</f>
        <v>lesson1</v>
      </c>
      <c r="C399">
        <f>IF('Source NewCleanData'!$C1512="lesson1",'Source NewCleanData'!D1512,"")</f>
        <v>831120960</v>
      </c>
      <c r="D399" t="str">
        <f>IF('Source NewCleanData'!$C1512="lesson1",'Source NewCleanData'!E1512,"")</f>
        <v>ConfirmS=&lt;#K&gt;;</v>
      </c>
      <c r="E399" t="b">
        <f t="shared" si="8"/>
        <v>1</v>
      </c>
      <c r="F399" s="80" t="str">
        <f>IF('Source NewCleanData'!$C1512="lesson1",'Source NewCleanData'!F1512,"")</f>
        <v>2018-04-26T04:06:06.222Z</v>
      </c>
    </row>
    <row r="400" spans="1:6" x14ac:dyDescent="0.3">
      <c r="A400">
        <f>VLOOKUP(C400,'UniqueAuthor#s'!$B$5:$C$75,2,TRUE)</f>
        <v>58</v>
      </c>
      <c r="B400" t="str">
        <f>IF('Source NewCleanData'!$C1542="lesson1",'Source NewCleanData'!C1542,"")</f>
        <v>lesson1</v>
      </c>
      <c r="C400">
        <f>IF('Source NewCleanData'!$C1542="lesson1",'Source NewCleanData'!D1542,"")</f>
        <v>839277133</v>
      </c>
      <c r="D400" t="str">
        <f>IF('Source NewCleanData'!$C1542="lesson1",'Source NewCleanData'!E1542,"")</f>
        <v>ConfirmS=#SoK;</v>
      </c>
      <c r="E400" t="b">
        <f t="shared" si="8"/>
        <v>0</v>
      </c>
      <c r="F400" s="80" t="str">
        <f>IF('Source NewCleanData'!$C1542="lesson1",'Source NewCleanData'!F1542,"")</f>
        <v>2018-04-25T20:02:21.721Z</v>
      </c>
    </row>
    <row r="401" spans="1:6" x14ac:dyDescent="0.3">
      <c r="A401">
        <f>VLOOKUP(C401,'UniqueAuthor#s'!$B$5:$C$75,2,TRUE)</f>
        <v>58</v>
      </c>
      <c r="B401" t="str">
        <f>IF('Source NewCleanData'!$C1543="lesson1",'Source NewCleanData'!C1543,"")</f>
        <v>lesson1</v>
      </c>
      <c r="C401">
        <f>IF('Source NewCleanData'!$C1543="lesson1",'Source NewCleanData'!D1543,"")</f>
        <v>839277133</v>
      </c>
      <c r="D401" t="str">
        <f>IF('Source NewCleanData'!$C1543="lesson1",'Source NewCleanData'!E1543,"")</f>
        <v>ConfirmS=#So#K;</v>
      </c>
      <c r="E401" t="b">
        <f t="shared" si="8"/>
        <v>0</v>
      </c>
      <c r="F401" s="80" t="str">
        <f>IF('Source NewCleanData'!$C1543="lesson1",'Source NewCleanData'!F1543,"")</f>
        <v>2018-04-25T20:02:32.723Z</v>
      </c>
    </row>
    <row r="402" spans="1:6" x14ac:dyDescent="0.3">
      <c r="A402">
        <f>VLOOKUP(C402,'UniqueAuthor#s'!$B$5:$C$75,2,TRUE)</f>
        <v>58</v>
      </c>
      <c r="B402" t="str">
        <f>IF('Source NewCleanData'!$C1544="lesson1",'Source NewCleanData'!C1544,"")</f>
        <v>lesson1</v>
      </c>
      <c r="C402">
        <f>IF('Source NewCleanData'!$C1544="lesson1",'Source NewCleanData'!D1544,"")</f>
        <v>839277133</v>
      </c>
      <c r="D402" t="str">
        <f>IF('Source NewCleanData'!$C1544="lesson1",'Source NewCleanData'!E1544,"")</f>
        <v>ConfirmS=#So#K;</v>
      </c>
      <c r="E402" t="b">
        <f t="shared" si="8"/>
        <v>0</v>
      </c>
      <c r="F402" s="80" t="str">
        <f>IF('Source NewCleanData'!$C1544="lesson1",'Source NewCleanData'!F1544,"")</f>
        <v>2018-04-25T20:05:04.278Z</v>
      </c>
    </row>
    <row r="403" spans="1:6" x14ac:dyDescent="0.3">
      <c r="A403">
        <f>VLOOKUP(C403,'UniqueAuthor#s'!$B$5:$C$75,2,TRUE)</f>
        <v>58</v>
      </c>
      <c r="B403" t="str">
        <f>IF('Source NewCleanData'!$C1545="lesson1",'Source NewCleanData'!C1545,"")</f>
        <v>lesson1</v>
      </c>
      <c r="C403">
        <f>IF('Source NewCleanData'!$C1545="lesson1",'Source NewCleanData'!D1545,"")</f>
        <v>839277133</v>
      </c>
      <c r="D403" t="str">
        <f>IF('Source NewCleanData'!$C1545="lesson1",'Source NewCleanData'!E1545,"")</f>
        <v>ConfirmS=#So#K;</v>
      </c>
      <c r="E403" t="b">
        <f t="shared" si="8"/>
        <v>0</v>
      </c>
      <c r="F403" s="80" t="str">
        <f>IF('Source NewCleanData'!$C1545="lesson1",'Source NewCleanData'!F1545,"")</f>
        <v>2018-04-25T20:05:56.348Z</v>
      </c>
    </row>
    <row r="404" spans="1:6" x14ac:dyDescent="0.3">
      <c r="A404">
        <f>VLOOKUP(C404,'UniqueAuthor#s'!$B$5:$C$75,2,TRUE)</f>
        <v>58</v>
      </c>
      <c r="B404" t="str">
        <f>IF('Source NewCleanData'!$C1546="lesson1",'Source NewCleanData'!C1546,"")</f>
        <v>lesson1</v>
      </c>
      <c r="C404">
        <f>IF('Source NewCleanData'!$C1546="lesson1",'Source NewCleanData'!D1546,"")</f>
        <v>839277133</v>
      </c>
      <c r="D404" t="str">
        <f>IF('Source NewCleanData'!$C1546="lesson1",'Source NewCleanData'!E1546,"")</f>
        <v>ConfirmS=SoK;</v>
      </c>
      <c r="E404" t="b">
        <f t="shared" si="8"/>
        <v>0</v>
      </c>
      <c r="F404" s="80" t="str">
        <f>IF('Source NewCleanData'!$C1546="lesson1",'Source NewCleanData'!F1546,"")</f>
        <v>2018-04-25T20:06:07.002Z</v>
      </c>
    </row>
    <row r="405" spans="1:6" x14ac:dyDescent="0.3">
      <c r="A405">
        <f>VLOOKUP(C405,'UniqueAuthor#s'!$B$5:$C$75,2,TRUE)</f>
        <v>58</v>
      </c>
      <c r="B405" t="str">
        <f>IF('Source NewCleanData'!$C1547="lesson1",'Source NewCleanData'!C1547,"")</f>
        <v>lesson1</v>
      </c>
      <c r="C405">
        <f>IF('Source NewCleanData'!$C1547="lesson1",'Source NewCleanData'!D1547,"")</f>
        <v>839277133</v>
      </c>
      <c r="D405" t="str">
        <f>IF('Source NewCleanData'!$C1547="lesson1",'Source NewCleanData'!E1547,"")</f>
        <v>ConfirmS=K;</v>
      </c>
      <c r="E405" t="b">
        <f t="shared" si="8"/>
        <v>0</v>
      </c>
      <c r="F405" s="80" t="str">
        <f>IF('Source NewCleanData'!$C1547="lesson1",'Source NewCleanData'!F1547,"")</f>
        <v>2018-04-25T20:06:17.825Z</v>
      </c>
    </row>
    <row r="406" spans="1:6" x14ac:dyDescent="0.3">
      <c r="A406">
        <f>VLOOKUP(C406,'UniqueAuthor#s'!$B$5:$C$75,2,TRUE)</f>
        <v>58</v>
      </c>
      <c r="B406" t="str">
        <f>IF('Source NewCleanData'!$C1548="lesson1",'Source NewCleanData'!C1548,"")</f>
        <v>lesson1</v>
      </c>
      <c r="C406">
        <f>IF('Source NewCleanData'!$C1548="lesson1",'Source NewCleanData'!D1548,"")</f>
        <v>839277133</v>
      </c>
      <c r="D406" t="str">
        <f>IF('Source NewCleanData'!$C1548="lesson1",'Source NewCleanData'!E1548,"")</f>
        <v>ConfirmS=&lt;K&gt;;</v>
      </c>
      <c r="E406" t="b">
        <f t="shared" si="8"/>
        <v>0</v>
      </c>
      <c r="F406" s="80" t="str">
        <f>IF('Source NewCleanData'!$C1548="lesson1",'Source NewCleanData'!F1548,"")</f>
        <v>2018-04-25T20:06:28.764Z</v>
      </c>
    </row>
    <row r="407" spans="1:6" x14ac:dyDescent="0.3">
      <c r="A407">
        <f>VLOOKUP(C407,'UniqueAuthor#s'!$B$5:$C$75,2,TRUE)</f>
        <v>58</v>
      </c>
      <c r="B407" t="str">
        <f>IF('Source NewCleanData'!$C1549="lesson1",'Source NewCleanData'!C1549,"")</f>
        <v>lesson1</v>
      </c>
      <c r="C407">
        <f>IF('Source NewCleanData'!$C1549="lesson1",'Source NewCleanData'!D1549,"")</f>
        <v>839277133</v>
      </c>
      <c r="D407" t="str">
        <f>IF('Source NewCleanData'!$C1549="lesson1",'Source NewCleanData'!E1549,"")</f>
        <v>ConfirmS=Empty_StringoK;</v>
      </c>
      <c r="E407" t="b">
        <f t="shared" si="8"/>
        <v>0</v>
      </c>
      <c r="F407" s="80" t="str">
        <f>IF('Source NewCleanData'!$C1549="lesson1",'Source NewCleanData'!F1549,"")</f>
        <v>2018-04-25T20:07:39.933Z</v>
      </c>
    </row>
    <row r="408" spans="1:6" x14ac:dyDescent="0.3">
      <c r="A408">
        <f>VLOOKUP(C408,'UniqueAuthor#s'!$B$5:$C$75,2,TRUE)</f>
        <v>58</v>
      </c>
      <c r="B408" t="str">
        <f>IF('Source NewCleanData'!$C1550="lesson1",'Source NewCleanData'!C1550,"")</f>
        <v>lesson1</v>
      </c>
      <c r="C408">
        <f>IF('Source NewCleanData'!$C1550="lesson1",'Source NewCleanData'!D1550,"")</f>
        <v>839277133</v>
      </c>
      <c r="D408" t="str">
        <f>IF('Source NewCleanData'!$C1550="lesson1",'Source NewCleanData'!E1550,"")</f>
        <v>ConfirmS=Empty_Stringo#K;</v>
      </c>
      <c r="E408" t="b">
        <f t="shared" si="8"/>
        <v>0</v>
      </c>
      <c r="F408" s="80" t="str">
        <f>IF('Source NewCleanData'!$C1550="lesson1",'Source NewCleanData'!F1550,"")</f>
        <v>2018-04-25T20:07:49.207Z</v>
      </c>
    </row>
    <row r="409" spans="1:6" x14ac:dyDescent="0.3">
      <c r="A409">
        <f>VLOOKUP(C409,'UniqueAuthor#s'!$B$5:$C$75,2,TRUE)</f>
        <v>58</v>
      </c>
      <c r="B409" t="str">
        <f>IF('Source NewCleanData'!$C1551="lesson1",'Source NewCleanData'!C1551,"")</f>
        <v>lesson1</v>
      </c>
      <c r="C409">
        <f>IF('Source NewCleanData'!$C1551="lesson1",'Source NewCleanData'!D1551,"")</f>
        <v>839277133</v>
      </c>
      <c r="D409" t="str">
        <f>IF('Source NewCleanData'!$C1551="lesson1",'Source NewCleanData'!E1551,"")</f>
        <v>ConfirmS=#Ko#S;</v>
      </c>
      <c r="E409" t="b">
        <f t="shared" si="8"/>
        <v>0</v>
      </c>
      <c r="F409" s="80" t="str">
        <f>IF('Source NewCleanData'!$C1551="lesson1",'Source NewCleanData'!F1551,"")</f>
        <v>2018-04-25T20:20:07.198Z</v>
      </c>
    </row>
    <row r="410" spans="1:6" x14ac:dyDescent="0.3">
      <c r="A410">
        <f>VLOOKUP(C410,'UniqueAuthor#s'!$B$5:$C$75,2,TRUE)</f>
        <v>58</v>
      </c>
      <c r="B410" t="str">
        <f>IF('Source NewCleanData'!$C1552="lesson1",'Source NewCleanData'!C1552,"")</f>
        <v>lesson1</v>
      </c>
      <c r="C410">
        <f>IF('Source NewCleanData'!$C1552="lesson1",'Source NewCleanData'!D1552,"")</f>
        <v>839277133</v>
      </c>
      <c r="D410" t="str">
        <f>IF('Source NewCleanData'!$C1552="lesson1",'Source NewCleanData'!E1552,"")</f>
        <v>ConfirmS=Empty_String;</v>
      </c>
      <c r="E410" t="b">
        <f t="shared" si="8"/>
        <v>0</v>
      </c>
      <c r="F410" s="80" t="str">
        <f>IF('Source NewCleanData'!$C1552="lesson1",'Source NewCleanData'!F1552,"")</f>
        <v>2018-04-25T20:40:12.582Z</v>
      </c>
    </row>
    <row r="411" spans="1:6" x14ac:dyDescent="0.3">
      <c r="A411">
        <f>VLOOKUP(C411,'UniqueAuthor#s'!$B$5:$C$75,2,TRUE)</f>
        <v>58</v>
      </c>
      <c r="B411" t="str">
        <f>IF('Source NewCleanData'!$C1553="lesson1",'Source NewCleanData'!C1553,"")</f>
        <v>lesson1</v>
      </c>
      <c r="C411">
        <f>IF('Source NewCleanData'!$C1553="lesson1",'Source NewCleanData'!D1553,"")</f>
        <v>839277133</v>
      </c>
      <c r="D411" t="str">
        <f>IF('Source NewCleanData'!$C1553="lesson1",'Source NewCleanData'!E1553,"")</f>
        <v>ConfirmS=#Ko#S;</v>
      </c>
      <c r="E411" t="b">
        <f t="shared" si="8"/>
        <v>0</v>
      </c>
      <c r="F411" s="80" t="str">
        <f>IF('Source NewCleanData'!$C1553="lesson1",'Source NewCleanData'!F1553,"")</f>
        <v>2018-04-25T20:42:26.197Z</v>
      </c>
    </row>
    <row r="412" spans="1:6" x14ac:dyDescent="0.3">
      <c r="A412">
        <f>VLOOKUP(C412,'UniqueAuthor#s'!$B$5:$C$75,2,TRUE)</f>
        <v>58</v>
      </c>
      <c r="B412" t="str">
        <f>IF('Source NewCleanData'!$C1554="lesson1",'Source NewCleanData'!C1554,"")</f>
        <v>lesson1</v>
      </c>
      <c r="C412">
        <f>IF('Source NewCleanData'!$C1554="lesson1",'Source NewCleanData'!D1554,"")</f>
        <v>839277133</v>
      </c>
      <c r="D412" t="str">
        <f>IF('Source NewCleanData'!$C1554="lesson1",'Source NewCleanData'!E1554,"")</f>
        <v>ConfirmS=&lt;K&gt;;</v>
      </c>
      <c r="E412" t="b">
        <f t="shared" si="8"/>
        <v>0</v>
      </c>
      <c r="F412" s="80" t="str">
        <f>IF('Source NewCleanData'!$C1554="lesson1",'Source NewCleanData'!F1554,"")</f>
        <v>2018-04-25T20:43:02.389Z</v>
      </c>
    </row>
    <row r="413" spans="1:6" x14ac:dyDescent="0.3">
      <c r="A413">
        <f>VLOOKUP(C413,'UniqueAuthor#s'!$B$5:$C$75,2,TRUE)</f>
        <v>58</v>
      </c>
      <c r="B413" t="str">
        <f>IF('Source NewCleanData'!$C1555="lesson1",'Source NewCleanData'!C1555,"")</f>
        <v>lesson1</v>
      </c>
      <c r="C413">
        <f>IF('Source NewCleanData'!$C1555="lesson1",'Source NewCleanData'!D1555,"")</f>
        <v>839277133</v>
      </c>
      <c r="D413" t="str">
        <f>IF('Source NewCleanData'!$C1555="lesson1",'Source NewCleanData'!E1555,"")</f>
        <v>ConfirmS=|1|;</v>
      </c>
      <c r="E413" t="b">
        <f t="shared" si="8"/>
        <v>0</v>
      </c>
      <c r="F413" s="80" t="str">
        <f>IF('Source NewCleanData'!$C1555="lesson1",'Source NewCleanData'!F1555,"")</f>
        <v>2018-04-25T20:44:53.089Z</v>
      </c>
    </row>
    <row r="414" spans="1:6" x14ac:dyDescent="0.3">
      <c r="A414">
        <f>VLOOKUP(C414,'UniqueAuthor#s'!$B$5:$C$75,2,TRUE)</f>
        <v>58</v>
      </c>
      <c r="B414" t="str">
        <f>IF('Source NewCleanData'!$C1556="lesson1",'Source NewCleanData'!C1556,"")</f>
        <v>lesson1</v>
      </c>
      <c r="C414">
        <f>IF('Source NewCleanData'!$C1556="lesson1",'Source NewCleanData'!D1556,"")</f>
        <v>839277133</v>
      </c>
      <c r="D414" t="str">
        <f>IF('Source NewCleanData'!$C1556="lesson1",'Source NewCleanData'!E1556,"")</f>
        <v>ConfirmS=&lt;K&gt;o#S;</v>
      </c>
      <c r="E414" t="b">
        <f t="shared" si="8"/>
        <v>0</v>
      </c>
      <c r="F414" s="80" t="str">
        <f>IF('Source NewCleanData'!$C1556="lesson1",'Source NewCleanData'!F1556,"")</f>
        <v>2018-04-25T20:45:13.781Z</v>
      </c>
    </row>
    <row r="415" spans="1:6" x14ac:dyDescent="0.3">
      <c r="A415">
        <f>VLOOKUP(C415,'UniqueAuthor#s'!$B$5:$C$75,2,TRUE)</f>
        <v>58</v>
      </c>
      <c r="B415" t="str">
        <f>IF('Source NewCleanData'!$C1557="lesson1",'Source NewCleanData'!C1557,"")</f>
        <v>lesson1</v>
      </c>
      <c r="C415">
        <f>IF('Source NewCleanData'!$C1557="lesson1",'Source NewCleanData'!D1557,"")</f>
        <v>839277133</v>
      </c>
      <c r="D415" t="str">
        <f>IF('Source NewCleanData'!$C1557="lesson1",'Source NewCleanData'!E1557,"")</f>
        <v>ConfirmS=&lt;#K&gt;o#S;</v>
      </c>
      <c r="E415" t="b">
        <f t="shared" si="8"/>
        <v>1</v>
      </c>
      <c r="F415" s="80" t="str">
        <f>IF('Source NewCleanData'!$C1557="lesson1",'Source NewCleanData'!F1557,"")</f>
        <v>2018-04-25T20:45:27.960Z</v>
      </c>
    </row>
    <row r="416" spans="1:6" x14ac:dyDescent="0.3">
      <c r="A416">
        <f>VLOOKUP(C416,'UniqueAuthor#s'!$B$5:$C$75,2,TRUE)</f>
        <v>59</v>
      </c>
      <c r="B416" t="str">
        <f>IF('Source NewCleanData'!$C1573="lesson1",'Source NewCleanData'!C1573,"")</f>
        <v>lesson1</v>
      </c>
      <c r="C416">
        <f>IF('Source NewCleanData'!$C1573="lesson1",'Source NewCleanData'!D1573,"")</f>
        <v>856002000</v>
      </c>
      <c r="D416" t="str">
        <f>IF('Source NewCleanData'!$C1573="lesson1",'Source NewCleanData'!E1573,"")</f>
        <v>ConfirmS=K;</v>
      </c>
      <c r="E416" t="b">
        <f t="shared" si="8"/>
        <v>0</v>
      </c>
      <c r="F416" s="80" t="str">
        <f>IF('Source NewCleanData'!$C1573="lesson1",'Source NewCleanData'!F1573,"")</f>
        <v>2018-04-26T16:26:11.351Z</v>
      </c>
    </row>
    <row r="417" spans="1:6" x14ac:dyDescent="0.3">
      <c r="A417">
        <f>VLOOKUP(C417,'UniqueAuthor#s'!$B$5:$C$75,2,TRUE)</f>
        <v>59</v>
      </c>
      <c r="B417" t="str">
        <f>IF('Source NewCleanData'!$C1574="lesson1",'Source NewCleanData'!C1574,"")</f>
        <v>lesson1</v>
      </c>
      <c r="C417">
        <f>IF('Source NewCleanData'!$C1574="lesson1",'Source NewCleanData'!D1574,"")</f>
        <v>856002000</v>
      </c>
      <c r="D417" t="str">
        <f>IF('Source NewCleanData'!$C1574="lesson1",'Source NewCleanData'!E1574,"")</f>
        <v>ConfirmS=&lt;K&gt;;</v>
      </c>
      <c r="E417" t="b">
        <f t="shared" si="8"/>
        <v>0</v>
      </c>
      <c r="F417" s="80" t="str">
        <f>IF('Source NewCleanData'!$C1574="lesson1",'Source NewCleanData'!F1574,"")</f>
        <v>2018-04-26T16:26:42.560Z</v>
      </c>
    </row>
    <row r="418" spans="1:6" x14ac:dyDescent="0.3">
      <c r="A418">
        <f>VLOOKUP(C418,'UniqueAuthor#s'!$B$5:$C$75,2,TRUE)</f>
        <v>59</v>
      </c>
      <c r="B418" t="str">
        <f>IF('Source NewCleanData'!$C1575="lesson1",'Source NewCleanData'!C1575,"")</f>
        <v>lesson1</v>
      </c>
      <c r="C418">
        <f>IF('Source NewCleanData'!$C1575="lesson1",'Source NewCleanData'!D1575,"")</f>
        <v>856002000</v>
      </c>
      <c r="D418" t="str">
        <f>IF('Source NewCleanData'!$C1575="lesson1",'Source NewCleanData'!E1575,"")</f>
        <v>ConfirmS=&lt;K&gt;o#S;</v>
      </c>
      <c r="E418" t="b">
        <f t="shared" si="8"/>
        <v>0</v>
      </c>
      <c r="F418" s="80" t="str">
        <f>IF('Source NewCleanData'!$C1575="lesson1",'Source NewCleanData'!F1575,"")</f>
        <v>2018-04-26T16:27:21.497Z</v>
      </c>
    </row>
    <row r="419" spans="1:6" x14ac:dyDescent="0.3">
      <c r="A419">
        <f>VLOOKUP(C419,'UniqueAuthor#s'!$B$5:$C$75,2,TRUE)</f>
        <v>59</v>
      </c>
      <c r="B419" t="str">
        <f>IF('Source NewCleanData'!$C1576="lesson1",'Source NewCleanData'!C1576,"")</f>
        <v>lesson1</v>
      </c>
      <c r="C419">
        <f>IF('Source NewCleanData'!$C1576="lesson1",'Source NewCleanData'!D1576,"")</f>
        <v>856002000</v>
      </c>
      <c r="D419" t="str">
        <f>IF('Source NewCleanData'!$C1576="lesson1",'Source NewCleanData'!E1576,"")</f>
        <v>ConfirmS=&lt;K&gt;o#S;</v>
      </c>
      <c r="E419" t="b">
        <f t="shared" si="8"/>
        <v>0</v>
      </c>
      <c r="F419" s="80" t="str">
        <f>IF('Source NewCleanData'!$C1576="lesson1",'Source NewCleanData'!F1576,"")</f>
        <v>2018-04-26T16:28:05.709Z</v>
      </c>
    </row>
    <row r="420" spans="1:6" x14ac:dyDescent="0.3">
      <c r="A420">
        <f>VLOOKUP(C420,'UniqueAuthor#s'!$B$5:$C$75,2,TRUE)</f>
        <v>59</v>
      </c>
      <c r="B420" t="str">
        <f>IF('Source NewCleanData'!$C1577="lesson1",'Source NewCleanData'!C1577,"")</f>
        <v>lesson1</v>
      </c>
      <c r="C420">
        <f>IF('Source NewCleanData'!$C1577="lesson1",'Source NewCleanData'!D1577,"")</f>
        <v>856002000</v>
      </c>
      <c r="D420" t="str">
        <f>IF('Source NewCleanData'!$C1577="lesson1",'Source NewCleanData'!E1577,"")</f>
        <v>ConfirmS=&lt;K&gt;o#S;</v>
      </c>
      <c r="E420" t="b">
        <f t="shared" si="8"/>
        <v>0</v>
      </c>
      <c r="F420" s="80" t="str">
        <f>IF('Source NewCleanData'!$C1577="lesson1",'Source NewCleanData'!F1577,"")</f>
        <v>2018-04-26T16:31:01.119Z</v>
      </c>
    </row>
    <row r="421" spans="1:6" x14ac:dyDescent="0.3">
      <c r="A421">
        <f>VLOOKUP(C421,'UniqueAuthor#s'!$B$5:$C$75,2,TRUE)</f>
        <v>59</v>
      </c>
      <c r="B421" t="str">
        <f>IF('Source NewCleanData'!$C1578="lesson1",'Source NewCleanData'!C1578,"")</f>
        <v>lesson1</v>
      </c>
      <c r="C421">
        <f>IF('Source NewCleanData'!$C1578="lesson1",'Source NewCleanData'!D1578,"")</f>
        <v>856002000</v>
      </c>
      <c r="D421" t="str">
        <f>IF('Source NewCleanData'!$C1578="lesson1",'Source NewCleanData'!E1578,"")</f>
        <v>ConfirmS=&lt;K&gt;;</v>
      </c>
      <c r="E421" t="b">
        <f t="shared" si="8"/>
        <v>0</v>
      </c>
      <c r="F421" s="80" t="str">
        <f>IF('Source NewCleanData'!$C1578="lesson1",'Source NewCleanData'!F1578,"")</f>
        <v>2018-04-26T16:31:17.202Z</v>
      </c>
    </row>
    <row r="422" spans="1:6" x14ac:dyDescent="0.3">
      <c r="A422">
        <f>VLOOKUP(C422,'UniqueAuthor#s'!$B$5:$C$75,2,TRUE)</f>
        <v>60</v>
      </c>
      <c r="B422" t="str">
        <f>IF('Source NewCleanData'!$C1579="lesson1",'Source NewCleanData'!C1579,"")</f>
        <v>lesson1</v>
      </c>
      <c r="C422">
        <f>IF('Source NewCleanData'!$C1579="lesson1",'Source NewCleanData'!D1579,"")</f>
        <v>861932434</v>
      </c>
      <c r="D422" t="str">
        <f>IF('Source NewCleanData'!$C1579="lesson1",'Source NewCleanData'!E1579,"")</f>
        <v>ConfirmS=k;</v>
      </c>
      <c r="E422" t="b">
        <f t="shared" si="8"/>
        <v>0</v>
      </c>
      <c r="F422" s="80" t="str">
        <f>IF('Source NewCleanData'!$C1579="lesson1",'Source NewCleanData'!F1579,"")</f>
        <v>2018-04-23T23:43:15.738Z</v>
      </c>
    </row>
    <row r="423" spans="1:6" x14ac:dyDescent="0.3">
      <c r="A423">
        <f>VLOOKUP(C423,'UniqueAuthor#s'!$B$5:$C$75,2,TRUE)</f>
        <v>60</v>
      </c>
      <c r="B423" t="str">
        <f>IF('Source NewCleanData'!$C1580="lesson1",'Source NewCleanData'!C1580,"")</f>
        <v>lesson1</v>
      </c>
      <c r="C423">
        <f>IF('Source NewCleanData'!$C1580="lesson1",'Source NewCleanData'!D1580,"")</f>
        <v>861932434</v>
      </c>
      <c r="D423" t="str">
        <f>IF('Source NewCleanData'!$C1580="lesson1",'Source NewCleanData'!E1580,"")</f>
        <v>ConfirmS=K;</v>
      </c>
      <c r="E423" t="b">
        <f t="shared" si="8"/>
        <v>0</v>
      </c>
      <c r="F423" s="80" t="str">
        <f>IF('Source NewCleanData'!$C1580="lesson1",'Source NewCleanData'!F1580,"")</f>
        <v>2018-04-23T23:43:29.859Z</v>
      </c>
    </row>
    <row r="424" spans="1:6" x14ac:dyDescent="0.3">
      <c r="A424">
        <f>VLOOKUP(C424,'UniqueAuthor#s'!$B$5:$C$75,2,TRUE)</f>
        <v>60</v>
      </c>
      <c r="B424" t="str">
        <f>IF('Source NewCleanData'!$C1581="lesson1",'Source NewCleanData'!C1581,"")</f>
        <v>lesson1</v>
      </c>
      <c r="C424">
        <f>IF('Source NewCleanData'!$C1581="lesson1",'Source NewCleanData'!D1581,"")</f>
        <v>861932434</v>
      </c>
      <c r="D424" t="str">
        <f>IF('Source NewCleanData'!$C1581="lesson1",'Source NewCleanData'!E1581,"")</f>
        <v>ConfirmS=mpty_String;</v>
      </c>
      <c r="E424" t="b">
        <f t="shared" si="8"/>
        <v>0</v>
      </c>
      <c r="F424" s="80" t="str">
        <f>IF('Source NewCleanData'!$C1581="lesson1",'Source NewCleanData'!F1581,"")</f>
        <v>2018-04-23T23:44:00.558Z</v>
      </c>
    </row>
    <row r="425" spans="1:6" x14ac:dyDescent="0.3">
      <c r="A425">
        <f>VLOOKUP(C425,'UniqueAuthor#s'!$B$5:$C$75,2,TRUE)</f>
        <v>60</v>
      </c>
      <c r="B425" t="str">
        <f>IF('Source NewCleanData'!$C1582="lesson1",'Source NewCleanData'!C1582,"")</f>
        <v>lesson1</v>
      </c>
      <c r="C425">
        <f>IF('Source NewCleanData'!$C1582="lesson1",'Source NewCleanData'!D1582,"")</f>
        <v>861932434</v>
      </c>
      <c r="D425" t="str">
        <f>IF('Source NewCleanData'!$C1582="lesson1",'Source NewCleanData'!E1582,"")</f>
        <v>ConfirmS=K;</v>
      </c>
      <c r="E425" t="b">
        <f t="shared" si="8"/>
        <v>0</v>
      </c>
      <c r="F425" s="80" t="str">
        <f>IF('Source NewCleanData'!$C1582="lesson1",'Source NewCleanData'!F1582,"")</f>
        <v>2018-04-23T23:44:30.454Z</v>
      </c>
    </row>
    <row r="426" spans="1:6" x14ac:dyDescent="0.3">
      <c r="A426">
        <f>VLOOKUP(C426,'UniqueAuthor#s'!$B$5:$C$75,2,TRUE)</f>
        <v>60</v>
      </c>
      <c r="B426" t="str">
        <f>IF('Source NewCleanData'!$C1583="lesson1",'Source NewCleanData'!C1583,"")</f>
        <v>lesson1</v>
      </c>
      <c r="C426">
        <f>IF('Source NewCleanData'!$C1583="lesson1",'Source NewCleanData'!D1583,"")</f>
        <v>861932434</v>
      </c>
      <c r="D426" t="str">
        <f>IF('Source NewCleanData'!$C1583="lesson1",'Source NewCleanData'!E1583,"")</f>
        <v>ConfirmS=&lt;K&gt;;</v>
      </c>
      <c r="E426" t="b">
        <f t="shared" si="8"/>
        <v>0</v>
      </c>
      <c r="F426" s="80" t="str">
        <f>IF('Source NewCleanData'!$C1583="lesson1",'Source NewCleanData'!F1583,"")</f>
        <v>2018-04-23T23:48:56.395Z</v>
      </c>
    </row>
    <row r="427" spans="1:6" x14ac:dyDescent="0.3">
      <c r="A427">
        <f>VLOOKUP(C427,'UniqueAuthor#s'!$B$5:$C$75,2,TRUE)</f>
        <v>60</v>
      </c>
      <c r="B427" t="str">
        <f>IF('Source NewCleanData'!$C1584="lesson1",'Source NewCleanData'!C1584,"")</f>
        <v>lesson1</v>
      </c>
      <c r="C427">
        <f>IF('Source NewCleanData'!$C1584="lesson1",'Source NewCleanData'!D1584,"")</f>
        <v>861932434</v>
      </c>
      <c r="D427" t="str">
        <f>IF('Source NewCleanData'!$C1584="lesson1",'Source NewCleanData'!E1584,"")</f>
        <v>ConfirmS=3;</v>
      </c>
      <c r="E427" t="b">
        <f t="shared" si="8"/>
        <v>0</v>
      </c>
      <c r="F427" s="80" t="str">
        <f>IF('Source NewCleanData'!$C1584="lesson1",'Source NewCleanData'!F1584,"")</f>
        <v>2018-04-23T23:50:21.418Z</v>
      </c>
    </row>
    <row r="428" spans="1:6" x14ac:dyDescent="0.3">
      <c r="A428">
        <f>VLOOKUP(C428,'UniqueAuthor#s'!$B$5:$C$75,2,TRUE)</f>
        <v>60</v>
      </c>
      <c r="B428" t="str">
        <f>IF('Source NewCleanData'!$C1585="lesson1",'Source NewCleanData'!C1585,"")</f>
        <v>lesson1</v>
      </c>
      <c r="C428">
        <f>IF('Source NewCleanData'!$C1585="lesson1",'Source NewCleanData'!D1585,"")</f>
        <v>861932434</v>
      </c>
      <c r="D428" t="str">
        <f>IF('Source NewCleanData'!$C1585="lesson1",'Source NewCleanData'!E1585,"")</f>
        <v>ConfirmS=&lt;3&gt;;</v>
      </c>
      <c r="E428" t="b">
        <f t="shared" si="8"/>
        <v>0</v>
      </c>
      <c r="F428" s="80" t="str">
        <f>IF('Source NewCleanData'!$C1585="lesson1",'Source NewCleanData'!F1585,"")</f>
        <v>2018-04-23T23:50:43.187Z</v>
      </c>
    </row>
    <row r="429" spans="1:6" x14ac:dyDescent="0.3">
      <c r="A429">
        <f>VLOOKUP(C429,'UniqueAuthor#s'!$B$5:$C$75,2,TRUE)</f>
        <v>60</v>
      </c>
      <c r="B429" t="str">
        <f>IF('Source NewCleanData'!$C1586="lesson1",'Source NewCleanData'!C1586,"")</f>
        <v>lesson1</v>
      </c>
      <c r="C429">
        <f>IF('Source NewCleanData'!$C1586="lesson1",'Source NewCleanData'!D1586,"")</f>
        <v>861932434</v>
      </c>
      <c r="D429" t="str">
        <f>IF('Source NewCleanData'!$C1586="lesson1",'Source NewCleanData'!E1586,"")</f>
        <v>ConfirmS=&lt;#E&gt;o#S;</v>
      </c>
      <c r="E429" t="b">
        <f t="shared" si="8"/>
        <v>0</v>
      </c>
      <c r="F429" s="80" t="str">
        <f>IF('Source NewCleanData'!$C1586="lesson1",'Source NewCleanData'!F1586,"")</f>
        <v>2018-04-23T23:51:29.239Z</v>
      </c>
    </row>
    <row r="430" spans="1:6" x14ac:dyDescent="0.3">
      <c r="A430">
        <f>VLOOKUP(C430,'UniqueAuthor#s'!$B$5:$C$75,2,TRUE)</f>
        <v>60</v>
      </c>
      <c r="B430" t="str">
        <f>IF('Source NewCleanData'!$C1587="lesson1",'Source NewCleanData'!C1587,"")</f>
        <v>lesson1</v>
      </c>
      <c r="C430">
        <f>IF('Source NewCleanData'!$C1587="lesson1",'Source NewCleanData'!D1587,"")</f>
        <v>861932434</v>
      </c>
      <c r="D430" t="str">
        <f>IF('Source NewCleanData'!$C1587="lesson1",'Source NewCleanData'!E1587,"")</f>
        <v>ConfirmS=EoS;</v>
      </c>
      <c r="E430" t="b">
        <f t="shared" si="8"/>
        <v>0</v>
      </c>
      <c r="F430" s="80" t="str">
        <f>IF('Source NewCleanData'!$C1587="lesson1",'Source NewCleanData'!F1587,"")</f>
        <v>2018-04-23T23:51:46.740Z</v>
      </c>
    </row>
    <row r="431" spans="1:6" x14ac:dyDescent="0.3">
      <c r="A431">
        <f>VLOOKUP(C431,'UniqueAuthor#s'!$B$5:$C$75,2,TRUE)</f>
        <v>60</v>
      </c>
      <c r="B431" t="str">
        <f>IF('Source NewCleanData'!$C1588="lesson1",'Source NewCleanData'!C1588,"")</f>
        <v>lesson1</v>
      </c>
      <c r="C431">
        <f>IF('Source NewCleanData'!$C1588="lesson1",'Source NewCleanData'!D1588,"")</f>
        <v>861932434</v>
      </c>
      <c r="D431" t="str">
        <f>IF('Source NewCleanData'!$C1588="lesson1",'Source NewCleanData'!E1588,"")</f>
        <v>ConfirmS=KoS;</v>
      </c>
      <c r="E431" t="b">
        <f t="shared" si="8"/>
        <v>0</v>
      </c>
      <c r="F431" s="80" t="str">
        <f>IF('Source NewCleanData'!$C1588="lesson1",'Source NewCleanData'!F1588,"")</f>
        <v>2018-04-23T23:52:39.822Z</v>
      </c>
    </row>
    <row r="432" spans="1:6" x14ac:dyDescent="0.3">
      <c r="A432">
        <f>VLOOKUP(C432,'UniqueAuthor#s'!$B$5:$C$75,2,TRUE)</f>
        <v>60</v>
      </c>
      <c r="B432" t="str">
        <f>IF('Source NewCleanData'!$C1589="lesson1",'Source NewCleanData'!C1589,"")</f>
        <v>lesson1</v>
      </c>
      <c r="C432">
        <f>IF('Source NewCleanData'!$C1589="lesson1",'Source NewCleanData'!D1589,"")</f>
        <v>861932434</v>
      </c>
      <c r="D432" t="str">
        <f>IF('Source NewCleanData'!$C1589="lesson1",'Source NewCleanData'!E1589,"")</f>
        <v>ConfirmS=&lt;#K&gt;o&lt;S&gt;;</v>
      </c>
      <c r="E432" t="b">
        <f t="shared" si="8"/>
        <v>0</v>
      </c>
      <c r="F432" s="80" t="str">
        <f>IF('Source NewCleanData'!$C1589="lesson1",'Source NewCleanData'!F1589,"")</f>
        <v>2018-04-23T23:53:08.695Z</v>
      </c>
    </row>
    <row r="433" spans="1:6" x14ac:dyDescent="0.3">
      <c r="A433">
        <f>VLOOKUP(C433,'UniqueAuthor#s'!$B$5:$C$75,2,TRUE)</f>
        <v>60</v>
      </c>
      <c r="B433" t="str">
        <f>IF('Source NewCleanData'!$C1590="lesson1",'Source NewCleanData'!C1590,"")</f>
        <v>lesson1</v>
      </c>
      <c r="C433">
        <f>IF('Source NewCleanData'!$C1590="lesson1",'Source NewCleanData'!D1590,"")</f>
        <v>861932434</v>
      </c>
      <c r="D433" t="str">
        <f>IF('Source NewCleanData'!$C1590="lesson1",'Source NewCleanData'!E1590,"")</f>
        <v>ConfirmS=&lt;#K&gt;o#S;</v>
      </c>
      <c r="E433" t="b">
        <f t="shared" si="8"/>
        <v>1</v>
      </c>
      <c r="F433" s="80" t="str">
        <f>IF('Source NewCleanData'!$C1590="lesson1",'Source NewCleanData'!F1590,"")</f>
        <v>2018-04-23T23:53:22.793Z</v>
      </c>
    </row>
    <row r="434" spans="1:6" x14ac:dyDescent="0.3">
      <c r="A434">
        <f>VLOOKUP(C434,'UniqueAuthor#s'!$B$5:$C$75,2,TRUE)</f>
        <v>60</v>
      </c>
      <c r="B434" t="str">
        <f>IF('Source NewCleanData'!$C1605="lesson1",'Source NewCleanData'!C1605,"")</f>
        <v>lesson1</v>
      </c>
      <c r="C434">
        <f>IF('Source NewCleanData'!$C1605="lesson1",'Source NewCleanData'!D1605,"")</f>
        <v>861932434</v>
      </c>
      <c r="D434" t="str">
        <f>IF('Source NewCleanData'!$C1605="lesson1",'Source NewCleanData'!E1605,"")</f>
        <v>ConfirmS=#Eo#S;</v>
      </c>
      <c r="E434" t="b">
        <f t="shared" si="8"/>
        <v>0</v>
      </c>
      <c r="F434" s="80" t="str">
        <f>IF('Source NewCleanData'!$C1605="lesson1",'Source NewCleanData'!F1605,"")</f>
        <v>2018-04-24T00:20:48.739Z</v>
      </c>
    </row>
    <row r="435" spans="1:6" x14ac:dyDescent="0.3">
      <c r="A435">
        <f>VLOOKUP(C435,'UniqueAuthor#s'!$B$5:$C$75,2,TRUE)</f>
        <v>60</v>
      </c>
      <c r="B435" t="str">
        <f>IF('Source NewCleanData'!$C1606="lesson1",'Source NewCleanData'!C1606,"")</f>
        <v>lesson1</v>
      </c>
      <c r="C435">
        <f>IF('Source NewCleanData'!$C1606="lesson1",'Source NewCleanData'!D1606,"")</f>
        <v>861932434</v>
      </c>
      <c r="D435" t="str">
        <f>IF('Source NewCleanData'!$C1606="lesson1",'Source NewCleanData'!E1606,"")</f>
        <v>ConfirmS=&lt;#E&gt;o#S;</v>
      </c>
      <c r="E435" t="b">
        <f t="shared" si="8"/>
        <v>0</v>
      </c>
      <c r="F435" s="80" t="str">
        <f>IF('Source NewCleanData'!$C1606="lesson1",'Source NewCleanData'!F1606,"")</f>
        <v>2018-04-24T00:20:58.981Z</v>
      </c>
    </row>
    <row r="436" spans="1:6" x14ac:dyDescent="0.3">
      <c r="A436">
        <f>VLOOKUP(C436,'UniqueAuthor#s'!$B$5:$C$75,2,TRUE)</f>
        <v>60</v>
      </c>
      <c r="B436" t="str">
        <f>IF('Source NewCleanData'!$C1607="lesson1",'Source NewCleanData'!C1607,"")</f>
        <v>lesson1</v>
      </c>
      <c r="C436">
        <f>IF('Source NewCleanData'!$C1607="lesson1",'Source NewCleanData'!D1607,"")</f>
        <v>861932434</v>
      </c>
      <c r="D436" t="str">
        <f>IF('Source NewCleanData'!$C1607="lesson1",'Source NewCleanData'!E1607,"")</f>
        <v>ConfirmS=&lt;#E&gt;o#S;</v>
      </c>
      <c r="E436" t="b">
        <f t="shared" si="8"/>
        <v>0</v>
      </c>
      <c r="F436" s="80" t="str">
        <f>IF('Source NewCleanData'!$C1607="lesson1",'Source NewCleanData'!F1607,"")</f>
        <v>2018-04-24T00:21:07.775Z</v>
      </c>
    </row>
    <row r="437" spans="1:6" x14ac:dyDescent="0.3">
      <c r="A437">
        <f>VLOOKUP(C437,'UniqueAuthor#s'!$B$5:$C$75,2,TRUE)</f>
        <v>60</v>
      </c>
      <c r="B437" t="str">
        <f>IF('Source NewCleanData'!$C1608="lesson1",'Source NewCleanData'!C1608,"")</f>
        <v>lesson1</v>
      </c>
      <c r="C437">
        <f>IF('Source NewCleanData'!$C1608="lesson1",'Source NewCleanData'!D1608,"")</f>
        <v>861932434</v>
      </c>
      <c r="D437" t="str">
        <f>IF('Source NewCleanData'!$C1608="lesson1",'Source NewCleanData'!E1608,"")</f>
        <v>ConfirmS=#Ko#S;</v>
      </c>
      <c r="E437" t="b">
        <f t="shared" si="8"/>
        <v>0</v>
      </c>
      <c r="F437" s="80" t="str">
        <f>IF('Source NewCleanData'!$C1608="lesson1",'Source NewCleanData'!F1608,"")</f>
        <v>2018-04-24T00:21:18.610Z</v>
      </c>
    </row>
    <row r="438" spans="1:6" x14ac:dyDescent="0.3">
      <c r="A438">
        <f>VLOOKUP(C438,'UniqueAuthor#s'!$B$5:$C$75,2,TRUE)</f>
        <v>60</v>
      </c>
      <c r="B438" t="str">
        <f>IF('Source NewCleanData'!$C1609="lesson1",'Source NewCleanData'!C1609,"")</f>
        <v>lesson1</v>
      </c>
      <c r="C438">
        <f>IF('Source NewCleanData'!$C1609="lesson1",'Source NewCleanData'!D1609,"")</f>
        <v>861932434</v>
      </c>
      <c r="D438" t="str">
        <f>IF('Source NewCleanData'!$C1609="lesson1",'Source NewCleanData'!E1609,"")</f>
        <v>ConfirmS=&lt;#K&gt;o#S;</v>
      </c>
      <c r="E438" t="b">
        <f t="shared" si="8"/>
        <v>1</v>
      </c>
      <c r="F438" s="80" t="str">
        <f>IF('Source NewCleanData'!$C1609="lesson1",'Source NewCleanData'!F1609,"")</f>
        <v>2018-04-24T00:21:30.774Z</v>
      </c>
    </row>
    <row r="439" spans="1:6" x14ac:dyDescent="0.3">
      <c r="A439">
        <f>VLOOKUP(C439,'UniqueAuthor#s'!$B$5:$C$75,2,TRUE)</f>
        <v>60</v>
      </c>
      <c r="B439" t="str">
        <f>IF('Source NewCleanData'!$C1656="lesson1",'Source NewCleanData'!C1656,"")</f>
        <v>lesson1</v>
      </c>
      <c r="C439">
        <f>IF('Source NewCleanData'!$C1656="lesson1",'Source NewCleanData'!D1656,"")</f>
        <v>861932434</v>
      </c>
      <c r="D439" t="str">
        <f>IF('Source NewCleanData'!$C1656="lesson1",'Source NewCleanData'!E1656,"")</f>
        <v>ConfirmS=&lt;#K&gt;o#S;</v>
      </c>
      <c r="E439" t="b">
        <f t="shared" si="8"/>
        <v>1</v>
      </c>
      <c r="F439" s="80" t="str">
        <f>IF('Source NewCleanData'!$C1656="lesson1",'Source NewCleanData'!F1656,"")</f>
        <v>2018-04-24T16:33:24.303Z</v>
      </c>
    </row>
    <row r="440" spans="1:6" x14ac:dyDescent="0.3">
      <c r="A440">
        <f>VLOOKUP(C440,'UniqueAuthor#s'!$B$5:$C$75,2,TRUE)</f>
        <v>60</v>
      </c>
      <c r="B440" t="str">
        <f>IF('Source NewCleanData'!$C1660="lesson1",'Source NewCleanData'!C1660,"")</f>
        <v>lesson1</v>
      </c>
      <c r="C440">
        <f>IF('Source NewCleanData'!$C1660="lesson1",'Source NewCleanData'!D1660,"")</f>
        <v>861932434</v>
      </c>
      <c r="D440" t="str">
        <f>IF('Source NewCleanData'!$C1660="lesson1",'Source NewCleanData'!E1660,"")</f>
        <v>ConfirmS=&lt;#K&gt;o#S;</v>
      </c>
      <c r="E440" t="b">
        <f t="shared" si="8"/>
        <v>1</v>
      </c>
      <c r="F440" s="80" t="str">
        <f>IF('Source NewCleanData'!$C1660="lesson1",'Source NewCleanData'!F1660,"")</f>
        <v>2018-04-24T16:35:16.799Z</v>
      </c>
    </row>
    <row r="441" spans="1:6" x14ac:dyDescent="0.3">
      <c r="A441">
        <f>VLOOKUP(C441,'UniqueAuthor#s'!$B$5:$C$75,2,TRUE)</f>
        <v>60</v>
      </c>
      <c r="B441" t="str">
        <f>IF('Source NewCleanData'!$C1667="lesson1",'Source NewCleanData'!C1667,"")</f>
        <v>lesson1</v>
      </c>
      <c r="C441">
        <f>IF('Source NewCleanData'!$C1667="lesson1",'Source NewCleanData'!D1667,"")</f>
        <v>861932434</v>
      </c>
      <c r="D441" t="str">
        <f>IF('Source NewCleanData'!$C1667="lesson1",'Source NewCleanData'!E1667,"")</f>
        <v>ConfirmS=&lt;#K&gt;;</v>
      </c>
      <c r="E441" t="b">
        <f t="shared" si="8"/>
        <v>1</v>
      </c>
      <c r="F441" s="80" t="str">
        <f>IF('Source NewCleanData'!$C1667="lesson1",'Source NewCleanData'!F1667,"")</f>
        <v>2018-05-02T23:09:33.167Z</v>
      </c>
    </row>
    <row r="442" spans="1:6" x14ac:dyDescent="0.3">
      <c r="A442">
        <f>VLOOKUP(C442,'UniqueAuthor#s'!$B$5:$C$75,2,TRUE)</f>
        <v>60</v>
      </c>
      <c r="B442" t="str">
        <f>IF('Source NewCleanData'!$C1669="lesson1",'Source NewCleanData'!C1669,"")</f>
        <v>lesson1</v>
      </c>
      <c r="C442">
        <f>IF('Source NewCleanData'!$C1669="lesson1",'Source NewCleanData'!D1669,"")</f>
        <v>861932434</v>
      </c>
      <c r="D442" t="str">
        <f>IF('Source NewCleanData'!$C1669="lesson1",'Source NewCleanData'!E1669,"")</f>
        <v>ConfirmS=&lt;#K&gt;;</v>
      </c>
      <c r="E442" t="b">
        <f t="shared" si="8"/>
        <v>1</v>
      </c>
      <c r="F442" s="80" t="str">
        <f>IF('Source NewCleanData'!$C1669="lesson1",'Source NewCleanData'!F1669,"")</f>
        <v>2018-05-03T04:16:23.122Z</v>
      </c>
    </row>
    <row r="443" spans="1:6" x14ac:dyDescent="0.3">
      <c r="A443">
        <f>VLOOKUP(C443,'UniqueAuthor#s'!$B$5:$C$75,2,TRUE)</f>
        <v>60</v>
      </c>
      <c r="B443" t="str">
        <f>IF('Source NewCleanData'!$C1670="lesson1",'Source NewCleanData'!C1670,"")</f>
        <v>lesson1</v>
      </c>
      <c r="C443">
        <f>IF('Source NewCleanData'!$C1670="lesson1",'Source NewCleanData'!D1670,"")</f>
        <v>861932434</v>
      </c>
      <c r="D443" t="str">
        <f>IF('Source NewCleanData'!$C1670="lesson1",'Source NewCleanData'!E1670,"")</f>
        <v>ConfirmS=&lt;#K&gt;o#S:</v>
      </c>
      <c r="E443" t="b">
        <f t="shared" si="8"/>
        <v>0</v>
      </c>
      <c r="F443" s="80" t="str">
        <f>IF('Source NewCleanData'!$C1670="lesson1",'Source NewCleanData'!F1670,"")</f>
        <v>2018-05-03T04:16:43.457Z</v>
      </c>
    </row>
    <row r="444" spans="1:6" x14ac:dyDescent="0.3">
      <c r="A444">
        <f>VLOOKUP(C444,'UniqueAuthor#s'!$B$5:$C$75,2,TRUE)</f>
        <v>60</v>
      </c>
      <c r="B444" t="str">
        <f>IF('Source NewCleanData'!$C1671="lesson1",'Source NewCleanData'!C1671,"")</f>
        <v>lesson1</v>
      </c>
      <c r="C444">
        <f>IF('Source NewCleanData'!$C1671="lesson1",'Source NewCleanData'!D1671,"")</f>
        <v>861932434</v>
      </c>
      <c r="D444" t="str">
        <f>IF('Source NewCleanData'!$C1671="lesson1",'Source NewCleanData'!E1671,"")</f>
        <v>ConfirmS=&lt;#K&gt;o#S;</v>
      </c>
      <c r="E444" t="b">
        <f t="shared" si="8"/>
        <v>1</v>
      </c>
      <c r="F444" s="80" t="str">
        <f>IF('Source NewCleanData'!$C1671="lesson1",'Source NewCleanData'!F1671,"")</f>
        <v>2018-05-03T04:16:53.023Z</v>
      </c>
    </row>
    <row r="445" spans="1:6" x14ac:dyDescent="0.3">
      <c r="A445">
        <f>VLOOKUP(C445,'UniqueAuthor#s'!$B$5:$C$75,2,TRUE)</f>
        <v>61</v>
      </c>
      <c r="B445" t="str">
        <f>IF('Source NewCleanData'!$C1682="lesson1",'Source NewCleanData'!C1682,"")</f>
        <v>lesson1</v>
      </c>
      <c r="C445">
        <f>IF('Source NewCleanData'!$C1682="lesson1",'Source NewCleanData'!D1682,"")</f>
        <v>864564499</v>
      </c>
      <c r="D445" t="str">
        <f>IF('Source NewCleanData'!$C1682="lesson1",'Source NewCleanData'!E1682,"")</f>
        <v>ConfirmS=Ko#S;</v>
      </c>
      <c r="E445" t="b">
        <f t="shared" si="8"/>
        <v>0</v>
      </c>
      <c r="F445" s="80" t="str">
        <f>IF('Source NewCleanData'!$C1682="lesson1",'Source NewCleanData'!F1682,"")</f>
        <v>2018-05-02T22:49:15.482Z</v>
      </c>
    </row>
    <row r="446" spans="1:6" x14ac:dyDescent="0.3">
      <c r="A446">
        <f>VLOOKUP(C446,'UniqueAuthor#s'!$B$5:$C$75,2,TRUE)</f>
        <v>61</v>
      </c>
      <c r="B446" t="str">
        <f>IF('Source NewCleanData'!$C1683="lesson1",'Source NewCleanData'!C1683,"")</f>
        <v>lesson1</v>
      </c>
      <c r="C446">
        <f>IF('Source NewCleanData'!$C1683="lesson1",'Source NewCleanData'!D1683,"")</f>
        <v>864564499</v>
      </c>
      <c r="D446" t="str">
        <f>IF('Source NewCleanData'!$C1683="lesson1",'Source NewCleanData'!E1683,"")</f>
        <v>ConfirmS=Ko#S;</v>
      </c>
      <c r="E446" t="b">
        <f t="shared" si="8"/>
        <v>0</v>
      </c>
      <c r="F446" s="80" t="str">
        <f>IF('Source NewCleanData'!$C1683="lesson1",'Source NewCleanData'!F1683,"")</f>
        <v>2018-05-02T22:49:42.444Z</v>
      </c>
    </row>
    <row r="447" spans="1:6" x14ac:dyDescent="0.3">
      <c r="A447">
        <f>VLOOKUP(C447,'UniqueAuthor#s'!$B$5:$C$75,2,TRUE)</f>
        <v>61</v>
      </c>
      <c r="B447" t="str">
        <f>IF('Source NewCleanData'!$C1684="lesson1",'Source NewCleanData'!C1684,"")</f>
        <v>lesson1</v>
      </c>
      <c r="C447">
        <f>IF('Source NewCleanData'!$C1684="lesson1",'Source NewCleanData'!D1684,"")</f>
        <v>864564499</v>
      </c>
      <c r="D447" t="str">
        <f>IF('Source NewCleanData'!$C1684="lesson1",'Source NewCleanData'!E1684,"")</f>
        <v>ConfirmS=&lt;K&gt;o#S;</v>
      </c>
      <c r="E447" t="b">
        <f t="shared" si="8"/>
        <v>0</v>
      </c>
      <c r="F447" s="80" t="str">
        <f>IF('Source NewCleanData'!$C1684="lesson1",'Source NewCleanData'!F1684,"")</f>
        <v>2018-05-02T22:50:13.758Z</v>
      </c>
    </row>
    <row r="448" spans="1:6" x14ac:dyDescent="0.3">
      <c r="A448">
        <f>VLOOKUP(C448,'UniqueAuthor#s'!$B$5:$C$75,2,TRUE)</f>
        <v>61</v>
      </c>
      <c r="B448" t="str">
        <f>IF('Source NewCleanData'!$C1685="lesson1",'Source NewCleanData'!C1685,"")</f>
        <v>lesson1</v>
      </c>
      <c r="C448">
        <f>IF('Source NewCleanData'!$C1685="lesson1",'Source NewCleanData'!D1685,"")</f>
        <v>864564499</v>
      </c>
      <c r="D448" t="str">
        <f>IF('Source NewCleanData'!$C1685="lesson1",'Source NewCleanData'!E1685,"")</f>
        <v>ConfirmS=&lt;K&gt;o&lt;#S&gt;;</v>
      </c>
      <c r="E448" t="b">
        <f t="shared" si="8"/>
        <v>0</v>
      </c>
      <c r="F448" s="80" t="str">
        <f>IF('Source NewCleanData'!$C1685="lesson1",'Source NewCleanData'!F1685,"")</f>
        <v>2018-05-02T22:51:24.444Z</v>
      </c>
    </row>
    <row r="449" spans="1:6" x14ac:dyDescent="0.3">
      <c r="A449">
        <f>VLOOKUP(C449,'UniqueAuthor#s'!$B$5:$C$75,2,TRUE)</f>
        <v>61</v>
      </c>
      <c r="B449" t="str">
        <f>IF('Source NewCleanData'!$C1686="lesson1",'Source NewCleanData'!C1686,"")</f>
        <v>lesson1</v>
      </c>
      <c r="C449">
        <f>IF('Source NewCleanData'!$C1686="lesson1",'Source NewCleanData'!D1686,"")</f>
        <v>864564499</v>
      </c>
      <c r="D449" t="str">
        <f>IF('Source NewCleanData'!$C1686="lesson1",'Source NewCleanData'!E1686,"")</f>
        <v>ConfirmS=&lt;#K&gt;o#S;</v>
      </c>
      <c r="E449" t="b">
        <f t="shared" si="8"/>
        <v>1</v>
      </c>
      <c r="F449" s="80" t="str">
        <f>IF('Source NewCleanData'!$C1686="lesson1",'Source NewCleanData'!F1686,"")</f>
        <v>2018-05-02T22:51:53.297Z</v>
      </c>
    </row>
    <row r="450" spans="1:6" x14ac:dyDescent="0.3">
      <c r="A450">
        <f>VLOOKUP(C450,'UniqueAuthor#s'!$B$5:$C$75,2,TRUE)</f>
        <v>61</v>
      </c>
      <c r="B450" t="str">
        <f>IF('Source NewCleanData'!$C1702="lesson1",'Source NewCleanData'!C1702,"")</f>
        <v>lesson1</v>
      </c>
      <c r="C450">
        <f>IF('Source NewCleanData'!$C1702="lesson1",'Source NewCleanData'!D1702,"")</f>
        <v>864564499</v>
      </c>
      <c r="D450" t="str">
        <f>IF('Source NewCleanData'!$C1702="lesson1",'Source NewCleanData'!E1702,"")</f>
        <v>ConfirmS=&lt;#K&gt;o#S;</v>
      </c>
      <c r="E450" t="b">
        <f t="shared" si="8"/>
        <v>1</v>
      </c>
      <c r="F450" s="80" t="str">
        <f>IF('Source NewCleanData'!$C1702="lesson1",'Source NewCleanData'!F1702,"")</f>
        <v>2018-05-03T19:04:47.590Z</v>
      </c>
    </row>
    <row r="451" spans="1:6" x14ac:dyDescent="0.3">
      <c r="A451">
        <f>VLOOKUP(C451,'UniqueAuthor#s'!$B$5:$C$75,2,TRUE)</f>
        <v>62</v>
      </c>
      <c r="B451" t="str">
        <f>IF('Source NewCleanData'!$C1728="lesson1",'Source NewCleanData'!C1728,"")</f>
        <v>lesson1</v>
      </c>
      <c r="C451">
        <f>IF('Source NewCleanData'!$C1728="lesson1",'Source NewCleanData'!D1728,"")</f>
        <v>872801156</v>
      </c>
      <c r="D451" t="str">
        <f>IF('Source NewCleanData'!$C1728="lesson1",'Source NewCleanData'!E1728,"")</f>
        <v>ConfirmS=#So&lt;K&gt;;</v>
      </c>
      <c r="E451" t="b">
        <f t="shared" si="8"/>
        <v>0</v>
      </c>
      <c r="F451" s="80" t="str">
        <f>IF('Source NewCleanData'!$C1728="lesson1",'Source NewCleanData'!F1728,"")</f>
        <v>2018-04-27T11:29:09.072Z</v>
      </c>
    </row>
    <row r="452" spans="1:6" x14ac:dyDescent="0.3">
      <c r="A452">
        <f>VLOOKUP(C452,'UniqueAuthor#s'!$B$5:$C$75,2,TRUE)</f>
        <v>62</v>
      </c>
      <c r="B452" t="str">
        <f>IF('Source NewCleanData'!$C1729="lesson1",'Source NewCleanData'!C1729,"")</f>
        <v>lesson1</v>
      </c>
      <c r="C452">
        <f>IF('Source NewCleanData'!$C1729="lesson1",'Source NewCleanData'!D1729,"")</f>
        <v>872801156</v>
      </c>
      <c r="D452" t="str">
        <f>IF('Source NewCleanData'!$C1729="lesson1",'Source NewCleanData'!E1729,"")</f>
        <v>ConfirmS=&lt;K&gt;o#S;</v>
      </c>
      <c r="E452" t="b">
        <f t="shared" si="8"/>
        <v>0</v>
      </c>
      <c r="F452" s="80" t="str">
        <f>IF('Source NewCleanData'!$C1729="lesson1",'Source NewCleanData'!F1729,"")</f>
        <v>2018-04-27T11:29:25.321Z</v>
      </c>
    </row>
    <row r="453" spans="1:6" x14ac:dyDescent="0.3">
      <c r="A453">
        <f>VLOOKUP(C453,'UniqueAuthor#s'!$B$5:$C$75,2,TRUE)</f>
        <v>62</v>
      </c>
      <c r="B453" t="str">
        <f>IF('Source NewCleanData'!$C1730="lesson1",'Source NewCleanData'!C1730,"")</f>
        <v>lesson1</v>
      </c>
      <c r="C453">
        <f>IF('Source NewCleanData'!$C1730="lesson1",'Source NewCleanData'!D1730,"")</f>
        <v>872801156</v>
      </c>
      <c r="D453" t="str">
        <f>IF('Source NewCleanData'!$C1730="lesson1",'Source NewCleanData'!E1730,"")</f>
        <v>ConfirmS=&lt;K&gt;;</v>
      </c>
      <c r="E453" t="b">
        <f t="shared" si="8"/>
        <v>0</v>
      </c>
      <c r="F453" s="80" t="str">
        <f>IF('Source NewCleanData'!$C1730="lesson1",'Source NewCleanData'!F1730,"")</f>
        <v>2018-04-27T11:29:38.765Z</v>
      </c>
    </row>
    <row r="454" spans="1:6" x14ac:dyDescent="0.3">
      <c r="A454">
        <f>VLOOKUP(C454,'UniqueAuthor#s'!$B$5:$C$75,2,TRUE)</f>
        <v>62</v>
      </c>
      <c r="B454" t="str">
        <f>IF('Source NewCleanData'!$C1731="lesson1",'Source NewCleanData'!C1731,"")</f>
        <v>lesson1</v>
      </c>
      <c r="C454">
        <f>IF('Source NewCleanData'!$C1731="lesson1",'Source NewCleanData'!D1731,"")</f>
        <v>872801156</v>
      </c>
      <c r="D454" t="str">
        <f>IF('Source NewCleanData'!$C1731="lesson1",'Source NewCleanData'!E1731,"")</f>
        <v>ConfirmS=&lt;#K&gt;o#S;</v>
      </c>
      <c r="E454" t="b">
        <f t="shared" si="8"/>
        <v>1</v>
      </c>
      <c r="F454" s="80" t="str">
        <f>IF('Source NewCleanData'!$C1731="lesson1",'Source NewCleanData'!F1731,"")</f>
        <v>2018-04-27T11:30:17.877Z</v>
      </c>
    </row>
    <row r="455" spans="1:6" x14ac:dyDescent="0.3">
      <c r="A455">
        <f>VLOOKUP(C455,'UniqueAuthor#s'!$B$5:$C$75,2,TRUE)</f>
        <v>63</v>
      </c>
      <c r="B455" t="str">
        <f>IF('Source NewCleanData'!$C1739="lesson1",'Source NewCleanData'!C1739,"")</f>
        <v>lesson1</v>
      </c>
      <c r="C455">
        <f>IF('Source NewCleanData'!$C1739="lesson1",'Source NewCleanData'!D1739,"")</f>
        <v>888277516</v>
      </c>
      <c r="D455" t="str">
        <f>IF('Source NewCleanData'!$C1739="lesson1",'Source NewCleanData'!E1739,"")</f>
        <v>ConfirmS=K;</v>
      </c>
      <c r="E455" t="b">
        <f t="shared" ref="E455:E518" si="9">IF(OR($D455=$O$9,$D455=$O$10,$D455=$O$11),TRUE,FALSE)</f>
        <v>0</v>
      </c>
      <c r="F455" s="80" t="str">
        <f>IF('Source NewCleanData'!$C1739="lesson1",'Source NewCleanData'!F1739,"")</f>
        <v>2018-04-24T16:38:56.074Z</v>
      </c>
    </row>
    <row r="456" spans="1:6" x14ac:dyDescent="0.3">
      <c r="A456">
        <f>VLOOKUP(C456,'UniqueAuthor#s'!$B$5:$C$75,2,TRUE)</f>
        <v>63</v>
      </c>
      <c r="B456" t="str">
        <f>IF('Source NewCleanData'!$C1740="lesson1",'Source NewCleanData'!C1740,"")</f>
        <v>lesson1</v>
      </c>
      <c r="C456">
        <f>IF('Source NewCleanData'!$C1740="lesson1",'Source NewCleanData'!D1740,"")</f>
        <v>888277516</v>
      </c>
      <c r="D456" t="str">
        <f>IF('Source NewCleanData'!$C1740="lesson1",'Source NewCleanData'!E1740,"")</f>
        <v>ConfirmS=#K;</v>
      </c>
      <c r="E456" t="b">
        <f t="shared" si="9"/>
        <v>0</v>
      </c>
      <c r="F456" s="80" t="str">
        <f>IF('Source NewCleanData'!$C1740="lesson1",'Source NewCleanData'!F1740,"")</f>
        <v>2018-04-24T16:39:17.870Z</v>
      </c>
    </row>
    <row r="457" spans="1:6" x14ac:dyDescent="0.3">
      <c r="A457">
        <f>VLOOKUP(C457,'UniqueAuthor#s'!$B$5:$C$75,2,TRUE)</f>
        <v>63</v>
      </c>
      <c r="B457" t="str">
        <f>IF('Source NewCleanData'!$C1741="lesson1",'Source NewCleanData'!C1741,"")</f>
        <v>lesson1</v>
      </c>
      <c r="C457">
        <f>IF('Source NewCleanData'!$C1741="lesson1",'Source NewCleanData'!D1741,"")</f>
        <v>888277516</v>
      </c>
      <c r="D457" t="str">
        <f>IF('Source NewCleanData'!$C1741="lesson1",'Source NewCleanData'!E1741,"")</f>
        <v>ConfirmS=&lt;#K&gt;;</v>
      </c>
      <c r="E457" t="b">
        <f t="shared" si="9"/>
        <v>1</v>
      </c>
      <c r="F457" s="80" t="str">
        <f>IF('Source NewCleanData'!$C1741="lesson1",'Source NewCleanData'!F1741,"")</f>
        <v>2018-04-24T16:39:32.217Z</v>
      </c>
    </row>
    <row r="458" spans="1:6" x14ac:dyDescent="0.3">
      <c r="A458">
        <f>VLOOKUP(C458,'UniqueAuthor#s'!$B$5:$C$75,2,TRUE)</f>
        <v>63</v>
      </c>
      <c r="B458" t="str">
        <f>IF('Source NewCleanData'!$C1762="lesson1",'Source NewCleanData'!C1762,"")</f>
        <v>lesson1</v>
      </c>
      <c r="C458">
        <f>IF('Source NewCleanData'!$C1762="lesson1",'Source NewCleanData'!D1762,"")</f>
        <v>888277516</v>
      </c>
      <c r="D458" t="str">
        <f>IF('Source NewCleanData'!$C1762="lesson1",'Source NewCleanData'!E1762,"")</f>
        <v>ConfirmS=#SoK</v>
      </c>
      <c r="E458" t="b">
        <f t="shared" si="9"/>
        <v>0</v>
      </c>
      <c r="F458" s="80" t="str">
        <f>IF('Source NewCleanData'!$C1762="lesson1",'Source NewCleanData'!F1762,"")</f>
        <v>2018-05-03T03:02:04.983Z</v>
      </c>
    </row>
    <row r="459" spans="1:6" x14ac:dyDescent="0.3">
      <c r="A459">
        <f>VLOOKUP(C459,'UniqueAuthor#s'!$B$5:$C$75,2,TRUE)</f>
        <v>63</v>
      </c>
      <c r="B459" t="str">
        <f>IF('Source NewCleanData'!$C1763="lesson1",'Source NewCleanData'!C1763,"")</f>
        <v>lesson1</v>
      </c>
      <c r="C459">
        <f>IF('Source NewCleanData'!$C1763="lesson1",'Source NewCleanData'!D1763,"")</f>
        <v>888277516</v>
      </c>
      <c r="D459" t="str">
        <f>IF('Source NewCleanData'!$C1763="lesson1",'Source NewCleanData'!E1763,"")</f>
        <v>ConfirmS=#SoK;</v>
      </c>
      <c r="E459" t="b">
        <f t="shared" si="9"/>
        <v>0</v>
      </c>
      <c r="F459" s="80" t="str">
        <f>IF('Source NewCleanData'!$C1763="lesson1",'Source NewCleanData'!F1763,"")</f>
        <v>2018-05-03T03:02:09.916Z</v>
      </c>
    </row>
    <row r="460" spans="1:6" x14ac:dyDescent="0.3">
      <c r="A460">
        <f>VLOOKUP(C460,'UniqueAuthor#s'!$B$5:$C$75,2,TRUE)</f>
        <v>63</v>
      </c>
      <c r="B460" t="str">
        <f>IF('Source NewCleanData'!$C1764="lesson1",'Source NewCleanData'!C1764,"")</f>
        <v>lesson1</v>
      </c>
      <c r="C460">
        <f>IF('Source NewCleanData'!$C1764="lesson1",'Source NewCleanData'!D1764,"")</f>
        <v>888277516</v>
      </c>
      <c r="D460" t="str">
        <f>IF('Source NewCleanData'!$C1764="lesson1",'Source NewCleanData'!E1764,"")</f>
        <v>ConfirmS=&lt;#K&gt;</v>
      </c>
      <c r="E460" t="b">
        <f t="shared" si="9"/>
        <v>0</v>
      </c>
      <c r="F460" s="80" t="str">
        <f>IF('Source NewCleanData'!$C1764="lesson1",'Source NewCleanData'!F1764,"")</f>
        <v>2018-05-03T03:02:20.114Z</v>
      </c>
    </row>
    <row r="461" spans="1:6" x14ac:dyDescent="0.3">
      <c r="A461">
        <f>VLOOKUP(C461,'UniqueAuthor#s'!$B$5:$C$75,2,TRUE)</f>
        <v>63</v>
      </c>
      <c r="B461" t="str">
        <f>IF('Source NewCleanData'!$C1765="lesson1",'Source NewCleanData'!C1765,"")</f>
        <v>lesson1</v>
      </c>
      <c r="C461">
        <f>IF('Source NewCleanData'!$C1765="lesson1",'Source NewCleanData'!D1765,"")</f>
        <v>888277516</v>
      </c>
      <c r="D461" t="str">
        <f>IF('Source NewCleanData'!$C1765="lesson1",'Source NewCleanData'!E1765,"")</f>
        <v>ConfirmS=&lt;#K&gt;;</v>
      </c>
      <c r="E461" t="b">
        <f t="shared" si="9"/>
        <v>1</v>
      </c>
      <c r="F461" s="80" t="str">
        <f>IF('Source NewCleanData'!$C1765="lesson1",'Source NewCleanData'!F1765,"")</f>
        <v>2018-05-03T03:02:25.732Z</v>
      </c>
    </row>
    <row r="462" spans="1:6" x14ac:dyDescent="0.3">
      <c r="A462">
        <f>VLOOKUP(C462,'UniqueAuthor#s'!$B$5:$C$75,2,TRUE)</f>
        <v>64</v>
      </c>
      <c r="B462" t="str">
        <f>IF('Source NewCleanData'!$C1766="lesson1",'Source NewCleanData'!C1766,"")</f>
        <v>lesson1</v>
      </c>
      <c r="C462">
        <f>IF('Source NewCleanData'!$C1766="lesson1",'Source NewCleanData'!D1766,"")</f>
        <v>911279847</v>
      </c>
      <c r="D462" t="str">
        <f>IF('Source NewCleanData'!$C1766="lesson1",'Source NewCleanData'!E1766,"")</f>
        <v>ConfirmS=&lt;#K&gt;o#S;</v>
      </c>
      <c r="E462" t="b">
        <f t="shared" si="9"/>
        <v>1</v>
      </c>
      <c r="F462" s="80" t="str">
        <f>IF('Source NewCleanData'!$C1766="lesson1",'Source NewCleanData'!F1766,"")</f>
        <v>2018-05-03T22:07:21.506Z</v>
      </c>
    </row>
    <row r="463" spans="1:6" x14ac:dyDescent="0.3">
      <c r="A463">
        <f>VLOOKUP(C463,'UniqueAuthor#s'!$B$5:$C$75,2,TRUE)</f>
        <v>65</v>
      </c>
      <c r="B463" t="str">
        <f>IF('Source NewCleanData'!$C1777="lesson1",'Source NewCleanData'!C1777,"")</f>
        <v>lesson1</v>
      </c>
      <c r="C463">
        <f>IF('Source NewCleanData'!$C1777="lesson1",'Source NewCleanData'!D1777,"")</f>
        <v>939957168</v>
      </c>
      <c r="D463" t="str">
        <f>IF('Source NewCleanData'!$C1777="lesson1",'Source NewCleanData'!E1777,"")</f>
        <v>ConfirmS=#SoK;</v>
      </c>
      <c r="E463" t="b">
        <f t="shared" si="9"/>
        <v>0</v>
      </c>
      <c r="F463" s="80" t="str">
        <f>IF('Source NewCleanData'!$C1777="lesson1",'Source NewCleanData'!F1777,"")</f>
        <v>2018-04-24T23:42:23.004Z</v>
      </c>
    </row>
    <row r="464" spans="1:6" x14ac:dyDescent="0.3">
      <c r="A464">
        <f>VLOOKUP(C464,'UniqueAuthor#s'!$B$5:$C$75,2,TRUE)</f>
        <v>65</v>
      </c>
      <c r="B464" t="str">
        <f>IF('Source NewCleanData'!$C1778="lesson1",'Source NewCleanData'!C1778,"")</f>
        <v>lesson1</v>
      </c>
      <c r="C464">
        <f>IF('Source NewCleanData'!$C1778="lesson1",'Source NewCleanData'!D1778,"")</f>
        <v>939957168</v>
      </c>
      <c r="D464" t="str">
        <f>IF('Source NewCleanData'!$C1778="lesson1",'Source NewCleanData'!E1778,"")</f>
        <v>ConfirmS=&lt;#K&gt;o#S;</v>
      </c>
      <c r="E464" t="b">
        <f t="shared" si="9"/>
        <v>1</v>
      </c>
      <c r="F464" s="80" t="str">
        <f>IF('Source NewCleanData'!$C1778="lesson1",'Source NewCleanData'!F1778,"")</f>
        <v>2018-04-24T23:42:51.194Z</v>
      </c>
    </row>
    <row r="465" spans="1:6" x14ac:dyDescent="0.3">
      <c r="A465">
        <f>VLOOKUP(C465,'UniqueAuthor#s'!$B$5:$C$75,2,TRUE)</f>
        <v>66</v>
      </c>
      <c r="B465" t="str">
        <f>IF('Source NewCleanData'!$C1794="lesson1",'Source NewCleanData'!C1794,"")</f>
        <v>lesson1</v>
      </c>
      <c r="C465">
        <f>IF('Source NewCleanData'!$C1794="lesson1",'Source NewCleanData'!D1794,"")</f>
        <v>942151132</v>
      </c>
      <c r="D465" t="str">
        <f>IF('Source NewCleanData'!$C1794="lesson1",'Source NewCleanData'!E1794,"")</f>
        <v>ConfirmS=K;</v>
      </c>
      <c r="E465" t="b">
        <f t="shared" si="9"/>
        <v>0</v>
      </c>
      <c r="F465" s="80" t="str">
        <f>IF('Source NewCleanData'!$C1794="lesson1",'Source NewCleanData'!F1794,"")</f>
        <v>2018-04-25T21:54:37.616Z</v>
      </c>
    </row>
    <row r="466" spans="1:6" x14ac:dyDescent="0.3">
      <c r="A466">
        <f>VLOOKUP(C466,'UniqueAuthor#s'!$B$5:$C$75,2,TRUE)</f>
        <v>66</v>
      </c>
      <c r="B466" t="str">
        <f>IF('Source NewCleanData'!$C1795="lesson1",'Source NewCleanData'!C1795,"")</f>
        <v>lesson1</v>
      </c>
      <c r="C466">
        <f>IF('Source NewCleanData'!$C1795="lesson1",'Source NewCleanData'!D1795,"")</f>
        <v>942151132</v>
      </c>
      <c r="D466" t="str">
        <f>IF('Source NewCleanData'!$C1795="lesson1",'Source NewCleanData'!E1795,"")</f>
        <v>ConfirmS=&lt;?&gt;;</v>
      </c>
      <c r="E466" t="b">
        <f t="shared" si="9"/>
        <v>0</v>
      </c>
      <c r="F466" s="80" t="str">
        <f>IF('Source NewCleanData'!$C1795="lesson1",'Source NewCleanData'!F1795,"")</f>
        <v>2018-04-25T21:55:06.783Z</v>
      </c>
    </row>
    <row r="467" spans="1:6" x14ac:dyDescent="0.3">
      <c r="A467">
        <f>VLOOKUP(C467,'UniqueAuthor#s'!$B$5:$C$75,2,TRUE)</f>
        <v>66</v>
      </c>
      <c r="B467" t="str">
        <f>IF('Source NewCleanData'!$C1796="lesson1",'Source NewCleanData'!C1796,"")</f>
        <v>lesson1</v>
      </c>
      <c r="C467">
        <f>IF('Source NewCleanData'!$C1796="lesson1",'Source NewCleanData'!D1796,"")</f>
        <v>942151132</v>
      </c>
      <c r="D467" t="str">
        <f>IF('Source NewCleanData'!$C1796="lesson1",'Source NewCleanData'!E1796,"")</f>
        <v>ConfirmS=?;</v>
      </c>
      <c r="E467" t="b">
        <f t="shared" si="9"/>
        <v>0</v>
      </c>
      <c r="F467" s="80" t="str">
        <f>IF('Source NewCleanData'!$C1796="lesson1",'Source NewCleanData'!F1796,"")</f>
        <v>2018-04-25T21:55:12.189Z</v>
      </c>
    </row>
    <row r="468" spans="1:6" x14ac:dyDescent="0.3">
      <c r="A468">
        <f>VLOOKUP(C468,'UniqueAuthor#s'!$B$5:$C$75,2,TRUE)</f>
        <v>66</v>
      </c>
      <c r="B468" t="str">
        <f>IF('Source NewCleanData'!$C1797="lesson1",'Source NewCleanData'!C1797,"")</f>
        <v>lesson1</v>
      </c>
      <c r="C468">
        <f>IF('Source NewCleanData'!$C1797="lesson1",'Source NewCleanData'!D1797,"")</f>
        <v>942151132</v>
      </c>
      <c r="D468" t="str">
        <f>IF('Source NewCleanData'!$C1797="lesson1",'Source NewCleanData'!E1797,"")</f>
        <v>ConfirmS=&lt;#E&gt;o#S;</v>
      </c>
      <c r="E468" t="b">
        <f t="shared" si="9"/>
        <v>0</v>
      </c>
      <c r="F468" s="80" t="str">
        <f>IF('Source NewCleanData'!$C1797="lesson1",'Source NewCleanData'!F1797,"")</f>
        <v>2018-04-25T21:55:38.526Z</v>
      </c>
    </row>
    <row r="469" spans="1:6" x14ac:dyDescent="0.3">
      <c r="A469">
        <f>VLOOKUP(C469,'UniqueAuthor#s'!$B$5:$C$75,2,TRUE)</f>
        <v>66</v>
      </c>
      <c r="B469" t="str">
        <f>IF('Source NewCleanData'!$C1798="lesson1",'Source NewCleanData'!C1798,"")</f>
        <v>lesson1</v>
      </c>
      <c r="C469">
        <f>IF('Source NewCleanData'!$C1798="lesson1",'Source NewCleanData'!D1798,"")</f>
        <v>942151132</v>
      </c>
      <c r="D469" t="str">
        <f>IF('Source NewCleanData'!$C1798="lesson1",'Source NewCleanData'!E1798,"")</f>
        <v>ConfirmS=&lt;#K&gt;o#S;</v>
      </c>
      <c r="E469" t="b">
        <f t="shared" si="9"/>
        <v>1</v>
      </c>
      <c r="F469" s="80" t="str">
        <f>IF('Source NewCleanData'!$C1798="lesson1",'Source NewCleanData'!F1798,"")</f>
        <v>2018-04-25T21:55:45.137Z</v>
      </c>
    </row>
    <row r="470" spans="1:6" x14ac:dyDescent="0.3">
      <c r="A470">
        <f>VLOOKUP(C470,'UniqueAuthor#s'!$B$5:$C$75,2,TRUE)</f>
        <v>67</v>
      </c>
      <c r="B470" t="str">
        <f>IF('Source NewCleanData'!$C1820="lesson1",'Source NewCleanData'!C1820,"")</f>
        <v>lesson1</v>
      </c>
      <c r="C470">
        <f>IF('Source NewCleanData'!$C1820="lesson1",'Source NewCleanData'!D1820,"")</f>
        <v>968474708</v>
      </c>
      <c r="D470" t="str">
        <f>IF('Source NewCleanData'!$C1820="lesson1",'Source NewCleanData'!E1820,"")</f>
        <v>ConfirmS=&lt;K&gt;;</v>
      </c>
      <c r="E470" t="b">
        <f t="shared" si="9"/>
        <v>0</v>
      </c>
      <c r="F470" s="80" t="str">
        <f>IF('Source NewCleanData'!$C1820="lesson1",'Source NewCleanData'!F1820,"")</f>
        <v>2018-04-26T15:10:50.433Z</v>
      </c>
    </row>
    <row r="471" spans="1:6" x14ac:dyDescent="0.3">
      <c r="A471">
        <f>VLOOKUP(C471,'UniqueAuthor#s'!$B$5:$C$75,2,TRUE)</f>
        <v>67</v>
      </c>
      <c r="B471" t="str">
        <f>IF('Source NewCleanData'!$C1821="lesson1",'Source NewCleanData'!C1821,"")</f>
        <v>lesson1</v>
      </c>
      <c r="C471">
        <f>IF('Source NewCleanData'!$C1821="lesson1",'Source NewCleanData'!D1821,"")</f>
        <v>968474708</v>
      </c>
      <c r="D471" t="str">
        <f>IF('Source NewCleanData'!$C1821="lesson1",'Source NewCleanData'!E1821,"")</f>
        <v>ConfirmS=#So&lt;K&gt;;</v>
      </c>
      <c r="E471" t="b">
        <f t="shared" si="9"/>
        <v>0</v>
      </c>
      <c r="F471" s="80" t="str">
        <f>IF('Source NewCleanData'!$C1821="lesson1",'Source NewCleanData'!F1821,"")</f>
        <v>2018-04-26T15:11:32.146Z</v>
      </c>
    </row>
    <row r="472" spans="1:6" x14ac:dyDescent="0.3">
      <c r="A472">
        <f>VLOOKUP(C472,'UniqueAuthor#s'!$B$5:$C$75,2,TRUE)</f>
        <v>67</v>
      </c>
      <c r="B472" t="str">
        <f>IF('Source NewCleanData'!$C1822="lesson1",'Source NewCleanData'!C1822,"")</f>
        <v>lesson1</v>
      </c>
      <c r="C472">
        <f>IF('Source NewCleanData'!$C1822="lesson1",'Source NewCleanData'!D1822,"")</f>
        <v>968474708</v>
      </c>
      <c r="D472" t="str">
        <f>IF('Source NewCleanData'!$C1822="lesson1",'Source NewCleanData'!E1822,"")</f>
        <v>ConfirmS=&lt;K&gt;o#S;</v>
      </c>
      <c r="E472" t="b">
        <f t="shared" si="9"/>
        <v>0</v>
      </c>
      <c r="F472" s="80" t="str">
        <f>IF('Source NewCleanData'!$C1822="lesson1",'Source NewCleanData'!F1822,"")</f>
        <v>2018-04-26T15:11:48.833Z</v>
      </c>
    </row>
    <row r="473" spans="1:6" x14ac:dyDescent="0.3">
      <c r="A473">
        <f>VLOOKUP(C473,'UniqueAuthor#s'!$B$5:$C$75,2,TRUE)</f>
        <v>67</v>
      </c>
      <c r="B473" t="str">
        <f>IF('Source NewCleanData'!$C1823="lesson1",'Source NewCleanData'!C1823,"")</f>
        <v>lesson1</v>
      </c>
      <c r="C473">
        <f>IF('Source NewCleanData'!$C1823="lesson1",'Source NewCleanData'!D1823,"")</f>
        <v>968474708</v>
      </c>
      <c r="D473" t="str">
        <f>IF('Source NewCleanData'!$C1823="lesson1",'Source NewCleanData'!E1823,"")</f>
        <v>ConfirmS=&lt;#K&gt;o#S;</v>
      </c>
      <c r="E473" t="b">
        <f t="shared" si="9"/>
        <v>1</v>
      </c>
      <c r="F473" s="80" t="str">
        <f>IF('Source NewCleanData'!$C1823="lesson1",'Source NewCleanData'!F1823,"")</f>
        <v>2018-04-26T15:12:57.167Z</v>
      </c>
    </row>
    <row r="474" spans="1:6" x14ac:dyDescent="0.3">
      <c r="A474">
        <f>VLOOKUP(C474,'UniqueAuthor#s'!$B$5:$C$75,2,TRUE)</f>
        <v>67</v>
      </c>
      <c r="B474" t="str">
        <f>IF('Source NewCleanData'!$C1835="lesson1",'Source NewCleanData'!C1835,"")</f>
        <v>lesson1</v>
      </c>
      <c r="C474">
        <f>IF('Source NewCleanData'!$C1835="lesson1",'Source NewCleanData'!D1835,"")</f>
        <v>968474708</v>
      </c>
      <c r="D474" t="str">
        <f>IF('Source NewCleanData'!$C1835="lesson1",'Source NewCleanData'!E1835,"")</f>
        <v>ConfirmS=&lt;#K&gt;o#S;</v>
      </c>
      <c r="E474" t="b">
        <f t="shared" si="9"/>
        <v>1</v>
      </c>
      <c r="F474" s="80" t="str">
        <f>IF('Source NewCleanData'!$C1835="lesson1",'Source NewCleanData'!F1835,"")</f>
        <v>2018-05-03T00:05:49.808Z</v>
      </c>
    </row>
    <row r="475" spans="1:6" x14ac:dyDescent="0.3">
      <c r="A475">
        <f>VLOOKUP(C475,'UniqueAuthor#s'!$B$5:$C$75,2,TRUE)</f>
        <v>68</v>
      </c>
      <c r="B475" t="str">
        <f>IF('Source NewCleanData'!$C1843="lesson1",'Source NewCleanData'!C1843,"")</f>
        <v>lesson1</v>
      </c>
      <c r="C475">
        <f>IF('Source NewCleanData'!$C1843="lesson1",'Source NewCleanData'!D1843,"")</f>
        <v>969072171</v>
      </c>
      <c r="D475" t="str">
        <f>IF('Source NewCleanData'!$C1843="lesson1",'Source NewCleanData'!E1843,"")</f>
        <v>ConfirmS=#K;</v>
      </c>
      <c r="E475" t="b">
        <f t="shared" si="9"/>
        <v>0</v>
      </c>
      <c r="F475" s="80" t="str">
        <f>IF('Source NewCleanData'!$C1843="lesson1",'Source NewCleanData'!F1843,"")</f>
        <v>2018-04-25T23:55:36.550Z</v>
      </c>
    </row>
    <row r="476" spans="1:6" x14ac:dyDescent="0.3">
      <c r="A476">
        <f>VLOOKUP(C476,'UniqueAuthor#s'!$B$5:$C$75,2,TRUE)</f>
        <v>68</v>
      </c>
      <c r="B476" t="str">
        <f>IF('Source NewCleanData'!$C1844="lesson1",'Source NewCleanData'!C1844,"")</f>
        <v>lesson1</v>
      </c>
      <c r="C476">
        <f>IF('Source NewCleanData'!$C1844="lesson1",'Source NewCleanData'!D1844,"")</f>
        <v>969072171</v>
      </c>
      <c r="D476" t="str">
        <f>IF('Source NewCleanData'!$C1844="lesson1",'Source NewCleanData'!E1844,"")</f>
        <v>ConfirmS=K;</v>
      </c>
      <c r="E476" t="b">
        <f t="shared" si="9"/>
        <v>0</v>
      </c>
      <c r="F476" s="80" t="str">
        <f>IF('Source NewCleanData'!$C1844="lesson1",'Source NewCleanData'!F1844,"")</f>
        <v>2018-04-25T23:56:03.090Z</v>
      </c>
    </row>
    <row r="477" spans="1:6" x14ac:dyDescent="0.3">
      <c r="A477">
        <f>VLOOKUP(C477,'UniqueAuthor#s'!$B$5:$C$75,2,TRUE)</f>
        <v>68</v>
      </c>
      <c r="B477" t="str">
        <f>IF('Source NewCleanData'!$C1845="lesson1",'Source NewCleanData'!C1845,"")</f>
        <v>lesson1</v>
      </c>
      <c r="C477">
        <f>IF('Source NewCleanData'!$C1845="lesson1",'Source NewCleanData'!D1845,"")</f>
        <v>969072171</v>
      </c>
      <c r="D477" t="str">
        <f>IF('Source NewCleanData'!$C1845="lesson1",'Source NewCleanData'!E1845,"")</f>
        <v>ConfirmS=#K;</v>
      </c>
      <c r="E477" t="b">
        <f t="shared" si="9"/>
        <v>0</v>
      </c>
      <c r="F477" s="80" t="str">
        <f>IF('Source NewCleanData'!$C1845="lesson1",'Source NewCleanData'!F1845,"")</f>
        <v>2018-04-25T23:56:18.658Z</v>
      </c>
    </row>
    <row r="478" spans="1:6" x14ac:dyDescent="0.3">
      <c r="A478">
        <f>VLOOKUP(C478,'UniqueAuthor#s'!$B$5:$C$75,2,TRUE)</f>
        <v>68</v>
      </c>
      <c r="B478" t="str">
        <f>IF('Source NewCleanData'!$C1846="lesson1",'Source NewCleanData'!C1846,"")</f>
        <v>lesson1</v>
      </c>
      <c r="C478">
        <f>IF('Source NewCleanData'!$C1846="lesson1",'Source NewCleanData'!D1846,"")</f>
        <v>969072171</v>
      </c>
      <c r="D478" t="str">
        <f>IF('Source NewCleanData'!$C1846="lesson1",'Source NewCleanData'!E1846,"")</f>
        <v>ConfirmS=&lt;#K&gt;;</v>
      </c>
      <c r="E478" t="b">
        <f t="shared" si="9"/>
        <v>1</v>
      </c>
      <c r="F478" s="80" t="str">
        <f>IF('Source NewCleanData'!$C1846="lesson1",'Source NewCleanData'!F1846,"")</f>
        <v>2018-04-25T23:56:25.302Z</v>
      </c>
    </row>
    <row r="479" spans="1:6" x14ac:dyDescent="0.3">
      <c r="A479">
        <f>VLOOKUP(C479,'UniqueAuthor#s'!$B$5:$C$75,2,TRUE)</f>
        <v>68</v>
      </c>
      <c r="B479" t="str">
        <f>IF('Source NewCleanData'!$C1864="lesson1",'Source NewCleanData'!C1864,"")</f>
        <v>lesson1</v>
      </c>
      <c r="C479">
        <f>IF('Source NewCleanData'!$C1864="lesson1",'Source NewCleanData'!D1864,"")</f>
        <v>969072171</v>
      </c>
      <c r="D479" t="str">
        <f>IF('Source NewCleanData'!$C1864="lesson1",'Source NewCleanData'!E1864,"")</f>
        <v>ConfirmS=K;</v>
      </c>
      <c r="E479" t="b">
        <f t="shared" si="9"/>
        <v>0</v>
      </c>
      <c r="F479" s="80" t="str">
        <f>IF('Source NewCleanData'!$C1864="lesson1",'Source NewCleanData'!F1864,"")</f>
        <v>2018-04-26T00:08:47.830Z</v>
      </c>
    </row>
    <row r="480" spans="1:6" x14ac:dyDescent="0.3">
      <c r="A480">
        <f>VLOOKUP(C480,'UniqueAuthor#s'!$B$5:$C$75,2,TRUE)</f>
        <v>68</v>
      </c>
      <c r="B480" t="str">
        <f>IF('Source NewCleanData'!$C1865="lesson1",'Source NewCleanData'!C1865,"")</f>
        <v>lesson1</v>
      </c>
      <c r="C480">
        <f>IF('Source NewCleanData'!$C1865="lesson1",'Source NewCleanData'!D1865,"")</f>
        <v>969072171</v>
      </c>
      <c r="D480" t="str">
        <f>IF('Source NewCleanData'!$C1865="lesson1",'Source NewCleanData'!E1865,"")</f>
        <v>ConfirmS=#K;</v>
      </c>
      <c r="E480" t="b">
        <f t="shared" si="9"/>
        <v>0</v>
      </c>
      <c r="F480" s="80" t="str">
        <f>IF('Source NewCleanData'!$C1865="lesson1",'Source NewCleanData'!F1865,"")</f>
        <v>2018-04-26T00:08:57.934Z</v>
      </c>
    </row>
    <row r="481" spans="1:6" x14ac:dyDescent="0.3">
      <c r="A481">
        <f>VLOOKUP(C481,'UniqueAuthor#s'!$B$5:$C$75,2,TRUE)</f>
        <v>68</v>
      </c>
      <c r="B481" t="str">
        <f>IF('Source NewCleanData'!$C1866="lesson1",'Source NewCleanData'!C1866,"")</f>
        <v>lesson1</v>
      </c>
      <c r="C481">
        <f>IF('Source NewCleanData'!$C1866="lesson1",'Source NewCleanData'!D1866,"")</f>
        <v>969072171</v>
      </c>
      <c r="D481" t="str">
        <f>IF('Source NewCleanData'!$C1866="lesson1",'Source NewCleanData'!E1866,"")</f>
        <v>ConfirmS=#S;</v>
      </c>
      <c r="E481" t="b">
        <f t="shared" si="9"/>
        <v>0</v>
      </c>
      <c r="F481" s="80" t="str">
        <f>IF('Source NewCleanData'!$C1866="lesson1",'Source NewCleanData'!F1866,"")</f>
        <v>2018-04-26T00:09:07.745Z</v>
      </c>
    </row>
    <row r="482" spans="1:6" x14ac:dyDescent="0.3">
      <c r="A482">
        <f>VLOOKUP(C482,'UniqueAuthor#s'!$B$5:$C$75,2,TRUE)</f>
        <v>68</v>
      </c>
      <c r="B482" t="str">
        <f>IF('Source NewCleanData'!$C1867="lesson1",'Source NewCleanData'!C1867,"")</f>
        <v>lesson1</v>
      </c>
      <c r="C482">
        <f>IF('Source NewCleanData'!$C1867="lesson1",'Source NewCleanData'!D1867,"")</f>
        <v>969072171</v>
      </c>
      <c r="D482" t="str">
        <f>IF('Source NewCleanData'!$C1867="lesson1",'Source NewCleanData'!E1867,"")</f>
        <v>ConfirmS=K;</v>
      </c>
      <c r="E482" t="b">
        <f t="shared" si="9"/>
        <v>0</v>
      </c>
      <c r="F482" s="80" t="str">
        <f>IF('Source NewCleanData'!$C1867="lesson1",'Source NewCleanData'!F1867,"")</f>
        <v>2018-04-26T00:09:22.062Z</v>
      </c>
    </row>
    <row r="483" spans="1:6" x14ac:dyDescent="0.3">
      <c r="A483">
        <f>VLOOKUP(C483,'UniqueAuthor#s'!$B$5:$C$75,2,TRUE)</f>
        <v>68</v>
      </c>
      <c r="B483" t="str">
        <f>IF('Source NewCleanData'!$C1868="lesson1",'Source NewCleanData'!C1868,"")</f>
        <v>lesson1</v>
      </c>
      <c r="C483">
        <f>IF('Source NewCleanData'!$C1868="lesson1",'Source NewCleanData'!D1868,"")</f>
        <v>969072171</v>
      </c>
      <c r="D483" t="str">
        <f>IF('Source NewCleanData'!$C1868="lesson1",'Source NewCleanData'!E1868,"")</f>
        <v>ConfirmS=#K;</v>
      </c>
      <c r="E483" t="b">
        <f t="shared" si="9"/>
        <v>0</v>
      </c>
      <c r="F483" s="80" t="str">
        <f>IF('Source NewCleanData'!$C1868="lesson1",'Source NewCleanData'!F1868,"")</f>
        <v>2018-04-26T00:09:32.956Z</v>
      </c>
    </row>
    <row r="484" spans="1:6" x14ac:dyDescent="0.3">
      <c r="A484">
        <f>VLOOKUP(C484,'UniqueAuthor#s'!$B$5:$C$75,2,TRUE)</f>
        <v>68</v>
      </c>
      <c r="B484" t="str">
        <f>IF('Source NewCleanData'!$C1869="lesson1",'Source NewCleanData'!C1869,"")</f>
        <v>lesson1</v>
      </c>
      <c r="C484">
        <f>IF('Source NewCleanData'!$C1869="lesson1",'Source NewCleanData'!D1869,"")</f>
        <v>969072171</v>
      </c>
      <c r="D484" t="str">
        <f>IF('Source NewCleanData'!$C1869="lesson1",'Source NewCleanData'!E1869,"")</f>
        <v>ConfirmS=&lt;#K&gt;;</v>
      </c>
      <c r="E484" t="b">
        <f t="shared" si="9"/>
        <v>1</v>
      </c>
      <c r="F484" s="80" t="str">
        <f>IF('Source NewCleanData'!$C1869="lesson1",'Source NewCleanData'!F1869,"")</f>
        <v>2018-04-26T00:09:40.427Z</v>
      </c>
    </row>
    <row r="485" spans="1:6" x14ac:dyDescent="0.3">
      <c r="A485">
        <f>VLOOKUP(C485,'UniqueAuthor#s'!$B$5:$C$75,2,TRUE)</f>
        <v>68</v>
      </c>
      <c r="B485" t="str">
        <f>IF('Source NewCleanData'!$C1872="lesson1",'Source NewCleanData'!C1872,"")</f>
        <v>lesson1</v>
      </c>
      <c r="C485">
        <f>IF('Source NewCleanData'!$C1872="lesson1",'Source NewCleanData'!D1872,"")</f>
        <v>969072171</v>
      </c>
      <c r="D485" t="str">
        <f>IF('Source NewCleanData'!$C1872="lesson1",'Source NewCleanData'!E1872,"")</f>
        <v>ConfirmS=&lt;K&gt;;</v>
      </c>
      <c r="E485" t="b">
        <f t="shared" si="9"/>
        <v>0</v>
      </c>
      <c r="F485" s="80" t="str">
        <f>IF('Source NewCleanData'!$C1872="lesson1",'Source NewCleanData'!F1872,"")</f>
        <v>2018-05-02T17:19:25.526Z</v>
      </c>
    </row>
    <row r="486" spans="1:6" x14ac:dyDescent="0.3">
      <c r="A486">
        <f>VLOOKUP(C486,'UniqueAuthor#s'!$B$5:$C$75,2,TRUE)</f>
        <v>68</v>
      </c>
      <c r="B486" t="str">
        <f>IF('Source NewCleanData'!$C1873="lesson1",'Source NewCleanData'!C1873,"")</f>
        <v>lesson1</v>
      </c>
      <c r="C486">
        <f>IF('Source NewCleanData'!$C1873="lesson1",'Source NewCleanData'!D1873,"")</f>
        <v>969072171</v>
      </c>
      <c r="D486" t="str">
        <f>IF('Source NewCleanData'!$C1873="lesson1",'Source NewCleanData'!E1873,"")</f>
        <v>ConfirmS=&lt;#K&gt;;</v>
      </c>
      <c r="E486" t="b">
        <f t="shared" si="9"/>
        <v>1</v>
      </c>
      <c r="F486" s="80" t="str">
        <f>IF('Source NewCleanData'!$C1873="lesson1",'Source NewCleanData'!F1873,"")</f>
        <v>2018-05-02T17:19:40.814Z</v>
      </c>
    </row>
    <row r="487" spans="1:6" x14ac:dyDescent="0.3">
      <c r="A487">
        <f>VLOOKUP(C487,'UniqueAuthor#s'!$B$5:$C$75,2,TRUE)</f>
        <v>69</v>
      </c>
      <c r="B487" t="str">
        <f>IF('Source NewCleanData'!$C1880="lesson1",'Source NewCleanData'!C1880,"")</f>
        <v>lesson1</v>
      </c>
      <c r="C487">
        <f>IF('Source NewCleanData'!$C1880="lesson1",'Source NewCleanData'!D1880,"")</f>
        <v>982683562</v>
      </c>
      <c r="D487" t="str">
        <f>IF('Source NewCleanData'!$C1880="lesson1",'Source NewCleanData'!E1880,"")</f>
        <v>ConfirmS=#So&lt;K&gt;;</v>
      </c>
      <c r="E487" t="b">
        <f t="shared" si="9"/>
        <v>0</v>
      </c>
      <c r="F487" s="80" t="str">
        <f>IF('Source NewCleanData'!$C1880="lesson1",'Source NewCleanData'!F1880,"")</f>
        <v>2018-04-30T00:58:39.720Z</v>
      </c>
    </row>
    <row r="488" spans="1:6" x14ac:dyDescent="0.3">
      <c r="A488">
        <f>VLOOKUP(C488,'UniqueAuthor#s'!$B$5:$C$75,2,TRUE)</f>
        <v>69</v>
      </c>
      <c r="B488" t="str">
        <f>IF('Source NewCleanData'!$C1881="lesson1",'Source NewCleanData'!C1881,"")</f>
        <v>lesson1</v>
      </c>
      <c r="C488">
        <f>IF('Source NewCleanData'!$C1881="lesson1",'Source NewCleanData'!D1881,"")</f>
        <v>982683562</v>
      </c>
      <c r="D488" t="str">
        <f>IF('Source NewCleanData'!$C1881="lesson1",'Source NewCleanData'!E1881,"")</f>
        <v>ConfirmS=&lt;K&gt;;</v>
      </c>
      <c r="E488" t="b">
        <f t="shared" si="9"/>
        <v>0</v>
      </c>
      <c r="F488" s="80" t="str">
        <f>IF('Source NewCleanData'!$C1881="lesson1",'Source NewCleanData'!F1881,"")</f>
        <v>2018-04-30T00:59:04.815Z</v>
      </c>
    </row>
    <row r="489" spans="1:6" x14ac:dyDescent="0.3">
      <c r="A489">
        <f>VLOOKUP(C489,'UniqueAuthor#s'!$B$5:$C$75,2,TRUE)</f>
        <v>69</v>
      </c>
      <c r="B489" t="str">
        <f>IF('Source NewCleanData'!$C1882="lesson1",'Source NewCleanData'!C1882,"")</f>
        <v>lesson1</v>
      </c>
      <c r="C489">
        <f>IF('Source NewCleanData'!$C1882="lesson1",'Source NewCleanData'!D1882,"")</f>
        <v>982683562</v>
      </c>
      <c r="D489" t="str">
        <f>IF('Source NewCleanData'!$C1882="lesson1",'Source NewCleanData'!E1882,"")</f>
        <v>ConfirmS=&lt;K&gt;o#S;</v>
      </c>
      <c r="E489" t="b">
        <f t="shared" si="9"/>
        <v>0</v>
      </c>
      <c r="F489" s="80" t="str">
        <f>IF('Source NewCleanData'!$C1882="lesson1",'Source NewCleanData'!F1882,"")</f>
        <v>2018-04-30T01:00:55.515Z</v>
      </c>
    </row>
    <row r="490" spans="1:6" x14ac:dyDescent="0.3">
      <c r="A490">
        <f>VLOOKUP(C490,'UniqueAuthor#s'!$B$5:$C$75,2,TRUE)</f>
        <v>69</v>
      </c>
      <c r="B490" t="str">
        <f>IF('Source NewCleanData'!$C1883="lesson1",'Source NewCleanData'!C1883,"")</f>
        <v>lesson1</v>
      </c>
      <c r="C490">
        <f>IF('Source NewCleanData'!$C1883="lesson1",'Source NewCleanData'!D1883,"")</f>
        <v>982683562</v>
      </c>
      <c r="D490" t="str">
        <f>IF('Source NewCleanData'!$C1883="lesson1",'Source NewCleanData'!E1883,"")</f>
        <v>ConfirmS=&lt;K&gt;oS;</v>
      </c>
      <c r="E490" t="b">
        <f t="shared" si="9"/>
        <v>0</v>
      </c>
      <c r="F490" s="80" t="str">
        <f>IF('Source NewCleanData'!$C1883="lesson1",'Source NewCleanData'!F1883,"")</f>
        <v>2018-04-30T01:01:46.416Z</v>
      </c>
    </row>
    <row r="491" spans="1:6" x14ac:dyDescent="0.3">
      <c r="A491">
        <f>VLOOKUP(C491,'UniqueAuthor#s'!$B$5:$C$75,2,TRUE)</f>
        <v>69</v>
      </c>
      <c r="B491" t="str">
        <f>IF('Source NewCleanData'!$C1884="lesson1",'Source NewCleanData'!C1884,"")</f>
        <v>lesson1</v>
      </c>
      <c r="C491">
        <f>IF('Source NewCleanData'!$C1884="lesson1",'Source NewCleanData'!D1884,"")</f>
        <v>982683562</v>
      </c>
      <c r="D491" t="str">
        <f>IF('Source NewCleanData'!$C1884="lesson1",'Source NewCleanData'!E1884,"")</f>
        <v>ConfirmS=&lt;K&gt;o#S;</v>
      </c>
      <c r="E491" t="b">
        <f t="shared" si="9"/>
        <v>0</v>
      </c>
      <c r="F491" s="80" t="str">
        <f>IF('Source NewCleanData'!$C1884="lesson1",'Source NewCleanData'!F1884,"")</f>
        <v>2018-04-30T01:01:59.121Z</v>
      </c>
    </row>
    <row r="492" spans="1:6" x14ac:dyDescent="0.3">
      <c r="A492">
        <f>VLOOKUP(C492,'UniqueAuthor#s'!$B$5:$C$75,2,TRUE)</f>
        <v>69</v>
      </c>
      <c r="B492" t="str">
        <f>IF('Source NewCleanData'!$C1885="lesson1",'Source NewCleanData'!C1885,"")</f>
        <v>lesson1</v>
      </c>
      <c r="C492">
        <f>IF('Source NewCleanData'!$C1885="lesson1",'Source NewCleanData'!D1885,"")</f>
        <v>982683562</v>
      </c>
      <c r="D492" t="str">
        <f>IF('Source NewCleanData'!$C1885="lesson1",'Source NewCleanData'!E1885,"")</f>
        <v>ConfirmS=&lt;#K&gt;o#S;</v>
      </c>
      <c r="E492" t="b">
        <f t="shared" si="9"/>
        <v>1</v>
      </c>
      <c r="F492" s="80" t="str">
        <f>IF('Source NewCleanData'!$C1885="lesson1",'Source NewCleanData'!F1885,"")</f>
        <v>2018-04-30T01:03:29.610Z</v>
      </c>
    </row>
    <row r="493" spans="1:6" x14ac:dyDescent="0.3">
      <c r="A493">
        <f>VLOOKUP(C493,'UniqueAuthor#s'!$B$5:$C$75,2,TRUE)</f>
        <v>70</v>
      </c>
      <c r="B493" t="str">
        <f>IF('Source NewCleanData'!$C1899="lesson1",'Source NewCleanData'!C1899,"")</f>
        <v>lesson1</v>
      </c>
      <c r="C493">
        <f>IF('Source NewCleanData'!$C1899="lesson1",'Source NewCleanData'!D1899,"")</f>
        <v>986152387</v>
      </c>
      <c r="D493" t="str">
        <f>IF('Source NewCleanData'!$C1899="lesson1",'Source NewCleanData'!E1899,"")</f>
        <v>ConfirmS=&lt;K&gt;;</v>
      </c>
      <c r="E493" t="b">
        <f t="shared" si="9"/>
        <v>0</v>
      </c>
      <c r="F493" s="80" t="str">
        <f>IF('Source NewCleanData'!$C1899="lesson1",'Source NewCleanData'!F1899,"")</f>
        <v>2018-04-29T19:50:37.188Z</v>
      </c>
    </row>
    <row r="494" spans="1:6" x14ac:dyDescent="0.3">
      <c r="A494">
        <f>VLOOKUP(C494,'UniqueAuthor#s'!$B$5:$C$75,2,TRUE)</f>
        <v>70</v>
      </c>
      <c r="B494" t="str">
        <f>IF('Source NewCleanData'!$C1900="lesson1",'Source NewCleanData'!C1900,"")</f>
        <v>lesson1</v>
      </c>
      <c r="C494">
        <f>IF('Source NewCleanData'!$C1900="lesson1",'Source NewCleanData'!D1900,"")</f>
        <v>986152387</v>
      </c>
      <c r="D494" t="str">
        <f>IF('Source NewCleanData'!$C1900="lesson1",'Source NewCleanData'!E1900,"")</f>
        <v>ConfirmS=&lt;K&gt;o&lt;#S&gt;;</v>
      </c>
      <c r="E494" t="b">
        <f t="shared" si="9"/>
        <v>0</v>
      </c>
      <c r="F494" s="80" t="str">
        <f>IF('Source NewCleanData'!$C1900="lesson1",'Source NewCleanData'!F1900,"")</f>
        <v>2018-04-29T19:51:28.214Z</v>
      </c>
    </row>
    <row r="495" spans="1:6" x14ac:dyDescent="0.3">
      <c r="A495">
        <f>VLOOKUP(C495,'UniqueAuthor#s'!$B$5:$C$75,2,TRUE)</f>
        <v>70</v>
      </c>
      <c r="B495" t="str">
        <f>IF('Source NewCleanData'!$C1901="lesson1",'Source NewCleanData'!C1901,"")</f>
        <v>lesson1</v>
      </c>
      <c r="C495">
        <f>IF('Source NewCleanData'!$C1901="lesson1",'Source NewCleanData'!D1901,"")</f>
        <v>986152387</v>
      </c>
      <c r="D495" t="str">
        <f>IF('Source NewCleanData'!$C1901="lesson1",'Source NewCleanData'!E1901,"")</f>
        <v>ConfirmS=&lt;K&gt;o#S;</v>
      </c>
      <c r="E495" t="b">
        <f t="shared" si="9"/>
        <v>0</v>
      </c>
      <c r="F495" s="80" t="str">
        <f>IF('Source NewCleanData'!$C1901="lesson1",'Source NewCleanData'!F1901,"")</f>
        <v>2018-04-29T19:51:40.916Z</v>
      </c>
    </row>
    <row r="496" spans="1:6" x14ac:dyDescent="0.3">
      <c r="A496">
        <f>VLOOKUP(C496,'UniqueAuthor#s'!$B$5:$C$75,2,TRUE)</f>
        <v>70</v>
      </c>
      <c r="B496" t="str">
        <f>IF('Source NewCleanData'!$C1902="lesson1",'Source NewCleanData'!C1902,"")</f>
        <v>lesson1</v>
      </c>
      <c r="C496">
        <f>IF('Source NewCleanData'!$C1902="lesson1",'Source NewCleanData'!D1902,"")</f>
        <v>986152387</v>
      </c>
      <c r="D496" t="str">
        <f>IF('Source NewCleanData'!$C1902="lesson1",'Source NewCleanData'!E1902,"")</f>
        <v>ConfirmS=#So&lt;K&gt;;</v>
      </c>
      <c r="E496" t="b">
        <f t="shared" si="9"/>
        <v>0</v>
      </c>
      <c r="F496" s="80" t="str">
        <f>IF('Source NewCleanData'!$C1902="lesson1",'Source NewCleanData'!F1902,"")</f>
        <v>2018-04-29T19:52:55.569Z</v>
      </c>
    </row>
    <row r="497" spans="1:6" x14ac:dyDescent="0.3">
      <c r="A497">
        <f>VLOOKUP(C497,'UniqueAuthor#s'!$B$5:$C$75,2,TRUE)</f>
        <v>70</v>
      </c>
      <c r="B497" t="str">
        <f>IF('Source NewCleanData'!$C1903="lesson1",'Source NewCleanData'!C1903,"")</f>
        <v>lesson1</v>
      </c>
      <c r="C497">
        <f>IF('Source NewCleanData'!$C1903="lesson1",'Source NewCleanData'!D1903,"")</f>
        <v>986152387</v>
      </c>
      <c r="D497" t="str">
        <f>IF('Source NewCleanData'!$C1903="lesson1",'Source NewCleanData'!E1903,"")</f>
        <v>ConfirmS=&lt;#S&gt;o&lt;K&gt;;</v>
      </c>
      <c r="E497" t="b">
        <f t="shared" si="9"/>
        <v>0</v>
      </c>
      <c r="F497" s="80" t="str">
        <f>IF('Source NewCleanData'!$C1903="lesson1",'Source NewCleanData'!F1903,"")</f>
        <v>2018-04-29T19:53:06.327Z</v>
      </c>
    </row>
    <row r="498" spans="1:6" x14ac:dyDescent="0.3">
      <c r="A498">
        <f>VLOOKUP(C498,'UniqueAuthor#s'!$B$5:$C$75,2,TRUE)</f>
        <v>70</v>
      </c>
      <c r="B498" t="str">
        <f>IF('Source NewCleanData'!$C1904="lesson1",'Source NewCleanData'!C1904,"")</f>
        <v>lesson1</v>
      </c>
      <c r="C498">
        <f>IF('Source NewCleanData'!$C1904="lesson1",'Source NewCleanData'!D1904,"")</f>
        <v>986152387</v>
      </c>
      <c r="D498" t="str">
        <f>IF('Source NewCleanData'!$C1904="lesson1",'Source NewCleanData'!E1904,"")</f>
        <v>ConfirmS=&lt;S&gt;o&lt;K&gt;;</v>
      </c>
      <c r="E498" t="b">
        <f t="shared" si="9"/>
        <v>0</v>
      </c>
      <c r="F498" s="80" t="str">
        <f>IF('Source NewCleanData'!$C1904="lesson1",'Source NewCleanData'!F1904,"")</f>
        <v>2018-04-29T19:53:15.295Z</v>
      </c>
    </row>
    <row r="499" spans="1:6" x14ac:dyDescent="0.3">
      <c r="A499">
        <f>VLOOKUP(C499,'UniqueAuthor#s'!$B$5:$C$75,2,TRUE)</f>
        <v>70</v>
      </c>
      <c r="B499" t="str">
        <f>IF('Source NewCleanData'!$C1905="lesson1",'Source NewCleanData'!C1905,"")</f>
        <v>lesson1</v>
      </c>
      <c r="C499">
        <f>IF('Source NewCleanData'!$C1905="lesson1",'Source NewCleanData'!D1905,"")</f>
        <v>986152387</v>
      </c>
      <c r="D499" t="str">
        <f>IF('Source NewCleanData'!$C1905="lesson1",'Source NewCleanData'!E1905,"")</f>
        <v>ConfirmS=So&lt;K&gt;;</v>
      </c>
      <c r="E499" t="b">
        <f t="shared" si="9"/>
        <v>0</v>
      </c>
      <c r="F499" s="80" t="str">
        <f>IF('Source NewCleanData'!$C1905="lesson1",'Source NewCleanData'!F1905,"")</f>
        <v>2018-04-29T19:53:20.303Z</v>
      </c>
    </row>
    <row r="500" spans="1:6" x14ac:dyDescent="0.3">
      <c r="A500">
        <f>VLOOKUP(C500,'UniqueAuthor#s'!$B$5:$C$75,2,TRUE)</f>
        <v>70</v>
      </c>
      <c r="B500" t="str">
        <f>IF('Source NewCleanData'!$C1906="lesson1",'Source NewCleanData'!C1906,"")</f>
        <v>lesson1</v>
      </c>
      <c r="C500">
        <f>IF('Source NewCleanData'!$C1906="lesson1",'Source NewCleanData'!D1906,"")</f>
        <v>986152387</v>
      </c>
      <c r="D500" t="str">
        <f>IF('Source NewCleanData'!$C1906="lesson1",'Source NewCleanData'!E1906,"")</f>
        <v>ConfirmS=Ko#S;</v>
      </c>
      <c r="E500" t="b">
        <f t="shared" si="9"/>
        <v>0</v>
      </c>
      <c r="F500" s="80" t="str">
        <f>IF('Source NewCleanData'!$C1906="lesson1",'Source NewCleanData'!F1906,"")</f>
        <v>2018-04-29T19:53:31.693Z</v>
      </c>
    </row>
    <row r="501" spans="1:6" x14ac:dyDescent="0.3">
      <c r="A501">
        <f>VLOOKUP(C501,'UniqueAuthor#s'!$B$5:$C$75,2,TRUE)</f>
        <v>70</v>
      </c>
      <c r="B501" t="str">
        <f>IF('Source NewCleanData'!$C1907="lesson1",'Source NewCleanData'!C1907,"")</f>
        <v>lesson1</v>
      </c>
      <c r="C501">
        <f>IF('Source NewCleanData'!$C1907="lesson1",'Source NewCleanData'!D1907,"")</f>
        <v>986152387</v>
      </c>
      <c r="D501" t="str">
        <f>IF('Source NewCleanData'!$C1907="lesson1",'Source NewCleanData'!E1907,"")</f>
        <v>ConfirmS=Ko&lt;#S&gt;;</v>
      </c>
      <c r="E501" t="b">
        <f t="shared" si="9"/>
        <v>0</v>
      </c>
      <c r="F501" s="80" t="str">
        <f>IF('Source NewCleanData'!$C1907="lesson1",'Source NewCleanData'!F1907,"")</f>
        <v>2018-04-29T19:53:45.582Z</v>
      </c>
    </row>
    <row r="502" spans="1:6" x14ac:dyDescent="0.3">
      <c r="A502">
        <f>VLOOKUP(C502,'UniqueAuthor#s'!$B$5:$C$75,2,TRUE)</f>
        <v>70</v>
      </c>
      <c r="B502" t="str">
        <f>IF('Source NewCleanData'!$C1908="lesson1",'Source NewCleanData'!C1908,"")</f>
        <v>lesson1</v>
      </c>
      <c r="C502">
        <f>IF('Source NewCleanData'!$C1908="lesson1",'Source NewCleanData'!D1908,"")</f>
        <v>986152387</v>
      </c>
      <c r="D502" t="str">
        <f>IF('Source NewCleanData'!$C1908="lesson1",'Source NewCleanData'!E1908,"")</f>
        <v>ConfirmS=&lt;K&gt;o&lt;S&gt;;</v>
      </c>
      <c r="E502" t="b">
        <f t="shared" si="9"/>
        <v>0</v>
      </c>
      <c r="F502" s="80" t="str">
        <f>IF('Source NewCleanData'!$C1908="lesson1",'Source NewCleanData'!F1908,"")</f>
        <v>2018-04-29T19:54:41.429Z</v>
      </c>
    </row>
    <row r="503" spans="1:6" x14ac:dyDescent="0.3">
      <c r="A503">
        <f>VLOOKUP(C503,'UniqueAuthor#s'!$B$5:$C$75,2,TRUE)</f>
        <v>70</v>
      </c>
      <c r="B503" t="str">
        <f>IF('Source NewCleanData'!$C1909="lesson1",'Source NewCleanData'!C1909,"")</f>
        <v>lesson1</v>
      </c>
      <c r="C503">
        <f>IF('Source NewCleanData'!$C1909="lesson1",'Source NewCleanData'!D1909,"")</f>
        <v>986152387</v>
      </c>
      <c r="D503" t="str">
        <f>IF('Source NewCleanData'!$C1909="lesson1",'Source NewCleanData'!E1909,"")</f>
        <v>ConfirmS=&lt;K&gt;oS;</v>
      </c>
      <c r="E503" t="b">
        <f t="shared" si="9"/>
        <v>0</v>
      </c>
      <c r="F503" s="80" t="str">
        <f>IF('Source NewCleanData'!$C1909="lesson1",'Source NewCleanData'!F1909,"")</f>
        <v>2018-04-29T19:54:49.756Z</v>
      </c>
    </row>
    <row r="504" spans="1:6" x14ac:dyDescent="0.3">
      <c r="A504">
        <f>VLOOKUP(C504,'UniqueAuthor#s'!$B$5:$C$75,2,TRUE)</f>
        <v>70</v>
      </c>
      <c r="B504" t="str">
        <f>IF('Source NewCleanData'!$C1910="lesson1",'Source NewCleanData'!C1910,"")</f>
        <v>lesson1</v>
      </c>
      <c r="C504">
        <f>IF('Source NewCleanData'!$C1910="lesson1",'Source NewCleanData'!D1910,"")</f>
        <v>986152387</v>
      </c>
      <c r="D504" t="str">
        <f>IF('Source NewCleanData'!$C1910="lesson1",'Source NewCleanData'!E1910,"")</f>
        <v>ConfirmS=&lt;K&gt;o#S;</v>
      </c>
      <c r="E504" t="b">
        <f t="shared" si="9"/>
        <v>0</v>
      </c>
      <c r="F504" s="80" t="str">
        <f>IF('Source NewCleanData'!$C1910="lesson1",'Source NewCleanData'!F1910,"")</f>
        <v>2018-04-29T19:55:06.464Z</v>
      </c>
    </row>
    <row r="505" spans="1:6" x14ac:dyDescent="0.3">
      <c r="A505">
        <f>VLOOKUP(C505,'UniqueAuthor#s'!$B$5:$C$75,2,TRUE)</f>
        <v>70</v>
      </c>
      <c r="B505" t="str">
        <f>IF('Source NewCleanData'!$C1911="lesson1",'Source NewCleanData'!C1911,"")</f>
        <v>lesson1</v>
      </c>
      <c r="C505">
        <f>IF('Source NewCleanData'!$C1911="lesson1",'Source NewCleanData'!D1911,"")</f>
        <v>986152387</v>
      </c>
      <c r="D505" t="str">
        <f>IF('Source NewCleanData'!$C1911="lesson1",'Source NewCleanData'!E1911,"")</f>
        <v>ConfirmS=&lt;#K&gt;o#S;</v>
      </c>
      <c r="E505" t="b">
        <f t="shared" si="9"/>
        <v>1</v>
      </c>
      <c r="F505" s="80" t="str">
        <f>IF('Source NewCleanData'!$C1911="lesson1",'Source NewCleanData'!F1911,"")</f>
        <v>2018-04-29T19:55:15.450Z</v>
      </c>
    </row>
    <row r="506" spans="1:6" x14ac:dyDescent="0.3">
      <c r="A506">
        <f>VLOOKUP(C506,'UniqueAuthor#s'!$B$5:$C$75,2,TRUE)</f>
        <v>70</v>
      </c>
      <c r="B506" t="str">
        <f>IF('Source NewCleanData'!$C1939="lesson1",'Source NewCleanData'!C1939,"")</f>
        <v>lesson1</v>
      </c>
      <c r="C506">
        <f>IF('Source NewCleanData'!$C1939="lesson1",'Source NewCleanData'!D1939,"")</f>
        <v>986152387</v>
      </c>
      <c r="D506" t="str">
        <f>IF('Source NewCleanData'!$C1939="lesson1",'Source NewCleanData'!E1939,"")</f>
        <v>ConfirmS=&lt;K&gt;;</v>
      </c>
      <c r="E506" t="b">
        <f t="shared" si="9"/>
        <v>0</v>
      </c>
      <c r="F506" s="80" t="str">
        <f>IF('Source NewCleanData'!$C1939="lesson1",'Source NewCleanData'!F1939,"")</f>
        <v>2018-05-02T23:37:38.207Z</v>
      </c>
    </row>
    <row r="507" spans="1:6" x14ac:dyDescent="0.3">
      <c r="A507">
        <f>VLOOKUP(C507,'UniqueAuthor#s'!$B$5:$C$75,2,TRUE)</f>
        <v>70</v>
      </c>
      <c r="B507" t="str">
        <f>IF('Source NewCleanData'!$C1940="lesson1",'Source NewCleanData'!C1940,"")</f>
        <v>lesson1</v>
      </c>
      <c r="C507">
        <f>IF('Source NewCleanData'!$C1940="lesson1",'Source NewCleanData'!D1940,"")</f>
        <v>986152387</v>
      </c>
      <c r="D507" t="str">
        <f>IF('Source NewCleanData'!$C1940="lesson1",'Source NewCleanData'!E1940,"")</f>
        <v>ConfirmS=&lt;#K&gt;;</v>
      </c>
      <c r="E507" t="b">
        <f t="shared" si="9"/>
        <v>1</v>
      </c>
      <c r="F507" s="80" t="str">
        <f>IF('Source NewCleanData'!$C1940="lesson1",'Source NewCleanData'!F1940,"")</f>
        <v>2018-05-02T23:37:44.573Z</v>
      </c>
    </row>
    <row r="508" spans="1:6" x14ac:dyDescent="0.3">
      <c r="A508">
        <f>VLOOKUP(C508,'UniqueAuthor#s'!$B$5:$C$75,2,TRUE)</f>
        <v>70</v>
      </c>
      <c r="B508" t="str">
        <f>IF('Source NewCleanData'!$C1941="lesson1",'Source NewCleanData'!C1941,"")</f>
        <v>lesson1</v>
      </c>
      <c r="C508">
        <f>IF('Source NewCleanData'!$C1941="lesson1",'Source NewCleanData'!D1941,"")</f>
        <v>986152387</v>
      </c>
      <c r="D508" t="str">
        <f>IF('Source NewCleanData'!$C1941="lesson1",'Source NewCleanData'!E1941,"")</f>
        <v>ConfirmS=&lt;#K&gt;o#S;/*Ieditedthisline*/</v>
      </c>
      <c r="E508" t="b">
        <f t="shared" si="9"/>
        <v>0</v>
      </c>
      <c r="F508" s="80" t="str">
        <f>IF('Source NewCleanData'!$C1941="lesson1",'Source NewCleanData'!F1941,"")</f>
        <v>2018-05-02T23:39:52.938Z</v>
      </c>
    </row>
    <row r="509" spans="1:6" x14ac:dyDescent="0.3">
      <c r="A509">
        <f>VLOOKUP(C509,'UniqueAuthor#s'!$B$5:$C$75,2,TRUE)</f>
        <v>70</v>
      </c>
      <c r="B509" t="str">
        <f>IF('Source NewCleanData'!$C1942="lesson1",'Source NewCleanData'!C1942,"")</f>
        <v>lesson1</v>
      </c>
      <c r="C509">
        <f>IF('Source NewCleanData'!$C1942="lesson1",'Source NewCleanData'!D1942,"")</f>
        <v>986152387</v>
      </c>
      <c r="D509" t="str">
        <f>IF('Source NewCleanData'!$C1942="lesson1",'Source NewCleanData'!E1942,"")</f>
        <v>ConfirmS=&lt;#K&gt;o#S;/*Ieditedthisline*/</v>
      </c>
      <c r="E509" t="b">
        <f t="shared" si="9"/>
        <v>0</v>
      </c>
      <c r="F509" s="80" t="str">
        <f>IF('Source NewCleanData'!$C1942="lesson1",'Source NewCleanData'!F1942,"")</f>
        <v>2018-05-02T23:40:02.466Z</v>
      </c>
    </row>
    <row r="510" spans="1:6" x14ac:dyDescent="0.3">
      <c r="A510">
        <f>VLOOKUP(C510,'UniqueAuthor#s'!$B$5:$C$75,2,TRUE)</f>
        <v>70</v>
      </c>
      <c r="B510" t="str">
        <f>IF('Source NewCleanData'!$C1943="lesson1",'Source NewCleanData'!C1943,"")</f>
        <v>lesson1</v>
      </c>
      <c r="C510">
        <f>IF('Source NewCleanData'!$C1943="lesson1",'Source NewCleanData'!D1943,"")</f>
        <v>986152387</v>
      </c>
      <c r="D510" t="str">
        <f>IF('Source NewCleanData'!$C1943="lesson1",'Source NewCleanData'!E1943,"")</f>
        <v>ConfirmS=&lt;#K&gt;;/*Ieditedthisline*/</v>
      </c>
      <c r="E510" t="b">
        <f t="shared" si="9"/>
        <v>0</v>
      </c>
      <c r="F510" s="80" t="str">
        <f>IF('Source NewCleanData'!$C1943="lesson1",'Source NewCleanData'!F1943,"")</f>
        <v>2018-05-02T23:40:30.422Z</v>
      </c>
    </row>
    <row r="511" spans="1:6" x14ac:dyDescent="0.3">
      <c r="A511">
        <f>VLOOKUP(C511,'UniqueAuthor#s'!$B$5:$C$75,2,TRUE)</f>
        <v>70</v>
      </c>
      <c r="B511" t="str">
        <f>IF('Source NewCleanData'!$C1944="lesson1",'Source NewCleanData'!C1944,"")</f>
        <v>lesson1</v>
      </c>
      <c r="C511">
        <f>IF('Source NewCleanData'!$C1944="lesson1",'Source NewCleanData'!D1944,"")</f>
        <v>986152387</v>
      </c>
      <c r="D511" t="str">
        <f>IF('Source NewCleanData'!$C1944="lesson1",'Source NewCleanData'!E1944,"")</f>
        <v>ConfirmS=&lt;#K&gt;;/*Ieditedthisline*/</v>
      </c>
      <c r="E511" t="b">
        <f t="shared" si="9"/>
        <v>0</v>
      </c>
      <c r="F511" s="80" t="str">
        <f>IF('Source NewCleanData'!$C1944="lesson1",'Source NewCleanData'!F1944,"")</f>
        <v>2018-05-02T23:40:34.701Z</v>
      </c>
    </row>
    <row r="512" spans="1:6" x14ac:dyDescent="0.3">
      <c r="A512">
        <f>VLOOKUP(C512,'UniqueAuthor#s'!$B$5:$C$75,2,TRUE)</f>
        <v>70</v>
      </c>
      <c r="B512" t="str">
        <f>IF('Source NewCleanData'!$C1945="lesson1",'Source NewCleanData'!C1945,"")</f>
        <v>lesson1</v>
      </c>
      <c r="C512">
        <f>IF('Source NewCleanData'!$C1945="lesson1",'Source NewCleanData'!D1945,"")</f>
        <v>986152387</v>
      </c>
      <c r="D512" t="str">
        <f>IF('Source NewCleanData'!$C1945="lesson1",'Source NewCleanData'!E1945,"")</f>
        <v>ConfirmS=&lt;#K&gt;o#S/*Ieditedthisline*/;</v>
      </c>
      <c r="E512" t="b">
        <f t="shared" si="9"/>
        <v>0</v>
      </c>
      <c r="F512" s="80" t="str">
        <f>IF('Source NewCleanData'!$C1945="lesson1",'Source NewCleanData'!F1945,"")</f>
        <v>2018-05-02T23:40:57.391Z</v>
      </c>
    </row>
    <row r="513" spans="1:6" x14ac:dyDescent="0.3">
      <c r="A513">
        <f>VLOOKUP(C513,'UniqueAuthor#s'!$B$5:$C$75,2,TRUE)</f>
        <v>70</v>
      </c>
      <c r="B513" t="str">
        <f>IF('Source NewCleanData'!$C1946="lesson1",'Source NewCleanData'!C1946,"")</f>
        <v>lesson1</v>
      </c>
      <c r="C513">
        <f>IF('Source NewCleanData'!$C1946="lesson1",'Source NewCleanData'!D1946,"")</f>
        <v>986152387</v>
      </c>
      <c r="D513" t="str">
        <f>IF('Source NewCleanData'!$C1946="lesson1",'Source NewCleanData'!E1946,"")</f>
        <v>ConfirmS=&lt;#K&gt;o#S;</v>
      </c>
      <c r="E513" t="b">
        <f t="shared" si="9"/>
        <v>1</v>
      </c>
      <c r="F513" s="80" t="str">
        <f>IF('Source NewCleanData'!$C1946="lesson1",'Source NewCleanData'!F1946,"")</f>
        <v>2018-05-02T23:41:14.931Z</v>
      </c>
    </row>
    <row r="514" spans="1:6" x14ac:dyDescent="0.3">
      <c r="A514">
        <f>VLOOKUP(C514,'UniqueAuthor#s'!$B$5:$C$75,2,TRUE)</f>
        <v>70</v>
      </c>
      <c r="B514" t="str">
        <f>IF('Source NewCleanData'!$C1961="lesson1",'Source NewCleanData'!C1961,"")</f>
        <v>lesson1</v>
      </c>
      <c r="C514">
        <f>IF('Source NewCleanData'!$C1961="lesson1",'Source NewCleanData'!D1961,"")</f>
        <v>986152387</v>
      </c>
      <c r="D514" t="str">
        <f>IF('Source NewCleanData'!$C1961="lesson1",'Source NewCleanData'!E1961,"")</f>
        <v>ConfirmS=&lt;#K&gt;;</v>
      </c>
      <c r="E514" t="b">
        <f t="shared" si="9"/>
        <v>1</v>
      </c>
      <c r="F514" s="80" t="str">
        <f>IF('Source NewCleanData'!$C1961="lesson1",'Source NewCleanData'!F1961,"")</f>
        <v>2018-05-02T23:54:17.391Z</v>
      </c>
    </row>
    <row r="515" spans="1:6" x14ac:dyDescent="0.3">
      <c r="A515">
        <f>VLOOKUP(C515,'UniqueAuthor#s'!$B$5:$C$75,2,TRUE)</f>
        <v>70</v>
      </c>
      <c r="B515" t="str">
        <f>IF('Source NewCleanData'!$C1971="lesson1",'Source NewCleanData'!C1971,"")</f>
        <v>lesson1</v>
      </c>
      <c r="C515">
        <f>IF('Source NewCleanData'!$C1971="lesson1",'Source NewCleanData'!D1971,"")</f>
        <v>986152387</v>
      </c>
      <c r="D515" t="str">
        <f>IF('Source NewCleanData'!$C1971="lesson1",'Source NewCleanData'!E1971,"")</f>
        <v>ConfirmS=K;</v>
      </c>
      <c r="E515" t="b">
        <f t="shared" si="9"/>
        <v>0</v>
      </c>
      <c r="F515" s="80" t="str">
        <f>IF('Source NewCleanData'!$C1971="lesson1",'Source NewCleanData'!F1971,"")</f>
        <v>2018-05-03T00:19:59.986Z</v>
      </c>
    </row>
    <row r="516" spans="1:6" x14ac:dyDescent="0.3">
      <c r="A516">
        <f>VLOOKUP(C516,'UniqueAuthor#s'!$B$5:$C$75,2,TRUE)</f>
        <v>70</v>
      </c>
      <c r="B516" t="str">
        <f>IF('Source NewCleanData'!$C1972="lesson1",'Source NewCleanData'!C1972,"")</f>
        <v>lesson1</v>
      </c>
      <c r="C516">
        <f>IF('Source NewCleanData'!$C1972="lesson1",'Source NewCleanData'!D1972,"")</f>
        <v>986152387</v>
      </c>
      <c r="D516" t="str">
        <f>IF('Source NewCleanData'!$C1972="lesson1",'Source NewCleanData'!E1972,"")</f>
        <v>ConfirmS=#K;</v>
      </c>
      <c r="E516" t="b">
        <f t="shared" si="9"/>
        <v>0</v>
      </c>
      <c r="F516" s="80" t="str">
        <f>IF('Source NewCleanData'!$C1972="lesson1",'Source NewCleanData'!F1972,"")</f>
        <v>2018-05-03T00:20:15.959Z</v>
      </c>
    </row>
    <row r="517" spans="1:6" x14ac:dyDescent="0.3">
      <c r="A517">
        <f>VLOOKUP(C517,'UniqueAuthor#s'!$B$5:$C$75,2,TRUE)</f>
        <v>70</v>
      </c>
      <c r="B517" t="str">
        <f>IF('Source NewCleanData'!$C1973="lesson1",'Source NewCleanData'!C1973,"")</f>
        <v>lesson1</v>
      </c>
      <c r="C517">
        <f>IF('Source NewCleanData'!$C1973="lesson1",'Source NewCleanData'!D1973,"")</f>
        <v>986152387</v>
      </c>
      <c r="D517" t="str">
        <f>IF('Source NewCleanData'!$C1973="lesson1",'Source NewCleanData'!E1973,"")</f>
        <v>ConfirmS=&lt;#K&gt;;</v>
      </c>
      <c r="E517" t="b">
        <f t="shared" si="9"/>
        <v>1</v>
      </c>
      <c r="F517" s="80" t="str">
        <f>IF('Source NewCleanData'!$C1973="lesson1",'Source NewCleanData'!F1973,"")</f>
        <v>2018-05-03T00:20:22.937Z</v>
      </c>
    </row>
    <row r="518" spans="1:6" x14ac:dyDescent="0.3">
      <c r="A518">
        <f>VLOOKUP(C518,'UniqueAuthor#s'!$B$5:$C$75,2,TRUE)</f>
        <v>71</v>
      </c>
      <c r="B518" t="str">
        <f>IF('Source NewCleanData'!$C1980="lesson1",'Source NewCleanData'!C1980,"")</f>
        <v>lesson1</v>
      </c>
      <c r="C518">
        <f>IF('Source NewCleanData'!$C1980="lesson1",'Source NewCleanData'!D1980,"")</f>
        <v>993599705</v>
      </c>
      <c r="D518" t="str">
        <f>IF('Source NewCleanData'!$C1980="lesson1",'Source NewCleanData'!E1980,"")</f>
        <v>ConfirmS=&lt;&gt;;</v>
      </c>
      <c r="E518" t="b">
        <f t="shared" si="9"/>
        <v>0</v>
      </c>
      <c r="F518" s="80" t="str">
        <f>IF('Source NewCleanData'!$C1980="lesson1",'Source NewCleanData'!F1980,"")</f>
        <v>2018-04-24T12:50:30.962Z</v>
      </c>
    </row>
    <row r="519" spans="1:6" x14ac:dyDescent="0.3">
      <c r="A519">
        <f>VLOOKUP(C519,'UniqueAuthor#s'!$B$5:$C$75,2,TRUE)</f>
        <v>71</v>
      </c>
      <c r="B519" t="str">
        <f>IF('Source NewCleanData'!$C1981="lesson1",'Source NewCleanData'!C1981,"")</f>
        <v>lesson1</v>
      </c>
      <c r="C519">
        <f>IF('Source NewCleanData'!$C1981="lesson1",'Source NewCleanData'!D1981,"")</f>
        <v>993599705</v>
      </c>
      <c r="D519" t="str">
        <f>IF('Source NewCleanData'!$C1981="lesson1",'Source NewCleanData'!E1981,"")</f>
        <v>ConfirmS=K;</v>
      </c>
      <c r="E519" t="b">
        <f t="shared" ref="E519:E522" si="10">IF(OR($D519=$O$9,$D519=$O$10,$D519=$O$11),TRUE,FALSE)</f>
        <v>0</v>
      </c>
      <c r="F519" s="80" t="str">
        <f>IF('Source NewCleanData'!$C1981="lesson1",'Source NewCleanData'!F1981,"")</f>
        <v>2018-04-24T12:50:46.578Z</v>
      </c>
    </row>
    <row r="520" spans="1:6" x14ac:dyDescent="0.3">
      <c r="A520">
        <f>VLOOKUP(C520,'UniqueAuthor#s'!$B$5:$C$75,2,TRUE)</f>
        <v>71</v>
      </c>
      <c r="B520" t="str">
        <f>IF('Source NewCleanData'!$C1982="lesson1",'Source NewCleanData'!C1982,"")</f>
        <v>lesson1</v>
      </c>
      <c r="C520">
        <f>IF('Source NewCleanData'!$C1982="lesson1",'Source NewCleanData'!D1982,"")</f>
        <v>993599705</v>
      </c>
      <c r="D520" t="str">
        <f>IF('Source NewCleanData'!$C1982="lesson1",'Source NewCleanData'!E1982,"")</f>
        <v>ConfirmS=&lt;K&gt;;</v>
      </c>
      <c r="E520" t="b">
        <f t="shared" si="10"/>
        <v>0</v>
      </c>
      <c r="F520" s="80" t="str">
        <f>IF('Source NewCleanData'!$C1982="lesson1",'Source NewCleanData'!F1982,"")</f>
        <v>2018-04-24T12:51:09.216Z</v>
      </c>
    </row>
    <row r="521" spans="1:6" x14ac:dyDescent="0.3">
      <c r="A521">
        <f>VLOOKUP(C521,'UniqueAuthor#s'!$B$5:$C$75,2,TRUE)</f>
        <v>71</v>
      </c>
      <c r="B521" t="str">
        <f>IF('Source NewCleanData'!$C1983="lesson1",'Source NewCleanData'!C1983,"")</f>
        <v>lesson1</v>
      </c>
      <c r="C521">
        <f>IF('Source NewCleanData'!$C1983="lesson1",'Source NewCleanData'!D1983,"")</f>
        <v>993599705</v>
      </c>
      <c r="D521" t="str">
        <f>IF('Source NewCleanData'!$C1983="lesson1",'Source NewCleanData'!E1983,"")</f>
        <v>ConfirmS=#K;</v>
      </c>
      <c r="E521" t="b">
        <f t="shared" si="10"/>
        <v>0</v>
      </c>
      <c r="F521" s="80" t="str">
        <f>IF('Source NewCleanData'!$C1983="lesson1",'Source NewCleanData'!F1983,"")</f>
        <v>2018-04-24T12:51:48.928Z</v>
      </c>
    </row>
    <row r="522" spans="1:6" x14ac:dyDescent="0.3">
      <c r="A522">
        <f>VLOOKUP(C522,'UniqueAuthor#s'!$B$5:$C$75,2,TRUE)</f>
        <v>71</v>
      </c>
      <c r="B522" t="str">
        <f>IF('Source NewCleanData'!$C1984="lesson1",'Source NewCleanData'!C1984,"")</f>
        <v>lesson1</v>
      </c>
      <c r="C522">
        <f>IF('Source NewCleanData'!$C1984="lesson1",'Source NewCleanData'!D1984,"")</f>
        <v>993599705</v>
      </c>
      <c r="D522" t="str">
        <f>IF('Source NewCleanData'!$C1984="lesson1",'Source NewCleanData'!E1984,"")</f>
        <v>ConfirmS=&lt;#K&gt;;</v>
      </c>
      <c r="E522" t="b">
        <f t="shared" si="10"/>
        <v>1</v>
      </c>
      <c r="F522" s="80" t="str">
        <f>IF('Source NewCleanData'!$C1984="lesson1",'Source NewCleanData'!F1984,"")</f>
        <v>2018-04-24T12:52:22.943Z</v>
      </c>
    </row>
  </sheetData>
  <conditionalFormatting sqref="A6:F522">
    <cfRule type="expression" dxfId="17" priority="1">
      <formula>IF(MOD($A6,2)=1,TRUE,FALSE)</formula>
    </cfRule>
  </conditionalFormatting>
  <conditionalFormatting sqref="D6:D522">
    <cfRule type="expression" dxfId="16" priority="2">
      <formula>IF($E6,TRUE,FALSE)</formula>
    </cfRule>
  </conditionalFormatting>
  <conditionalFormatting sqref="J6:J111">
    <cfRule type="expression" dxfId="15" priority="3">
      <formula>IF(OR($J6=$O$9,$J6=$O$10,$J6=$O$11,$J6=$O$12,$J6=$O$13,$J6=$O$14,$J6=$O$15,$J6=$O$16,$J6=$O$17,$J6=$O$18,$J6=$O$19,$J6=$O$20,$J6=$O$21),TRUE,FALSE)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X441"/>
  <sheetViews>
    <sheetView workbookViewId="0"/>
  </sheetViews>
  <sheetFormatPr defaultColWidth="10.88671875" defaultRowHeight="14.4" x14ac:dyDescent="0.3"/>
  <cols>
    <col min="1" max="1" width="5.88671875" style="5" customWidth="1"/>
    <col min="2" max="2" width="8.88671875" style="5" customWidth="1"/>
    <col min="3" max="3" width="11.44140625" style="5" customWidth="1"/>
    <col min="4" max="4" width="24.88671875" style="5" customWidth="1"/>
    <col min="5" max="5" width="10.88671875" style="5"/>
    <col min="6" max="6" width="15.88671875" style="58" customWidth="1"/>
    <col min="7" max="7" width="8.109375" style="5" customWidth="1"/>
    <col min="8" max="8" width="12.6640625" style="5" customWidth="1"/>
    <col min="9" max="9" width="10" style="5" customWidth="1"/>
    <col min="10" max="10" width="10.88671875" style="5" customWidth="1"/>
    <col min="11" max="11" width="14.88671875" style="62" customWidth="1"/>
    <col min="12" max="12" width="5.44140625" style="5" customWidth="1"/>
    <col min="13" max="13" width="24.33203125" style="5" customWidth="1"/>
    <col min="14" max="14" width="9.88671875" style="5" customWidth="1"/>
    <col min="15" max="15" width="16.33203125" style="5" customWidth="1"/>
    <col min="16" max="16" width="14.88671875" style="5" customWidth="1"/>
    <col min="17" max="17" width="14.109375" style="5" customWidth="1"/>
    <col min="18" max="18" width="5.88671875" style="5" customWidth="1"/>
    <col min="19" max="19" width="15.33203125" style="5" customWidth="1"/>
    <col min="20" max="20" width="42.33203125" style="5" customWidth="1"/>
    <col min="21" max="21" width="35.88671875" style="5" customWidth="1"/>
    <col min="22" max="22" width="17.109375" style="5" customWidth="1"/>
    <col min="23" max="16384" width="10.88671875" style="5"/>
  </cols>
  <sheetData>
    <row r="2" spans="1:24" x14ac:dyDescent="0.3">
      <c r="K2" s="65" t="s">
        <v>7</v>
      </c>
    </row>
    <row r="3" spans="1:24" x14ac:dyDescent="0.3">
      <c r="D3" s="3" t="s">
        <v>0</v>
      </c>
      <c r="I3" s="3" t="s">
        <v>2939</v>
      </c>
      <c r="J3" s="3"/>
      <c r="K3" s="63" t="s">
        <v>2940</v>
      </c>
      <c r="N3" s="10" t="s">
        <v>1</v>
      </c>
      <c r="O3" s="3"/>
      <c r="P3" s="3"/>
      <c r="Q3" s="3"/>
      <c r="R3" s="3"/>
    </row>
    <row r="4" spans="1:24" x14ac:dyDescent="0.3">
      <c r="A4" s="3"/>
      <c r="B4" s="3"/>
      <c r="C4" s="3"/>
      <c r="D4" s="3" t="s">
        <v>835</v>
      </c>
      <c r="E4" s="3" t="s">
        <v>12</v>
      </c>
      <c r="F4" s="59" t="s">
        <v>3</v>
      </c>
      <c r="G4" s="3"/>
      <c r="I4" s="3" t="s">
        <v>2941</v>
      </c>
      <c r="J4" s="3" t="s">
        <v>4</v>
      </c>
      <c r="K4" s="63" t="s">
        <v>2942</v>
      </c>
      <c r="M4" s="3" t="s">
        <v>2943</v>
      </c>
      <c r="N4" s="55" t="s">
        <v>7</v>
      </c>
      <c r="O4" s="4"/>
      <c r="P4" s="4"/>
      <c r="Q4" s="4"/>
      <c r="R4" s="4"/>
    </row>
    <row r="5" spans="1:24" ht="15" thickBot="1" x14ac:dyDescent="0.35">
      <c r="A5" s="155"/>
      <c r="B5" s="155"/>
      <c r="C5" s="155" t="s">
        <v>9</v>
      </c>
      <c r="D5" s="155" t="s">
        <v>10</v>
      </c>
      <c r="E5" s="23" t="s">
        <v>667</v>
      </c>
      <c r="F5" s="60" t="s">
        <v>11</v>
      </c>
      <c r="G5" s="23" t="s">
        <v>2944</v>
      </c>
      <c r="H5" s="155" t="s">
        <v>2939</v>
      </c>
      <c r="I5" s="23" t="s">
        <v>10</v>
      </c>
      <c r="J5" s="23" t="s">
        <v>10</v>
      </c>
      <c r="K5" s="64" t="s">
        <v>837</v>
      </c>
      <c r="L5" s="18"/>
      <c r="M5" s="155" t="s">
        <v>10</v>
      </c>
      <c r="N5" s="56" t="s">
        <v>14</v>
      </c>
      <c r="O5" s="157" t="s">
        <v>16</v>
      </c>
      <c r="P5" s="157"/>
      <c r="Q5" s="157"/>
      <c r="R5" s="3"/>
    </row>
    <row r="6" spans="1:24" x14ac:dyDescent="0.3">
      <c r="A6" s="5">
        <f>VLOOKUP(C6,'UniqueAuthor#s'!$B$5:$C$72,2,TRUE)</f>
        <v>1</v>
      </c>
      <c r="B6" s="5" t="s">
        <v>2</v>
      </c>
      <c r="C6" s="5">
        <v>12696425</v>
      </c>
      <c r="D6" s="5" t="s">
        <v>22</v>
      </c>
      <c r="E6" s="5" t="b">
        <f t="shared" ref="E6:E69" si="0">IF(OR($D6=$T$9,$D6=$T$10,$D6=$T$11),TRUE,FALSE)</f>
        <v>0</v>
      </c>
      <c r="F6" s="58" t="s">
        <v>873</v>
      </c>
      <c r="G6" s="57">
        <v>43215</v>
      </c>
      <c r="H6" s="15" t="s">
        <v>2945</v>
      </c>
      <c r="I6" s="16"/>
      <c r="J6" s="16"/>
      <c r="K6" s="16"/>
      <c r="L6" s="5">
        <v>1</v>
      </c>
      <c r="M6" s="5" t="s">
        <v>17</v>
      </c>
      <c r="N6" s="7">
        <f t="shared" ref="N6:N37" si="1">COUNTIF(D$6:D$441,"="&amp;M6)</f>
        <v>49</v>
      </c>
      <c r="O6" s="45" t="s">
        <v>19</v>
      </c>
      <c r="P6" s="5" t="s">
        <v>18</v>
      </c>
      <c r="Q6" s="47"/>
      <c r="S6" s="41"/>
      <c r="T6" s="42" t="s">
        <v>2931</v>
      </c>
    </row>
    <row r="7" spans="1:24" x14ac:dyDescent="0.3">
      <c r="A7" s="5">
        <f>VLOOKUP(C7,'UniqueAuthor#s'!$B$5:$C$72,2,TRUE)</f>
        <v>1</v>
      </c>
      <c r="B7" s="5" t="s">
        <v>2</v>
      </c>
      <c r="C7" s="5">
        <v>12696425</v>
      </c>
      <c r="D7" s="5" t="s">
        <v>81</v>
      </c>
      <c r="E7" s="5" t="b">
        <f t="shared" si="0"/>
        <v>0</v>
      </c>
      <c r="F7" s="58" t="s">
        <v>874</v>
      </c>
      <c r="G7" s="57">
        <v>43215</v>
      </c>
      <c r="H7" s="15" t="s">
        <v>2946</v>
      </c>
      <c r="I7" s="16">
        <f>H7-H6</f>
        <v>1.9207175925928244E-4</v>
      </c>
      <c r="J7" s="16"/>
      <c r="K7" s="16"/>
      <c r="L7" s="5">
        <v>2</v>
      </c>
      <c r="M7" s="5" t="s">
        <v>22</v>
      </c>
      <c r="N7" s="7">
        <f t="shared" si="1"/>
        <v>42</v>
      </c>
      <c r="O7" s="6" t="s">
        <v>18</v>
      </c>
      <c r="Q7" s="8"/>
      <c r="S7" s="38"/>
      <c r="T7" s="43" t="s">
        <v>2932</v>
      </c>
    </row>
    <row r="8" spans="1:24" x14ac:dyDescent="0.3">
      <c r="A8" s="5">
        <f>VLOOKUP(C8,'UniqueAuthor#s'!$B$5:$C$72,2,TRUE)</f>
        <v>1</v>
      </c>
      <c r="B8" s="5" t="s">
        <v>2</v>
      </c>
      <c r="C8" s="5">
        <v>12696425</v>
      </c>
      <c r="D8" s="5" t="s">
        <v>71</v>
      </c>
      <c r="E8" s="5" t="b">
        <f t="shared" si="0"/>
        <v>0</v>
      </c>
      <c r="F8" s="58" t="s">
        <v>875</v>
      </c>
      <c r="G8" s="57">
        <v>43215</v>
      </c>
      <c r="H8" s="15" t="s">
        <v>2947</v>
      </c>
      <c r="I8" s="16">
        <f t="shared" ref="I8:I11" si="2">H8-H7</f>
        <v>2.0434027777782582E-4</v>
      </c>
      <c r="J8" s="16"/>
      <c r="K8" s="16"/>
      <c r="L8" s="5">
        <v>3</v>
      </c>
      <c r="M8" s="5" t="s">
        <v>25</v>
      </c>
      <c r="N8" s="7">
        <f t="shared" si="1"/>
        <v>37</v>
      </c>
      <c r="O8" s="6"/>
      <c r="Q8" s="8"/>
      <c r="S8" s="38"/>
      <c r="T8" s="43" t="s">
        <v>26</v>
      </c>
    </row>
    <row r="9" spans="1:24" x14ac:dyDescent="0.3">
      <c r="A9" s="5">
        <f>VLOOKUP(C9,'UniqueAuthor#s'!$B$5:$C$72,2,TRUE)</f>
        <v>1</v>
      </c>
      <c r="B9" s="5" t="s">
        <v>2</v>
      </c>
      <c r="C9" s="5">
        <v>12696425</v>
      </c>
      <c r="D9" s="5" t="s">
        <v>93</v>
      </c>
      <c r="E9" s="5" t="b">
        <f t="shared" si="0"/>
        <v>0</v>
      </c>
      <c r="F9" s="58" t="s">
        <v>876</v>
      </c>
      <c r="G9" s="57">
        <v>43215</v>
      </c>
      <c r="H9" s="15" t="s">
        <v>2948</v>
      </c>
      <c r="I9" s="16">
        <f t="shared" si="2"/>
        <v>1.994212962961317E-4</v>
      </c>
      <c r="J9" s="16"/>
      <c r="K9" s="16">
        <f ca="1">MIN(OFFSET(I11,J11*-1+2,0,J11-1,1))</f>
        <v>1.1224537037035631E-4</v>
      </c>
      <c r="L9" s="13">
        <v>4</v>
      </c>
      <c r="M9" s="5" t="s">
        <v>29</v>
      </c>
      <c r="N9" s="7">
        <f t="shared" si="1"/>
        <v>24</v>
      </c>
      <c r="O9" s="6"/>
      <c r="Q9" s="8"/>
      <c r="S9" s="49">
        <v>1</v>
      </c>
      <c r="T9" s="35" t="s">
        <v>29</v>
      </c>
    </row>
    <row r="10" spans="1:24" x14ac:dyDescent="0.3">
      <c r="A10" s="5">
        <f>VLOOKUP(C10,'UniqueAuthor#s'!$B$5:$C$72,2,TRUE)</f>
        <v>1</v>
      </c>
      <c r="B10" s="5" t="s">
        <v>2</v>
      </c>
      <c r="C10" s="5">
        <v>12696425</v>
      </c>
      <c r="D10" s="5" t="s">
        <v>120</v>
      </c>
      <c r="E10" s="5" t="b">
        <f t="shared" si="0"/>
        <v>0</v>
      </c>
      <c r="F10" s="58" t="s">
        <v>877</v>
      </c>
      <c r="G10" s="57">
        <v>43215</v>
      </c>
      <c r="H10" s="15" t="s">
        <v>2949</v>
      </c>
      <c r="I10" s="16">
        <f t="shared" si="2"/>
        <v>2.3939814814821769E-4</v>
      </c>
      <c r="J10" s="16"/>
      <c r="K10" s="16">
        <f ca="1">MAX(OFFSET(I11,J11*-1+2,0,J11-1,1))</f>
        <v>2.3939814814821769E-4</v>
      </c>
      <c r="L10" s="13">
        <v>5</v>
      </c>
      <c r="M10" s="5" t="s">
        <v>28</v>
      </c>
      <c r="N10" s="7">
        <f t="shared" si="1"/>
        <v>24</v>
      </c>
      <c r="O10" s="6" t="s">
        <v>18</v>
      </c>
      <c r="Q10" s="8"/>
      <c r="S10" s="49">
        <v>2</v>
      </c>
      <c r="T10" s="35" t="s">
        <v>25</v>
      </c>
    </row>
    <row r="11" spans="1:24" ht="15" thickBot="1" x14ac:dyDescent="0.35">
      <c r="A11" s="5">
        <f>VLOOKUP(C11,'UniqueAuthor#s'!$B$5:$C$72,2,TRUE)</f>
        <v>1</v>
      </c>
      <c r="B11" s="5" t="s">
        <v>2</v>
      </c>
      <c r="C11" s="5">
        <v>12696425</v>
      </c>
      <c r="D11" s="5" t="s">
        <v>29</v>
      </c>
      <c r="E11" s="5" t="b">
        <f t="shared" si="0"/>
        <v>1</v>
      </c>
      <c r="F11" s="58" t="s">
        <v>878</v>
      </c>
      <c r="G11" s="57">
        <v>43215</v>
      </c>
      <c r="H11" s="15" t="s">
        <v>2950</v>
      </c>
      <c r="I11" s="16">
        <f t="shared" si="2"/>
        <v>1.1224537037035631E-4</v>
      </c>
      <c r="J11" s="5">
        <f>COUNTIF($C$6:$C$441,"="&amp;C11)</f>
        <v>6</v>
      </c>
      <c r="K11" s="16">
        <f ca="1">AVERAGE(OFFSET(I11,J11*-1+2,0,J11-1,1))</f>
        <v>1.894953703703628E-4</v>
      </c>
      <c r="L11" s="5">
        <v>6</v>
      </c>
      <c r="M11" s="5" t="s">
        <v>35</v>
      </c>
      <c r="N11" s="7">
        <f t="shared" si="1"/>
        <v>19</v>
      </c>
      <c r="O11" s="46" t="s">
        <v>19</v>
      </c>
      <c r="P11" s="13" t="s">
        <v>36</v>
      </c>
      <c r="Q11" s="48"/>
      <c r="R11" s="13"/>
      <c r="S11" s="50">
        <v>3</v>
      </c>
      <c r="T11" s="44" t="s">
        <v>33</v>
      </c>
    </row>
    <row r="12" spans="1:24" x14ac:dyDescent="0.3">
      <c r="A12" s="5">
        <f>VLOOKUP(C12,'UniqueAuthor#s'!$B$5:$C$72,2,TRUE)</f>
        <v>2</v>
      </c>
      <c r="B12" s="5" t="s">
        <v>2</v>
      </c>
      <c r="C12" s="5">
        <v>18621716</v>
      </c>
      <c r="D12" s="5" t="s">
        <v>38</v>
      </c>
      <c r="E12" s="5" t="b">
        <f t="shared" si="0"/>
        <v>0</v>
      </c>
      <c r="F12" s="58" t="s">
        <v>925</v>
      </c>
      <c r="G12" s="57">
        <v>43220</v>
      </c>
      <c r="H12" s="15" t="s">
        <v>2951</v>
      </c>
      <c r="I12" s="16"/>
      <c r="J12" s="16"/>
      <c r="K12" s="16"/>
      <c r="L12" s="5">
        <v>7</v>
      </c>
      <c r="M12" s="5" t="s">
        <v>38</v>
      </c>
      <c r="N12" s="7">
        <f t="shared" si="1"/>
        <v>19</v>
      </c>
      <c r="O12" s="46" t="s">
        <v>39</v>
      </c>
      <c r="Q12" s="8"/>
      <c r="X12"/>
    </row>
    <row r="13" spans="1:24" ht="15" thickBot="1" x14ac:dyDescent="0.35">
      <c r="A13" s="5">
        <f>VLOOKUP(C13,'UniqueAuthor#s'!$B$5:$C$72,2,TRUE)</f>
        <v>2</v>
      </c>
      <c r="B13" s="5" t="s">
        <v>2</v>
      </c>
      <c r="C13" s="5">
        <v>18621716</v>
      </c>
      <c r="D13" s="5" t="s">
        <v>44</v>
      </c>
      <c r="E13" s="5" t="b">
        <f t="shared" si="0"/>
        <v>0</v>
      </c>
      <c r="F13" s="58" t="s">
        <v>926</v>
      </c>
      <c r="G13" s="57">
        <v>43220</v>
      </c>
      <c r="H13" s="15" t="s">
        <v>2952</v>
      </c>
      <c r="I13" s="16">
        <f>H13-H12</f>
        <v>1.8818171296296343E-3</v>
      </c>
      <c r="J13" s="16"/>
      <c r="K13" s="16"/>
      <c r="L13" s="5">
        <v>8</v>
      </c>
      <c r="M13" s="5" t="s">
        <v>32</v>
      </c>
      <c r="N13" s="7">
        <f t="shared" si="1"/>
        <v>19</v>
      </c>
      <c r="O13" s="6" t="s">
        <v>19</v>
      </c>
      <c r="Q13" s="8"/>
      <c r="V13"/>
      <c r="W13"/>
      <c r="X13"/>
    </row>
    <row r="14" spans="1:24" x14ac:dyDescent="0.3">
      <c r="A14" s="5">
        <f>VLOOKUP(C14,'UniqueAuthor#s'!$B$5:$C$72,2,TRUE)</f>
        <v>2</v>
      </c>
      <c r="B14" s="5" t="s">
        <v>2</v>
      </c>
      <c r="C14" s="5">
        <v>18621716</v>
      </c>
      <c r="D14" s="5" t="s">
        <v>41</v>
      </c>
      <c r="E14" s="5" t="b">
        <f t="shared" si="0"/>
        <v>0</v>
      </c>
      <c r="F14" s="58" t="s">
        <v>927</v>
      </c>
      <c r="G14" s="57">
        <v>43220</v>
      </c>
      <c r="H14" s="15" t="s">
        <v>2953</v>
      </c>
      <c r="I14" s="16">
        <f t="shared" ref="I14:I66" si="3">H14-H13</f>
        <v>4.8543981481480314E-4</v>
      </c>
      <c r="J14" s="16"/>
      <c r="K14" s="16"/>
      <c r="L14" s="13">
        <v>9</v>
      </c>
      <c r="M14" s="5" t="s">
        <v>41</v>
      </c>
      <c r="N14" s="7">
        <f t="shared" si="1"/>
        <v>14</v>
      </c>
      <c r="O14" s="46" t="s">
        <v>42</v>
      </c>
      <c r="Q14" s="8"/>
      <c r="S14" s="31" t="s">
        <v>239</v>
      </c>
      <c r="T14" s="32"/>
      <c r="U14" s="33"/>
      <c r="V14"/>
      <c r="W14"/>
      <c r="X14"/>
    </row>
    <row r="15" spans="1:24" x14ac:dyDescent="0.3">
      <c r="A15" s="5">
        <f>VLOOKUP(C15,'UniqueAuthor#s'!$B$5:$C$72,2,TRUE)</f>
        <v>2</v>
      </c>
      <c r="B15" s="5" t="s">
        <v>2</v>
      </c>
      <c r="C15" s="5">
        <v>18621716</v>
      </c>
      <c r="D15" s="5" t="s">
        <v>62</v>
      </c>
      <c r="E15" s="5" t="b">
        <f t="shared" si="0"/>
        <v>0</v>
      </c>
      <c r="F15" s="58" t="s">
        <v>928</v>
      </c>
      <c r="G15" s="57">
        <v>43220</v>
      </c>
      <c r="H15" s="15" t="s">
        <v>2954</v>
      </c>
      <c r="I15" s="16">
        <f t="shared" si="3"/>
        <v>1.50358796296296E-4</v>
      </c>
      <c r="J15" s="16"/>
      <c r="K15" s="16"/>
      <c r="L15" s="13">
        <v>10</v>
      </c>
      <c r="M15" s="5" t="s">
        <v>44</v>
      </c>
      <c r="N15" s="7">
        <f t="shared" si="1"/>
        <v>13</v>
      </c>
      <c r="O15" s="6" t="s">
        <v>19</v>
      </c>
      <c r="P15" s="5" t="s">
        <v>18</v>
      </c>
      <c r="Q15" s="48"/>
      <c r="R15" s="13"/>
      <c r="S15" s="34" t="s">
        <v>48</v>
      </c>
      <c r="U15" s="35"/>
      <c r="V15"/>
      <c r="W15"/>
    </row>
    <row r="16" spans="1:24" ht="15" thickBot="1" x14ac:dyDescent="0.35">
      <c r="A16" s="5">
        <f>VLOOKUP(C16,'UniqueAuthor#s'!$B$5:$C$72,2,TRUE)</f>
        <v>2</v>
      </c>
      <c r="B16" s="5" t="s">
        <v>2</v>
      </c>
      <c r="C16" s="5">
        <v>18621716</v>
      </c>
      <c r="D16" s="5" t="s">
        <v>32</v>
      </c>
      <c r="E16" s="5" t="b">
        <f t="shared" si="0"/>
        <v>0</v>
      </c>
      <c r="F16" s="58" t="s">
        <v>929</v>
      </c>
      <c r="G16" s="57">
        <v>43220</v>
      </c>
      <c r="H16" s="15" t="s">
        <v>2955</v>
      </c>
      <c r="I16" s="16">
        <f t="shared" si="3"/>
        <v>6.744328703703617E-4</v>
      </c>
      <c r="J16" s="16"/>
      <c r="K16" s="16"/>
      <c r="L16" s="5">
        <v>11</v>
      </c>
      <c r="M16" s="5" t="s">
        <v>53</v>
      </c>
      <c r="N16" s="7">
        <f t="shared" si="1"/>
        <v>12</v>
      </c>
      <c r="O16" s="46" t="s">
        <v>42</v>
      </c>
      <c r="Q16" s="8"/>
      <c r="S16" s="36" t="s">
        <v>245</v>
      </c>
      <c r="T16" s="30" t="s">
        <v>50</v>
      </c>
      <c r="U16" s="37" t="s">
        <v>51</v>
      </c>
      <c r="V16"/>
      <c r="W16"/>
      <c r="X16"/>
    </row>
    <row r="17" spans="1:24" x14ac:dyDescent="0.3">
      <c r="A17" s="5">
        <f>VLOOKUP(C17,'UniqueAuthor#s'!$B$5:$C$72,2,TRUE)</f>
        <v>2</v>
      </c>
      <c r="B17" s="5" t="s">
        <v>2</v>
      </c>
      <c r="C17" s="5">
        <v>18621716</v>
      </c>
      <c r="D17" s="5" t="s">
        <v>17</v>
      </c>
      <c r="E17" s="5" t="b">
        <f t="shared" si="0"/>
        <v>0</v>
      </c>
      <c r="F17" s="58" t="s">
        <v>930</v>
      </c>
      <c r="G17" s="57">
        <v>43220</v>
      </c>
      <c r="H17" s="15" t="s">
        <v>2956</v>
      </c>
      <c r="I17" s="16">
        <f t="shared" si="3"/>
        <v>1.4496527777776991E-4</v>
      </c>
      <c r="J17" s="16"/>
      <c r="K17" s="16"/>
      <c r="L17" s="5">
        <v>12</v>
      </c>
      <c r="M17" s="5" t="s">
        <v>46</v>
      </c>
      <c r="N17" s="7">
        <f t="shared" si="1"/>
        <v>10</v>
      </c>
      <c r="O17" s="6" t="s">
        <v>18</v>
      </c>
      <c r="Q17" s="8"/>
      <c r="S17" s="49">
        <f t="shared" ref="S17:S24" si="4">COUNTIF(O$6:Q$90,"="&amp;T17)</f>
        <v>30</v>
      </c>
      <c r="T17" s="5" t="s">
        <v>19</v>
      </c>
      <c r="U17" s="39" t="s">
        <v>57</v>
      </c>
      <c r="V17"/>
      <c r="W17"/>
      <c r="X17"/>
    </row>
    <row r="18" spans="1:24" x14ac:dyDescent="0.3">
      <c r="A18" s="5">
        <f>VLOOKUP(C18,'UniqueAuthor#s'!$B$5:$C$72,2,TRUE)</f>
        <v>2</v>
      </c>
      <c r="B18" s="5" t="s">
        <v>2</v>
      </c>
      <c r="C18" s="5">
        <v>18621716</v>
      </c>
      <c r="D18" s="5" t="s">
        <v>122</v>
      </c>
      <c r="E18" s="5" t="b">
        <f t="shared" si="0"/>
        <v>0</v>
      </c>
      <c r="F18" s="58" t="s">
        <v>931</v>
      </c>
      <c r="G18" s="57">
        <v>43220</v>
      </c>
      <c r="H18" s="15" t="s">
        <v>2957</v>
      </c>
      <c r="I18" s="16">
        <f t="shared" si="3"/>
        <v>2.3056712962964132E-4</v>
      </c>
      <c r="J18" s="16"/>
      <c r="K18" s="16"/>
      <c r="L18" s="5">
        <v>13</v>
      </c>
      <c r="M18" s="5" t="s">
        <v>56</v>
      </c>
      <c r="N18" s="7">
        <f t="shared" si="1"/>
        <v>8</v>
      </c>
      <c r="O18" s="46" t="s">
        <v>19</v>
      </c>
      <c r="P18" s="13"/>
      <c r="Q18" s="48"/>
      <c r="R18" s="13"/>
      <c r="S18" s="49">
        <f t="shared" si="4"/>
        <v>31</v>
      </c>
      <c r="T18" s="5" t="s">
        <v>18</v>
      </c>
      <c r="U18" s="39" t="s">
        <v>54</v>
      </c>
      <c r="V18"/>
      <c r="W18"/>
      <c r="X18"/>
    </row>
    <row r="19" spans="1:24" x14ac:dyDescent="0.3">
      <c r="A19" s="5">
        <f>VLOOKUP(C19,'UniqueAuthor#s'!$B$5:$C$72,2,TRUE)</f>
        <v>2</v>
      </c>
      <c r="B19" s="5" t="s">
        <v>2</v>
      </c>
      <c r="C19" s="5">
        <v>18621716</v>
      </c>
      <c r="D19" s="5" t="s">
        <v>41</v>
      </c>
      <c r="E19" s="5" t="b">
        <f t="shared" si="0"/>
        <v>0</v>
      </c>
      <c r="F19" s="58" t="s">
        <v>932</v>
      </c>
      <c r="G19" s="57">
        <v>43220</v>
      </c>
      <c r="H19" s="15" t="s">
        <v>2958</v>
      </c>
      <c r="I19" s="16">
        <f t="shared" si="3"/>
        <v>6.1187500000001172E-4</v>
      </c>
      <c r="J19" s="16"/>
      <c r="K19" s="16"/>
      <c r="L19" s="13">
        <v>14</v>
      </c>
      <c r="M19" s="5" t="s">
        <v>59</v>
      </c>
      <c r="N19" s="7">
        <f t="shared" si="1"/>
        <v>8</v>
      </c>
      <c r="O19" s="46" t="s">
        <v>18</v>
      </c>
      <c r="P19" s="13"/>
      <c r="Q19" s="48"/>
      <c r="R19" s="13"/>
      <c r="S19" s="49">
        <f t="shared" si="4"/>
        <v>9</v>
      </c>
      <c r="T19" s="5" t="s">
        <v>60</v>
      </c>
      <c r="U19" s="35" t="s">
        <v>61</v>
      </c>
      <c r="V19"/>
      <c r="W19"/>
      <c r="X19"/>
    </row>
    <row r="20" spans="1:24" x14ac:dyDescent="0.3">
      <c r="A20" s="5">
        <f>VLOOKUP(C20,'UniqueAuthor#s'!$B$5:$C$72,2,TRUE)</f>
        <v>2</v>
      </c>
      <c r="B20" s="5" t="s">
        <v>2</v>
      </c>
      <c r="C20" s="5">
        <v>18621716</v>
      </c>
      <c r="D20" s="5" t="s">
        <v>82</v>
      </c>
      <c r="E20" s="5" t="b">
        <f t="shared" si="0"/>
        <v>0</v>
      </c>
      <c r="F20" s="58" t="s">
        <v>933</v>
      </c>
      <c r="G20" s="57">
        <v>43220</v>
      </c>
      <c r="H20" s="15" t="s">
        <v>2959</v>
      </c>
      <c r="I20" s="16">
        <f t="shared" si="3"/>
        <v>7.473379629630017E-5</v>
      </c>
      <c r="J20" s="16"/>
      <c r="K20" s="16"/>
      <c r="L20" s="13">
        <v>15</v>
      </c>
      <c r="M20" s="5" t="s">
        <v>62</v>
      </c>
      <c r="N20" s="7">
        <f t="shared" si="1"/>
        <v>7</v>
      </c>
      <c r="O20" s="46" t="s">
        <v>19</v>
      </c>
      <c r="P20" s="13"/>
      <c r="Q20" s="48"/>
      <c r="R20" s="13"/>
      <c r="S20" s="49">
        <f t="shared" si="4"/>
        <v>3</v>
      </c>
      <c r="T20" s="13" t="s">
        <v>63</v>
      </c>
      <c r="U20" s="39" t="s">
        <v>64</v>
      </c>
      <c r="V20"/>
      <c r="W20"/>
      <c r="X20"/>
    </row>
    <row r="21" spans="1:24" x14ac:dyDescent="0.3">
      <c r="A21" s="5">
        <f>VLOOKUP(C21,'UniqueAuthor#s'!$B$5:$C$72,2,TRUE)</f>
        <v>2</v>
      </c>
      <c r="B21" s="5" t="s">
        <v>2</v>
      </c>
      <c r="C21" s="5">
        <v>18621716</v>
      </c>
      <c r="D21" s="5" t="s">
        <v>32</v>
      </c>
      <c r="E21" s="5" t="b">
        <f t="shared" si="0"/>
        <v>0</v>
      </c>
      <c r="F21" s="58" t="s">
        <v>934</v>
      </c>
      <c r="G21" s="57">
        <v>43220</v>
      </c>
      <c r="H21" s="15" t="s">
        <v>2960</v>
      </c>
      <c r="I21" s="16">
        <f t="shared" si="3"/>
        <v>6.1637731481478664E-4</v>
      </c>
      <c r="J21" s="16"/>
      <c r="K21" s="16"/>
      <c r="L21" s="5">
        <v>16</v>
      </c>
      <c r="M21" s="5" t="s">
        <v>66</v>
      </c>
      <c r="N21" s="7">
        <f t="shared" si="1"/>
        <v>7</v>
      </c>
      <c r="O21" s="6" t="s">
        <v>19</v>
      </c>
      <c r="P21" s="5" t="s">
        <v>18</v>
      </c>
      <c r="Q21" s="48"/>
      <c r="R21" s="13"/>
      <c r="S21" s="49">
        <f t="shared" si="4"/>
        <v>6</v>
      </c>
      <c r="T21" s="13" t="s">
        <v>36</v>
      </c>
      <c r="U21" s="39" t="s">
        <v>72</v>
      </c>
      <c r="V21"/>
      <c r="W21"/>
      <c r="X21"/>
    </row>
    <row r="22" spans="1:24" x14ac:dyDescent="0.3">
      <c r="A22" s="5">
        <f>VLOOKUP(C22,'UniqueAuthor#s'!$B$5:$C$72,2,TRUE)</f>
        <v>2</v>
      </c>
      <c r="B22" s="5" t="s">
        <v>2</v>
      </c>
      <c r="C22" s="5">
        <v>18621716</v>
      </c>
      <c r="D22" s="5" t="s">
        <v>935</v>
      </c>
      <c r="E22" s="5" t="b">
        <f t="shared" si="0"/>
        <v>0</v>
      </c>
      <c r="F22" s="58" t="s">
        <v>936</v>
      </c>
      <c r="G22" s="57">
        <v>43220</v>
      </c>
      <c r="H22" s="15" t="s">
        <v>2961</v>
      </c>
      <c r="I22" s="16">
        <f t="shared" si="3"/>
        <v>2.1239583333335088E-4</v>
      </c>
      <c r="J22" s="16"/>
      <c r="K22" s="16"/>
      <c r="L22" s="5">
        <v>17</v>
      </c>
      <c r="M22" s="5" t="s">
        <v>74</v>
      </c>
      <c r="N22" s="7">
        <f t="shared" si="1"/>
        <v>6</v>
      </c>
      <c r="O22" s="46" t="s">
        <v>36</v>
      </c>
      <c r="P22" s="13"/>
      <c r="Q22" s="48"/>
      <c r="R22" s="13"/>
      <c r="S22" s="49">
        <f t="shared" si="4"/>
        <v>7</v>
      </c>
      <c r="T22" s="13" t="s">
        <v>42</v>
      </c>
      <c r="U22" s="39" t="s">
        <v>67</v>
      </c>
      <c r="V22"/>
      <c r="W22"/>
      <c r="X22"/>
    </row>
    <row r="23" spans="1:24" x14ac:dyDescent="0.3">
      <c r="A23" s="5">
        <f>VLOOKUP(C23,'UniqueAuthor#s'!$B$5:$C$72,2,TRUE)</f>
        <v>2</v>
      </c>
      <c r="B23" s="5" t="s">
        <v>2</v>
      </c>
      <c r="C23" s="5">
        <v>18621716</v>
      </c>
      <c r="D23" s="5" t="s">
        <v>62</v>
      </c>
      <c r="E23" s="5" t="b">
        <f t="shared" si="0"/>
        <v>0</v>
      </c>
      <c r="F23" s="58" t="s">
        <v>937</v>
      </c>
      <c r="G23" s="57">
        <v>43220</v>
      </c>
      <c r="H23" s="15" t="s">
        <v>2962</v>
      </c>
      <c r="I23" s="16">
        <f t="shared" si="3"/>
        <v>2.2857638888887366E-4</v>
      </c>
      <c r="J23" s="16"/>
      <c r="K23" s="16">
        <f ca="1">MIN(OFFSET(I25,J25*-1+2,0,J25-2,1))</f>
        <v>7.473379629630017E-5</v>
      </c>
      <c r="L23" s="5">
        <v>18</v>
      </c>
      <c r="M23" s="5" t="s">
        <v>68</v>
      </c>
      <c r="N23" s="7">
        <f t="shared" si="1"/>
        <v>6</v>
      </c>
      <c r="O23" s="6" t="s">
        <v>19</v>
      </c>
      <c r="P23" s="5" t="s">
        <v>18</v>
      </c>
      <c r="Q23" s="48"/>
      <c r="R23" s="13"/>
      <c r="S23" s="49">
        <f t="shared" si="4"/>
        <v>10</v>
      </c>
      <c r="T23" s="13" t="s">
        <v>69</v>
      </c>
      <c r="U23" s="39" t="s">
        <v>70</v>
      </c>
      <c r="V23"/>
      <c r="W23"/>
      <c r="X23"/>
    </row>
    <row r="24" spans="1:24" x14ac:dyDescent="0.3">
      <c r="A24" s="5">
        <f>VLOOKUP(C24,'UniqueAuthor#s'!$B$5:$C$72,2,TRUE)</f>
        <v>2</v>
      </c>
      <c r="B24" s="5" t="s">
        <v>2</v>
      </c>
      <c r="C24" s="5">
        <v>18621716</v>
      </c>
      <c r="D24" s="5" t="s">
        <v>94</v>
      </c>
      <c r="E24" s="5" t="b">
        <f t="shared" si="0"/>
        <v>0</v>
      </c>
      <c r="F24" s="58" t="s">
        <v>938</v>
      </c>
      <c r="G24" s="57">
        <v>43220</v>
      </c>
      <c r="H24" s="15" t="s">
        <v>2963</v>
      </c>
      <c r="I24" s="16">
        <f t="shared" si="3"/>
        <v>6.2760416666668428E-4</v>
      </c>
      <c r="J24" s="16"/>
      <c r="K24" s="16">
        <f ca="1">MAX(OFFSET(I25,J25*-1+2,0,J25-2,1))</f>
        <v>1.8818171296296343E-3</v>
      </c>
      <c r="L24" s="13">
        <v>19</v>
      </c>
      <c r="M24" s="5" t="s">
        <v>71</v>
      </c>
      <c r="N24" s="7">
        <f t="shared" si="1"/>
        <v>5</v>
      </c>
      <c r="O24" s="11" t="s">
        <v>19</v>
      </c>
      <c r="P24" s="29" t="s">
        <v>18</v>
      </c>
      <c r="Q24" s="48"/>
      <c r="R24" s="13"/>
      <c r="S24" s="52">
        <f t="shared" si="4"/>
        <v>18</v>
      </c>
      <c r="T24" s="53" t="s">
        <v>39</v>
      </c>
      <c r="U24" s="54" t="s">
        <v>2964</v>
      </c>
      <c r="V24"/>
      <c r="W24"/>
      <c r="X24"/>
    </row>
    <row r="25" spans="1:24" ht="15" thickBot="1" x14ac:dyDescent="0.35">
      <c r="A25" s="5">
        <f>VLOOKUP(C25,'UniqueAuthor#s'!$B$5:$C$72,2,TRUE)</f>
        <v>2</v>
      </c>
      <c r="B25" s="5" t="s">
        <v>2</v>
      </c>
      <c r="C25" s="5">
        <v>18621716</v>
      </c>
      <c r="D25" s="5" t="s">
        <v>29</v>
      </c>
      <c r="E25" s="5" t="b">
        <f t="shared" si="0"/>
        <v>1</v>
      </c>
      <c r="F25" s="58" t="s">
        <v>939</v>
      </c>
      <c r="G25" s="57">
        <v>43223</v>
      </c>
      <c r="H25" s="15" t="s">
        <v>2965</v>
      </c>
      <c r="I25" s="16"/>
      <c r="J25" s="5">
        <f>COUNTIF($C$6:$C$441,"="&amp;C25)</f>
        <v>14</v>
      </c>
      <c r="K25" s="16">
        <f ca="1">AVERAGE(OFFSET(I25,J25*-1+2,0,J25-2,1))</f>
        <v>4.9492862654320951E-4</v>
      </c>
      <c r="L25" s="13">
        <v>20</v>
      </c>
      <c r="M25" s="5" t="s">
        <v>79</v>
      </c>
      <c r="N25" s="7">
        <f t="shared" si="1"/>
        <v>5</v>
      </c>
      <c r="O25" s="11" t="s">
        <v>19</v>
      </c>
      <c r="P25" s="29" t="s">
        <v>18</v>
      </c>
      <c r="Q25" s="48" t="s">
        <v>60</v>
      </c>
      <c r="R25" s="13"/>
      <c r="S25" s="51">
        <f>SUM(S17:S24)</f>
        <v>114</v>
      </c>
      <c r="T25" s="40" t="str">
        <f>"Total errors on "&amp;L90&amp; " responses provided"</f>
        <v>Total errors on 85 responses provided</v>
      </c>
      <c r="U25" s="44"/>
      <c r="V25"/>
      <c r="W25"/>
      <c r="X25"/>
    </row>
    <row r="26" spans="1:24" x14ac:dyDescent="0.3">
      <c r="A26" s="5">
        <f>VLOOKUP(C26,'UniqueAuthor#s'!$B$5:$C$72,2,TRUE)</f>
        <v>3</v>
      </c>
      <c r="B26" s="5" t="s">
        <v>2</v>
      </c>
      <c r="C26" s="5">
        <v>25569125</v>
      </c>
      <c r="D26" s="5" t="s">
        <v>17</v>
      </c>
      <c r="E26" s="5" t="b">
        <f t="shared" si="0"/>
        <v>0</v>
      </c>
      <c r="F26" s="58" t="s">
        <v>973</v>
      </c>
      <c r="G26" s="57">
        <v>43216</v>
      </c>
      <c r="H26" s="15" t="s">
        <v>2966</v>
      </c>
      <c r="I26" s="16"/>
      <c r="J26" s="16"/>
      <c r="K26" s="16"/>
      <c r="L26" s="5">
        <v>21</v>
      </c>
      <c r="M26" s="5" t="s">
        <v>77</v>
      </c>
      <c r="N26" s="7">
        <f t="shared" si="1"/>
        <v>4</v>
      </c>
      <c r="O26" s="46" t="s">
        <v>39</v>
      </c>
      <c r="Q26" s="8"/>
      <c r="V26"/>
      <c r="W26"/>
      <c r="X26"/>
    </row>
    <row r="27" spans="1:24" ht="15" thickBot="1" x14ac:dyDescent="0.35">
      <c r="A27" s="5">
        <f>VLOOKUP(C27,'UniqueAuthor#s'!$B$5:$C$72,2,TRUE)</f>
        <v>3</v>
      </c>
      <c r="B27" s="5" t="s">
        <v>2</v>
      </c>
      <c r="C27" s="5">
        <v>25569125</v>
      </c>
      <c r="D27" s="5" t="s">
        <v>32</v>
      </c>
      <c r="E27" s="5" t="b">
        <f t="shared" si="0"/>
        <v>0</v>
      </c>
      <c r="F27" s="58" t="s">
        <v>974</v>
      </c>
      <c r="G27" s="57">
        <v>43216</v>
      </c>
      <c r="H27" s="15" t="s">
        <v>2967</v>
      </c>
      <c r="I27" s="16">
        <f t="shared" si="3"/>
        <v>1.705787037036971E-4</v>
      </c>
      <c r="J27" s="16"/>
      <c r="K27" s="16"/>
      <c r="L27" s="5">
        <v>22</v>
      </c>
      <c r="M27" s="5" t="s">
        <v>78</v>
      </c>
      <c r="N27" s="7">
        <f t="shared" si="1"/>
        <v>4</v>
      </c>
      <c r="O27" s="11" t="s">
        <v>19</v>
      </c>
      <c r="P27" s="29" t="s">
        <v>18</v>
      </c>
      <c r="Q27" s="48" t="s">
        <v>60</v>
      </c>
      <c r="R27" s="13"/>
      <c r="V27"/>
      <c r="W27"/>
      <c r="X27"/>
    </row>
    <row r="28" spans="1:24" x14ac:dyDescent="0.3">
      <c r="A28" s="5">
        <f>VLOOKUP(C28,'UniqueAuthor#s'!$B$5:$C$72,2,TRUE)</f>
        <v>3</v>
      </c>
      <c r="B28" s="5" t="s">
        <v>2</v>
      </c>
      <c r="C28" s="5">
        <v>25569125</v>
      </c>
      <c r="D28" s="5" t="s">
        <v>41</v>
      </c>
      <c r="E28" s="5" t="b">
        <f t="shared" si="0"/>
        <v>0</v>
      </c>
      <c r="F28" s="58" t="s">
        <v>975</v>
      </c>
      <c r="G28" s="57">
        <v>43216</v>
      </c>
      <c r="H28" s="15" t="s">
        <v>2968</v>
      </c>
      <c r="I28" s="16">
        <f t="shared" si="3"/>
        <v>1.5297916666666689E-3</v>
      </c>
      <c r="J28" s="16"/>
      <c r="K28" s="16"/>
      <c r="L28" s="5">
        <v>23</v>
      </c>
      <c r="M28" s="5" t="s">
        <v>80</v>
      </c>
      <c r="N28" s="7">
        <f t="shared" si="1"/>
        <v>4</v>
      </c>
      <c r="O28" s="46" t="s">
        <v>39</v>
      </c>
      <c r="Q28" s="8"/>
      <c r="S28" s="41"/>
      <c r="T28" s="70" t="s">
        <v>90</v>
      </c>
      <c r="U28" s="33"/>
      <c r="V28"/>
      <c r="W28"/>
      <c r="X28"/>
    </row>
    <row r="29" spans="1:24" x14ac:dyDescent="0.3">
      <c r="A29" s="5">
        <f>VLOOKUP(C29,'UniqueAuthor#s'!$B$5:$C$72,2,TRUE)</f>
        <v>3</v>
      </c>
      <c r="B29" s="5" t="s">
        <v>2</v>
      </c>
      <c r="C29" s="5">
        <v>25569125</v>
      </c>
      <c r="D29" s="5" t="s">
        <v>77</v>
      </c>
      <c r="E29" s="5" t="b">
        <f t="shared" si="0"/>
        <v>0</v>
      </c>
      <c r="F29" s="58" t="s">
        <v>976</v>
      </c>
      <c r="G29" s="57">
        <v>43216</v>
      </c>
      <c r="H29" s="15" t="s">
        <v>2969</v>
      </c>
      <c r="I29" s="16">
        <f t="shared" si="3"/>
        <v>6.3032407407404012E-5</v>
      </c>
      <c r="J29" s="16"/>
      <c r="K29" s="16"/>
      <c r="L29" s="13">
        <v>24</v>
      </c>
      <c r="M29" s="5" t="s">
        <v>81</v>
      </c>
      <c r="N29" s="7">
        <f t="shared" si="1"/>
        <v>3</v>
      </c>
      <c r="O29" s="11" t="s">
        <v>19</v>
      </c>
      <c r="P29" s="29" t="s">
        <v>18</v>
      </c>
      <c r="Q29" s="48"/>
      <c r="R29" s="13"/>
      <c r="S29" s="38"/>
      <c r="T29" s="3" t="s">
        <v>92</v>
      </c>
      <c r="U29" s="35"/>
      <c r="V29"/>
      <c r="W29"/>
      <c r="X29"/>
    </row>
    <row r="30" spans="1:24" ht="15" thickBot="1" x14ac:dyDescent="0.35">
      <c r="A30" s="5">
        <f>VLOOKUP(C30,'UniqueAuthor#s'!$B$5:$C$72,2,TRUE)</f>
        <v>3</v>
      </c>
      <c r="B30" s="5" t="s">
        <v>2</v>
      </c>
      <c r="C30" s="5">
        <v>25569125</v>
      </c>
      <c r="D30" s="5" t="s">
        <v>17</v>
      </c>
      <c r="E30" s="5" t="b">
        <f t="shared" si="0"/>
        <v>0</v>
      </c>
      <c r="F30" s="58" t="s">
        <v>977</v>
      </c>
      <c r="G30" s="57">
        <v>43216</v>
      </c>
      <c r="H30" s="15" t="s">
        <v>2970</v>
      </c>
      <c r="I30" s="16">
        <f t="shared" si="3"/>
        <v>2.0320601851853137E-4</v>
      </c>
      <c r="J30" s="16"/>
      <c r="K30" s="16"/>
      <c r="L30" s="13">
        <v>25</v>
      </c>
      <c r="M30" s="5" t="s">
        <v>82</v>
      </c>
      <c r="N30" s="7">
        <f t="shared" si="1"/>
        <v>3</v>
      </c>
      <c r="O30" s="6" t="s">
        <v>69</v>
      </c>
      <c r="P30" s="13" t="s">
        <v>63</v>
      </c>
      <c r="Q30" s="8"/>
      <c r="S30" s="67"/>
      <c r="T30" s="155" t="s">
        <v>10</v>
      </c>
      <c r="U30" s="44"/>
      <c r="V30"/>
      <c r="W30"/>
      <c r="X30"/>
    </row>
    <row r="31" spans="1:24" x14ac:dyDescent="0.3">
      <c r="A31" s="5">
        <f>VLOOKUP(C31,'UniqueAuthor#s'!$B$5:$C$72,2,TRUE)</f>
        <v>3</v>
      </c>
      <c r="B31" s="5" t="s">
        <v>2</v>
      </c>
      <c r="C31" s="5">
        <v>25569125</v>
      </c>
      <c r="D31" s="5" t="s">
        <v>78</v>
      </c>
      <c r="E31" s="5" t="b">
        <f t="shared" si="0"/>
        <v>0</v>
      </c>
      <c r="F31" s="58" t="s">
        <v>978</v>
      </c>
      <c r="G31" s="57">
        <v>43216</v>
      </c>
      <c r="H31" s="15" t="s">
        <v>2971</v>
      </c>
      <c r="I31" s="16">
        <f t="shared" si="3"/>
        <v>1.1824421296296322E-3</v>
      </c>
      <c r="J31" s="16"/>
      <c r="K31" s="16"/>
      <c r="L31" s="5">
        <v>26</v>
      </c>
      <c r="M31" s="5" t="s">
        <v>84</v>
      </c>
      <c r="N31" s="7">
        <f t="shared" si="1"/>
        <v>3</v>
      </c>
      <c r="O31" s="6" t="s">
        <v>18</v>
      </c>
      <c r="Q31" s="8"/>
      <c r="S31" s="49" t="s">
        <v>95</v>
      </c>
      <c r="T31" s="5">
        <f>COUNTIF($J$6:$J$441,"=1")</f>
        <v>6</v>
      </c>
      <c r="U31" s="71">
        <f>T31/'UniqueAuthor#s'!$C$74</f>
        <v>8.5714285714285715E-2</v>
      </c>
    </row>
    <row r="32" spans="1:24" x14ac:dyDescent="0.3">
      <c r="A32" s="5">
        <f>VLOOKUP(C32,'UniqueAuthor#s'!$B$5:$C$72,2,TRUE)</f>
        <v>3</v>
      </c>
      <c r="B32" s="5" t="s">
        <v>2</v>
      </c>
      <c r="C32" s="5">
        <v>25569125</v>
      </c>
      <c r="D32" s="5" t="s">
        <v>56</v>
      </c>
      <c r="E32" s="5" t="b">
        <f t="shared" si="0"/>
        <v>0</v>
      </c>
      <c r="F32" s="58" t="s">
        <v>979</v>
      </c>
      <c r="G32" s="57">
        <v>43216</v>
      </c>
      <c r="H32" s="15" t="s">
        <v>2972</v>
      </c>
      <c r="I32" s="16">
        <f t="shared" si="3"/>
        <v>1.3053240740740213E-4</v>
      </c>
      <c r="J32" s="16"/>
      <c r="K32" s="16"/>
      <c r="L32" s="5">
        <v>27</v>
      </c>
      <c r="M32" s="5" t="s">
        <v>86</v>
      </c>
      <c r="N32" s="7">
        <f t="shared" si="1"/>
        <v>3</v>
      </c>
      <c r="O32" s="46" t="s">
        <v>39</v>
      </c>
      <c r="Q32" s="8"/>
      <c r="S32" s="49" t="s">
        <v>97</v>
      </c>
      <c r="T32" s="5">
        <f>SUM(COUNTIFS($J$6:$J$441, {"=2","=3","=4","=5"}))</f>
        <v>30</v>
      </c>
      <c r="U32" s="71">
        <f>T32/'UniqueAuthor#s'!$C$74</f>
        <v>0.42857142857142855</v>
      </c>
    </row>
    <row r="33" spans="1:21" x14ac:dyDescent="0.3">
      <c r="A33" s="5">
        <f>VLOOKUP(C33,'UniqueAuthor#s'!$B$5:$C$72,2,TRUE)</f>
        <v>3</v>
      </c>
      <c r="B33" s="5" t="s">
        <v>2</v>
      </c>
      <c r="C33" s="5">
        <v>25569125</v>
      </c>
      <c r="D33" s="5" t="s">
        <v>56</v>
      </c>
      <c r="E33" s="5" t="b">
        <f t="shared" si="0"/>
        <v>0</v>
      </c>
      <c r="F33" s="58" t="s">
        <v>980</v>
      </c>
      <c r="G33" s="57">
        <v>43216</v>
      </c>
      <c r="H33" s="15" t="s">
        <v>2973</v>
      </c>
      <c r="I33" s="16">
        <f t="shared" si="3"/>
        <v>2.2206018518518278E-4</v>
      </c>
      <c r="J33" s="16"/>
      <c r="K33" s="16"/>
      <c r="L33" s="5">
        <v>28</v>
      </c>
      <c r="M33" s="5" t="s">
        <v>104</v>
      </c>
      <c r="N33" s="7">
        <f t="shared" si="1"/>
        <v>3</v>
      </c>
      <c r="O33" s="11" t="s">
        <v>19</v>
      </c>
      <c r="P33" s="29" t="s">
        <v>18</v>
      </c>
      <c r="Q33" s="48" t="s">
        <v>60</v>
      </c>
      <c r="R33" s="13"/>
      <c r="S33" s="49" t="s">
        <v>99</v>
      </c>
      <c r="T33" s="5">
        <f>SUM(COUNTIFS($J$6:$J$441, {"=6","=7","=8","=9","=10"}))</f>
        <v>17</v>
      </c>
      <c r="U33" s="71">
        <f>T33/'UniqueAuthor#s'!$C$74</f>
        <v>0.24285714285714285</v>
      </c>
    </row>
    <row r="34" spans="1:21" x14ac:dyDescent="0.3">
      <c r="A34" s="5">
        <f>VLOOKUP(C34,'UniqueAuthor#s'!$B$5:$C$72,2,TRUE)</f>
        <v>3</v>
      </c>
      <c r="B34" s="5" t="s">
        <v>2</v>
      </c>
      <c r="C34" s="5">
        <v>25569125</v>
      </c>
      <c r="D34" s="5" t="s">
        <v>78</v>
      </c>
      <c r="E34" s="5" t="b">
        <f t="shared" si="0"/>
        <v>0</v>
      </c>
      <c r="F34" s="58" t="s">
        <v>981</v>
      </c>
      <c r="G34" s="57">
        <v>43216</v>
      </c>
      <c r="H34" s="15" t="s">
        <v>2974</v>
      </c>
      <c r="I34" s="16">
        <f t="shared" si="3"/>
        <v>1.2649305555555157E-4</v>
      </c>
      <c r="J34" s="16"/>
      <c r="K34" s="16"/>
      <c r="L34" s="13">
        <v>29</v>
      </c>
      <c r="M34" s="5" t="s">
        <v>88</v>
      </c>
      <c r="N34" s="7">
        <f t="shared" si="1"/>
        <v>3</v>
      </c>
      <c r="O34" s="46" t="s">
        <v>42</v>
      </c>
      <c r="Q34" s="8"/>
      <c r="S34" s="68" t="s">
        <v>101</v>
      </c>
      <c r="T34" s="5">
        <f>SUM(COUNTIFS($J$6:$J$441, {"=11","=12","=13","=14","=15"}))</f>
        <v>8</v>
      </c>
      <c r="U34" s="71">
        <f>T34/'UniqueAuthor#s'!$C$74</f>
        <v>0.11428571428571428</v>
      </c>
    </row>
    <row r="35" spans="1:21" x14ac:dyDescent="0.3">
      <c r="A35" s="5">
        <f>VLOOKUP(C35,'UniqueAuthor#s'!$B$5:$C$72,2,TRUE)</f>
        <v>3</v>
      </c>
      <c r="B35" s="5" t="s">
        <v>2</v>
      </c>
      <c r="C35" s="5">
        <v>25569125</v>
      </c>
      <c r="D35" s="5" t="s">
        <v>84</v>
      </c>
      <c r="E35" s="5" t="b">
        <f t="shared" si="0"/>
        <v>0</v>
      </c>
      <c r="F35" s="58" t="s">
        <v>982</v>
      </c>
      <c r="G35" s="57">
        <v>43216</v>
      </c>
      <c r="H35" s="15" t="s">
        <v>2975</v>
      </c>
      <c r="I35" s="16">
        <f t="shared" si="3"/>
        <v>1.3781712962963044E-3</v>
      </c>
      <c r="J35" s="16"/>
      <c r="K35" s="16"/>
      <c r="L35" s="13">
        <v>30</v>
      </c>
      <c r="M35" s="5" t="s">
        <v>112</v>
      </c>
      <c r="N35" s="7">
        <f t="shared" si="1"/>
        <v>3</v>
      </c>
      <c r="O35" s="46" t="s">
        <v>19</v>
      </c>
      <c r="P35" s="5" t="s">
        <v>42</v>
      </c>
      <c r="Q35" s="8"/>
      <c r="S35" s="68" t="s">
        <v>103</v>
      </c>
      <c r="T35" s="5">
        <f>SUM(COUNTIFS($J$6:$J$441, {"=16","=17","=18","=19","=20"}))</f>
        <v>4</v>
      </c>
      <c r="U35" s="71">
        <f>T35/'UniqueAuthor#s'!$C$74</f>
        <v>5.7142857142857141E-2</v>
      </c>
    </row>
    <row r="36" spans="1:21" ht="15" thickBot="1" x14ac:dyDescent="0.35">
      <c r="A36" s="5">
        <f>VLOOKUP(C36,'UniqueAuthor#s'!$B$5:$C$72,2,TRUE)</f>
        <v>3</v>
      </c>
      <c r="B36" s="5" t="s">
        <v>2</v>
      </c>
      <c r="C36" s="5">
        <v>25569125</v>
      </c>
      <c r="D36" s="5" t="s">
        <v>123</v>
      </c>
      <c r="E36" s="5" t="b">
        <f t="shared" si="0"/>
        <v>0</v>
      </c>
      <c r="F36" s="58" t="s">
        <v>983</v>
      </c>
      <c r="G36" s="57">
        <v>43216</v>
      </c>
      <c r="H36" s="15" t="s">
        <v>2976</v>
      </c>
      <c r="I36" s="16">
        <f t="shared" si="3"/>
        <v>9.8657407407401476E-5</v>
      </c>
      <c r="J36" s="16"/>
      <c r="K36" s="16"/>
      <c r="L36" s="5">
        <v>31</v>
      </c>
      <c r="M36" s="5" t="s">
        <v>89</v>
      </c>
      <c r="N36" s="7">
        <f t="shared" si="1"/>
        <v>3</v>
      </c>
      <c r="O36" s="46" t="s">
        <v>39</v>
      </c>
      <c r="Q36" s="8"/>
      <c r="S36" s="51" t="s">
        <v>105</v>
      </c>
      <c r="T36" s="18">
        <f>COUNTIF($J$6:$J$441,"&gt;20")</f>
        <v>2</v>
      </c>
      <c r="U36" s="72">
        <f>T36/'UniqueAuthor#s'!$C$74</f>
        <v>2.8571428571428571E-2</v>
      </c>
    </row>
    <row r="37" spans="1:21" x14ac:dyDescent="0.3">
      <c r="A37" s="5">
        <f>VLOOKUP(C37,'UniqueAuthor#s'!$B$5:$C$72,2,TRUE)</f>
        <v>3</v>
      </c>
      <c r="B37" s="5" t="s">
        <v>2</v>
      </c>
      <c r="C37" s="5">
        <v>25569125</v>
      </c>
      <c r="D37" s="5" t="s">
        <v>124</v>
      </c>
      <c r="E37" s="5" t="b">
        <f t="shared" si="0"/>
        <v>0</v>
      </c>
      <c r="F37" s="58" t="s">
        <v>984</v>
      </c>
      <c r="G37" s="57">
        <v>43216</v>
      </c>
      <c r="H37" s="15" t="s">
        <v>2977</v>
      </c>
      <c r="I37" s="16">
        <f t="shared" si="3"/>
        <v>4.0055555555555677E-4</v>
      </c>
      <c r="J37" s="16"/>
      <c r="K37" s="16"/>
      <c r="L37" s="5">
        <v>32</v>
      </c>
      <c r="M37" s="5" t="s">
        <v>91</v>
      </c>
      <c r="N37" s="7">
        <f t="shared" si="1"/>
        <v>3</v>
      </c>
      <c r="O37" s="46" t="s">
        <v>39</v>
      </c>
      <c r="Q37" s="8"/>
    </row>
    <row r="38" spans="1:21" ht="15" thickBot="1" x14ac:dyDescent="0.35">
      <c r="A38" s="5">
        <f>VLOOKUP(C38,'UniqueAuthor#s'!$B$5:$C$72,2,TRUE)</f>
        <v>3</v>
      </c>
      <c r="B38" s="5" t="s">
        <v>2</v>
      </c>
      <c r="C38" s="5">
        <v>25569125</v>
      </c>
      <c r="D38" s="5" t="s">
        <v>79</v>
      </c>
      <c r="E38" s="5" t="b">
        <f t="shared" si="0"/>
        <v>0</v>
      </c>
      <c r="F38" s="58" t="s">
        <v>985</v>
      </c>
      <c r="G38" s="57">
        <v>43216</v>
      </c>
      <c r="H38" s="15" t="s">
        <v>2978</v>
      </c>
      <c r="I38" s="16">
        <f t="shared" si="3"/>
        <v>1.2455555555555553E-3</v>
      </c>
      <c r="J38" s="16"/>
      <c r="K38" s="16"/>
      <c r="L38" s="5">
        <v>33</v>
      </c>
      <c r="M38" s="5" t="s">
        <v>93</v>
      </c>
      <c r="N38" s="7">
        <f t="shared" ref="N38:N69" si="5">COUNTIF(D$6:D$441,"="&amp;M38)</f>
        <v>2</v>
      </c>
      <c r="O38" s="6" t="s">
        <v>19</v>
      </c>
      <c r="Q38" s="8"/>
    </row>
    <row r="39" spans="1:21" x14ac:dyDescent="0.3">
      <c r="A39" s="5">
        <f>VLOOKUP(C39,'UniqueAuthor#s'!$B$5:$C$72,2,TRUE)</f>
        <v>3</v>
      </c>
      <c r="B39" s="5" t="s">
        <v>2</v>
      </c>
      <c r="C39" s="5">
        <v>25569125</v>
      </c>
      <c r="D39" s="5" t="s">
        <v>77</v>
      </c>
      <c r="E39" s="5" t="b">
        <f t="shared" si="0"/>
        <v>0</v>
      </c>
      <c r="F39" s="58" t="s">
        <v>986</v>
      </c>
      <c r="G39" s="57">
        <v>43216</v>
      </c>
      <c r="H39" s="15" t="s">
        <v>2979</v>
      </c>
      <c r="I39" s="16">
        <f t="shared" si="3"/>
        <v>2.2405439814814909E-3</v>
      </c>
      <c r="J39" s="16"/>
      <c r="K39" s="16"/>
      <c r="L39" s="13">
        <v>34</v>
      </c>
      <c r="M39" s="5" t="s">
        <v>94</v>
      </c>
      <c r="N39" s="7">
        <f t="shared" si="5"/>
        <v>2</v>
      </c>
      <c r="O39" s="6" t="s">
        <v>69</v>
      </c>
      <c r="Q39" s="8"/>
      <c r="T39" s="24" t="s">
        <v>21</v>
      </c>
    </row>
    <row r="40" spans="1:21" x14ac:dyDescent="0.3">
      <c r="A40" s="5">
        <f>VLOOKUP(C40,'UniqueAuthor#s'!$B$5:$C$72,2,TRUE)</f>
        <v>3</v>
      </c>
      <c r="B40" s="5" t="s">
        <v>2</v>
      </c>
      <c r="C40" s="5">
        <v>25569125</v>
      </c>
      <c r="D40" s="5" t="s">
        <v>125</v>
      </c>
      <c r="E40" s="5" t="b">
        <f t="shared" si="0"/>
        <v>0</v>
      </c>
      <c r="F40" s="58" t="s">
        <v>987</v>
      </c>
      <c r="G40" s="57">
        <v>43216</v>
      </c>
      <c r="H40" s="15" t="s">
        <v>2980</v>
      </c>
      <c r="I40" s="16">
        <f t="shared" si="3"/>
        <v>1.3048611111110553E-4</v>
      </c>
      <c r="J40" s="16"/>
      <c r="K40" s="16"/>
      <c r="L40" s="13">
        <v>35</v>
      </c>
      <c r="M40" s="5" t="s">
        <v>96</v>
      </c>
      <c r="N40" s="7">
        <f t="shared" si="5"/>
        <v>2</v>
      </c>
      <c r="O40" s="46" t="s">
        <v>36</v>
      </c>
      <c r="Q40" s="8"/>
      <c r="T40" s="25" t="s">
        <v>2933</v>
      </c>
    </row>
    <row r="41" spans="1:21" x14ac:dyDescent="0.3">
      <c r="A41" s="5">
        <f>VLOOKUP(C41,'UniqueAuthor#s'!$B$5:$C$72,2,TRUE)</f>
        <v>3</v>
      </c>
      <c r="B41" s="5" t="s">
        <v>2</v>
      </c>
      <c r="C41" s="5">
        <v>25569125</v>
      </c>
      <c r="D41" s="5" t="s">
        <v>46</v>
      </c>
      <c r="E41" s="5" t="b">
        <f t="shared" si="0"/>
        <v>0</v>
      </c>
      <c r="F41" s="58" t="s">
        <v>988</v>
      </c>
      <c r="G41" s="57">
        <v>43216</v>
      </c>
      <c r="H41" s="15" t="s">
        <v>2981</v>
      </c>
      <c r="I41" s="16">
        <f t="shared" si="3"/>
        <v>6.6886574074068172E-5</v>
      </c>
      <c r="J41" s="16"/>
      <c r="K41" s="61">
        <f ca="1">MIN(OFFSET(I43,J43*-1+2,0,J43-2,1))</f>
        <v>6.3032407407404012E-5</v>
      </c>
      <c r="L41" s="5">
        <v>36</v>
      </c>
      <c r="M41" s="5" t="s">
        <v>98</v>
      </c>
      <c r="N41" s="7">
        <f t="shared" si="5"/>
        <v>2</v>
      </c>
      <c r="O41" s="46" t="s">
        <v>39</v>
      </c>
      <c r="Q41" s="8"/>
      <c r="T41" s="25" t="s">
        <v>2934</v>
      </c>
    </row>
    <row r="42" spans="1:21" x14ac:dyDescent="0.3">
      <c r="A42" s="5">
        <f>VLOOKUP(C42,'UniqueAuthor#s'!$B$5:$C$72,2,TRUE)</f>
        <v>3</v>
      </c>
      <c r="B42" s="5" t="s">
        <v>2</v>
      </c>
      <c r="C42" s="5">
        <v>25569125</v>
      </c>
      <c r="D42" s="5" t="s">
        <v>22</v>
      </c>
      <c r="E42" s="5" t="b">
        <f t="shared" si="0"/>
        <v>0</v>
      </c>
      <c r="F42" s="58" t="s">
        <v>989</v>
      </c>
      <c r="G42" s="57">
        <v>43216</v>
      </c>
      <c r="H42" s="15" t="s">
        <v>2982</v>
      </c>
      <c r="I42" s="16">
        <f t="shared" si="3"/>
        <v>1.8959259259259259E-3</v>
      </c>
      <c r="J42" s="16"/>
      <c r="K42" s="61">
        <f ca="1">MAX(OFFSET(I43,J43*-1+2,0,J43-2,1))</f>
        <v>2.2405439814814909E-3</v>
      </c>
      <c r="L42" s="5">
        <v>37</v>
      </c>
      <c r="M42" s="5" t="s">
        <v>100</v>
      </c>
      <c r="N42" s="7">
        <f t="shared" si="5"/>
        <v>2</v>
      </c>
      <c r="O42" s="46" t="s">
        <v>19</v>
      </c>
      <c r="P42" s="5" t="s">
        <v>18</v>
      </c>
      <c r="Q42" s="8"/>
      <c r="T42" s="25" t="s">
        <v>2935</v>
      </c>
    </row>
    <row r="43" spans="1:21" x14ac:dyDescent="0.3">
      <c r="A43" s="5">
        <f>VLOOKUP(C43,'UniqueAuthor#s'!$B$5:$C$72,2,TRUE)</f>
        <v>3</v>
      </c>
      <c r="B43" s="5" t="s">
        <v>2</v>
      </c>
      <c r="C43" s="5">
        <v>25569125</v>
      </c>
      <c r="D43" s="5" t="s">
        <v>29</v>
      </c>
      <c r="E43" s="5" t="b">
        <f t="shared" si="0"/>
        <v>1</v>
      </c>
      <c r="F43" s="58" t="s">
        <v>990</v>
      </c>
      <c r="G43" s="57">
        <v>43216</v>
      </c>
      <c r="H43" s="15" t="s">
        <v>2983</v>
      </c>
      <c r="I43" s="16"/>
      <c r="J43" s="5">
        <f>COUNTIF($C$6:$C$441,"="&amp;C43)</f>
        <v>18</v>
      </c>
      <c r="K43" s="16">
        <f ca="1">AVERAGE(OFFSET(I43,J43*-1+2,0,J43-2,1))</f>
        <v>6.9280743634259241E-4</v>
      </c>
      <c r="L43" s="5">
        <v>38</v>
      </c>
      <c r="M43" s="5" t="s">
        <v>102</v>
      </c>
      <c r="N43" s="7">
        <f t="shared" si="5"/>
        <v>2</v>
      </c>
      <c r="O43" s="6" t="s">
        <v>69</v>
      </c>
      <c r="P43" s="5" t="s">
        <v>63</v>
      </c>
      <c r="Q43" s="8"/>
      <c r="T43" s="26" t="s">
        <v>31</v>
      </c>
    </row>
    <row r="44" spans="1:21" x14ac:dyDescent="0.3">
      <c r="A44" s="5">
        <f>VLOOKUP(C44,'UniqueAuthor#s'!$B$5:$C$72,2,TRUE)</f>
        <v>4</v>
      </c>
      <c r="B44" s="5" t="s">
        <v>2</v>
      </c>
      <c r="C44" s="5">
        <v>61285508</v>
      </c>
      <c r="D44" s="5" t="s">
        <v>38</v>
      </c>
      <c r="E44" s="5" t="b">
        <f t="shared" si="0"/>
        <v>0</v>
      </c>
      <c r="F44" s="58" t="s">
        <v>991</v>
      </c>
      <c r="G44" s="57">
        <v>43219</v>
      </c>
      <c r="H44" s="15" t="s">
        <v>2984</v>
      </c>
      <c r="I44" s="16"/>
      <c r="J44" s="16"/>
      <c r="K44" s="16"/>
      <c r="L44" s="13">
        <v>39</v>
      </c>
      <c r="M44" s="5" t="s">
        <v>106</v>
      </c>
      <c r="N44" s="7">
        <f t="shared" si="5"/>
        <v>2</v>
      </c>
      <c r="O44" s="46" t="s">
        <v>42</v>
      </c>
      <c r="Q44" s="8"/>
      <c r="T44" s="25" t="s">
        <v>2936</v>
      </c>
    </row>
    <row r="45" spans="1:21" x14ac:dyDescent="0.3">
      <c r="A45" s="5">
        <f>VLOOKUP(C45,'UniqueAuthor#s'!$B$5:$C$72,2,TRUE)</f>
        <v>4</v>
      </c>
      <c r="B45" s="5" t="s">
        <v>2</v>
      </c>
      <c r="C45" s="5">
        <v>61285508</v>
      </c>
      <c r="D45" s="5" t="s">
        <v>38</v>
      </c>
      <c r="E45" s="5" t="b">
        <f t="shared" si="0"/>
        <v>0</v>
      </c>
      <c r="F45" s="58" t="s">
        <v>992</v>
      </c>
      <c r="G45" s="57">
        <v>43219</v>
      </c>
      <c r="H45" s="15" t="s">
        <v>2985</v>
      </c>
      <c r="I45" s="16">
        <f t="shared" si="3"/>
        <v>3.2445601851852079E-4</v>
      </c>
      <c r="J45" s="16"/>
      <c r="K45" s="16"/>
      <c r="L45" s="13">
        <v>40</v>
      </c>
      <c r="M45" s="5" t="s">
        <v>107</v>
      </c>
      <c r="N45" s="7">
        <f t="shared" si="5"/>
        <v>2</v>
      </c>
      <c r="O45" s="6" t="s">
        <v>19</v>
      </c>
      <c r="Q45" s="8"/>
      <c r="T45" s="25" t="s">
        <v>37</v>
      </c>
    </row>
    <row r="46" spans="1:21" x14ac:dyDescent="0.3">
      <c r="A46" s="5">
        <f>VLOOKUP(C46,'UniqueAuthor#s'!$B$5:$C$72,2,TRUE)</f>
        <v>4</v>
      </c>
      <c r="B46" s="5" t="s">
        <v>2</v>
      </c>
      <c r="C46" s="5">
        <v>61285508</v>
      </c>
      <c r="D46" s="5" t="s">
        <v>38</v>
      </c>
      <c r="E46" s="5" t="b">
        <f t="shared" si="0"/>
        <v>0</v>
      </c>
      <c r="F46" s="58" t="s">
        <v>993</v>
      </c>
      <c r="G46" s="57">
        <v>43219</v>
      </c>
      <c r="H46" s="15" t="s">
        <v>2986</v>
      </c>
      <c r="I46" s="16">
        <f t="shared" si="3"/>
        <v>1.5824189814814815E-3</v>
      </c>
      <c r="J46" s="16"/>
      <c r="K46" s="16"/>
      <c r="L46" s="5">
        <v>41</v>
      </c>
      <c r="M46" s="5" t="s">
        <v>109</v>
      </c>
      <c r="N46" s="7">
        <f t="shared" si="5"/>
        <v>2</v>
      </c>
      <c r="O46" s="46" t="s">
        <v>39</v>
      </c>
      <c r="Q46" s="8"/>
      <c r="T46" s="26" t="s">
        <v>40</v>
      </c>
    </row>
    <row r="47" spans="1:21" x14ac:dyDescent="0.3">
      <c r="A47" s="5">
        <f>VLOOKUP(C47,'UniqueAuthor#s'!$B$5:$C$72,2,TRUE)</f>
        <v>4</v>
      </c>
      <c r="B47" s="5" t="s">
        <v>2</v>
      </c>
      <c r="C47" s="5">
        <v>61285508</v>
      </c>
      <c r="D47" s="5" t="s">
        <v>994</v>
      </c>
      <c r="E47" s="5" t="b">
        <f t="shared" si="0"/>
        <v>0</v>
      </c>
      <c r="F47" s="58" t="s">
        <v>995</v>
      </c>
      <c r="G47" s="57">
        <v>43219</v>
      </c>
      <c r="H47" s="15" t="s">
        <v>2987</v>
      </c>
      <c r="I47" s="16">
        <f t="shared" si="3"/>
        <v>3.4009259259257241E-4</v>
      </c>
      <c r="J47" s="16"/>
      <c r="K47" s="16"/>
      <c r="L47" s="5">
        <v>42</v>
      </c>
      <c r="M47" s="5" t="s">
        <v>111</v>
      </c>
      <c r="N47" s="7">
        <f t="shared" si="5"/>
        <v>2</v>
      </c>
      <c r="O47" s="6" t="s">
        <v>19</v>
      </c>
      <c r="Q47" s="8"/>
      <c r="T47" s="26" t="s">
        <v>43</v>
      </c>
    </row>
    <row r="48" spans="1:21" x14ac:dyDescent="0.3">
      <c r="A48" s="5">
        <f>VLOOKUP(C48,'UniqueAuthor#s'!$B$5:$C$72,2,TRUE)</f>
        <v>4</v>
      </c>
      <c r="B48" s="5" t="s">
        <v>2</v>
      </c>
      <c r="C48" s="5">
        <v>61285508</v>
      </c>
      <c r="D48" s="5" t="s">
        <v>17</v>
      </c>
      <c r="E48" s="5" t="b">
        <f t="shared" si="0"/>
        <v>0</v>
      </c>
      <c r="F48" s="58" t="s">
        <v>996</v>
      </c>
      <c r="G48" s="57">
        <v>43219</v>
      </c>
      <c r="H48" s="15" t="s">
        <v>2988</v>
      </c>
      <c r="I48" s="16">
        <f t="shared" si="3"/>
        <v>2.3614583333333994E-4</v>
      </c>
      <c r="J48" s="16"/>
      <c r="K48" s="16"/>
      <c r="L48" s="5">
        <v>43</v>
      </c>
      <c r="M48" s="5" t="s">
        <v>114</v>
      </c>
      <c r="N48" s="7">
        <f t="shared" si="5"/>
        <v>2</v>
      </c>
      <c r="O48" s="46" t="s">
        <v>39</v>
      </c>
      <c r="Q48" s="8"/>
      <c r="T48" s="27"/>
    </row>
    <row r="49" spans="1:20" x14ac:dyDescent="0.3">
      <c r="A49" s="5">
        <f>VLOOKUP(C49,'UniqueAuthor#s'!$B$5:$C$72,2,TRUE)</f>
        <v>4</v>
      </c>
      <c r="B49" s="5" t="s">
        <v>2</v>
      </c>
      <c r="C49" s="5">
        <v>61285508</v>
      </c>
      <c r="D49" s="5" t="s">
        <v>53</v>
      </c>
      <c r="E49" s="5" t="b">
        <f t="shared" si="0"/>
        <v>0</v>
      </c>
      <c r="F49" s="58" t="s">
        <v>997</v>
      </c>
      <c r="G49" s="57">
        <v>43219</v>
      </c>
      <c r="H49" s="15" t="s">
        <v>2989</v>
      </c>
      <c r="I49" s="16">
        <f t="shared" si="3"/>
        <v>2.0981481481482933E-4</v>
      </c>
      <c r="J49" s="16"/>
      <c r="K49" s="16"/>
      <c r="L49" s="13">
        <v>44</v>
      </c>
      <c r="M49" s="5" t="s">
        <v>120</v>
      </c>
      <c r="N49" s="7">
        <f t="shared" si="5"/>
        <v>1</v>
      </c>
      <c r="O49" s="46" t="s">
        <v>19</v>
      </c>
      <c r="Q49" s="8"/>
      <c r="T49" s="26" t="s">
        <v>52</v>
      </c>
    </row>
    <row r="50" spans="1:20" x14ac:dyDescent="0.3">
      <c r="A50" s="5">
        <f>VLOOKUP(C50,'UniqueAuthor#s'!$B$5:$C$72,2,TRUE)</f>
        <v>4</v>
      </c>
      <c r="B50" s="5" t="s">
        <v>2</v>
      </c>
      <c r="C50" s="5">
        <v>61285508</v>
      </c>
      <c r="D50" s="5" t="s">
        <v>77</v>
      </c>
      <c r="E50" s="5" t="b">
        <f t="shared" si="0"/>
        <v>0</v>
      </c>
      <c r="F50" s="58" t="s">
        <v>998</v>
      </c>
      <c r="G50" s="57">
        <v>43219</v>
      </c>
      <c r="H50" s="15" t="s">
        <v>2990</v>
      </c>
      <c r="I50" s="16">
        <f t="shared" si="3"/>
        <v>9.9722222222209389E-5</v>
      </c>
      <c r="J50" s="16"/>
      <c r="K50" s="16"/>
      <c r="L50" s="13">
        <v>45</v>
      </c>
      <c r="M50" s="5" t="s">
        <v>122</v>
      </c>
      <c r="N50" s="7">
        <f t="shared" si="5"/>
        <v>1</v>
      </c>
      <c r="O50" s="6" t="s">
        <v>69</v>
      </c>
      <c r="Q50" s="8"/>
      <c r="T50" s="26" t="s">
        <v>55</v>
      </c>
    </row>
    <row r="51" spans="1:20" x14ac:dyDescent="0.3">
      <c r="A51" s="5">
        <f>VLOOKUP(C51,'UniqueAuthor#s'!$B$5:$C$72,2,TRUE)</f>
        <v>4</v>
      </c>
      <c r="B51" s="5" t="s">
        <v>2</v>
      </c>
      <c r="C51" s="5">
        <v>61285508</v>
      </c>
      <c r="D51" s="5" t="s">
        <v>41</v>
      </c>
      <c r="E51" s="5" t="b">
        <f t="shared" si="0"/>
        <v>0</v>
      </c>
      <c r="F51" s="58" t="s">
        <v>999</v>
      </c>
      <c r="G51" s="57">
        <v>43219</v>
      </c>
      <c r="H51" s="15" t="s">
        <v>2991</v>
      </c>
      <c r="I51" s="16">
        <f t="shared" si="3"/>
        <v>1.0487268518519222E-4</v>
      </c>
      <c r="J51" s="16"/>
      <c r="K51" s="16"/>
      <c r="L51" s="5">
        <v>46</v>
      </c>
      <c r="M51" s="5" t="s">
        <v>123</v>
      </c>
      <c r="N51" s="7">
        <f t="shared" si="5"/>
        <v>1</v>
      </c>
      <c r="O51" s="46" t="s">
        <v>18</v>
      </c>
      <c r="P51" s="5" t="s">
        <v>60</v>
      </c>
      <c r="Q51" s="8"/>
      <c r="T51" s="26" t="s">
        <v>58</v>
      </c>
    </row>
    <row r="52" spans="1:20" x14ac:dyDescent="0.3">
      <c r="A52" s="5">
        <f>VLOOKUP(C52,'UniqueAuthor#s'!$B$5:$C$72,2,TRUE)</f>
        <v>4</v>
      </c>
      <c r="B52" s="5" t="s">
        <v>2</v>
      </c>
      <c r="C52" s="5">
        <v>61285508</v>
      </c>
      <c r="D52" s="5" t="s">
        <v>56</v>
      </c>
      <c r="E52" s="5" t="b">
        <f t="shared" si="0"/>
        <v>0</v>
      </c>
      <c r="F52" s="58" t="s">
        <v>1000</v>
      </c>
      <c r="G52" s="57">
        <v>43219</v>
      </c>
      <c r="H52" s="15" t="s">
        <v>2992</v>
      </c>
      <c r="I52" s="16">
        <f t="shared" si="3"/>
        <v>6.699652777777676E-4</v>
      </c>
      <c r="J52" s="16"/>
      <c r="K52" s="16"/>
      <c r="L52" s="5">
        <v>47</v>
      </c>
      <c r="M52" s="5" t="s">
        <v>124</v>
      </c>
      <c r="N52" s="7">
        <f t="shared" si="5"/>
        <v>1</v>
      </c>
      <c r="O52" s="46" t="s">
        <v>19</v>
      </c>
      <c r="P52" s="5" t="s">
        <v>18</v>
      </c>
      <c r="Q52" s="48" t="s">
        <v>60</v>
      </c>
      <c r="R52" s="13"/>
      <c r="T52" s="27"/>
    </row>
    <row r="53" spans="1:20" x14ac:dyDescent="0.3">
      <c r="A53" s="5">
        <f>VLOOKUP(C53,'UniqueAuthor#s'!$B$5:$C$72,2,TRUE)</f>
        <v>4</v>
      </c>
      <c r="B53" s="5" t="s">
        <v>2</v>
      </c>
      <c r="C53" s="5">
        <v>61285508</v>
      </c>
      <c r="D53" s="5" t="s">
        <v>66</v>
      </c>
      <c r="E53" s="5" t="b">
        <f t="shared" si="0"/>
        <v>0</v>
      </c>
      <c r="F53" s="58" t="s">
        <v>1001</v>
      </c>
      <c r="G53" s="57">
        <v>43219</v>
      </c>
      <c r="H53" s="15" t="s">
        <v>2993</v>
      </c>
      <c r="I53" s="16">
        <f t="shared" si="3"/>
        <v>7.8368055555583238E-5</v>
      </c>
      <c r="J53" s="16"/>
      <c r="K53" s="16"/>
      <c r="L53" s="5">
        <v>48</v>
      </c>
      <c r="M53" s="5" t="s">
        <v>125</v>
      </c>
      <c r="N53" s="7">
        <f t="shared" si="5"/>
        <v>1</v>
      </c>
      <c r="O53" s="46" t="s">
        <v>18</v>
      </c>
      <c r="P53" s="5" t="s">
        <v>60</v>
      </c>
      <c r="Q53" s="8"/>
      <c r="T53" s="26" t="s">
        <v>65</v>
      </c>
    </row>
    <row r="54" spans="1:20" x14ac:dyDescent="0.3">
      <c r="A54" s="5">
        <f>VLOOKUP(C54,'UniqueAuthor#s'!$B$5:$C$72,2,TRUE)</f>
        <v>4</v>
      </c>
      <c r="B54" s="5" t="s">
        <v>2</v>
      </c>
      <c r="C54" s="5">
        <v>61285508</v>
      </c>
      <c r="D54" s="5" t="s">
        <v>41</v>
      </c>
      <c r="E54" s="5" t="b">
        <f t="shared" si="0"/>
        <v>0</v>
      </c>
      <c r="F54" s="58" t="s">
        <v>1002</v>
      </c>
      <c r="G54" s="57">
        <v>43219</v>
      </c>
      <c r="H54" s="15" t="s">
        <v>2994</v>
      </c>
      <c r="I54" s="16">
        <f t="shared" si="3"/>
        <v>3.0901620370366034E-4</v>
      </c>
      <c r="J54" s="16"/>
      <c r="K54" s="16"/>
      <c r="L54" s="13">
        <v>49</v>
      </c>
      <c r="M54" s="5" t="s">
        <v>126</v>
      </c>
      <c r="N54" s="7">
        <f t="shared" si="5"/>
        <v>1</v>
      </c>
      <c r="O54" s="6" t="s">
        <v>19</v>
      </c>
      <c r="P54" s="5" t="s">
        <v>18</v>
      </c>
      <c r="Q54" s="8"/>
      <c r="T54" s="27"/>
    </row>
    <row r="55" spans="1:20" x14ac:dyDescent="0.3">
      <c r="A55" s="5">
        <f>VLOOKUP(C55,'UniqueAuthor#s'!$B$5:$C$72,2,TRUE)</f>
        <v>4</v>
      </c>
      <c r="B55" s="5" t="s">
        <v>2</v>
      </c>
      <c r="C55" s="5">
        <v>61285508</v>
      </c>
      <c r="D55" s="5" t="s">
        <v>17</v>
      </c>
      <c r="E55" s="5" t="b">
        <f t="shared" si="0"/>
        <v>0</v>
      </c>
      <c r="F55" s="58" t="s">
        <v>1003</v>
      </c>
      <c r="G55" s="57">
        <v>43219</v>
      </c>
      <c r="H55" s="15" t="s">
        <v>2995</v>
      </c>
      <c r="I55" s="16">
        <f t="shared" si="3"/>
        <v>2.1916666666671469E-4</v>
      </c>
      <c r="J55" s="16"/>
      <c r="K55" s="16"/>
      <c r="L55" s="13">
        <v>50</v>
      </c>
      <c r="M55" s="5" t="s">
        <v>127</v>
      </c>
      <c r="N55" s="7">
        <f t="shared" si="5"/>
        <v>1</v>
      </c>
      <c r="O55" s="6" t="s">
        <v>18</v>
      </c>
      <c r="P55" s="5" t="s">
        <v>36</v>
      </c>
      <c r="Q55" s="8"/>
      <c r="T55" s="26" t="s">
        <v>52</v>
      </c>
    </row>
    <row r="56" spans="1:20" x14ac:dyDescent="0.3">
      <c r="A56" s="5">
        <f>VLOOKUP(C56,'UniqueAuthor#s'!$B$5:$C$72,2,TRUE)</f>
        <v>4</v>
      </c>
      <c r="B56" s="5" t="s">
        <v>2</v>
      </c>
      <c r="C56" s="5">
        <v>61285508</v>
      </c>
      <c r="D56" s="5" t="s">
        <v>17</v>
      </c>
      <c r="E56" s="5" t="b">
        <f t="shared" si="0"/>
        <v>0</v>
      </c>
      <c r="F56" s="58" t="s">
        <v>1004</v>
      </c>
      <c r="G56" s="57">
        <v>43219</v>
      </c>
      <c r="H56" s="15" t="s">
        <v>2996</v>
      </c>
      <c r="I56" s="16">
        <f t="shared" si="3"/>
        <v>6.068749999999512E-4</v>
      </c>
      <c r="J56" s="16"/>
      <c r="K56" s="16"/>
      <c r="L56" s="5">
        <v>51</v>
      </c>
      <c r="M56" s="5" t="s">
        <v>128</v>
      </c>
      <c r="N56" s="7">
        <f t="shared" si="5"/>
        <v>1</v>
      </c>
      <c r="O56" s="46" t="s">
        <v>39</v>
      </c>
      <c r="Q56" s="8"/>
      <c r="T56" s="25" t="s">
        <v>2937</v>
      </c>
    </row>
    <row r="57" spans="1:20" ht="15" thickBot="1" x14ac:dyDescent="0.35">
      <c r="A57" s="5">
        <f>VLOOKUP(C57,'UniqueAuthor#s'!$B$5:$C$72,2,TRUE)</f>
        <v>4</v>
      </c>
      <c r="B57" s="5" t="s">
        <v>2</v>
      </c>
      <c r="C57" s="5">
        <v>61285508</v>
      </c>
      <c r="D57" s="5" t="s">
        <v>126</v>
      </c>
      <c r="E57" s="5" t="b">
        <f t="shared" si="0"/>
        <v>0</v>
      </c>
      <c r="F57" s="58" t="s">
        <v>1005</v>
      </c>
      <c r="G57" s="57">
        <v>43219</v>
      </c>
      <c r="H57" s="15" t="s">
        <v>2997</v>
      </c>
      <c r="I57" s="16">
        <f t="shared" si="3"/>
        <v>3.0408564814818351E-4</v>
      </c>
      <c r="J57" s="16"/>
      <c r="K57" s="16"/>
      <c r="L57" s="5">
        <v>52</v>
      </c>
      <c r="M57" s="5" t="s">
        <v>129</v>
      </c>
      <c r="N57" s="7">
        <f t="shared" si="5"/>
        <v>1</v>
      </c>
      <c r="O57" s="46" t="s">
        <v>39</v>
      </c>
      <c r="Q57" s="8"/>
      <c r="T57" s="28" t="s">
        <v>2938</v>
      </c>
    </row>
    <row r="58" spans="1:20" x14ac:dyDescent="0.3">
      <c r="A58" s="5">
        <f>VLOOKUP(C58,'UniqueAuthor#s'!$B$5:$C$72,2,TRUE)</f>
        <v>4</v>
      </c>
      <c r="B58" s="5" t="s">
        <v>2</v>
      </c>
      <c r="C58" s="5">
        <v>61285508</v>
      </c>
      <c r="D58" s="5" t="s">
        <v>80</v>
      </c>
      <c r="E58" s="5" t="b">
        <f t="shared" si="0"/>
        <v>0</v>
      </c>
      <c r="F58" s="58" t="s">
        <v>1006</v>
      </c>
      <c r="G58" s="57">
        <v>43219</v>
      </c>
      <c r="H58" s="15" t="s">
        <v>2998</v>
      </c>
      <c r="I58" s="16">
        <f t="shared" si="3"/>
        <v>5.344907407407451E-4</v>
      </c>
      <c r="J58" s="16"/>
      <c r="K58" s="16"/>
      <c r="L58" s="5">
        <v>53</v>
      </c>
      <c r="M58" s="5" t="s">
        <v>130</v>
      </c>
      <c r="N58" s="7">
        <f t="shared" si="5"/>
        <v>1</v>
      </c>
      <c r="O58" s="6" t="s">
        <v>69</v>
      </c>
      <c r="Q58" s="8"/>
    </row>
    <row r="59" spans="1:20" x14ac:dyDescent="0.3">
      <c r="A59" s="5">
        <f>VLOOKUP(C59,'UniqueAuthor#s'!$B$5:$C$72,2,TRUE)</f>
        <v>4</v>
      </c>
      <c r="B59" s="5" t="s">
        <v>2</v>
      </c>
      <c r="C59" s="5">
        <v>61285508</v>
      </c>
      <c r="D59" s="5" t="s">
        <v>17</v>
      </c>
      <c r="E59" s="5" t="b">
        <f t="shared" si="0"/>
        <v>0</v>
      </c>
      <c r="F59" s="58" t="s">
        <v>1007</v>
      </c>
      <c r="G59" s="57">
        <v>43219</v>
      </c>
      <c r="H59" s="15" t="s">
        <v>2999</v>
      </c>
      <c r="I59" s="16">
        <f t="shared" si="3"/>
        <v>2.1234953703699877E-4</v>
      </c>
      <c r="J59" s="16"/>
      <c r="K59" s="16"/>
      <c r="L59" s="13">
        <v>54</v>
      </c>
      <c r="M59" s="5" t="s">
        <v>131</v>
      </c>
      <c r="N59" s="7">
        <f t="shared" si="5"/>
        <v>1</v>
      </c>
      <c r="O59" s="46" t="s">
        <v>69</v>
      </c>
      <c r="Q59" s="8"/>
    </row>
    <row r="60" spans="1:20" x14ac:dyDescent="0.3">
      <c r="A60" s="5">
        <f>VLOOKUP(C60,'UniqueAuthor#s'!$B$5:$C$72,2,TRUE)</f>
        <v>4</v>
      </c>
      <c r="B60" s="5" t="s">
        <v>2</v>
      </c>
      <c r="C60" s="5">
        <v>61285508</v>
      </c>
      <c r="D60" s="5" t="s">
        <v>22</v>
      </c>
      <c r="E60" s="5" t="b">
        <f t="shared" si="0"/>
        <v>0</v>
      </c>
      <c r="F60" s="58" t="s">
        <v>1008</v>
      </c>
      <c r="G60" s="57">
        <v>43219</v>
      </c>
      <c r="H60" s="15" t="s">
        <v>3000</v>
      </c>
      <c r="I60" s="16">
        <f t="shared" si="3"/>
        <v>3.3832175925926911E-4</v>
      </c>
      <c r="J60" s="16"/>
      <c r="K60" s="16"/>
      <c r="L60" s="13">
        <v>55</v>
      </c>
      <c r="M60" s="5" t="s">
        <v>132</v>
      </c>
      <c r="N60" s="7">
        <f t="shared" si="5"/>
        <v>1</v>
      </c>
      <c r="O60" s="46" t="s">
        <v>18</v>
      </c>
      <c r="P60" s="5" t="s">
        <v>36</v>
      </c>
      <c r="Q60" s="8"/>
    </row>
    <row r="61" spans="1:20" x14ac:dyDescent="0.3">
      <c r="A61" s="5">
        <f>VLOOKUP(C61,'UniqueAuthor#s'!$B$5:$C$72,2,TRUE)</f>
        <v>4</v>
      </c>
      <c r="B61" s="5" t="s">
        <v>2</v>
      </c>
      <c r="C61" s="5">
        <v>61285508</v>
      </c>
      <c r="D61" s="5" t="s">
        <v>17</v>
      </c>
      <c r="E61" s="5" t="b">
        <f t="shared" si="0"/>
        <v>0</v>
      </c>
      <c r="F61" s="58" t="s">
        <v>1009</v>
      </c>
      <c r="G61" s="57">
        <v>43219</v>
      </c>
      <c r="H61" s="15" t="s">
        <v>3001</v>
      </c>
      <c r="I61" s="16">
        <f t="shared" si="3"/>
        <v>1.1100694444446391E-4</v>
      </c>
      <c r="J61" s="16"/>
      <c r="K61" s="61">
        <f ca="1">MIN(OFFSET(I63,J63*-1+2,0,J63-1,1))</f>
        <v>7.8368055555583238E-5</v>
      </c>
      <c r="L61" s="5">
        <v>56</v>
      </c>
      <c r="M61" s="5" t="s">
        <v>133</v>
      </c>
      <c r="N61" s="7">
        <f t="shared" si="5"/>
        <v>1</v>
      </c>
      <c r="O61" s="46" t="s">
        <v>18</v>
      </c>
      <c r="P61" s="5" t="s">
        <v>36</v>
      </c>
      <c r="Q61" s="8"/>
    </row>
    <row r="62" spans="1:20" x14ac:dyDescent="0.3">
      <c r="A62" s="5">
        <f>VLOOKUP(C62,'UniqueAuthor#s'!$B$5:$C$72,2,TRUE)</f>
        <v>4</v>
      </c>
      <c r="B62" s="5" t="s">
        <v>2</v>
      </c>
      <c r="C62" s="5">
        <v>61285508</v>
      </c>
      <c r="D62" s="5" t="s">
        <v>53</v>
      </c>
      <c r="E62" s="5" t="b">
        <f t="shared" si="0"/>
        <v>0</v>
      </c>
      <c r="F62" s="58" t="s">
        <v>1010</v>
      </c>
      <c r="G62" s="57">
        <v>43219</v>
      </c>
      <c r="H62" s="15" t="s">
        <v>3002</v>
      </c>
      <c r="I62" s="16">
        <f t="shared" si="3"/>
        <v>1.9295138888886232E-4</v>
      </c>
      <c r="J62" s="16"/>
      <c r="K62" s="61">
        <f ca="1">MAX(OFFSET(I63,J63*-1+2,0,J63-1,1))</f>
        <v>1.5824189814814815E-3</v>
      </c>
      <c r="L62" s="5">
        <v>57</v>
      </c>
      <c r="M62" s="5" t="s">
        <v>134</v>
      </c>
      <c r="N62" s="7">
        <f t="shared" si="5"/>
        <v>1</v>
      </c>
      <c r="O62" s="46" t="s">
        <v>69</v>
      </c>
      <c r="Q62" s="8"/>
    </row>
    <row r="63" spans="1:20" x14ac:dyDescent="0.3">
      <c r="A63" s="5">
        <f>VLOOKUP(C63,'UniqueAuthor#s'!$B$5:$C$72,2,TRUE)</f>
        <v>4</v>
      </c>
      <c r="B63" s="5" t="s">
        <v>2</v>
      </c>
      <c r="C63" s="5">
        <v>61285508</v>
      </c>
      <c r="D63" s="5" t="s">
        <v>25</v>
      </c>
      <c r="E63" s="5" t="b">
        <f t="shared" si="0"/>
        <v>1</v>
      </c>
      <c r="F63" s="58" t="s">
        <v>1011</v>
      </c>
      <c r="G63" s="57">
        <v>43219</v>
      </c>
      <c r="H63" s="15" t="s">
        <v>3003</v>
      </c>
      <c r="I63" s="16">
        <f t="shared" si="3"/>
        <v>3.1644675925929233E-4</v>
      </c>
      <c r="J63" s="5">
        <f>COUNTIF($C$6:$C$441,"="&amp;C63)</f>
        <v>20</v>
      </c>
      <c r="K63" s="16">
        <f ca="1">AVERAGE(OFFSET(I63,J63*-1+2,0,J63-1,1))</f>
        <v>3.5739826998050723E-4</v>
      </c>
      <c r="L63" s="5">
        <v>58</v>
      </c>
      <c r="M63" s="5" t="s">
        <v>135</v>
      </c>
      <c r="N63" s="7">
        <f t="shared" si="5"/>
        <v>1</v>
      </c>
      <c r="O63" s="46" t="s">
        <v>19</v>
      </c>
      <c r="Q63" s="8"/>
    </row>
    <row r="64" spans="1:20" x14ac:dyDescent="0.3">
      <c r="A64" s="5">
        <f>VLOOKUP(C64,'UniqueAuthor#s'!$B$5:$C$72,2,TRUE)</f>
        <v>5</v>
      </c>
      <c r="B64" s="5" t="s">
        <v>2</v>
      </c>
      <c r="C64" s="5">
        <v>97667106</v>
      </c>
      <c r="D64" s="5" t="s">
        <v>28</v>
      </c>
      <c r="E64" s="5" t="b">
        <f t="shared" si="0"/>
        <v>0</v>
      </c>
      <c r="F64" s="58" t="s">
        <v>1056</v>
      </c>
      <c r="G64" s="57">
        <v>43220</v>
      </c>
      <c r="H64" s="15" t="s">
        <v>3004</v>
      </c>
      <c r="I64" s="16"/>
      <c r="J64" s="16"/>
      <c r="K64" s="16">
        <f ca="1">MIN(OFFSET(I66,J66*-1+2,0,J66-1,1))</f>
        <v>2.3081018518518459E-4</v>
      </c>
      <c r="L64" s="13">
        <v>59</v>
      </c>
      <c r="M64" s="5" t="s">
        <v>136</v>
      </c>
      <c r="N64" s="7">
        <f t="shared" si="5"/>
        <v>1</v>
      </c>
      <c r="O64" s="46" t="s">
        <v>39</v>
      </c>
      <c r="Q64" s="8"/>
    </row>
    <row r="65" spans="1:17" x14ac:dyDescent="0.3">
      <c r="A65" s="5">
        <f>VLOOKUP(C65,'UniqueAuthor#s'!$B$5:$C$72,2,TRUE)</f>
        <v>5</v>
      </c>
      <c r="B65" s="5" t="s">
        <v>2</v>
      </c>
      <c r="C65" s="5">
        <v>97667106</v>
      </c>
      <c r="D65" s="5" t="s">
        <v>22</v>
      </c>
      <c r="E65" s="5" t="b">
        <f t="shared" si="0"/>
        <v>0</v>
      </c>
      <c r="F65" s="58" t="s">
        <v>1057</v>
      </c>
      <c r="G65" s="57">
        <v>43220</v>
      </c>
      <c r="H65" s="15" t="s">
        <v>3005</v>
      </c>
      <c r="I65" s="16">
        <f t="shared" si="3"/>
        <v>2.3081018518518459E-4</v>
      </c>
      <c r="J65" s="16"/>
      <c r="K65" s="16">
        <f ca="1">MAX(OFFSET(I66,J66*-1+2,0,J66-1,1))</f>
        <v>8.8996527777777945E-4</v>
      </c>
      <c r="L65" s="13">
        <v>60</v>
      </c>
      <c r="M65" s="5" t="s">
        <v>137</v>
      </c>
      <c r="N65" s="7">
        <f t="shared" si="5"/>
        <v>1</v>
      </c>
      <c r="O65" s="46" t="s">
        <v>39</v>
      </c>
      <c r="Q65" s="8"/>
    </row>
    <row r="66" spans="1:17" x14ac:dyDescent="0.3">
      <c r="A66" s="5">
        <f>VLOOKUP(C66,'UniqueAuthor#s'!$B$5:$C$72,2,TRUE)</f>
        <v>5</v>
      </c>
      <c r="B66" s="5" t="s">
        <v>2</v>
      </c>
      <c r="C66" s="5">
        <v>97667106</v>
      </c>
      <c r="D66" s="5" t="s">
        <v>29</v>
      </c>
      <c r="E66" s="5" t="b">
        <f t="shared" si="0"/>
        <v>1</v>
      </c>
      <c r="F66" s="58" t="s">
        <v>1058</v>
      </c>
      <c r="G66" s="57">
        <v>43220</v>
      </c>
      <c r="H66" s="15" t="s">
        <v>3006</v>
      </c>
      <c r="I66" s="16">
        <f t="shared" si="3"/>
        <v>8.8996527777777945E-4</v>
      </c>
      <c r="J66" s="5">
        <f>COUNTIF($C$6:$C$441,"="&amp;C66)</f>
        <v>3</v>
      </c>
      <c r="K66" s="16">
        <f ca="1">AVERAGE(OFFSET(I66,J66*-1+2,0,J66-1,1))</f>
        <v>5.6038773148148202E-4</v>
      </c>
      <c r="L66" s="5">
        <v>61</v>
      </c>
      <c r="M66" s="5" t="s">
        <v>138</v>
      </c>
      <c r="N66" s="7">
        <f t="shared" si="5"/>
        <v>1</v>
      </c>
      <c r="O66" s="6" t="s">
        <v>60</v>
      </c>
      <c r="Q66" s="8"/>
    </row>
    <row r="67" spans="1:17" x14ac:dyDescent="0.3">
      <c r="A67" s="5">
        <f>VLOOKUP(C67,'UniqueAuthor#s'!$B$5:$C$72,2,TRUE)</f>
        <v>6</v>
      </c>
      <c r="B67" s="5" t="s">
        <v>2</v>
      </c>
      <c r="C67" s="5">
        <v>106377461</v>
      </c>
      <c r="D67" s="5" t="s">
        <v>25</v>
      </c>
      <c r="E67" s="5" t="b">
        <f t="shared" si="0"/>
        <v>1</v>
      </c>
      <c r="F67" s="58" t="s">
        <v>1083</v>
      </c>
      <c r="G67" s="57">
        <v>43214</v>
      </c>
      <c r="H67" s="15" t="s">
        <v>3007</v>
      </c>
      <c r="I67" s="16"/>
      <c r="J67" s="16"/>
      <c r="K67" s="16"/>
      <c r="L67" s="5">
        <v>62</v>
      </c>
      <c r="M67" s="5" t="s">
        <v>139</v>
      </c>
      <c r="N67" s="7">
        <f t="shared" si="5"/>
        <v>1</v>
      </c>
      <c r="O67" s="46" t="s">
        <v>69</v>
      </c>
      <c r="P67" s="5" t="s">
        <v>63</v>
      </c>
      <c r="Q67" s="8"/>
    </row>
    <row r="68" spans="1:17" x14ac:dyDescent="0.3">
      <c r="A68" s="5">
        <f>VLOOKUP(C68,'UniqueAuthor#s'!$B$5:$C$72,2,TRUE)</f>
        <v>7</v>
      </c>
      <c r="B68" s="5" t="s">
        <v>2</v>
      </c>
      <c r="C68" s="5">
        <v>162281163</v>
      </c>
      <c r="D68" s="5" t="s">
        <v>53</v>
      </c>
      <c r="E68" s="5" t="b">
        <f t="shared" si="0"/>
        <v>0</v>
      </c>
      <c r="F68" s="58" t="s">
        <v>848</v>
      </c>
      <c r="G68" s="57">
        <v>43219</v>
      </c>
      <c r="H68" s="15" t="s">
        <v>3008</v>
      </c>
      <c r="I68" s="16"/>
      <c r="J68" s="16"/>
      <c r="K68" s="16"/>
      <c r="L68" s="5">
        <v>63</v>
      </c>
      <c r="M68" s="5" t="s">
        <v>140</v>
      </c>
      <c r="N68" s="7">
        <f t="shared" si="5"/>
        <v>1</v>
      </c>
      <c r="O68" s="46" t="s">
        <v>39</v>
      </c>
      <c r="Q68" s="8"/>
    </row>
    <row r="69" spans="1:17" x14ac:dyDescent="0.3">
      <c r="A69" s="5">
        <f>VLOOKUP(C69,'UniqueAuthor#s'!$B$5:$C$72,2,TRUE)</f>
        <v>7</v>
      </c>
      <c r="B69" s="5" t="s">
        <v>2</v>
      </c>
      <c r="C69" s="5">
        <v>162281163</v>
      </c>
      <c r="D69" s="5" t="s">
        <v>17</v>
      </c>
      <c r="E69" s="5" t="b">
        <f t="shared" si="0"/>
        <v>0</v>
      </c>
      <c r="F69" s="58" t="s">
        <v>850</v>
      </c>
      <c r="G69" s="57">
        <v>43219</v>
      </c>
      <c r="H69" s="15" t="s">
        <v>3009</v>
      </c>
      <c r="I69" s="16">
        <f t="shared" ref="I69:I134" si="6">H69-H68</f>
        <v>1.2130787037034629E-4</v>
      </c>
      <c r="J69" s="16"/>
      <c r="K69" s="16"/>
      <c r="L69" s="13">
        <v>64</v>
      </c>
      <c r="M69" s="5" t="s">
        <v>141</v>
      </c>
      <c r="N69" s="7">
        <f t="shared" si="5"/>
        <v>1</v>
      </c>
      <c r="O69" s="46" t="s">
        <v>39</v>
      </c>
      <c r="Q69" s="8"/>
    </row>
    <row r="70" spans="1:17" x14ac:dyDescent="0.3">
      <c r="A70" s="5">
        <f>VLOOKUP(C70,'UniqueAuthor#s'!$B$5:$C$72,2,TRUE)</f>
        <v>7</v>
      </c>
      <c r="B70" s="5" t="s">
        <v>2</v>
      </c>
      <c r="C70" s="5">
        <v>162281163</v>
      </c>
      <c r="D70" s="5" t="s">
        <v>77</v>
      </c>
      <c r="E70" s="5" t="b">
        <f t="shared" ref="E70:E133" si="7">IF(OR($D70=$T$9,$D70=$T$10,$D70=$T$11),TRUE,FALSE)</f>
        <v>0</v>
      </c>
      <c r="F70" s="58" t="s">
        <v>851</v>
      </c>
      <c r="G70" s="57">
        <v>43219</v>
      </c>
      <c r="H70" s="15" t="s">
        <v>3010</v>
      </c>
      <c r="I70" s="16">
        <f t="shared" si="6"/>
        <v>7.6261574074076854E-4</v>
      </c>
      <c r="J70" s="16"/>
      <c r="K70" s="16"/>
      <c r="L70" s="13">
        <v>65</v>
      </c>
      <c r="M70" s="5" t="s">
        <v>142</v>
      </c>
      <c r="N70" s="7">
        <f t="shared" ref="N70:N90" si="8">COUNTIF(D$6:D$441,"="&amp;M70)</f>
        <v>1</v>
      </c>
      <c r="O70" s="6" t="s">
        <v>69</v>
      </c>
      <c r="Q70" s="8"/>
    </row>
    <row r="71" spans="1:17" x14ac:dyDescent="0.3">
      <c r="A71" s="5">
        <f>VLOOKUP(C71,'UniqueAuthor#s'!$B$5:$C$72,2,TRUE)</f>
        <v>7</v>
      </c>
      <c r="B71" s="5" t="s">
        <v>2</v>
      </c>
      <c r="C71" s="5">
        <v>162281163</v>
      </c>
      <c r="D71" s="5" t="s">
        <v>68</v>
      </c>
      <c r="E71" s="5" t="b">
        <f t="shared" si="7"/>
        <v>0</v>
      </c>
      <c r="F71" s="58" t="s">
        <v>852</v>
      </c>
      <c r="G71" s="57">
        <v>43219</v>
      </c>
      <c r="H71" s="15" t="s">
        <v>3011</v>
      </c>
      <c r="I71" s="16">
        <f t="shared" si="6"/>
        <v>2.1303240740733198E-4</v>
      </c>
      <c r="J71" s="16"/>
      <c r="K71" s="16"/>
      <c r="L71" s="5">
        <v>66</v>
      </c>
      <c r="M71" s="5" t="s">
        <v>145</v>
      </c>
      <c r="N71" s="7">
        <f t="shared" si="8"/>
        <v>1</v>
      </c>
      <c r="O71" s="6" t="s">
        <v>19</v>
      </c>
      <c r="P71" s="5" t="s">
        <v>18</v>
      </c>
      <c r="Q71" s="8"/>
    </row>
    <row r="72" spans="1:17" x14ac:dyDescent="0.3">
      <c r="A72" s="5">
        <f>VLOOKUP(C72,'UniqueAuthor#s'!$B$5:$C$72,2,TRUE)</f>
        <v>7</v>
      </c>
      <c r="B72" s="5" t="s">
        <v>2</v>
      </c>
      <c r="C72" s="5">
        <v>162281163</v>
      </c>
      <c r="D72" s="5" t="s">
        <v>66</v>
      </c>
      <c r="E72" s="5" t="b">
        <f t="shared" si="7"/>
        <v>0</v>
      </c>
      <c r="F72" s="58" t="s">
        <v>853</v>
      </c>
      <c r="G72" s="57">
        <v>43219</v>
      </c>
      <c r="H72" s="15" t="s">
        <v>3012</v>
      </c>
      <c r="I72" s="16">
        <f t="shared" si="6"/>
        <v>9.3761574074147092E-5</v>
      </c>
      <c r="J72" s="16"/>
      <c r="K72" s="16"/>
      <c r="L72" s="5">
        <v>67</v>
      </c>
      <c r="M72" s="5" t="s">
        <v>146</v>
      </c>
      <c r="N72" s="7">
        <f t="shared" si="8"/>
        <v>1</v>
      </c>
      <c r="O72" s="46" t="s">
        <v>42</v>
      </c>
      <c r="Q72" s="8"/>
    </row>
    <row r="73" spans="1:17" x14ac:dyDescent="0.3">
      <c r="A73" s="5">
        <f>VLOOKUP(C73,'UniqueAuthor#s'!$B$5:$C$72,2,TRUE)</f>
        <v>7</v>
      </c>
      <c r="B73" s="5" t="s">
        <v>2</v>
      </c>
      <c r="C73" s="5">
        <v>162281163</v>
      </c>
      <c r="D73" s="5" t="s">
        <v>17</v>
      </c>
      <c r="E73" s="5" t="b">
        <f t="shared" si="7"/>
        <v>0</v>
      </c>
      <c r="F73" s="58" t="s">
        <v>854</v>
      </c>
      <c r="G73" s="57">
        <v>43219</v>
      </c>
      <c r="H73" s="15" t="s">
        <v>3013</v>
      </c>
      <c r="I73" s="16">
        <f t="shared" si="6"/>
        <v>2.0134259259263487E-4</v>
      </c>
      <c r="J73" s="16"/>
      <c r="K73" s="16"/>
      <c r="L73" s="5">
        <v>68</v>
      </c>
      <c r="M73" s="5" t="s">
        <v>147</v>
      </c>
      <c r="N73" s="7">
        <f t="shared" si="8"/>
        <v>1</v>
      </c>
      <c r="O73" s="6" t="s">
        <v>18</v>
      </c>
      <c r="Q73" s="8"/>
    </row>
    <row r="74" spans="1:17" x14ac:dyDescent="0.3">
      <c r="A74" s="5">
        <f>VLOOKUP(C74,'UniqueAuthor#s'!$B$5:$C$72,2,TRUE)</f>
        <v>7</v>
      </c>
      <c r="B74" s="5" t="s">
        <v>2</v>
      </c>
      <c r="C74" s="5">
        <v>162281163</v>
      </c>
      <c r="D74" s="5" t="s">
        <v>32</v>
      </c>
      <c r="E74" s="5" t="b">
        <f t="shared" si="7"/>
        <v>0</v>
      </c>
      <c r="F74" s="58" t="s">
        <v>855</v>
      </c>
      <c r="G74" s="57">
        <v>43219</v>
      </c>
      <c r="H74" s="15" t="s">
        <v>3014</v>
      </c>
      <c r="I74" s="16">
        <f t="shared" si="6"/>
        <v>6.3328703703691147E-4</v>
      </c>
      <c r="J74" s="16"/>
      <c r="K74" s="16"/>
      <c r="L74" s="13">
        <v>69</v>
      </c>
      <c r="M74" s="5" t="s">
        <v>148</v>
      </c>
      <c r="N74" s="7">
        <f t="shared" si="8"/>
        <v>1</v>
      </c>
      <c r="O74" s="46" t="s">
        <v>39</v>
      </c>
      <c r="Q74" s="8"/>
    </row>
    <row r="75" spans="1:17" x14ac:dyDescent="0.3">
      <c r="A75" s="5">
        <f>VLOOKUP(C75,'UniqueAuthor#s'!$B$5:$C$72,2,TRUE)</f>
        <v>7</v>
      </c>
      <c r="B75" s="5" t="s">
        <v>2</v>
      </c>
      <c r="C75" s="5">
        <v>162281163</v>
      </c>
      <c r="D75" s="5" t="s">
        <v>41</v>
      </c>
      <c r="E75" s="5" t="b">
        <f t="shared" si="7"/>
        <v>0</v>
      </c>
      <c r="F75" s="58" t="s">
        <v>856</v>
      </c>
      <c r="G75" s="57">
        <v>43219</v>
      </c>
      <c r="H75" s="15" t="s">
        <v>3015</v>
      </c>
      <c r="I75" s="16">
        <f t="shared" si="6"/>
        <v>1.1863425925939808E-4</v>
      </c>
      <c r="J75" s="16"/>
      <c r="K75" s="16"/>
      <c r="L75" s="13">
        <v>70</v>
      </c>
      <c r="M75" s="5" t="s">
        <v>149</v>
      </c>
      <c r="N75" s="7">
        <f t="shared" si="8"/>
        <v>1</v>
      </c>
      <c r="O75" s="6" t="s">
        <v>18</v>
      </c>
      <c r="Q75" s="8"/>
    </row>
    <row r="76" spans="1:17" x14ac:dyDescent="0.3">
      <c r="A76" s="5">
        <f>VLOOKUP(C76,'UniqueAuthor#s'!$B$5:$C$72,2,TRUE)</f>
        <v>7</v>
      </c>
      <c r="B76" s="5" t="s">
        <v>2</v>
      </c>
      <c r="C76" s="5">
        <v>162281163</v>
      </c>
      <c r="D76" s="5" t="s">
        <v>80</v>
      </c>
      <c r="E76" s="5" t="b">
        <f t="shared" si="7"/>
        <v>0</v>
      </c>
      <c r="F76" s="58" t="s">
        <v>857</v>
      </c>
      <c r="G76" s="57">
        <v>43219</v>
      </c>
      <c r="H76" s="15" t="s">
        <v>3016</v>
      </c>
      <c r="I76" s="16">
        <f t="shared" si="6"/>
        <v>1.803009259258026E-4</v>
      </c>
      <c r="J76" s="16"/>
      <c r="K76" s="16"/>
      <c r="L76" s="5">
        <v>71</v>
      </c>
      <c r="M76" s="5" t="s">
        <v>150</v>
      </c>
      <c r="N76" s="7">
        <f t="shared" si="8"/>
        <v>1</v>
      </c>
      <c r="O76" s="6" t="s">
        <v>18</v>
      </c>
      <c r="Q76" s="8"/>
    </row>
    <row r="77" spans="1:17" x14ac:dyDescent="0.3">
      <c r="A77" s="5">
        <f>VLOOKUP(C77,'UniqueAuthor#s'!$B$5:$C$72,2,TRUE)</f>
        <v>7</v>
      </c>
      <c r="B77" s="5" t="s">
        <v>2</v>
      </c>
      <c r="C77" s="5">
        <v>162281163</v>
      </c>
      <c r="D77" s="5" t="s">
        <v>86</v>
      </c>
      <c r="E77" s="5" t="b">
        <f t="shared" si="7"/>
        <v>0</v>
      </c>
      <c r="F77" s="58" t="s">
        <v>858</v>
      </c>
      <c r="G77" s="57">
        <v>43219</v>
      </c>
      <c r="H77" s="15" t="s">
        <v>3017</v>
      </c>
      <c r="I77" s="16">
        <f t="shared" si="6"/>
        <v>6.0708333333348019E-4</v>
      </c>
      <c r="J77" s="16"/>
      <c r="K77" s="16"/>
      <c r="L77" s="5">
        <v>72</v>
      </c>
      <c r="M77" s="9" t="s">
        <v>33</v>
      </c>
      <c r="N77" s="7">
        <f t="shared" si="8"/>
        <v>1</v>
      </c>
      <c r="O77" s="6"/>
      <c r="Q77" s="8"/>
    </row>
    <row r="78" spans="1:17" x14ac:dyDescent="0.3">
      <c r="A78" s="5">
        <f>VLOOKUP(C78,'UniqueAuthor#s'!$B$5:$C$72,2,TRUE)</f>
        <v>7</v>
      </c>
      <c r="B78" s="5" t="s">
        <v>2</v>
      </c>
      <c r="C78" s="5">
        <v>162281163</v>
      </c>
      <c r="D78" s="5" t="s">
        <v>127</v>
      </c>
      <c r="E78" s="5" t="b">
        <f t="shared" si="7"/>
        <v>0</v>
      </c>
      <c r="F78" s="58" t="s">
        <v>859</v>
      </c>
      <c r="G78" s="57">
        <v>43219</v>
      </c>
      <c r="H78" s="15" t="s">
        <v>3018</v>
      </c>
      <c r="I78" s="16">
        <f t="shared" si="6"/>
        <v>1.7048611111092349E-4</v>
      </c>
      <c r="J78" s="16"/>
      <c r="K78" s="16"/>
      <c r="L78" s="5">
        <v>73</v>
      </c>
      <c r="M78" s="5" t="s">
        <v>151</v>
      </c>
      <c r="N78" s="7">
        <f t="shared" si="8"/>
        <v>1</v>
      </c>
      <c r="O78" s="6" t="s">
        <v>19</v>
      </c>
      <c r="P78" s="5" t="s">
        <v>60</v>
      </c>
      <c r="Q78" s="8"/>
    </row>
    <row r="79" spans="1:17" x14ac:dyDescent="0.3">
      <c r="A79" s="5">
        <f>VLOOKUP(C79,'UniqueAuthor#s'!$B$5:$C$72,2,TRUE)</f>
        <v>7</v>
      </c>
      <c r="B79" s="5" t="s">
        <v>2</v>
      </c>
      <c r="C79" s="5">
        <v>162281163</v>
      </c>
      <c r="D79" s="5" t="s">
        <v>860</v>
      </c>
      <c r="E79" s="5" t="b">
        <f t="shared" si="7"/>
        <v>0</v>
      </c>
      <c r="F79" s="58" t="s">
        <v>861</v>
      </c>
      <c r="G79" s="57">
        <v>43219</v>
      </c>
      <c r="H79" s="15" t="s">
        <v>3019</v>
      </c>
      <c r="I79" s="16">
        <f t="shared" si="6"/>
        <v>5.3784722222394166E-5</v>
      </c>
      <c r="J79" s="16"/>
      <c r="K79" s="16"/>
      <c r="L79" s="13">
        <v>74</v>
      </c>
      <c r="M79" s="5" t="s">
        <v>152</v>
      </c>
      <c r="N79" s="7">
        <f t="shared" si="8"/>
        <v>1</v>
      </c>
      <c r="O79" s="46" t="s">
        <v>60</v>
      </c>
      <c r="Q79" s="8"/>
    </row>
    <row r="80" spans="1:17" x14ac:dyDescent="0.3">
      <c r="A80" s="5">
        <f>VLOOKUP(C80,'UniqueAuthor#s'!$B$5:$C$72,2,TRUE)</f>
        <v>7</v>
      </c>
      <c r="B80" s="5" t="s">
        <v>2</v>
      </c>
      <c r="C80" s="5">
        <v>162281163</v>
      </c>
      <c r="D80" s="5" t="s">
        <v>860</v>
      </c>
      <c r="E80" s="5" t="b">
        <f t="shared" si="7"/>
        <v>0</v>
      </c>
      <c r="F80" s="58" t="s">
        <v>862</v>
      </c>
      <c r="G80" s="57">
        <v>43219</v>
      </c>
      <c r="H80" s="15" t="s">
        <v>3020</v>
      </c>
      <c r="I80" s="16">
        <f t="shared" si="6"/>
        <v>1.4820601851850412E-4</v>
      </c>
      <c r="J80" s="16"/>
      <c r="K80" s="16"/>
      <c r="L80" s="13">
        <v>75</v>
      </c>
      <c r="M80" s="5" t="s">
        <v>153</v>
      </c>
      <c r="N80" s="7">
        <f t="shared" si="8"/>
        <v>1</v>
      </c>
      <c r="O80" s="46" t="s">
        <v>19</v>
      </c>
      <c r="Q80" s="8"/>
    </row>
    <row r="81" spans="1:17" x14ac:dyDescent="0.3">
      <c r="A81" s="5">
        <f>VLOOKUP(C81,'UniqueAuthor#s'!$B$5:$C$72,2,TRUE)</f>
        <v>7</v>
      </c>
      <c r="B81" s="5" t="s">
        <v>2</v>
      </c>
      <c r="C81" s="5">
        <v>162281163</v>
      </c>
      <c r="D81" s="5" t="s">
        <v>46</v>
      </c>
      <c r="E81" s="5" t="b">
        <f t="shared" si="7"/>
        <v>0</v>
      </c>
      <c r="F81" s="58" t="s">
        <v>863</v>
      </c>
      <c r="G81" s="57">
        <v>43219</v>
      </c>
      <c r="H81" s="15" t="s">
        <v>3021</v>
      </c>
      <c r="I81" s="16">
        <f t="shared" si="6"/>
        <v>1.2402777777764662E-4</v>
      </c>
      <c r="J81" s="16"/>
      <c r="K81" s="16">
        <f ca="1">MIN(OFFSET(I83,J83*-1+2,0,J83-1,1))</f>
        <v>5.3784722222394166E-5</v>
      </c>
      <c r="L81" s="5">
        <v>76</v>
      </c>
      <c r="M81" s="5" t="s">
        <v>154</v>
      </c>
      <c r="N81" s="7">
        <f t="shared" si="8"/>
        <v>1</v>
      </c>
      <c r="O81" s="46" t="s">
        <v>69</v>
      </c>
      <c r="Q81" s="8"/>
    </row>
    <row r="82" spans="1:17" x14ac:dyDescent="0.3">
      <c r="A82" s="5">
        <f>VLOOKUP(C82,'UniqueAuthor#s'!$B$5:$C$72,2,TRUE)</f>
        <v>7</v>
      </c>
      <c r="B82" s="5" t="s">
        <v>2</v>
      </c>
      <c r="C82" s="5">
        <v>162281163</v>
      </c>
      <c r="D82" s="5" t="s">
        <v>128</v>
      </c>
      <c r="E82" s="5" t="b">
        <f t="shared" si="7"/>
        <v>0</v>
      </c>
      <c r="F82" s="58" t="s">
        <v>864</v>
      </c>
      <c r="G82" s="57">
        <v>43219</v>
      </c>
      <c r="H82" s="15" t="s">
        <v>3022</v>
      </c>
      <c r="I82" s="16">
        <f t="shared" si="6"/>
        <v>2.2319444444451886E-4</v>
      </c>
      <c r="J82" s="16"/>
      <c r="K82" s="16">
        <f ca="1">MAX(OFFSET(I83,J83*-1+2,0,J83-1,1))</f>
        <v>7.6261574074076854E-4</v>
      </c>
      <c r="L82" s="5">
        <v>77</v>
      </c>
      <c r="M82" s="5" t="s">
        <v>155</v>
      </c>
      <c r="N82" s="7">
        <f t="shared" si="8"/>
        <v>1</v>
      </c>
      <c r="O82" s="46" t="s">
        <v>42</v>
      </c>
      <c r="Q82" s="8"/>
    </row>
    <row r="83" spans="1:17" x14ac:dyDescent="0.3">
      <c r="A83" s="5">
        <f>VLOOKUP(C83,'UniqueAuthor#s'!$B$5:$C$72,2,TRUE)</f>
        <v>7</v>
      </c>
      <c r="B83" s="5" t="s">
        <v>2</v>
      </c>
      <c r="C83" s="5">
        <v>162281163</v>
      </c>
      <c r="D83" s="5" t="s">
        <v>32</v>
      </c>
      <c r="E83" s="5" t="b">
        <f t="shared" si="7"/>
        <v>0</v>
      </c>
      <c r="F83" s="58" t="s">
        <v>865</v>
      </c>
      <c r="G83" s="57">
        <v>43219</v>
      </c>
      <c r="H83" s="15" t="s">
        <v>3023</v>
      </c>
      <c r="I83" s="16">
        <f t="shared" si="6"/>
        <v>4.7212962962961402E-4</v>
      </c>
      <c r="J83" s="5">
        <f>COUNTIF($C$6:$C$441,"="&amp;C83)</f>
        <v>16</v>
      </c>
      <c r="K83" s="16">
        <f ca="1">AVERAGE(OFFSET(I83,J83*-1+2,0,J83-1,1))</f>
        <v>2.7487962962962817E-4</v>
      </c>
      <c r="L83" s="5">
        <v>78</v>
      </c>
      <c r="M83" s="5" t="s">
        <v>156</v>
      </c>
      <c r="N83" s="7">
        <f t="shared" si="8"/>
        <v>1</v>
      </c>
      <c r="O83" s="46" t="s">
        <v>19</v>
      </c>
      <c r="P83" s="5" t="s">
        <v>18</v>
      </c>
      <c r="Q83" s="8"/>
    </row>
    <row r="84" spans="1:17" x14ac:dyDescent="0.3">
      <c r="A84" s="5">
        <f>VLOOKUP(C84,'UniqueAuthor#s'!$B$5:$C$72,2,TRUE)</f>
        <v>9</v>
      </c>
      <c r="B84" s="5" t="s">
        <v>2</v>
      </c>
      <c r="C84" s="5">
        <v>172969818</v>
      </c>
      <c r="D84" s="5" t="s">
        <v>38</v>
      </c>
      <c r="E84" s="5" t="b">
        <f t="shared" si="7"/>
        <v>0</v>
      </c>
      <c r="F84" s="58" t="s">
        <v>1120</v>
      </c>
      <c r="G84" s="57">
        <v>43223</v>
      </c>
      <c r="H84" s="15" t="s">
        <v>3024</v>
      </c>
      <c r="I84" s="16"/>
      <c r="J84" s="16"/>
      <c r="K84" s="16"/>
      <c r="L84" s="13">
        <v>79</v>
      </c>
      <c r="M84" s="5" t="s">
        <v>157</v>
      </c>
      <c r="N84" s="7">
        <f t="shared" si="8"/>
        <v>1</v>
      </c>
      <c r="O84" s="46" t="s">
        <v>19</v>
      </c>
      <c r="P84" s="5" t="s">
        <v>18</v>
      </c>
      <c r="Q84" s="8"/>
    </row>
    <row r="85" spans="1:17" x14ac:dyDescent="0.3">
      <c r="A85" s="5">
        <f>VLOOKUP(C85,'UniqueAuthor#s'!$B$5:$C$72,2,TRUE)</f>
        <v>9</v>
      </c>
      <c r="B85" s="5" t="s">
        <v>2</v>
      </c>
      <c r="C85" s="5">
        <v>172969818</v>
      </c>
      <c r="D85" s="5" t="s">
        <v>129</v>
      </c>
      <c r="E85" s="5" t="b">
        <f t="shared" si="7"/>
        <v>0</v>
      </c>
      <c r="F85" s="58" t="s">
        <v>1121</v>
      </c>
      <c r="G85" s="57">
        <v>43223</v>
      </c>
      <c r="H85" s="15" t="s">
        <v>3025</v>
      </c>
      <c r="I85" s="16">
        <f t="shared" si="6"/>
        <v>4.439351851851514E-4</v>
      </c>
      <c r="J85" s="16"/>
      <c r="K85" s="16"/>
      <c r="L85" s="13">
        <v>80</v>
      </c>
      <c r="M85" s="5" t="s">
        <v>118</v>
      </c>
      <c r="N85" s="7">
        <f t="shared" si="8"/>
        <v>1</v>
      </c>
      <c r="O85" s="46" t="s">
        <v>39</v>
      </c>
      <c r="Q85" s="8"/>
    </row>
    <row r="86" spans="1:17" x14ac:dyDescent="0.3">
      <c r="A86" s="5">
        <f>VLOOKUP(C86,'UniqueAuthor#s'!$B$5:$C$72,2,TRUE)</f>
        <v>9</v>
      </c>
      <c r="B86" s="5" t="s">
        <v>2</v>
      </c>
      <c r="C86" s="5">
        <v>172969818</v>
      </c>
      <c r="D86" s="5" t="s">
        <v>17</v>
      </c>
      <c r="E86" s="5" t="b">
        <f t="shared" si="7"/>
        <v>0</v>
      </c>
      <c r="F86" s="58" t="s">
        <v>1122</v>
      </c>
      <c r="G86" s="57">
        <v>43223</v>
      </c>
      <c r="H86" s="15" t="s">
        <v>3026</v>
      </c>
      <c r="I86" s="16">
        <f t="shared" si="6"/>
        <v>1.6629629629638654E-4</v>
      </c>
      <c r="J86" s="16"/>
      <c r="K86" s="16"/>
      <c r="L86" s="5">
        <v>81</v>
      </c>
      <c r="M86" s="5" t="s">
        <v>116</v>
      </c>
      <c r="N86" s="7">
        <f t="shared" si="8"/>
        <v>1</v>
      </c>
      <c r="O86" s="46" t="s">
        <v>39</v>
      </c>
      <c r="Q86" s="8"/>
    </row>
    <row r="87" spans="1:17" x14ac:dyDescent="0.3">
      <c r="A87" s="5">
        <f>VLOOKUP(C87,'UniqueAuthor#s'!$B$5:$C$72,2,TRUE)</f>
        <v>9</v>
      </c>
      <c r="B87" s="5" t="s">
        <v>2</v>
      </c>
      <c r="C87" s="5">
        <v>172969818</v>
      </c>
      <c r="D87" s="5" t="s">
        <v>41</v>
      </c>
      <c r="E87" s="5" t="b">
        <f t="shared" si="7"/>
        <v>0</v>
      </c>
      <c r="F87" s="58" t="s">
        <v>1123</v>
      </c>
      <c r="G87" s="57">
        <v>43223</v>
      </c>
      <c r="H87" s="15" t="s">
        <v>3027</v>
      </c>
      <c r="I87" s="16">
        <f t="shared" si="6"/>
        <v>2.3109953703703834E-4</v>
      </c>
      <c r="J87" s="16"/>
      <c r="K87" s="16"/>
      <c r="L87" s="5">
        <v>82</v>
      </c>
      <c r="M87" s="5" t="s">
        <v>158</v>
      </c>
      <c r="N87" s="7">
        <f t="shared" si="8"/>
        <v>1</v>
      </c>
      <c r="O87" s="46" t="s">
        <v>19</v>
      </c>
      <c r="P87" s="5" t="s">
        <v>18</v>
      </c>
      <c r="Q87" s="8"/>
    </row>
    <row r="88" spans="1:17" x14ac:dyDescent="0.3">
      <c r="A88" s="5">
        <f>VLOOKUP(C88,'UniqueAuthor#s'!$B$5:$C$72,2,TRUE)</f>
        <v>9</v>
      </c>
      <c r="B88" s="5" t="s">
        <v>2</v>
      </c>
      <c r="C88" s="5">
        <v>172969818</v>
      </c>
      <c r="D88" s="5" t="s">
        <v>17</v>
      </c>
      <c r="E88" s="5" t="b">
        <f t="shared" si="7"/>
        <v>0</v>
      </c>
      <c r="F88" s="58" t="s">
        <v>1124</v>
      </c>
      <c r="G88" s="57">
        <v>43223</v>
      </c>
      <c r="H88" s="15" t="s">
        <v>3028</v>
      </c>
      <c r="I88" s="16">
        <f t="shared" si="6"/>
        <v>5.7599537037034132E-4</v>
      </c>
      <c r="J88" s="16"/>
      <c r="K88" s="16"/>
      <c r="L88" s="5">
        <v>83</v>
      </c>
      <c r="M88" s="5" t="s">
        <v>159</v>
      </c>
      <c r="N88" s="7">
        <f t="shared" si="8"/>
        <v>1</v>
      </c>
      <c r="O88" s="46" t="s">
        <v>18</v>
      </c>
      <c r="Q88" s="8"/>
    </row>
    <row r="89" spans="1:17" x14ac:dyDescent="0.3">
      <c r="A89" s="5">
        <f>VLOOKUP(C89,'UniqueAuthor#s'!$B$5:$C$72,2,TRUE)</f>
        <v>9</v>
      </c>
      <c r="B89" s="5" t="s">
        <v>2</v>
      </c>
      <c r="C89" s="5">
        <v>172969818</v>
      </c>
      <c r="D89" s="5" t="s">
        <v>35</v>
      </c>
      <c r="E89" s="5" t="b">
        <f t="shared" si="7"/>
        <v>0</v>
      </c>
      <c r="F89" s="58" t="s">
        <v>1125</v>
      </c>
      <c r="G89" s="57">
        <v>43223</v>
      </c>
      <c r="H89" s="15" t="s">
        <v>3029</v>
      </c>
      <c r="I89" s="16">
        <f t="shared" si="6"/>
        <v>5.6943287037047874E-4</v>
      </c>
      <c r="J89" s="16"/>
      <c r="K89" s="16"/>
      <c r="L89" s="13">
        <v>84</v>
      </c>
      <c r="M89" s="5" t="s">
        <v>160</v>
      </c>
      <c r="N89" s="7">
        <f t="shared" si="8"/>
        <v>1</v>
      </c>
      <c r="O89" s="46" t="s">
        <v>19</v>
      </c>
      <c r="P89" s="5" t="s">
        <v>18</v>
      </c>
      <c r="Q89" s="8"/>
    </row>
    <row r="90" spans="1:17" x14ac:dyDescent="0.3">
      <c r="A90" s="5">
        <f>VLOOKUP(C90,'UniqueAuthor#s'!$B$5:$C$72,2,TRUE)</f>
        <v>9</v>
      </c>
      <c r="B90" s="5" t="s">
        <v>2</v>
      </c>
      <c r="C90" s="5">
        <v>172969818</v>
      </c>
      <c r="D90" s="5" t="s">
        <v>1126</v>
      </c>
      <c r="E90" s="5" t="b">
        <f t="shared" si="7"/>
        <v>0</v>
      </c>
      <c r="F90" s="58" t="s">
        <v>1127</v>
      </c>
      <c r="G90" s="57">
        <v>43223</v>
      </c>
      <c r="H90" s="15" t="s">
        <v>3030</v>
      </c>
      <c r="I90" s="16">
        <f t="shared" si="6"/>
        <v>6.844907407388412E-5</v>
      </c>
      <c r="J90" s="16"/>
      <c r="K90" s="16"/>
      <c r="L90" s="13">
        <v>85</v>
      </c>
      <c r="M90" s="5" t="s">
        <v>2511</v>
      </c>
      <c r="N90" s="7">
        <f t="shared" si="8"/>
        <v>0</v>
      </c>
      <c r="O90" s="46" t="s">
        <v>19</v>
      </c>
      <c r="Q90" s="8"/>
    </row>
    <row r="91" spans="1:17" x14ac:dyDescent="0.3">
      <c r="A91" s="5">
        <f>VLOOKUP(C91,'UniqueAuthor#s'!$B$5:$C$72,2,TRUE)</f>
        <v>9</v>
      </c>
      <c r="B91" s="5" t="s">
        <v>2</v>
      </c>
      <c r="C91" s="5">
        <v>172969818</v>
      </c>
      <c r="D91" s="5" t="s">
        <v>1126</v>
      </c>
      <c r="E91" s="5" t="b">
        <f t="shared" si="7"/>
        <v>0</v>
      </c>
      <c r="F91" s="58" t="s">
        <v>1128</v>
      </c>
      <c r="G91" s="57">
        <v>43223</v>
      </c>
      <c r="H91" s="15" t="s">
        <v>3031</v>
      </c>
      <c r="I91" s="16">
        <f t="shared" si="6"/>
        <v>8.524537037037927E-4</v>
      </c>
      <c r="J91" s="16"/>
      <c r="K91" s="16"/>
      <c r="M91"/>
    </row>
    <row r="92" spans="1:17" x14ac:dyDescent="0.3">
      <c r="A92" s="5">
        <f>VLOOKUP(C92,'UniqueAuthor#s'!$B$5:$C$72,2,TRUE)</f>
        <v>9</v>
      </c>
      <c r="B92" s="5" t="s">
        <v>2</v>
      </c>
      <c r="C92" s="5">
        <v>172969818</v>
      </c>
      <c r="D92" s="5" t="s">
        <v>1126</v>
      </c>
      <c r="E92" s="5" t="b">
        <f t="shared" si="7"/>
        <v>0</v>
      </c>
      <c r="F92" s="58" t="s">
        <v>1129</v>
      </c>
      <c r="G92" s="57">
        <v>43223</v>
      </c>
      <c r="H92" s="15" t="s">
        <v>3032</v>
      </c>
      <c r="I92" s="16">
        <f t="shared" si="6"/>
        <v>6.788194444440343E-5</v>
      </c>
      <c r="J92" s="16"/>
      <c r="K92" s="16"/>
      <c r="M92"/>
    </row>
    <row r="93" spans="1:17" x14ac:dyDescent="0.3">
      <c r="A93" s="5">
        <f>VLOOKUP(C93,'UniqueAuthor#s'!$B$5:$C$72,2,TRUE)</f>
        <v>9</v>
      </c>
      <c r="B93" s="5" t="s">
        <v>2</v>
      </c>
      <c r="C93" s="5">
        <v>172969818</v>
      </c>
      <c r="D93" s="5" t="s">
        <v>41</v>
      </c>
      <c r="E93" s="5" t="b">
        <f t="shared" si="7"/>
        <v>0</v>
      </c>
      <c r="F93" s="58" t="s">
        <v>1130</v>
      </c>
      <c r="G93" s="57">
        <v>43223</v>
      </c>
      <c r="H93" s="15" t="s">
        <v>3033</v>
      </c>
      <c r="I93" s="16">
        <f t="shared" si="6"/>
        <v>1.2717592592603744E-4</v>
      </c>
      <c r="J93" s="16"/>
      <c r="K93" s="16"/>
      <c r="M93"/>
    </row>
    <row r="94" spans="1:17" x14ac:dyDescent="0.3">
      <c r="A94" s="5">
        <f>VLOOKUP(C94,'UniqueAuthor#s'!$B$5:$C$72,2,TRUE)</f>
        <v>9</v>
      </c>
      <c r="B94" s="5" t="s">
        <v>2</v>
      </c>
      <c r="C94" s="5">
        <v>172969818</v>
      </c>
      <c r="D94" s="5" t="s">
        <v>17</v>
      </c>
      <c r="E94" s="5" t="b">
        <f t="shared" si="7"/>
        <v>0</v>
      </c>
      <c r="F94" s="58" t="s">
        <v>1131</v>
      </c>
      <c r="G94" s="57">
        <v>43223</v>
      </c>
      <c r="H94" s="15" t="s">
        <v>3034</v>
      </c>
      <c r="I94" s="16">
        <f t="shared" si="6"/>
        <v>1.1351851851837402E-4</v>
      </c>
      <c r="J94" s="16"/>
      <c r="K94" s="16"/>
      <c r="M94"/>
    </row>
    <row r="95" spans="1:17" x14ac:dyDescent="0.3">
      <c r="A95" s="5">
        <f>VLOOKUP(C95,'UniqueAuthor#s'!$B$5:$C$72,2,TRUE)</f>
        <v>9</v>
      </c>
      <c r="B95" s="5" t="s">
        <v>2</v>
      </c>
      <c r="C95" s="5">
        <v>172969818</v>
      </c>
      <c r="D95" s="5" t="s">
        <v>66</v>
      </c>
      <c r="E95" s="5" t="b">
        <f t="shared" si="7"/>
        <v>0</v>
      </c>
      <c r="F95" s="58" t="s">
        <v>1132</v>
      </c>
      <c r="G95" s="57">
        <v>43223</v>
      </c>
      <c r="H95" s="15" t="s">
        <v>3035</v>
      </c>
      <c r="I95" s="16">
        <f t="shared" si="6"/>
        <v>1.3545138888904074E-4</v>
      </c>
      <c r="J95" s="16"/>
      <c r="K95" s="16">
        <f ca="1">MIN(OFFSET(I97,J97*-1+2,0,J97-1,1))</f>
        <v>6.788194444440343E-5</v>
      </c>
      <c r="M95"/>
    </row>
    <row r="96" spans="1:17" x14ac:dyDescent="0.3">
      <c r="A96" s="5">
        <f>VLOOKUP(C96,'UniqueAuthor#s'!$B$5:$C$72,2,TRUE)</f>
        <v>9</v>
      </c>
      <c r="B96" s="5" t="s">
        <v>2</v>
      </c>
      <c r="C96" s="5">
        <v>172969818</v>
      </c>
      <c r="D96" s="5" t="s">
        <v>1126</v>
      </c>
      <c r="E96" s="5" t="b">
        <f t="shared" si="7"/>
        <v>0</v>
      </c>
      <c r="F96" s="58" t="s">
        <v>1133</v>
      </c>
      <c r="G96" s="57">
        <v>43223</v>
      </c>
      <c r="H96" s="15" t="s">
        <v>3036</v>
      </c>
      <c r="I96" s="16">
        <f t="shared" si="6"/>
        <v>7.9965277777649391E-5</v>
      </c>
      <c r="J96" s="16"/>
      <c r="K96" s="16">
        <f ca="1">MAX(OFFSET(I97,J97*-1+2,0,J97-1,1))</f>
        <v>9.278587962963103E-4</v>
      </c>
      <c r="M96"/>
    </row>
    <row r="97" spans="1:13" x14ac:dyDescent="0.3">
      <c r="A97" s="5">
        <f>VLOOKUP(C97,'UniqueAuthor#s'!$B$5:$C$72,2,TRUE)</f>
        <v>9</v>
      </c>
      <c r="B97" s="5" t="s">
        <v>2</v>
      </c>
      <c r="C97" s="5">
        <v>172969818</v>
      </c>
      <c r="D97" s="5" t="s">
        <v>1126</v>
      </c>
      <c r="E97" s="5" t="b">
        <f t="shared" si="7"/>
        <v>0</v>
      </c>
      <c r="F97" s="58" t="s">
        <v>1134</v>
      </c>
      <c r="G97" s="57">
        <v>43223</v>
      </c>
      <c r="H97" s="15" t="s">
        <v>3037</v>
      </c>
      <c r="I97" s="16">
        <f t="shared" si="6"/>
        <v>9.278587962963103E-4</v>
      </c>
      <c r="J97" s="5">
        <f>COUNTIF($C$6:$C$441,"="&amp;C97)</f>
        <v>14</v>
      </c>
      <c r="K97" s="16">
        <f ca="1">AVERAGE(OFFSET(I97,J97*-1+2,0,J97-1,1))</f>
        <v>3.3534722222222218E-4</v>
      </c>
      <c r="M97"/>
    </row>
    <row r="98" spans="1:13" x14ac:dyDescent="0.3">
      <c r="A98" s="5">
        <f>VLOOKUP(C98,'UniqueAuthor#s'!$B$5:$C$72,2,TRUE)</f>
        <v>10</v>
      </c>
      <c r="B98" s="5" t="s">
        <v>2</v>
      </c>
      <c r="C98" s="5">
        <v>202435402</v>
      </c>
      <c r="D98" s="5" t="s">
        <v>17</v>
      </c>
      <c r="E98" s="5" t="b">
        <f t="shared" si="7"/>
        <v>0</v>
      </c>
      <c r="F98" s="58" t="s">
        <v>1135</v>
      </c>
      <c r="G98" s="57">
        <v>43213</v>
      </c>
      <c r="H98" s="15" t="s">
        <v>3038</v>
      </c>
      <c r="I98" s="16"/>
      <c r="J98" s="16"/>
      <c r="K98" s="16"/>
      <c r="M98"/>
    </row>
    <row r="99" spans="1:13" x14ac:dyDescent="0.3">
      <c r="A99" s="5">
        <f>VLOOKUP(C99,'UniqueAuthor#s'!$B$5:$C$72,2,TRUE)</f>
        <v>10</v>
      </c>
      <c r="B99" s="5" t="s">
        <v>2</v>
      </c>
      <c r="C99" s="5">
        <v>202435402</v>
      </c>
      <c r="D99" s="5" t="s">
        <v>32</v>
      </c>
      <c r="E99" s="5" t="b">
        <f t="shared" si="7"/>
        <v>0</v>
      </c>
      <c r="F99" s="58" t="s">
        <v>1136</v>
      </c>
      <c r="G99" s="57">
        <v>43213</v>
      </c>
      <c r="H99" s="15" t="s">
        <v>3039</v>
      </c>
      <c r="I99" s="16">
        <f t="shared" si="6"/>
        <v>1.0952546296294496E-4</v>
      </c>
      <c r="J99" s="16"/>
      <c r="K99" s="16">
        <f ca="1">MIN(OFFSET(I101,J101*-1+2,0,J101-1,1))</f>
        <v>1.0494212962974814E-4</v>
      </c>
      <c r="M99"/>
    </row>
    <row r="100" spans="1:13" x14ac:dyDescent="0.3">
      <c r="A100" s="5">
        <f>VLOOKUP(C100,'UniqueAuthor#s'!$B$5:$C$72,2,TRUE)</f>
        <v>10</v>
      </c>
      <c r="B100" s="5" t="s">
        <v>2</v>
      </c>
      <c r="C100" s="5">
        <v>202435402</v>
      </c>
      <c r="D100" s="5" t="s">
        <v>56</v>
      </c>
      <c r="E100" s="5" t="b">
        <f t="shared" si="7"/>
        <v>0</v>
      </c>
      <c r="F100" s="58" t="s">
        <v>1137</v>
      </c>
      <c r="G100" s="57">
        <v>43213</v>
      </c>
      <c r="H100" s="15" t="s">
        <v>3040</v>
      </c>
      <c r="I100" s="16">
        <f t="shared" si="6"/>
        <v>1.0494212962974814E-4</v>
      </c>
      <c r="J100" s="16"/>
      <c r="K100" s="16">
        <f ca="1">MAX(OFFSET(I101,J101*-1+2,0,J101-1,1))</f>
        <v>1.6098379629625459E-4</v>
      </c>
      <c r="M100"/>
    </row>
    <row r="101" spans="1:13" x14ac:dyDescent="0.3">
      <c r="A101" s="5">
        <f>VLOOKUP(C101,'UniqueAuthor#s'!$B$5:$C$72,2,TRUE)</f>
        <v>10</v>
      </c>
      <c r="B101" s="5" t="s">
        <v>2</v>
      </c>
      <c r="C101" s="5">
        <v>202435402</v>
      </c>
      <c r="D101" s="5" t="s">
        <v>29</v>
      </c>
      <c r="E101" s="5" t="b">
        <f t="shared" si="7"/>
        <v>1</v>
      </c>
      <c r="F101" s="58" t="s">
        <v>1138</v>
      </c>
      <c r="G101" s="57">
        <v>43213</v>
      </c>
      <c r="H101" s="15" t="s">
        <v>3041</v>
      </c>
      <c r="I101" s="16">
        <f t="shared" si="6"/>
        <v>1.6098379629625459E-4</v>
      </c>
      <c r="J101" s="5">
        <f>COUNTIF($C$6:$C$441,"="&amp;C101)</f>
        <v>4</v>
      </c>
      <c r="K101" s="16">
        <f ca="1">AVERAGE(OFFSET(I101,J101*-1+2,0,J101-1,1))</f>
        <v>1.2515046296298257E-4</v>
      </c>
      <c r="M101"/>
    </row>
    <row r="102" spans="1:13" x14ac:dyDescent="0.3">
      <c r="A102" s="5">
        <f>VLOOKUP(C102,'UniqueAuthor#s'!$B$5:$C$72,2,TRUE)</f>
        <v>11</v>
      </c>
      <c r="B102" s="5" t="s">
        <v>2</v>
      </c>
      <c r="C102" s="5">
        <v>211663413</v>
      </c>
      <c r="D102" s="5" t="s">
        <v>59</v>
      </c>
      <c r="E102" s="5" t="b">
        <f t="shared" si="7"/>
        <v>0</v>
      </c>
      <c r="F102" s="58" t="s">
        <v>1193</v>
      </c>
      <c r="G102" s="57">
        <v>43220</v>
      </c>
      <c r="H102" s="15" t="s">
        <v>3042</v>
      </c>
      <c r="I102" s="16"/>
      <c r="J102" s="16"/>
      <c r="K102" s="16"/>
      <c r="M102"/>
    </row>
    <row r="103" spans="1:13" x14ac:dyDescent="0.3">
      <c r="A103" s="5">
        <f>VLOOKUP(C103,'UniqueAuthor#s'!$B$5:$C$72,2,TRUE)</f>
        <v>11</v>
      </c>
      <c r="B103" s="5" t="s">
        <v>2</v>
      </c>
      <c r="C103" s="5">
        <v>211663413</v>
      </c>
      <c r="D103" s="5" t="s">
        <v>28</v>
      </c>
      <c r="E103" s="5" t="b">
        <f t="shared" si="7"/>
        <v>0</v>
      </c>
      <c r="F103" s="58" t="s">
        <v>1194</v>
      </c>
      <c r="G103" s="57">
        <v>43220</v>
      </c>
      <c r="H103" s="15" t="s">
        <v>3043</v>
      </c>
      <c r="I103" s="16">
        <f t="shared" si="6"/>
        <v>2.9150462962963808E-4</v>
      </c>
      <c r="J103" s="16"/>
      <c r="K103" s="16"/>
      <c r="M103"/>
    </row>
    <row r="104" spans="1:13" x14ac:dyDescent="0.3">
      <c r="A104" s="5">
        <f>VLOOKUP(C104,'UniqueAuthor#s'!$B$5:$C$72,2,TRUE)</f>
        <v>11</v>
      </c>
      <c r="B104" s="5" t="s">
        <v>2</v>
      </c>
      <c r="C104" s="5">
        <v>211663413</v>
      </c>
      <c r="D104" s="5" t="s">
        <v>22</v>
      </c>
      <c r="E104" s="5" t="b">
        <f t="shared" si="7"/>
        <v>0</v>
      </c>
      <c r="F104" s="58" t="s">
        <v>1195</v>
      </c>
      <c r="G104" s="57">
        <v>43220</v>
      </c>
      <c r="H104" s="15" t="s">
        <v>3044</v>
      </c>
      <c r="I104" s="16">
        <f t="shared" si="6"/>
        <v>2.1627314814814946E-4</v>
      </c>
      <c r="J104" s="16"/>
      <c r="K104" s="16"/>
      <c r="M104"/>
    </row>
    <row r="105" spans="1:13" x14ac:dyDescent="0.3">
      <c r="A105" s="5">
        <f>VLOOKUP(C105,'UniqueAuthor#s'!$B$5:$C$72,2,TRUE)</f>
        <v>11</v>
      </c>
      <c r="B105" s="5" t="s">
        <v>2</v>
      </c>
      <c r="C105" s="5">
        <v>211663413</v>
      </c>
      <c r="D105" s="5" t="s">
        <v>25</v>
      </c>
      <c r="E105" s="5" t="b">
        <f t="shared" si="7"/>
        <v>1</v>
      </c>
      <c r="F105" s="58" t="s">
        <v>1196</v>
      </c>
      <c r="G105" s="57">
        <v>43220</v>
      </c>
      <c r="H105" s="15" t="s">
        <v>3045</v>
      </c>
      <c r="I105" s="16">
        <f t="shared" si="6"/>
        <v>2.6253472222220742E-4</v>
      </c>
      <c r="J105" s="16"/>
      <c r="K105" s="16"/>
      <c r="M105"/>
    </row>
    <row r="106" spans="1:13" x14ac:dyDescent="0.3">
      <c r="A106" s="5">
        <f>VLOOKUP(C106,'UniqueAuthor#s'!$B$5:$C$72,2,TRUE)</f>
        <v>12</v>
      </c>
      <c r="B106" s="5" t="s">
        <v>2</v>
      </c>
      <c r="C106" s="5">
        <v>244920322</v>
      </c>
      <c r="D106" s="5" t="s">
        <v>22</v>
      </c>
      <c r="E106" s="5" t="b">
        <f t="shared" si="7"/>
        <v>0</v>
      </c>
      <c r="F106" s="58" t="s">
        <v>1229</v>
      </c>
      <c r="G106" s="57">
        <v>43215</v>
      </c>
      <c r="H106" s="15" t="s">
        <v>3046</v>
      </c>
      <c r="I106" s="16"/>
      <c r="J106" s="16"/>
      <c r="K106" s="16"/>
      <c r="M106"/>
    </row>
    <row r="107" spans="1:13" x14ac:dyDescent="0.3">
      <c r="A107" s="5">
        <f>VLOOKUP(C107,'UniqueAuthor#s'!$B$5:$C$72,2,TRUE)</f>
        <v>12</v>
      </c>
      <c r="B107" s="5" t="s">
        <v>2</v>
      </c>
      <c r="C107" s="5">
        <v>244920322</v>
      </c>
      <c r="D107" s="5" t="s">
        <v>29</v>
      </c>
      <c r="E107" s="5" t="b">
        <f t="shared" si="7"/>
        <v>1</v>
      </c>
      <c r="F107" s="58" t="s">
        <v>1230</v>
      </c>
      <c r="G107" s="57">
        <v>43215</v>
      </c>
      <c r="H107" s="15" t="s">
        <v>3047</v>
      </c>
      <c r="I107" s="16">
        <f t="shared" si="6"/>
        <v>1.0099537037033812E-4</v>
      </c>
      <c r="J107" s="5">
        <f>COUNTIF($C$6:$C$441,"="&amp;C107)</f>
        <v>2</v>
      </c>
      <c r="K107" s="16">
        <f ca="1">AVERAGE(OFFSET(I107,J107*-1+2,0,J107-1,1))</f>
        <v>1.0099537037033812E-4</v>
      </c>
      <c r="M107"/>
    </row>
    <row r="108" spans="1:13" x14ac:dyDescent="0.3">
      <c r="A108" s="5">
        <f>VLOOKUP(C108,'UniqueAuthor#s'!$B$5:$C$72,2,TRUE)</f>
        <v>13</v>
      </c>
      <c r="B108" s="5" t="s">
        <v>2</v>
      </c>
      <c r="C108" s="5">
        <v>246635549</v>
      </c>
      <c r="D108" s="5" t="s">
        <v>17</v>
      </c>
      <c r="E108" s="5" t="b">
        <f t="shared" si="7"/>
        <v>0</v>
      </c>
      <c r="F108" s="58" t="s">
        <v>1244</v>
      </c>
      <c r="G108" s="57">
        <v>43224</v>
      </c>
      <c r="H108" s="15" t="s">
        <v>3048</v>
      </c>
      <c r="I108" s="16"/>
      <c r="J108" s="16"/>
      <c r="K108" s="16"/>
      <c r="M108"/>
    </row>
    <row r="109" spans="1:13" x14ac:dyDescent="0.3">
      <c r="A109" s="5">
        <f>VLOOKUP(C109,'UniqueAuthor#s'!$B$5:$C$72,2,TRUE)</f>
        <v>13</v>
      </c>
      <c r="B109" s="5" t="s">
        <v>2</v>
      </c>
      <c r="C109" s="5">
        <v>246635549</v>
      </c>
      <c r="D109" s="5" t="s">
        <v>29</v>
      </c>
      <c r="E109" s="5" t="b">
        <f t="shared" si="7"/>
        <v>1</v>
      </c>
      <c r="F109" s="58" t="s">
        <v>1245</v>
      </c>
      <c r="G109" s="57">
        <v>43224</v>
      </c>
      <c r="H109" s="15" t="s">
        <v>3049</v>
      </c>
      <c r="I109" s="16">
        <f t="shared" si="6"/>
        <v>1.3870370370371032E-4</v>
      </c>
      <c r="J109" s="5">
        <f>COUNTIF($C$6:$C$441,"="&amp;C109)</f>
        <v>2</v>
      </c>
      <c r="K109" s="16">
        <f ca="1">AVERAGE(OFFSET(I109,J109*-1+2,0,J109-1,1))</f>
        <v>1.3870370370371032E-4</v>
      </c>
      <c r="M109"/>
    </row>
    <row r="110" spans="1:13" x14ac:dyDescent="0.3">
      <c r="A110" s="5">
        <f>VLOOKUP(C110,'UniqueAuthor#s'!$B$5:$C$72,2,TRUE)</f>
        <v>14</v>
      </c>
      <c r="B110" s="5" t="s">
        <v>2</v>
      </c>
      <c r="C110" s="5">
        <v>255459812</v>
      </c>
      <c r="D110" s="5" t="s">
        <v>38</v>
      </c>
      <c r="E110" s="5" t="b">
        <f t="shared" si="7"/>
        <v>0</v>
      </c>
      <c r="F110" s="58" t="s">
        <v>1255</v>
      </c>
      <c r="G110" s="57">
        <v>43223</v>
      </c>
      <c r="H110" s="15" t="s">
        <v>3050</v>
      </c>
      <c r="I110" s="16"/>
      <c r="J110" s="16"/>
      <c r="K110" s="16"/>
      <c r="M110"/>
    </row>
    <row r="111" spans="1:13" x14ac:dyDescent="0.3">
      <c r="A111" s="5">
        <f>VLOOKUP(C111,'UniqueAuthor#s'!$B$5:$C$72,2,TRUE)</f>
        <v>14</v>
      </c>
      <c r="B111" s="5" t="s">
        <v>2</v>
      </c>
      <c r="C111" s="5">
        <v>255459812</v>
      </c>
      <c r="D111" s="5" t="s">
        <v>96</v>
      </c>
      <c r="E111" s="5" t="b">
        <f t="shared" si="7"/>
        <v>0</v>
      </c>
      <c r="F111" s="58" t="s">
        <v>1256</v>
      </c>
      <c r="G111" s="57">
        <v>43223</v>
      </c>
      <c r="H111" s="15" t="s">
        <v>3051</v>
      </c>
      <c r="I111" s="16">
        <f t="shared" si="6"/>
        <v>7.9202546296297527E-4</v>
      </c>
      <c r="J111" s="16"/>
      <c r="K111" s="16"/>
      <c r="M111"/>
    </row>
    <row r="112" spans="1:13" x14ac:dyDescent="0.3">
      <c r="A112" s="5">
        <f>VLOOKUP(C112,'UniqueAuthor#s'!$B$5:$C$72,2,TRUE)</f>
        <v>14</v>
      </c>
      <c r="B112" s="5" t="s">
        <v>2</v>
      </c>
      <c r="C112" s="5">
        <v>255459812</v>
      </c>
      <c r="D112" s="5" t="s">
        <v>130</v>
      </c>
      <c r="E112" s="5" t="b">
        <f t="shared" si="7"/>
        <v>0</v>
      </c>
      <c r="F112" s="58" t="s">
        <v>1257</v>
      </c>
      <c r="G112" s="57">
        <v>43223</v>
      </c>
      <c r="H112" s="15" t="s">
        <v>3052</v>
      </c>
      <c r="I112" s="16">
        <f t="shared" si="6"/>
        <v>5.7520833333335464E-4</v>
      </c>
      <c r="J112" s="16"/>
      <c r="K112" s="16"/>
      <c r="M112"/>
    </row>
    <row r="113" spans="1:13" x14ac:dyDescent="0.3">
      <c r="A113" s="5">
        <f>VLOOKUP(C113,'UniqueAuthor#s'!$B$5:$C$72,2,TRUE)</f>
        <v>14</v>
      </c>
      <c r="B113" s="5" t="s">
        <v>2</v>
      </c>
      <c r="C113" s="5">
        <v>255459812</v>
      </c>
      <c r="D113" s="5" t="s">
        <v>131</v>
      </c>
      <c r="E113" s="5" t="b">
        <f t="shared" si="7"/>
        <v>0</v>
      </c>
      <c r="F113" s="58" t="s">
        <v>1258</v>
      </c>
      <c r="G113" s="57">
        <v>43223</v>
      </c>
      <c r="H113" s="15" t="s">
        <v>3053</v>
      </c>
      <c r="I113" s="16">
        <f t="shared" si="6"/>
        <v>9.5225694444434072E-4</v>
      </c>
      <c r="J113" s="16"/>
      <c r="K113" s="16"/>
      <c r="M113"/>
    </row>
    <row r="114" spans="1:13" x14ac:dyDescent="0.3">
      <c r="A114" s="5">
        <f>VLOOKUP(C114,'UniqueAuthor#s'!$B$5:$C$72,2,TRUE)</f>
        <v>14</v>
      </c>
      <c r="B114" s="5" t="s">
        <v>2</v>
      </c>
      <c r="C114" s="5">
        <v>255459812</v>
      </c>
      <c r="D114" s="5" t="s">
        <v>53</v>
      </c>
      <c r="E114" s="5" t="b">
        <f t="shared" si="7"/>
        <v>0</v>
      </c>
      <c r="F114" s="58" t="s">
        <v>1259</v>
      </c>
      <c r="G114" s="57">
        <v>43223</v>
      </c>
      <c r="H114" s="15" t="s">
        <v>3054</v>
      </c>
      <c r="I114" s="16">
        <f t="shared" si="6"/>
        <v>5.6297453703713085E-4</v>
      </c>
      <c r="J114" s="16"/>
      <c r="K114" s="16"/>
      <c r="M114"/>
    </row>
    <row r="115" spans="1:13" x14ac:dyDescent="0.3">
      <c r="A115" s="5">
        <f>VLOOKUP(C115,'UniqueAuthor#s'!$B$5:$C$72,2,TRUE)</f>
        <v>14</v>
      </c>
      <c r="B115" s="5" t="s">
        <v>2</v>
      </c>
      <c r="C115" s="5">
        <v>255459812</v>
      </c>
      <c r="D115" s="5" t="s">
        <v>74</v>
      </c>
      <c r="E115" s="5" t="b">
        <f t="shared" si="7"/>
        <v>0</v>
      </c>
      <c r="F115" s="58" t="s">
        <v>1260</v>
      </c>
      <c r="G115" s="57">
        <v>43223</v>
      </c>
      <c r="H115" s="15" t="s">
        <v>3055</v>
      </c>
      <c r="I115" s="16">
        <f t="shared" si="6"/>
        <v>7.2746527777767245E-4</v>
      </c>
      <c r="J115" s="16"/>
      <c r="K115" s="16"/>
      <c r="M115"/>
    </row>
    <row r="116" spans="1:13" x14ac:dyDescent="0.3">
      <c r="A116" s="5">
        <f>VLOOKUP(C116,'UniqueAuthor#s'!$B$5:$C$72,2,TRUE)</f>
        <v>14</v>
      </c>
      <c r="B116" s="5" t="s">
        <v>2</v>
      </c>
      <c r="C116" s="5">
        <v>255459812</v>
      </c>
      <c r="D116" s="5" t="s">
        <v>132</v>
      </c>
      <c r="E116" s="5" t="b">
        <f t="shared" si="7"/>
        <v>0</v>
      </c>
      <c r="F116" s="58" t="s">
        <v>1261</v>
      </c>
      <c r="G116" s="57">
        <v>43223</v>
      </c>
      <c r="H116" s="15" t="s">
        <v>3056</v>
      </c>
      <c r="I116" s="16">
        <f t="shared" si="6"/>
        <v>9.7996527777777231E-4</v>
      </c>
      <c r="J116" s="16"/>
      <c r="K116" s="16"/>
      <c r="M116"/>
    </row>
    <row r="117" spans="1:13" x14ac:dyDescent="0.3">
      <c r="A117" s="5">
        <f>VLOOKUP(C117,'UniqueAuthor#s'!$B$5:$C$72,2,TRUE)</f>
        <v>14</v>
      </c>
      <c r="B117" s="5" t="s">
        <v>2</v>
      </c>
      <c r="C117" s="5">
        <v>255459812</v>
      </c>
      <c r="D117" s="5" t="s">
        <v>98</v>
      </c>
      <c r="E117" s="5" t="b">
        <f t="shared" si="7"/>
        <v>0</v>
      </c>
      <c r="F117" s="58" t="s">
        <v>1262</v>
      </c>
      <c r="G117" s="57">
        <v>43223</v>
      </c>
      <c r="H117" s="15" t="s">
        <v>3057</v>
      </c>
      <c r="I117" s="16">
        <f t="shared" si="6"/>
        <v>6.5497685185267329E-5</v>
      </c>
      <c r="J117" s="16"/>
      <c r="K117" s="16"/>
      <c r="M117"/>
    </row>
    <row r="118" spans="1:13" x14ac:dyDescent="0.3">
      <c r="A118" s="5">
        <f>VLOOKUP(C118,'UniqueAuthor#s'!$B$5:$C$72,2,TRUE)</f>
        <v>14</v>
      </c>
      <c r="B118" s="5" t="s">
        <v>2</v>
      </c>
      <c r="C118" s="5">
        <v>255459812</v>
      </c>
      <c r="D118" s="5" t="s">
        <v>133</v>
      </c>
      <c r="E118" s="5" t="b">
        <f t="shared" si="7"/>
        <v>0</v>
      </c>
      <c r="F118" s="58" t="s">
        <v>1263</v>
      </c>
      <c r="G118" s="57">
        <v>43223</v>
      </c>
      <c r="H118" s="15" t="s">
        <v>3058</v>
      </c>
      <c r="I118" s="16">
        <f t="shared" si="6"/>
        <v>1.0210879629630742E-3</v>
      </c>
      <c r="J118" s="16"/>
      <c r="K118" s="16"/>
      <c r="M118"/>
    </row>
    <row r="119" spans="1:13" x14ac:dyDescent="0.3">
      <c r="A119" s="5">
        <f>VLOOKUP(C119,'UniqueAuthor#s'!$B$5:$C$72,2,TRUE)</f>
        <v>14</v>
      </c>
      <c r="B119" s="5" t="s">
        <v>2</v>
      </c>
      <c r="C119" s="5">
        <v>255459812</v>
      </c>
      <c r="D119" s="5" t="s">
        <v>32</v>
      </c>
      <c r="E119" s="5" t="b">
        <f t="shared" si="7"/>
        <v>0</v>
      </c>
      <c r="F119" s="58" t="s">
        <v>1264</v>
      </c>
      <c r="G119" s="57">
        <v>43224</v>
      </c>
      <c r="H119" s="15" t="s">
        <v>3059</v>
      </c>
      <c r="I119" s="16">
        <f>(TIME(23,59,59.999)-H118)+H119</f>
        <v>0.25628559027777759</v>
      </c>
      <c r="J119" s="16"/>
      <c r="K119" s="16"/>
      <c r="M119"/>
    </row>
    <row r="120" spans="1:13" x14ac:dyDescent="0.3">
      <c r="A120" s="5">
        <f>VLOOKUP(C120,'UniqueAuthor#s'!$B$5:$C$72,2,TRUE)</f>
        <v>14</v>
      </c>
      <c r="B120" s="5" t="s">
        <v>2</v>
      </c>
      <c r="C120" s="5">
        <v>255459812</v>
      </c>
      <c r="D120" s="5" t="s">
        <v>53</v>
      </c>
      <c r="E120" s="5" t="b">
        <f t="shared" si="7"/>
        <v>0</v>
      </c>
      <c r="F120" s="58" t="s">
        <v>1265</v>
      </c>
      <c r="G120" s="57">
        <v>43224</v>
      </c>
      <c r="H120" s="15" t="s">
        <v>3060</v>
      </c>
      <c r="I120" s="16">
        <f t="shared" si="6"/>
        <v>1.7024421296296319E-3</v>
      </c>
      <c r="J120" s="16"/>
      <c r="K120" s="16">
        <f ca="1">MIN(OFFSET(I122,J122*-1+2,0,J122-1,1))</f>
        <v>6.5497685185267329E-5</v>
      </c>
      <c r="M120"/>
    </row>
    <row r="121" spans="1:13" x14ac:dyDescent="0.3">
      <c r="A121" s="5">
        <f>VLOOKUP(C121,'UniqueAuthor#s'!$B$5:$C$72,2,TRUE)</f>
        <v>14</v>
      </c>
      <c r="B121" s="5" t="s">
        <v>2</v>
      </c>
      <c r="C121" s="5">
        <v>255459812</v>
      </c>
      <c r="D121" s="5" t="s">
        <v>17</v>
      </c>
      <c r="E121" s="5" t="b">
        <f t="shared" si="7"/>
        <v>0</v>
      </c>
      <c r="F121" s="58" t="s">
        <v>1266</v>
      </c>
      <c r="G121" s="57">
        <v>43224</v>
      </c>
      <c r="H121" s="15" t="s">
        <v>3061</v>
      </c>
      <c r="I121" s="16">
        <f t="shared" si="6"/>
        <v>2.383449074074076E-4</v>
      </c>
      <c r="J121" s="16"/>
      <c r="K121" s="16">
        <f ca="1">MAX(OFFSET(I122,J122*-1+2,0,J122-1,1))</f>
        <v>0.25628559027777759</v>
      </c>
      <c r="M121"/>
    </row>
    <row r="122" spans="1:13" x14ac:dyDescent="0.3">
      <c r="A122" s="5">
        <f>VLOOKUP(C122,'UniqueAuthor#s'!$B$5:$C$72,2,TRUE)</f>
        <v>14</v>
      </c>
      <c r="B122" s="5" t="s">
        <v>2</v>
      </c>
      <c r="C122" s="5">
        <v>255459812</v>
      </c>
      <c r="D122" s="5" t="s">
        <v>44</v>
      </c>
      <c r="E122" s="5" t="b">
        <f t="shared" si="7"/>
        <v>0</v>
      </c>
      <c r="F122" s="58" t="s">
        <v>1267</v>
      </c>
      <c r="G122" s="57">
        <v>43224</v>
      </c>
      <c r="H122" s="15" t="s">
        <v>3062</v>
      </c>
      <c r="I122" s="16">
        <f t="shared" si="6"/>
        <v>2.5425925925925963E-4</v>
      </c>
      <c r="J122" s="5">
        <f>COUNTIF($C$6:$C$441,"="&amp;C122)</f>
        <v>13</v>
      </c>
      <c r="K122" s="16">
        <f ca="1">AVERAGE(OFFSET(I122,J122*-1+2,0,J122-1,1))</f>
        <v>2.2013093171296291E-2</v>
      </c>
      <c r="M122"/>
    </row>
    <row r="123" spans="1:13" x14ac:dyDescent="0.3">
      <c r="A123" s="5">
        <f>VLOOKUP(C123,'UniqueAuthor#s'!$B$5:$C$72,2,TRUE)</f>
        <v>16</v>
      </c>
      <c r="B123" s="5" t="s">
        <v>2</v>
      </c>
      <c r="C123" s="5">
        <v>256272415</v>
      </c>
      <c r="D123" s="5" t="s">
        <v>17</v>
      </c>
      <c r="E123" s="5" t="b">
        <f t="shared" si="7"/>
        <v>0</v>
      </c>
      <c r="F123" s="58" t="s">
        <v>1296</v>
      </c>
      <c r="G123" s="57">
        <v>43216</v>
      </c>
      <c r="H123" s="15" t="s">
        <v>3063</v>
      </c>
      <c r="I123" s="16"/>
      <c r="J123" s="16"/>
      <c r="K123" s="16"/>
      <c r="M123"/>
    </row>
    <row r="124" spans="1:13" x14ac:dyDescent="0.3">
      <c r="A124" s="5">
        <f>VLOOKUP(C124,'UniqueAuthor#s'!$B$5:$C$72,2,TRUE)</f>
        <v>16</v>
      </c>
      <c r="B124" s="5" t="s">
        <v>2</v>
      </c>
      <c r="C124" s="5">
        <v>256272415</v>
      </c>
      <c r="D124" s="5" t="s">
        <v>100</v>
      </c>
      <c r="E124" s="5" t="b">
        <f t="shared" si="7"/>
        <v>0</v>
      </c>
      <c r="F124" s="58" t="s">
        <v>1297</v>
      </c>
      <c r="G124" s="57">
        <v>43216</v>
      </c>
      <c r="H124" s="15" t="s">
        <v>3064</v>
      </c>
      <c r="I124" s="16">
        <f t="shared" si="6"/>
        <v>2.2362268518516526E-4</v>
      </c>
      <c r="J124" s="16"/>
      <c r="K124" s="16"/>
      <c r="M124"/>
    </row>
    <row r="125" spans="1:13" x14ac:dyDescent="0.3">
      <c r="A125" s="5">
        <f>VLOOKUP(C125,'UniqueAuthor#s'!$B$5:$C$72,2,TRUE)</f>
        <v>16</v>
      </c>
      <c r="B125" s="5" t="s">
        <v>2</v>
      </c>
      <c r="C125" s="5">
        <v>256272415</v>
      </c>
      <c r="D125" s="5" t="s">
        <v>68</v>
      </c>
      <c r="E125" s="5" t="b">
        <f t="shared" si="7"/>
        <v>0</v>
      </c>
      <c r="F125" s="58" t="s">
        <v>1298</v>
      </c>
      <c r="G125" s="57">
        <v>43216</v>
      </c>
      <c r="H125" s="15" t="s">
        <v>3065</v>
      </c>
      <c r="I125" s="16">
        <f t="shared" si="6"/>
        <v>1.0549768518519631E-4</v>
      </c>
      <c r="J125" s="16"/>
      <c r="K125" s="16"/>
      <c r="M125"/>
    </row>
    <row r="126" spans="1:13" x14ac:dyDescent="0.3">
      <c r="A126" s="5">
        <f>VLOOKUP(C126,'UniqueAuthor#s'!$B$5:$C$72,2,TRUE)</f>
        <v>16</v>
      </c>
      <c r="B126" s="5" t="s">
        <v>2</v>
      </c>
      <c r="C126" s="5">
        <v>256272415</v>
      </c>
      <c r="D126" s="5" t="s">
        <v>22</v>
      </c>
      <c r="E126" s="5" t="b">
        <f t="shared" si="7"/>
        <v>0</v>
      </c>
      <c r="F126" s="58" t="s">
        <v>1299</v>
      </c>
      <c r="G126" s="57">
        <v>43216</v>
      </c>
      <c r="H126" s="15" t="s">
        <v>3066</v>
      </c>
      <c r="I126" s="16">
        <f t="shared" si="6"/>
        <v>2.9687499999997424E-4</v>
      </c>
      <c r="J126" s="16"/>
      <c r="K126" s="16"/>
      <c r="M126"/>
    </row>
    <row r="127" spans="1:13" x14ac:dyDescent="0.3">
      <c r="A127" s="5">
        <f>VLOOKUP(C127,'UniqueAuthor#s'!$B$5:$C$72,2,TRUE)</f>
        <v>16</v>
      </c>
      <c r="B127" s="5" t="s">
        <v>2</v>
      </c>
      <c r="C127" s="5">
        <v>256272415</v>
      </c>
      <c r="D127" s="5" t="s">
        <v>44</v>
      </c>
      <c r="E127" s="5" t="b">
        <f t="shared" si="7"/>
        <v>0</v>
      </c>
      <c r="F127" s="58" t="s">
        <v>1300</v>
      </c>
      <c r="G127" s="57">
        <v>43216</v>
      </c>
      <c r="H127" s="15" t="s">
        <v>3067</v>
      </c>
      <c r="I127" s="16">
        <f t="shared" si="6"/>
        <v>2.1621527777782035E-4</v>
      </c>
      <c r="J127" s="16"/>
      <c r="K127" s="16"/>
      <c r="M127"/>
    </row>
    <row r="128" spans="1:13" x14ac:dyDescent="0.3">
      <c r="A128" s="5">
        <f>VLOOKUP(C128,'UniqueAuthor#s'!$B$5:$C$72,2,TRUE)</f>
        <v>16</v>
      </c>
      <c r="B128" s="5" t="s">
        <v>2</v>
      </c>
      <c r="C128" s="5">
        <v>256272415</v>
      </c>
      <c r="D128" s="5" t="s">
        <v>66</v>
      </c>
      <c r="E128" s="5" t="b">
        <f t="shared" si="7"/>
        <v>0</v>
      </c>
      <c r="F128" s="58" t="s">
        <v>1301</v>
      </c>
      <c r="G128" s="57">
        <v>43216</v>
      </c>
      <c r="H128" s="15" t="s">
        <v>3068</v>
      </c>
      <c r="I128" s="16">
        <f t="shared" si="6"/>
        <v>2.9021990740729642E-4</v>
      </c>
      <c r="J128" s="16"/>
      <c r="K128" s="16"/>
      <c r="M128"/>
    </row>
    <row r="129" spans="1:13" x14ac:dyDescent="0.3">
      <c r="A129" s="5">
        <f>VLOOKUP(C129,'UniqueAuthor#s'!$B$5:$C$72,2,TRUE)</f>
        <v>16</v>
      </c>
      <c r="B129" s="5" t="s">
        <v>2</v>
      </c>
      <c r="C129" s="5">
        <v>256272415</v>
      </c>
      <c r="D129" s="5" t="s">
        <v>46</v>
      </c>
      <c r="E129" s="5" t="b">
        <f t="shared" si="7"/>
        <v>0</v>
      </c>
      <c r="F129" s="58" t="s">
        <v>1302</v>
      </c>
      <c r="G129" s="57">
        <v>43216</v>
      </c>
      <c r="H129" s="15" t="s">
        <v>3069</v>
      </c>
      <c r="I129" s="16">
        <f t="shared" si="6"/>
        <v>1.9618055555559177E-4</v>
      </c>
      <c r="J129" s="16"/>
      <c r="K129" s="16">
        <f ca="1">MIN(OFFSET(I131,J131*-1+2,0,J131-1,1))</f>
        <v>9.4918981481395548E-5</v>
      </c>
      <c r="M129"/>
    </row>
    <row r="130" spans="1:13" x14ac:dyDescent="0.3">
      <c r="A130" s="5">
        <f>VLOOKUP(C130,'UniqueAuthor#s'!$B$5:$C$72,2,TRUE)</f>
        <v>16</v>
      </c>
      <c r="B130" s="5" t="s">
        <v>2</v>
      </c>
      <c r="C130" s="5">
        <v>256272415</v>
      </c>
      <c r="D130" s="5" t="s">
        <v>28</v>
      </c>
      <c r="E130" s="5" t="b">
        <f t="shared" si="7"/>
        <v>0</v>
      </c>
      <c r="F130" s="58" t="s">
        <v>1303</v>
      </c>
      <c r="G130" s="57">
        <v>43216</v>
      </c>
      <c r="H130" s="15" t="s">
        <v>3070</v>
      </c>
      <c r="I130" s="16">
        <f t="shared" si="6"/>
        <v>1.3755787037039724E-4</v>
      </c>
      <c r="J130" s="16"/>
      <c r="K130" s="16">
        <f ca="1">MAX(OFFSET(I131,J131*-1+2,0,J131-1,1))</f>
        <v>2.9687499999997424E-4</v>
      </c>
      <c r="M130"/>
    </row>
    <row r="131" spans="1:13" x14ac:dyDescent="0.3">
      <c r="A131" s="5">
        <f>VLOOKUP(C131,'UniqueAuthor#s'!$B$5:$C$72,2,TRUE)</f>
        <v>16</v>
      </c>
      <c r="B131" s="5" t="s">
        <v>2</v>
      </c>
      <c r="C131" s="5">
        <v>256272415</v>
      </c>
      <c r="D131" s="5" t="s">
        <v>25</v>
      </c>
      <c r="E131" s="5" t="b">
        <f t="shared" si="7"/>
        <v>1</v>
      </c>
      <c r="F131" s="58" t="s">
        <v>1304</v>
      </c>
      <c r="G131" s="57">
        <v>43216</v>
      </c>
      <c r="H131" s="15" t="s">
        <v>3071</v>
      </c>
      <c r="I131" s="16">
        <f t="shared" si="6"/>
        <v>9.4918981481395548E-5</v>
      </c>
      <c r="J131" s="5">
        <f>COUNTIF($C$6:$C$441,"="&amp;C131)</f>
        <v>9</v>
      </c>
      <c r="K131" s="16">
        <f ca="1">AVERAGE(OFFSET(I131,J131*-1+2,0,J131-1,1))</f>
        <v>1.9513599537035464E-4</v>
      </c>
      <c r="M131"/>
    </row>
    <row r="132" spans="1:13" x14ac:dyDescent="0.3">
      <c r="A132" s="5">
        <f>VLOOKUP(C132,'UniqueAuthor#s'!$B$5:$C$72,2,TRUE)</f>
        <v>17</v>
      </c>
      <c r="B132" s="5" t="s">
        <v>2</v>
      </c>
      <c r="C132" s="5">
        <v>265083727</v>
      </c>
      <c r="D132" s="5" t="s">
        <v>38</v>
      </c>
      <c r="E132" s="5" t="b">
        <f t="shared" si="7"/>
        <v>0</v>
      </c>
      <c r="F132" s="58" t="s">
        <v>1316</v>
      </c>
      <c r="G132" s="57">
        <v>43219</v>
      </c>
      <c r="H132" s="15" t="s">
        <v>3072</v>
      </c>
      <c r="I132" s="16"/>
      <c r="J132" s="16"/>
      <c r="K132" s="16"/>
      <c r="M132"/>
    </row>
    <row r="133" spans="1:13" x14ac:dyDescent="0.3">
      <c r="A133" s="5">
        <f>VLOOKUP(C133,'UniqueAuthor#s'!$B$5:$C$72,2,TRUE)</f>
        <v>17</v>
      </c>
      <c r="B133" s="5" t="s">
        <v>2</v>
      </c>
      <c r="C133" s="5">
        <v>265083727</v>
      </c>
      <c r="D133" s="5" t="s">
        <v>79</v>
      </c>
      <c r="E133" s="5" t="b">
        <f t="shared" si="7"/>
        <v>0</v>
      </c>
      <c r="F133" s="58" t="s">
        <v>1317</v>
      </c>
      <c r="G133" s="57">
        <v>43219</v>
      </c>
      <c r="H133" s="15" t="s">
        <v>3073</v>
      </c>
      <c r="I133" s="16">
        <f t="shared" si="6"/>
        <v>1.873495370371403E-4</v>
      </c>
      <c r="J133" s="16"/>
      <c r="K133" s="16"/>
      <c r="M133"/>
    </row>
    <row r="134" spans="1:13" x14ac:dyDescent="0.3">
      <c r="A134" s="5">
        <f>VLOOKUP(C134,'UniqueAuthor#s'!$B$5:$C$72,2,TRUE)</f>
        <v>17</v>
      </c>
      <c r="B134" s="5" t="s">
        <v>2</v>
      </c>
      <c r="C134" s="5">
        <v>265083727</v>
      </c>
      <c r="D134" s="5" t="s">
        <v>134</v>
      </c>
      <c r="E134" s="5" t="b">
        <f t="shared" ref="E134:E197" si="9">IF(OR($D134=$T$9,$D134=$T$10,$D134=$T$11),TRUE,FALSE)</f>
        <v>0</v>
      </c>
      <c r="F134" s="58" t="s">
        <v>1318</v>
      </c>
      <c r="G134" s="57">
        <v>43219</v>
      </c>
      <c r="H134" s="15" t="s">
        <v>3074</v>
      </c>
      <c r="I134" s="16">
        <f t="shared" si="6"/>
        <v>4.8726851851854658E-4</v>
      </c>
      <c r="J134" s="16"/>
      <c r="K134" s="16"/>
      <c r="M134"/>
    </row>
    <row r="135" spans="1:13" x14ac:dyDescent="0.3">
      <c r="A135" s="5">
        <f>VLOOKUP(C135,'UniqueAuthor#s'!$B$5:$C$72,2,TRUE)</f>
        <v>17</v>
      </c>
      <c r="B135" s="5" t="s">
        <v>2</v>
      </c>
      <c r="C135" s="5">
        <v>265083727</v>
      </c>
      <c r="D135" s="5" t="s">
        <v>82</v>
      </c>
      <c r="E135" s="5" t="b">
        <f t="shared" si="9"/>
        <v>0</v>
      </c>
      <c r="F135" s="58" t="s">
        <v>1319</v>
      </c>
      <c r="G135" s="57">
        <v>43219</v>
      </c>
      <c r="H135" s="15" t="s">
        <v>3075</v>
      </c>
      <c r="I135" s="16">
        <f t="shared" ref="I135:I144" si="10">H135-H134</f>
        <v>8.3379629629565244E-5</v>
      </c>
      <c r="J135" s="16"/>
      <c r="K135" s="16"/>
      <c r="M135"/>
    </row>
    <row r="136" spans="1:13" x14ac:dyDescent="0.3">
      <c r="A136" s="5">
        <f>VLOOKUP(C136,'UniqueAuthor#s'!$B$5:$C$72,2,TRUE)</f>
        <v>17</v>
      </c>
      <c r="B136" s="5" t="s">
        <v>2</v>
      </c>
      <c r="C136" s="5">
        <v>265083727</v>
      </c>
      <c r="D136" s="5" t="s">
        <v>82</v>
      </c>
      <c r="E136" s="5" t="b">
        <f t="shared" si="9"/>
        <v>0</v>
      </c>
      <c r="F136" s="58" t="s">
        <v>1320</v>
      </c>
      <c r="G136" s="57">
        <v>43219</v>
      </c>
      <c r="H136" s="15" t="s">
        <v>3076</v>
      </c>
      <c r="I136" s="16">
        <f t="shared" si="10"/>
        <v>4.9386574074161693E-5</v>
      </c>
      <c r="J136" s="16"/>
      <c r="K136" s="16"/>
      <c r="M136"/>
    </row>
    <row r="137" spans="1:13" x14ac:dyDescent="0.3">
      <c r="A137" s="5">
        <f>VLOOKUP(C137,'UniqueAuthor#s'!$B$5:$C$72,2,TRUE)</f>
        <v>17</v>
      </c>
      <c r="B137" s="5" t="s">
        <v>2</v>
      </c>
      <c r="C137" s="5">
        <v>265083727</v>
      </c>
      <c r="D137" s="5" t="s">
        <v>102</v>
      </c>
      <c r="E137" s="5" t="b">
        <f t="shared" si="9"/>
        <v>0</v>
      </c>
      <c r="F137" s="58" t="s">
        <v>1321</v>
      </c>
      <c r="G137" s="57">
        <v>43219</v>
      </c>
      <c r="H137" s="15" t="s">
        <v>3077</v>
      </c>
      <c r="I137" s="16">
        <f t="shared" si="10"/>
        <v>8.3414351851773816E-5</v>
      </c>
      <c r="J137" s="16"/>
      <c r="K137" s="16"/>
      <c r="M137"/>
    </row>
    <row r="138" spans="1:13" x14ac:dyDescent="0.3">
      <c r="A138" s="5">
        <f>VLOOKUP(C138,'UniqueAuthor#s'!$B$5:$C$72,2,TRUE)</f>
        <v>17</v>
      </c>
      <c r="B138" s="5" t="s">
        <v>2</v>
      </c>
      <c r="C138" s="5">
        <v>265083727</v>
      </c>
      <c r="D138" s="5" t="s">
        <v>104</v>
      </c>
      <c r="E138" s="5" t="b">
        <f t="shared" si="9"/>
        <v>0</v>
      </c>
      <c r="F138" s="58" t="s">
        <v>1322</v>
      </c>
      <c r="G138" s="57">
        <v>43219</v>
      </c>
      <c r="H138" s="15" t="s">
        <v>3078</v>
      </c>
      <c r="I138" s="16">
        <f t="shared" si="10"/>
        <v>7.3506944444412525E-5</v>
      </c>
      <c r="J138" s="16"/>
      <c r="K138" s="16">
        <f ca="1">MIN(OFFSET(I140,J140*-1+2,0,J140-1,1))</f>
        <v>4.9386574074161693E-5</v>
      </c>
      <c r="M138"/>
    </row>
    <row r="139" spans="1:13" x14ac:dyDescent="0.3">
      <c r="A139" s="5">
        <f>VLOOKUP(C139,'UniqueAuthor#s'!$B$5:$C$72,2,TRUE)</f>
        <v>17</v>
      </c>
      <c r="B139" s="5" t="s">
        <v>2</v>
      </c>
      <c r="C139" s="5">
        <v>265083727</v>
      </c>
      <c r="D139" s="5" t="s">
        <v>79</v>
      </c>
      <c r="E139" s="5" t="b">
        <f t="shared" si="9"/>
        <v>0</v>
      </c>
      <c r="F139" s="58" t="s">
        <v>1323</v>
      </c>
      <c r="G139" s="57">
        <v>43219</v>
      </c>
      <c r="H139" s="15" t="s">
        <v>3079</v>
      </c>
      <c r="I139" s="16">
        <f t="shared" si="10"/>
        <v>1.3181712962961889E-4</v>
      </c>
      <c r="J139" s="16"/>
      <c r="K139" s="16">
        <f ca="1">MAX(OFFSET(I140,J140*-1+2,0,J140-1,1))</f>
        <v>4.8726851851854658E-4</v>
      </c>
      <c r="M139"/>
    </row>
    <row r="140" spans="1:13" x14ac:dyDescent="0.3">
      <c r="A140" s="5">
        <f>VLOOKUP(C140,'UniqueAuthor#s'!$B$5:$C$72,2,TRUE)</f>
        <v>17</v>
      </c>
      <c r="B140" s="5" t="s">
        <v>2</v>
      </c>
      <c r="C140" s="5">
        <v>265083727</v>
      </c>
      <c r="D140" s="5" t="s">
        <v>25</v>
      </c>
      <c r="E140" s="5" t="b">
        <f t="shared" si="9"/>
        <v>1</v>
      </c>
      <c r="F140" s="58" t="s">
        <v>1324</v>
      </c>
      <c r="G140" s="57">
        <v>43219</v>
      </c>
      <c r="H140" s="15" t="s">
        <v>3080</v>
      </c>
      <c r="I140" s="16">
        <f t="shared" si="10"/>
        <v>2.2943287037047178E-4</v>
      </c>
      <c r="J140" s="5">
        <f>COUNTIF($C$6:$C$441,"="&amp;C140)</f>
        <v>9</v>
      </c>
      <c r="K140" s="16">
        <f ca="1">AVERAGE(OFFSET(I140,J140*-1+2,0,J140-1,1))</f>
        <v>1.6569444444446135E-4</v>
      </c>
      <c r="M140"/>
    </row>
    <row r="141" spans="1:13" x14ac:dyDescent="0.3">
      <c r="A141" s="5">
        <f>VLOOKUP(C141,'UniqueAuthor#s'!$B$5:$C$72,2,TRUE)</f>
        <v>18</v>
      </c>
      <c r="B141" s="5" t="s">
        <v>2</v>
      </c>
      <c r="C141" s="5">
        <v>271627384</v>
      </c>
      <c r="D141" s="5" t="s">
        <v>22</v>
      </c>
      <c r="E141" s="5" t="b">
        <f t="shared" si="9"/>
        <v>0</v>
      </c>
      <c r="F141" s="58" t="s">
        <v>1353</v>
      </c>
      <c r="G141" s="57">
        <v>43214</v>
      </c>
      <c r="H141" s="15" t="s">
        <v>3081</v>
      </c>
      <c r="I141" s="16"/>
      <c r="J141" s="16"/>
      <c r="K141" s="16"/>
      <c r="M141"/>
    </row>
    <row r="142" spans="1:13" x14ac:dyDescent="0.3">
      <c r="A142" s="5">
        <f>VLOOKUP(C142,'UniqueAuthor#s'!$B$5:$C$72,2,TRUE)</f>
        <v>18</v>
      </c>
      <c r="B142" s="5" t="s">
        <v>2</v>
      </c>
      <c r="C142" s="5">
        <v>271627384</v>
      </c>
      <c r="D142" s="5" t="s">
        <v>17</v>
      </c>
      <c r="E142" s="5" t="b">
        <f t="shared" si="9"/>
        <v>0</v>
      </c>
      <c r="F142" s="58" t="s">
        <v>1354</v>
      </c>
      <c r="G142" s="57">
        <v>43214</v>
      </c>
      <c r="H142" s="15" t="s">
        <v>3082</v>
      </c>
      <c r="I142" s="16">
        <f t="shared" si="10"/>
        <v>6.0408564814815047E-4</v>
      </c>
      <c r="J142" s="16"/>
      <c r="K142" s="16">
        <f ca="1">MIN(OFFSET(I144,J144*-1+2,0,J144-1,1))</f>
        <v>1.639930555555752E-4</v>
      </c>
      <c r="M142"/>
    </row>
    <row r="143" spans="1:13" x14ac:dyDescent="0.3">
      <c r="A143" s="5">
        <f>VLOOKUP(C143,'UniqueAuthor#s'!$B$5:$C$72,2,TRUE)</f>
        <v>18</v>
      </c>
      <c r="B143" s="5" t="s">
        <v>2</v>
      </c>
      <c r="C143" s="5">
        <v>271627384</v>
      </c>
      <c r="D143" s="5" t="s">
        <v>1126</v>
      </c>
      <c r="E143" s="5" t="b">
        <f t="shared" si="9"/>
        <v>0</v>
      </c>
      <c r="F143" s="58" t="s">
        <v>1355</v>
      </c>
      <c r="G143" s="57">
        <v>43214</v>
      </c>
      <c r="H143" s="15" t="s">
        <v>3083</v>
      </c>
      <c r="I143" s="16">
        <f t="shared" si="10"/>
        <v>3.1769675925925889E-4</v>
      </c>
      <c r="J143" s="16"/>
      <c r="K143" s="16">
        <f ca="1">MAX(OFFSET(I144,J144*-1+2,0,J144-1,1))</f>
        <v>6.0408564814815047E-4</v>
      </c>
      <c r="M143"/>
    </row>
    <row r="144" spans="1:13" x14ac:dyDescent="0.3">
      <c r="A144" s="5">
        <f>VLOOKUP(C144,'UniqueAuthor#s'!$B$5:$C$72,2,TRUE)</f>
        <v>18</v>
      </c>
      <c r="B144" s="5" t="s">
        <v>2</v>
      </c>
      <c r="C144" s="5">
        <v>271627384</v>
      </c>
      <c r="D144" s="5" t="s">
        <v>25</v>
      </c>
      <c r="E144" s="5" t="b">
        <f t="shared" si="9"/>
        <v>1</v>
      </c>
      <c r="F144" s="58" t="s">
        <v>1356</v>
      </c>
      <c r="G144" s="57">
        <v>43214</v>
      </c>
      <c r="H144" s="15" t="s">
        <v>3084</v>
      </c>
      <c r="I144" s="16">
        <f t="shared" si="10"/>
        <v>1.639930555555752E-4</v>
      </c>
      <c r="J144" s="5">
        <f>COUNTIF($C$6:$C$441,"="&amp;C144)</f>
        <v>4</v>
      </c>
      <c r="K144" s="16">
        <f ca="1">AVERAGE(OFFSET(I144,J144*-1+2,0,J144-1,1))</f>
        <v>3.6192515432099487E-4</v>
      </c>
      <c r="M144"/>
    </row>
    <row r="145" spans="1:13" x14ac:dyDescent="0.3">
      <c r="A145" s="5">
        <f>VLOOKUP(C145,'UniqueAuthor#s'!$B$5:$C$72,2,TRUE)</f>
        <v>19</v>
      </c>
      <c r="B145" s="5" t="s">
        <v>2</v>
      </c>
      <c r="C145" s="5">
        <v>277475471</v>
      </c>
      <c r="D145" s="5" t="s">
        <v>29</v>
      </c>
      <c r="E145" s="5" t="b">
        <f t="shared" si="9"/>
        <v>1</v>
      </c>
      <c r="F145" s="58" t="s">
        <v>1367</v>
      </c>
      <c r="G145" s="57">
        <v>43216</v>
      </c>
      <c r="H145" s="15" t="s">
        <v>3085</v>
      </c>
      <c r="I145" s="16"/>
      <c r="J145" s="5">
        <f>COUNTIF($C$6:$C$441,"="&amp;C145)</f>
        <v>1</v>
      </c>
      <c r="K145" s="16"/>
      <c r="M145"/>
    </row>
    <row r="146" spans="1:13" x14ac:dyDescent="0.3">
      <c r="A146" s="5">
        <f>VLOOKUP(C146,'UniqueAuthor#s'!$B$5:$C$72,2,TRUE)</f>
        <v>20</v>
      </c>
      <c r="B146" s="5" t="s">
        <v>2</v>
      </c>
      <c r="C146" s="5">
        <v>295685076</v>
      </c>
      <c r="D146" s="5" t="s">
        <v>28</v>
      </c>
      <c r="E146" s="5" t="b">
        <f t="shared" si="9"/>
        <v>0</v>
      </c>
      <c r="F146" s="58" t="s">
        <v>1383</v>
      </c>
      <c r="G146" s="57">
        <v>43218</v>
      </c>
      <c r="H146" s="15" t="s">
        <v>3086</v>
      </c>
      <c r="I146" s="16"/>
      <c r="J146" s="16"/>
      <c r="K146" s="16"/>
      <c r="M146"/>
    </row>
    <row r="147" spans="1:13" x14ac:dyDescent="0.3">
      <c r="A147" s="5">
        <f>VLOOKUP(C147,'UniqueAuthor#s'!$B$5:$C$72,2,TRUE)</f>
        <v>20</v>
      </c>
      <c r="B147" s="5" t="s">
        <v>2</v>
      </c>
      <c r="C147" s="5">
        <v>295685076</v>
      </c>
      <c r="D147" s="5" t="s">
        <v>25</v>
      </c>
      <c r="E147" s="5" t="b">
        <f t="shared" si="9"/>
        <v>1</v>
      </c>
      <c r="F147" s="58" t="s">
        <v>1384</v>
      </c>
      <c r="G147" s="57">
        <v>43218</v>
      </c>
      <c r="H147" s="15" t="s">
        <v>3087</v>
      </c>
      <c r="I147" s="16">
        <f t="shared" ref="I147" si="11">H147-H146</f>
        <v>7.4113425925914633E-4</v>
      </c>
      <c r="J147" s="5">
        <f>COUNTIF($C$6:$C$441,"="&amp;C147)</f>
        <v>2</v>
      </c>
      <c r="K147" s="16">
        <f ca="1">AVERAGE(OFFSET(I147,J147*-1+2,0,J147-1,1))</f>
        <v>7.4113425925914633E-4</v>
      </c>
      <c r="M147"/>
    </row>
    <row r="148" spans="1:13" x14ac:dyDescent="0.3">
      <c r="A148" s="5">
        <f>VLOOKUP(C148,'UniqueAuthor#s'!$B$5:$C$72,2,TRUE)</f>
        <v>21</v>
      </c>
      <c r="B148" s="5" t="s">
        <v>2</v>
      </c>
      <c r="C148" s="5">
        <v>301402026</v>
      </c>
      <c r="D148" s="5" t="s">
        <v>53</v>
      </c>
      <c r="E148" s="5" t="b">
        <f t="shared" si="9"/>
        <v>0</v>
      </c>
      <c r="F148" s="58" t="s">
        <v>1391</v>
      </c>
      <c r="G148" s="57">
        <v>43216</v>
      </c>
      <c r="H148" s="15" t="s">
        <v>3088</v>
      </c>
      <c r="I148" s="16"/>
      <c r="J148" s="16"/>
      <c r="K148" s="16"/>
      <c r="M148"/>
    </row>
    <row r="149" spans="1:13" x14ac:dyDescent="0.3">
      <c r="A149" s="5">
        <f>VLOOKUP(C149,'UniqueAuthor#s'!$B$5:$C$72,2,TRUE)</f>
        <v>21</v>
      </c>
      <c r="B149" s="5" t="s">
        <v>2</v>
      </c>
      <c r="C149" s="5">
        <v>301402026</v>
      </c>
      <c r="D149" s="5" t="s">
        <v>41</v>
      </c>
      <c r="E149" s="5" t="b">
        <f t="shared" si="9"/>
        <v>0</v>
      </c>
      <c r="F149" s="58" t="s">
        <v>1392</v>
      </c>
      <c r="G149" s="57">
        <v>43216</v>
      </c>
      <c r="H149" s="15" t="s">
        <v>3089</v>
      </c>
      <c r="I149" s="16">
        <f t="shared" ref="I149:I154" si="12">H149-H148</f>
        <v>2.1615740740743572E-4</v>
      </c>
      <c r="J149" s="16"/>
      <c r="K149" s="16"/>
      <c r="M149"/>
    </row>
    <row r="150" spans="1:13" x14ac:dyDescent="0.3">
      <c r="A150" s="5">
        <f>VLOOKUP(C150,'UniqueAuthor#s'!$B$5:$C$72,2,TRUE)</f>
        <v>21</v>
      </c>
      <c r="B150" s="5" t="s">
        <v>2</v>
      </c>
      <c r="C150" s="5">
        <v>301402026</v>
      </c>
      <c r="D150" s="5" t="s">
        <v>46</v>
      </c>
      <c r="E150" s="5" t="b">
        <f t="shared" si="9"/>
        <v>0</v>
      </c>
      <c r="F150" s="58" t="s">
        <v>1393</v>
      </c>
      <c r="G150" s="57">
        <v>43216</v>
      </c>
      <c r="H150" s="15" t="s">
        <v>3090</v>
      </c>
      <c r="I150" s="16">
        <f t="shared" si="12"/>
        <v>8.993055555555074E-4</v>
      </c>
      <c r="J150" s="16"/>
      <c r="K150" s="16"/>
      <c r="M150"/>
    </row>
    <row r="151" spans="1:13" x14ac:dyDescent="0.3">
      <c r="A151" s="5">
        <f>VLOOKUP(C151,'UniqueAuthor#s'!$B$5:$C$72,2,TRUE)</f>
        <v>21</v>
      </c>
      <c r="B151" s="5" t="s">
        <v>2</v>
      </c>
      <c r="C151" s="5">
        <v>301402026</v>
      </c>
      <c r="D151" s="5" t="s">
        <v>93</v>
      </c>
      <c r="E151" s="5" t="b">
        <f t="shared" si="9"/>
        <v>0</v>
      </c>
      <c r="F151" s="58" t="s">
        <v>1394</v>
      </c>
      <c r="G151" s="57">
        <v>43216</v>
      </c>
      <c r="H151" s="15" t="s">
        <v>3091</v>
      </c>
      <c r="I151" s="16">
        <f t="shared" si="12"/>
        <v>1.1311574074074349E-3</v>
      </c>
      <c r="J151" s="16"/>
      <c r="K151" s="16"/>
      <c r="M151"/>
    </row>
    <row r="152" spans="1:13" x14ac:dyDescent="0.3">
      <c r="A152" s="5">
        <f>VLOOKUP(C152,'UniqueAuthor#s'!$B$5:$C$72,2,TRUE)</f>
        <v>21</v>
      </c>
      <c r="B152" s="5" t="s">
        <v>2</v>
      </c>
      <c r="C152" s="5">
        <v>301402026</v>
      </c>
      <c r="D152" s="5" t="s">
        <v>71</v>
      </c>
      <c r="E152" s="5" t="b">
        <f t="shared" si="9"/>
        <v>0</v>
      </c>
      <c r="F152" s="58" t="s">
        <v>1395</v>
      </c>
      <c r="G152" s="57">
        <v>43216</v>
      </c>
      <c r="H152" s="15" t="s">
        <v>3092</v>
      </c>
      <c r="I152" s="16">
        <f t="shared" si="12"/>
        <v>1.9581018518521898E-4</v>
      </c>
      <c r="J152" s="16"/>
      <c r="K152" s="16">
        <f ca="1">MIN(OFFSET(I154,J154*-1+2,0,J154-1,1))</f>
        <v>1.9581018518521898E-4</v>
      </c>
      <c r="M152"/>
    </row>
    <row r="153" spans="1:13" x14ac:dyDescent="0.3">
      <c r="A153" s="5">
        <f>VLOOKUP(C153,'UniqueAuthor#s'!$B$5:$C$72,2,TRUE)</f>
        <v>21</v>
      </c>
      <c r="B153" s="5" t="s">
        <v>2</v>
      </c>
      <c r="C153" s="5">
        <v>301402026</v>
      </c>
      <c r="D153" s="5" t="s">
        <v>28</v>
      </c>
      <c r="E153" s="5" t="b">
        <f t="shared" si="9"/>
        <v>0</v>
      </c>
      <c r="F153" s="58" t="s">
        <v>1396</v>
      </c>
      <c r="G153" s="57">
        <v>43216</v>
      </c>
      <c r="H153" s="15" t="s">
        <v>3093</v>
      </c>
      <c r="I153" s="16">
        <f t="shared" si="12"/>
        <v>2.208564814814018E-4</v>
      </c>
      <c r="J153" s="16"/>
      <c r="K153" s="16">
        <f ca="1">MAX(OFFSET(I154,J154*-1+2,0,J154-1,1))</f>
        <v>1.1311574074074349E-3</v>
      </c>
      <c r="M153"/>
    </row>
    <row r="154" spans="1:13" x14ac:dyDescent="0.3">
      <c r="A154" s="5">
        <f>VLOOKUP(C154,'UniqueAuthor#s'!$B$5:$C$72,2,TRUE)</f>
        <v>21</v>
      </c>
      <c r="B154" s="5" t="s">
        <v>2</v>
      </c>
      <c r="C154" s="5">
        <v>301402026</v>
      </c>
      <c r="D154" s="5" t="s">
        <v>25</v>
      </c>
      <c r="E154" s="5" t="b">
        <f t="shared" si="9"/>
        <v>1</v>
      </c>
      <c r="F154" s="58" t="s">
        <v>1397</v>
      </c>
      <c r="G154" s="57">
        <v>43216</v>
      </c>
      <c r="H154" s="15" t="s">
        <v>3094</v>
      </c>
      <c r="I154" s="16">
        <f t="shared" si="12"/>
        <v>2.2090277777775391E-4</v>
      </c>
      <c r="J154" s="5">
        <f>COUNTIF($C$6:$C$441,"="&amp;C154)</f>
        <v>7</v>
      </c>
      <c r="K154" s="16">
        <f ca="1">AVERAGE(OFFSET(I154,J154*-1+2,0,J154-1,1))</f>
        <v>4.8069830246912543E-4</v>
      </c>
      <c r="M154"/>
    </row>
    <row r="155" spans="1:13" x14ac:dyDescent="0.3">
      <c r="A155" s="5">
        <f>VLOOKUP(C155,'UniqueAuthor#s'!$B$5:$C$72,2,TRUE)</f>
        <v>22</v>
      </c>
      <c r="B155" s="5" t="s">
        <v>2</v>
      </c>
      <c r="C155" s="5">
        <v>333030749</v>
      </c>
      <c r="D155" s="5" t="s">
        <v>135</v>
      </c>
      <c r="E155" s="5" t="b">
        <f t="shared" si="9"/>
        <v>0</v>
      </c>
      <c r="F155" s="58" t="s">
        <v>1405</v>
      </c>
      <c r="G155" s="57">
        <v>43216</v>
      </c>
      <c r="H155" s="15" t="s">
        <v>3095</v>
      </c>
      <c r="I155" s="16"/>
      <c r="J155" s="16"/>
      <c r="K155" s="16">
        <f ca="1">MIN(OFFSET(I157,J157*-1+2,0,J157-1,1))</f>
        <v>1.7642361111111504E-4</v>
      </c>
      <c r="M155"/>
    </row>
    <row r="156" spans="1:13" x14ac:dyDescent="0.3">
      <c r="A156" s="5">
        <f>VLOOKUP(C156,'UniqueAuthor#s'!$B$5:$C$72,2,TRUE)</f>
        <v>22</v>
      </c>
      <c r="B156" s="5" t="s">
        <v>2</v>
      </c>
      <c r="C156" s="5">
        <v>333030749</v>
      </c>
      <c r="D156" s="5" t="s">
        <v>136</v>
      </c>
      <c r="E156" s="5" t="b">
        <f t="shared" si="9"/>
        <v>0</v>
      </c>
      <c r="F156" s="58" t="s">
        <v>1406</v>
      </c>
      <c r="G156" s="57">
        <v>43216</v>
      </c>
      <c r="H156" s="15" t="s">
        <v>3096</v>
      </c>
      <c r="I156" s="16">
        <f t="shared" ref="I156:I157" si="13">H156-H155</f>
        <v>1.7642361111111504E-4</v>
      </c>
      <c r="J156" s="16"/>
      <c r="K156" s="16">
        <f ca="1">MAX(OFFSET(I157,J157*-1+2,0,J157-1,1))</f>
        <v>2.8054398148147364E-4</v>
      </c>
      <c r="M156"/>
    </row>
    <row r="157" spans="1:13" x14ac:dyDescent="0.3">
      <c r="A157" s="5">
        <f>VLOOKUP(C157,'UniqueAuthor#s'!$B$5:$C$72,2,TRUE)</f>
        <v>22</v>
      </c>
      <c r="B157" s="5" t="s">
        <v>2</v>
      </c>
      <c r="C157" s="5">
        <v>333030749</v>
      </c>
      <c r="D157" s="5" t="s">
        <v>29</v>
      </c>
      <c r="E157" s="5" t="b">
        <f t="shared" si="9"/>
        <v>1</v>
      </c>
      <c r="F157" s="58" t="s">
        <v>1407</v>
      </c>
      <c r="G157" s="57">
        <v>43216</v>
      </c>
      <c r="H157" s="15" t="s">
        <v>3097</v>
      </c>
      <c r="I157" s="16">
        <f t="shared" si="13"/>
        <v>2.8054398148147364E-4</v>
      </c>
      <c r="J157" s="5">
        <f>COUNTIF($C$6:$C$441,"="&amp;C157)</f>
        <v>3</v>
      </c>
      <c r="K157" s="16">
        <f ca="1">AVERAGE(OFFSET(I157,J157*-1+2,0,J157-1,1))</f>
        <v>2.2848379629629434E-4</v>
      </c>
      <c r="M157"/>
    </row>
    <row r="158" spans="1:13" x14ac:dyDescent="0.3">
      <c r="A158" s="5">
        <f>VLOOKUP(C158,'UniqueAuthor#s'!$B$5:$C$72,2,TRUE)</f>
        <v>23</v>
      </c>
      <c r="B158" s="5" t="s">
        <v>2</v>
      </c>
      <c r="C158" s="5">
        <v>335074713</v>
      </c>
      <c r="D158" s="5" t="s">
        <v>53</v>
      </c>
      <c r="E158" s="5" t="b">
        <f t="shared" si="9"/>
        <v>0</v>
      </c>
      <c r="F158" s="58" t="s">
        <v>1420</v>
      </c>
      <c r="G158" s="57">
        <v>43220</v>
      </c>
      <c r="H158" s="15" t="s">
        <v>3098</v>
      </c>
      <c r="I158" s="16"/>
      <c r="J158" s="16"/>
      <c r="K158" s="16"/>
      <c r="M158"/>
    </row>
    <row r="159" spans="1:13" x14ac:dyDescent="0.3">
      <c r="A159" s="5">
        <f>VLOOKUP(C159,'UniqueAuthor#s'!$B$5:$C$72,2,TRUE)</f>
        <v>23</v>
      </c>
      <c r="B159" s="5" t="s">
        <v>2</v>
      </c>
      <c r="C159" s="5">
        <v>335074713</v>
      </c>
      <c r="D159" s="5" t="s">
        <v>88</v>
      </c>
      <c r="E159" s="5" t="b">
        <f t="shared" si="9"/>
        <v>0</v>
      </c>
      <c r="F159" s="58" t="s">
        <v>1421</v>
      </c>
      <c r="G159" s="57">
        <v>43220</v>
      </c>
      <c r="H159" s="15" t="s">
        <v>3099</v>
      </c>
      <c r="I159" s="16">
        <f t="shared" ref="I159:I178" si="14">H159-H158</f>
        <v>3.3348379629628833E-4</v>
      </c>
      <c r="J159" s="16"/>
      <c r="K159" s="16"/>
      <c r="M159"/>
    </row>
    <row r="160" spans="1:13" x14ac:dyDescent="0.3">
      <c r="A160" s="5">
        <f>VLOOKUP(C160,'UniqueAuthor#s'!$B$5:$C$72,2,TRUE)</f>
        <v>23</v>
      </c>
      <c r="B160" s="5" t="s">
        <v>2</v>
      </c>
      <c r="C160" s="5">
        <v>335074713</v>
      </c>
      <c r="D160" s="5" t="s">
        <v>106</v>
      </c>
      <c r="E160" s="5" t="b">
        <f t="shared" si="9"/>
        <v>0</v>
      </c>
      <c r="F160" s="58" t="s">
        <v>1422</v>
      </c>
      <c r="G160" s="57">
        <v>43220</v>
      </c>
      <c r="H160" s="15" t="s">
        <v>3100</v>
      </c>
      <c r="I160" s="16">
        <f t="shared" si="14"/>
        <v>1.3677083333334117E-4</v>
      </c>
      <c r="J160" s="16"/>
      <c r="K160" s="16"/>
      <c r="M160"/>
    </row>
    <row r="161" spans="1:13" x14ac:dyDescent="0.3">
      <c r="A161" s="5">
        <f>VLOOKUP(C161,'UniqueAuthor#s'!$B$5:$C$72,2,TRUE)</f>
        <v>23</v>
      </c>
      <c r="B161" s="5" t="s">
        <v>2</v>
      </c>
      <c r="C161" s="5">
        <v>335074713</v>
      </c>
      <c r="D161" s="5" t="s">
        <v>137</v>
      </c>
      <c r="E161" s="5" t="b">
        <f t="shared" si="9"/>
        <v>0</v>
      </c>
      <c r="F161" s="58" t="s">
        <v>1423</v>
      </c>
      <c r="G161" s="57">
        <v>43220</v>
      </c>
      <c r="H161" s="15" t="s">
        <v>3101</v>
      </c>
      <c r="I161" s="16">
        <f t="shared" si="14"/>
        <v>5.0856481481481586E-4</v>
      </c>
      <c r="J161" s="16"/>
      <c r="K161" s="16"/>
      <c r="M161"/>
    </row>
    <row r="162" spans="1:13" x14ac:dyDescent="0.3">
      <c r="A162" s="5">
        <f>VLOOKUP(C162,'UniqueAuthor#s'!$B$5:$C$72,2,TRUE)</f>
        <v>23</v>
      </c>
      <c r="B162" s="5" t="s">
        <v>2</v>
      </c>
      <c r="C162" s="5">
        <v>335074713</v>
      </c>
      <c r="D162" s="5" t="s">
        <v>17</v>
      </c>
      <c r="E162" s="5" t="b">
        <f t="shared" si="9"/>
        <v>0</v>
      </c>
      <c r="F162" s="58" t="s">
        <v>1424</v>
      </c>
      <c r="G162" s="57">
        <v>43220</v>
      </c>
      <c r="H162" s="15" t="s">
        <v>3102</v>
      </c>
      <c r="I162" s="16">
        <f t="shared" si="14"/>
        <v>3.0761574074072984E-4</v>
      </c>
      <c r="J162" s="16"/>
      <c r="K162" s="16"/>
      <c r="M162"/>
    </row>
    <row r="163" spans="1:13" x14ac:dyDescent="0.3">
      <c r="A163" s="5">
        <f>VLOOKUP(C163,'UniqueAuthor#s'!$B$5:$C$72,2,TRUE)</f>
        <v>23</v>
      </c>
      <c r="B163" s="5" t="s">
        <v>2</v>
      </c>
      <c r="C163" s="5">
        <v>335074713</v>
      </c>
      <c r="D163" s="5" t="s">
        <v>80</v>
      </c>
      <c r="E163" s="5" t="b">
        <f t="shared" si="9"/>
        <v>0</v>
      </c>
      <c r="F163" s="58" t="s">
        <v>1425</v>
      </c>
      <c r="G163" s="57">
        <v>43220</v>
      </c>
      <c r="H163" s="15" t="s">
        <v>3103</v>
      </c>
      <c r="I163" s="16">
        <f t="shared" si="14"/>
        <v>1.7552430555555637E-3</v>
      </c>
      <c r="J163" s="16"/>
      <c r="K163" s="16"/>
      <c r="M163"/>
    </row>
    <row r="164" spans="1:13" x14ac:dyDescent="0.3">
      <c r="A164" s="5">
        <f>VLOOKUP(C164,'UniqueAuthor#s'!$B$5:$C$72,2,TRUE)</f>
        <v>23</v>
      </c>
      <c r="B164" s="5" t="s">
        <v>2</v>
      </c>
      <c r="C164" s="5">
        <v>335074713</v>
      </c>
      <c r="D164" s="5" t="s">
        <v>53</v>
      </c>
      <c r="E164" s="5" t="b">
        <f t="shared" si="9"/>
        <v>0</v>
      </c>
      <c r="F164" s="58" t="s">
        <v>1426</v>
      </c>
      <c r="G164" s="57">
        <v>43220</v>
      </c>
      <c r="H164" s="15" t="s">
        <v>3104</v>
      </c>
      <c r="I164" s="16">
        <f t="shared" si="14"/>
        <v>3.9937500000000736E-4</v>
      </c>
      <c r="J164" s="16"/>
      <c r="K164" s="16"/>
      <c r="M164"/>
    </row>
    <row r="165" spans="1:13" x14ac:dyDescent="0.3">
      <c r="A165" s="5">
        <f>VLOOKUP(C165,'UniqueAuthor#s'!$B$5:$C$72,2,TRUE)</f>
        <v>23</v>
      </c>
      <c r="B165" s="5" t="s">
        <v>2</v>
      </c>
      <c r="C165" s="5">
        <v>335074713</v>
      </c>
      <c r="D165" s="5" t="s">
        <v>107</v>
      </c>
      <c r="E165" s="5" t="b">
        <f t="shared" si="9"/>
        <v>0</v>
      </c>
      <c r="F165" s="58" t="s">
        <v>1427</v>
      </c>
      <c r="G165" s="57">
        <v>43220</v>
      </c>
      <c r="H165" s="15" t="s">
        <v>3105</v>
      </c>
      <c r="I165" s="16">
        <f t="shared" si="14"/>
        <v>4.478587962963021E-4</v>
      </c>
      <c r="J165" s="16"/>
      <c r="K165" s="16"/>
      <c r="M165"/>
    </row>
    <row r="166" spans="1:13" x14ac:dyDescent="0.3">
      <c r="A166" s="5">
        <f>VLOOKUP(C166,'UniqueAuthor#s'!$B$5:$C$72,2,TRUE)</f>
        <v>23</v>
      </c>
      <c r="B166" s="5" t="s">
        <v>2</v>
      </c>
      <c r="C166" s="5">
        <v>335074713</v>
      </c>
      <c r="D166" s="5" t="s">
        <v>107</v>
      </c>
      <c r="E166" s="5" t="b">
        <f t="shared" si="9"/>
        <v>0</v>
      </c>
      <c r="F166" s="58" t="s">
        <v>1428</v>
      </c>
      <c r="G166" s="57">
        <v>43220</v>
      </c>
      <c r="H166" s="15" t="s">
        <v>3106</v>
      </c>
      <c r="I166" s="16">
        <f t="shared" si="14"/>
        <v>2.4140046296296236E-4</v>
      </c>
      <c r="J166" s="16"/>
      <c r="K166" s="16">
        <f ca="1">MIN(OFFSET(I168,J168*-1+2,0,J168-1,1))</f>
        <v>1.3677083333334117E-4</v>
      </c>
      <c r="M166"/>
    </row>
    <row r="167" spans="1:13" x14ac:dyDescent="0.3">
      <c r="A167" s="5">
        <f>VLOOKUP(C167,'UniqueAuthor#s'!$B$5:$C$72,2,TRUE)</f>
        <v>23</v>
      </c>
      <c r="B167" s="5" t="s">
        <v>2</v>
      </c>
      <c r="C167" s="5">
        <v>335074713</v>
      </c>
      <c r="D167" s="5" t="s">
        <v>32</v>
      </c>
      <c r="E167" s="5" t="b">
        <f t="shared" si="9"/>
        <v>0</v>
      </c>
      <c r="F167" s="58" t="s">
        <v>1429</v>
      </c>
      <c r="G167" s="57">
        <v>43220</v>
      </c>
      <c r="H167" s="15" t="s">
        <v>3107</v>
      </c>
      <c r="I167" s="16">
        <f t="shared" si="14"/>
        <v>2.0198842592592525E-3</v>
      </c>
      <c r="J167" s="16"/>
      <c r="K167" s="16">
        <f ca="1">MAX(OFFSET(I168,J168*-1+2,0,J168-1,1))</f>
        <v>2.0198842592592525E-3</v>
      </c>
      <c r="M167"/>
    </row>
    <row r="168" spans="1:13" x14ac:dyDescent="0.3">
      <c r="A168" s="5">
        <f>VLOOKUP(C168,'UniqueAuthor#s'!$B$5:$C$72,2,TRUE)</f>
        <v>23</v>
      </c>
      <c r="B168" s="5" t="s">
        <v>2</v>
      </c>
      <c r="C168" s="5">
        <v>335074713</v>
      </c>
      <c r="D168" s="5" t="s">
        <v>109</v>
      </c>
      <c r="E168" s="5" t="b">
        <f t="shared" si="9"/>
        <v>0</v>
      </c>
      <c r="F168" s="58" t="s">
        <v>1430</v>
      </c>
      <c r="G168" s="57">
        <v>43220</v>
      </c>
      <c r="H168" s="15" t="s">
        <v>3108</v>
      </c>
      <c r="I168" s="16">
        <f t="shared" si="14"/>
        <v>1.9803240740740025E-4</v>
      </c>
      <c r="J168" s="5">
        <f>COUNTIF($C$6:$C$441,"="&amp;C168)</f>
        <v>11</v>
      </c>
      <c r="K168" s="16">
        <f ca="1">AVERAGE(OFFSET(I168,J168*-1+2,0,J168-1,1))</f>
        <v>6.3482291666666635E-4</v>
      </c>
      <c r="M168"/>
    </row>
    <row r="169" spans="1:13" x14ac:dyDescent="0.3">
      <c r="A169" s="5">
        <f>VLOOKUP(C169,'UniqueAuthor#s'!$B$5:$C$72,2,TRUE)</f>
        <v>24</v>
      </c>
      <c r="B169" s="5" t="s">
        <v>2</v>
      </c>
      <c r="C169" s="5">
        <v>353072782</v>
      </c>
      <c r="D169" s="5" t="s">
        <v>59</v>
      </c>
      <c r="E169" s="5" t="b">
        <f t="shared" si="9"/>
        <v>0</v>
      </c>
      <c r="F169" s="58" t="s">
        <v>1431</v>
      </c>
      <c r="G169" s="57">
        <v>43219</v>
      </c>
      <c r="H169" s="15" t="s">
        <v>3109</v>
      </c>
      <c r="I169" s="16"/>
      <c r="J169" s="16"/>
      <c r="K169" s="16"/>
      <c r="M169"/>
    </row>
    <row r="170" spans="1:13" x14ac:dyDescent="0.3">
      <c r="A170" s="5">
        <f>VLOOKUP(C170,'UniqueAuthor#s'!$B$5:$C$72,2,TRUE)</f>
        <v>24</v>
      </c>
      <c r="B170" s="5" t="s">
        <v>2</v>
      </c>
      <c r="C170" s="5">
        <v>353072782</v>
      </c>
      <c r="D170" s="5" t="s">
        <v>28</v>
      </c>
      <c r="E170" s="5" t="b">
        <f t="shared" si="9"/>
        <v>0</v>
      </c>
      <c r="F170" s="58" t="s">
        <v>1432</v>
      </c>
      <c r="G170" s="57">
        <v>43219</v>
      </c>
      <c r="H170" s="15" t="s">
        <v>3110</v>
      </c>
      <c r="I170" s="16">
        <f t="shared" si="14"/>
        <v>1.9778935185188473E-4</v>
      </c>
      <c r="J170" s="16"/>
      <c r="K170" s="16"/>
      <c r="M170"/>
    </row>
    <row r="171" spans="1:13" x14ac:dyDescent="0.3">
      <c r="A171" s="5">
        <f>VLOOKUP(C171,'UniqueAuthor#s'!$B$5:$C$72,2,TRUE)</f>
        <v>24</v>
      </c>
      <c r="B171" s="5" t="s">
        <v>2</v>
      </c>
      <c r="C171" s="5">
        <v>353072782</v>
      </c>
      <c r="D171" s="5" t="s">
        <v>71</v>
      </c>
      <c r="E171" s="5" t="b">
        <f t="shared" si="9"/>
        <v>0</v>
      </c>
      <c r="F171" s="58" t="s">
        <v>1433</v>
      </c>
      <c r="G171" s="57">
        <v>43219</v>
      </c>
      <c r="H171" s="15" t="s">
        <v>3111</v>
      </c>
      <c r="I171" s="16">
        <f t="shared" si="14"/>
        <v>3.257870370370064E-4</v>
      </c>
      <c r="J171" s="16"/>
      <c r="K171" s="16">
        <f ca="1">MIN(OFFSET(I173,J173*-1+2,0,J173-1,1))</f>
        <v>1.858333333332185E-4</v>
      </c>
      <c r="M171"/>
    </row>
    <row r="172" spans="1:13" x14ac:dyDescent="0.3">
      <c r="A172" s="5">
        <f>VLOOKUP(C172,'UniqueAuthor#s'!$B$5:$C$72,2,TRUE)</f>
        <v>24</v>
      </c>
      <c r="B172" s="5" t="s">
        <v>2</v>
      </c>
      <c r="C172" s="5">
        <v>353072782</v>
      </c>
      <c r="D172" s="5" t="s">
        <v>81</v>
      </c>
      <c r="E172" s="5" t="b">
        <f t="shared" si="9"/>
        <v>0</v>
      </c>
      <c r="F172" s="58" t="s">
        <v>1434</v>
      </c>
      <c r="G172" s="57">
        <v>43219</v>
      </c>
      <c r="H172" s="15" t="s">
        <v>3112</v>
      </c>
      <c r="I172" s="16">
        <f t="shared" si="14"/>
        <v>1.858333333332185E-4</v>
      </c>
      <c r="J172" s="16"/>
      <c r="K172" s="16">
        <f ca="1">MAX(OFFSET(I173,J173*-1+2,0,J173-1,1))</f>
        <v>3.257870370370064E-4</v>
      </c>
      <c r="M172"/>
    </row>
    <row r="173" spans="1:13" x14ac:dyDescent="0.3">
      <c r="A173" s="5">
        <f>VLOOKUP(C173,'UniqueAuthor#s'!$B$5:$C$72,2,TRUE)</f>
        <v>24</v>
      </c>
      <c r="B173" s="5" t="s">
        <v>2</v>
      </c>
      <c r="C173" s="5">
        <v>353072782</v>
      </c>
      <c r="D173" s="5" t="s">
        <v>25</v>
      </c>
      <c r="E173" s="5" t="b">
        <f t="shared" si="9"/>
        <v>1</v>
      </c>
      <c r="F173" s="58" t="s">
        <v>1435</v>
      </c>
      <c r="G173" s="57">
        <v>43219</v>
      </c>
      <c r="H173" s="15" t="s">
        <v>3113</v>
      </c>
      <c r="I173" s="16">
        <f t="shared" si="14"/>
        <v>2.9990740740748478E-4</v>
      </c>
      <c r="J173" s="5">
        <f>COUNTIF($C$6:$C$441,"="&amp;C173)</f>
        <v>5</v>
      </c>
      <c r="K173" s="16">
        <f ca="1">AVERAGE(OFFSET(I173,J173*-1+2,0,J173-1,1))</f>
        <v>2.523292824073986E-4</v>
      </c>
      <c r="M173"/>
    </row>
    <row r="174" spans="1:13" x14ac:dyDescent="0.3">
      <c r="A174" s="5">
        <f>VLOOKUP(C174,'UniqueAuthor#s'!$B$5:$C$72,2,TRUE)</f>
        <v>25</v>
      </c>
      <c r="B174" s="5" t="s">
        <v>2</v>
      </c>
      <c r="C174" s="5">
        <v>377597233</v>
      </c>
      <c r="D174" s="5" t="s">
        <v>111</v>
      </c>
      <c r="E174" s="5" t="b">
        <f t="shared" si="9"/>
        <v>0</v>
      </c>
      <c r="F174" s="58" t="s">
        <v>1462</v>
      </c>
      <c r="G174" s="57">
        <v>43216</v>
      </c>
      <c r="H174" s="15" t="s">
        <v>3114</v>
      </c>
      <c r="I174" s="16"/>
      <c r="J174" s="16"/>
      <c r="K174" s="16"/>
      <c r="M174"/>
    </row>
    <row r="175" spans="1:13" x14ac:dyDescent="0.3">
      <c r="A175" s="5">
        <f>VLOOKUP(C175,'UniqueAuthor#s'!$B$5:$C$72,2,TRUE)</f>
        <v>25</v>
      </c>
      <c r="B175" s="5" t="s">
        <v>2</v>
      </c>
      <c r="C175" s="5">
        <v>377597233</v>
      </c>
      <c r="D175" s="5" t="s">
        <v>29</v>
      </c>
      <c r="E175" s="5" t="b">
        <f t="shared" si="9"/>
        <v>1</v>
      </c>
      <c r="F175" s="58" t="s">
        <v>1463</v>
      </c>
      <c r="G175" s="57">
        <v>43216</v>
      </c>
      <c r="H175" s="15" t="s">
        <v>3115</v>
      </c>
      <c r="I175" s="16">
        <f t="shared" si="14"/>
        <v>2.3267361111112272E-4</v>
      </c>
      <c r="J175" s="5">
        <f>COUNTIF($C$6:$C$441,"="&amp;C175)</f>
        <v>2</v>
      </c>
      <c r="K175" s="16">
        <f ca="1">AVERAGE(OFFSET(I175,J175*-1+2,0,J175-1,1))</f>
        <v>2.3267361111112272E-4</v>
      </c>
      <c r="M175"/>
    </row>
    <row r="176" spans="1:13" x14ac:dyDescent="0.3">
      <c r="A176" s="5">
        <f>VLOOKUP(C176,'UniqueAuthor#s'!$B$5:$C$72,2,TRUE)</f>
        <v>26</v>
      </c>
      <c r="B176" s="5" t="s">
        <v>2</v>
      </c>
      <c r="C176" s="5">
        <v>379308075</v>
      </c>
      <c r="D176" s="5" t="s">
        <v>32</v>
      </c>
      <c r="E176" s="5" t="b">
        <f t="shared" si="9"/>
        <v>0</v>
      </c>
      <c r="F176" s="58" t="s">
        <v>1480</v>
      </c>
      <c r="G176" s="57">
        <v>43216</v>
      </c>
      <c r="H176" s="15" t="s">
        <v>3116</v>
      </c>
      <c r="I176" s="16"/>
      <c r="J176" s="16"/>
      <c r="K176" s="16">
        <f ca="1">MIN(OFFSET(I178,J178*-1+2,0,J178-1,1))</f>
        <v>1.425231481481451E-4</v>
      </c>
      <c r="M176"/>
    </row>
    <row r="177" spans="1:13" x14ac:dyDescent="0.3">
      <c r="A177" s="5">
        <f>VLOOKUP(C177,'UniqueAuthor#s'!$B$5:$C$72,2,TRUE)</f>
        <v>26</v>
      </c>
      <c r="B177" s="5" t="s">
        <v>2</v>
      </c>
      <c r="C177" s="5">
        <v>379308075</v>
      </c>
      <c r="D177" s="5" t="s">
        <v>17</v>
      </c>
      <c r="E177" s="5" t="b">
        <f t="shared" si="9"/>
        <v>0</v>
      </c>
      <c r="F177" s="58" t="s">
        <v>1481</v>
      </c>
      <c r="G177" s="57">
        <v>43216</v>
      </c>
      <c r="H177" s="15" t="s">
        <v>3117</v>
      </c>
      <c r="I177" s="16">
        <f t="shared" si="14"/>
        <v>1.4664351851852164E-4</v>
      </c>
      <c r="J177" s="16"/>
      <c r="K177" s="16">
        <f ca="1">MAX(OFFSET(I178,J178*-1+2,0,J178-1,1))</f>
        <v>1.4664351851852164E-4</v>
      </c>
      <c r="M177"/>
    </row>
    <row r="178" spans="1:13" x14ac:dyDescent="0.3">
      <c r="A178" s="5">
        <f>VLOOKUP(C178,'UniqueAuthor#s'!$B$5:$C$72,2,TRUE)</f>
        <v>26</v>
      </c>
      <c r="B178" s="5" t="s">
        <v>2</v>
      </c>
      <c r="C178" s="5">
        <v>379308075</v>
      </c>
      <c r="D178" s="5" t="s">
        <v>29</v>
      </c>
      <c r="E178" s="5" t="b">
        <f t="shared" si="9"/>
        <v>1</v>
      </c>
      <c r="F178" s="58" t="s">
        <v>1482</v>
      </c>
      <c r="G178" s="57">
        <v>43216</v>
      </c>
      <c r="H178" s="15" t="s">
        <v>3118</v>
      </c>
      <c r="I178" s="16">
        <f t="shared" si="14"/>
        <v>1.425231481481451E-4</v>
      </c>
      <c r="J178" s="5">
        <f>COUNTIF($C$6:$C$441,"="&amp;C178)</f>
        <v>3</v>
      </c>
      <c r="K178" s="16">
        <f ca="1">AVERAGE(OFFSET(I178,J178*-1+2,0,J178-1,1))</f>
        <v>1.4458333333333337E-4</v>
      </c>
      <c r="M178"/>
    </row>
    <row r="179" spans="1:13" x14ac:dyDescent="0.3">
      <c r="A179" s="5">
        <f>VLOOKUP(C179,'UniqueAuthor#s'!$B$5:$C$72,2,TRUE)</f>
        <v>27</v>
      </c>
      <c r="B179" s="5" t="s">
        <v>2</v>
      </c>
      <c r="C179" s="5">
        <v>380300581</v>
      </c>
      <c r="D179" s="5" t="s">
        <v>25</v>
      </c>
      <c r="E179" s="5" t="b">
        <f t="shared" si="9"/>
        <v>1</v>
      </c>
      <c r="F179" s="58" t="s">
        <v>1589</v>
      </c>
      <c r="G179" s="57">
        <v>43216</v>
      </c>
      <c r="H179" s="15" t="s">
        <v>3119</v>
      </c>
      <c r="I179" s="16"/>
      <c r="J179" s="5">
        <f>COUNTIF($C$6:$C$441,"="&amp;C179)</f>
        <v>1</v>
      </c>
      <c r="K179" s="16"/>
      <c r="M179"/>
    </row>
    <row r="180" spans="1:13" x14ac:dyDescent="0.3">
      <c r="A180" s="5">
        <f>VLOOKUP(C180,'UniqueAuthor#s'!$B$5:$C$72,2,TRUE)</f>
        <v>28</v>
      </c>
      <c r="B180" s="5" t="s">
        <v>2</v>
      </c>
      <c r="C180" s="5">
        <v>381170352</v>
      </c>
      <c r="D180" s="5" t="s">
        <v>38</v>
      </c>
      <c r="E180" s="5" t="b">
        <f t="shared" si="9"/>
        <v>0</v>
      </c>
      <c r="F180" s="58" t="s">
        <v>1601</v>
      </c>
      <c r="G180" s="57">
        <v>43220</v>
      </c>
      <c r="H180" s="15" t="s">
        <v>3120</v>
      </c>
      <c r="I180" s="16"/>
      <c r="J180" s="16"/>
      <c r="K180" s="16"/>
      <c r="M180"/>
    </row>
    <row r="181" spans="1:13" x14ac:dyDescent="0.3">
      <c r="A181" s="5">
        <f>VLOOKUP(C181,'UniqueAuthor#s'!$B$5:$C$72,2,TRUE)</f>
        <v>28</v>
      </c>
      <c r="B181" s="5" t="s">
        <v>2</v>
      </c>
      <c r="C181" s="5">
        <v>381170352</v>
      </c>
      <c r="D181" s="5" t="s">
        <v>25</v>
      </c>
      <c r="E181" s="5" t="b">
        <f t="shared" si="9"/>
        <v>1</v>
      </c>
      <c r="F181" s="58" t="s">
        <v>1602</v>
      </c>
      <c r="G181" s="57">
        <v>43220</v>
      </c>
      <c r="H181" s="15" t="s">
        <v>3121</v>
      </c>
      <c r="I181" s="16">
        <f t="shared" ref="I181:I244" si="15">H181-H180</f>
        <v>5.8156134259259307E-3</v>
      </c>
      <c r="J181" s="5">
        <f>COUNTIF($C$6:$C$441,"="&amp;C181)</f>
        <v>2</v>
      </c>
      <c r="K181" s="16">
        <f ca="1">AVERAGE(OFFSET(I181,J181*-1+2,0,J181-1,1))</f>
        <v>5.8156134259259307E-3</v>
      </c>
      <c r="M181"/>
    </row>
    <row r="182" spans="1:13" x14ac:dyDescent="0.3">
      <c r="A182" s="5">
        <f>VLOOKUP(C182,'UniqueAuthor#s'!$B$5:$C$72,2,TRUE)</f>
        <v>29</v>
      </c>
      <c r="B182" s="5" t="s">
        <v>2</v>
      </c>
      <c r="C182" s="5">
        <v>410358274</v>
      </c>
      <c r="D182" s="5" t="s">
        <v>38</v>
      </c>
      <c r="E182" s="5" t="b">
        <f t="shared" si="9"/>
        <v>0</v>
      </c>
      <c r="F182" s="58" t="s">
        <v>1630</v>
      </c>
      <c r="G182" s="57">
        <v>43214</v>
      </c>
      <c r="H182" s="15" t="s">
        <v>3122</v>
      </c>
      <c r="I182" s="16"/>
      <c r="J182" s="16"/>
      <c r="K182" s="16"/>
      <c r="M182"/>
    </row>
    <row r="183" spans="1:13" x14ac:dyDescent="0.3">
      <c r="A183" s="5">
        <f>VLOOKUP(C183,'UniqueAuthor#s'!$B$5:$C$72,2,TRUE)</f>
        <v>29</v>
      </c>
      <c r="B183" s="5" t="s">
        <v>2</v>
      </c>
      <c r="C183" s="5">
        <v>410358274</v>
      </c>
      <c r="D183" s="5" t="s">
        <v>17</v>
      </c>
      <c r="E183" s="5" t="b">
        <f t="shared" si="9"/>
        <v>0</v>
      </c>
      <c r="F183" s="58" t="s">
        <v>1631</v>
      </c>
      <c r="G183" s="57">
        <v>43214</v>
      </c>
      <c r="H183" s="15" t="s">
        <v>3123</v>
      </c>
      <c r="I183" s="16">
        <f t="shared" si="15"/>
        <v>1.6371527777780948E-4</v>
      </c>
      <c r="J183" s="16"/>
      <c r="K183" s="16"/>
      <c r="M183"/>
    </row>
    <row r="184" spans="1:13" x14ac:dyDescent="0.3">
      <c r="A184" s="5">
        <f>VLOOKUP(C184,'UniqueAuthor#s'!$B$5:$C$72,2,TRUE)</f>
        <v>29</v>
      </c>
      <c r="B184" s="5" t="s">
        <v>2</v>
      </c>
      <c r="C184" s="5">
        <v>410358274</v>
      </c>
      <c r="D184" s="5" t="s">
        <v>41</v>
      </c>
      <c r="E184" s="5" t="b">
        <f t="shared" si="9"/>
        <v>0</v>
      </c>
      <c r="F184" s="58" t="s">
        <v>1632</v>
      </c>
      <c r="G184" s="57">
        <v>43214</v>
      </c>
      <c r="H184" s="15" t="s">
        <v>3124</v>
      </c>
      <c r="I184" s="16">
        <f t="shared" si="15"/>
        <v>3.1054398148144813E-4</v>
      </c>
      <c r="J184" s="16"/>
      <c r="K184" s="16"/>
      <c r="M184"/>
    </row>
    <row r="185" spans="1:13" x14ac:dyDescent="0.3">
      <c r="A185" s="5">
        <f>VLOOKUP(C185,'UniqueAuthor#s'!$B$5:$C$72,2,TRUE)</f>
        <v>29</v>
      </c>
      <c r="B185" s="5" t="s">
        <v>2</v>
      </c>
      <c r="C185" s="5">
        <v>410358274</v>
      </c>
      <c r="D185" s="5" t="s">
        <v>112</v>
      </c>
      <c r="E185" s="5" t="b">
        <f t="shared" si="9"/>
        <v>0</v>
      </c>
      <c r="F185" s="58" t="s">
        <v>1633</v>
      </c>
      <c r="G185" s="57">
        <v>43214</v>
      </c>
      <c r="H185" s="15" t="s">
        <v>3125</v>
      </c>
      <c r="I185" s="16">
        <f t="shared" si="15"/>
        <v>3.7604166666671546E-4</v>
      </c>
      <c r="J185" s="16"/>
      <c r="K185" s="16"/>
      <c r="M185"/>
    </row>
    <row r="186" spans="1:13" x14ac:dyDescent="0.3">
      <c r="A186" s="5">
        <f>VLOOKUP(C186,'UniqueAuthor#s'!$B$5:$C$72,2,TRUE)</f>
        <v>29</v>
      </c>
      <c r="B186" s="5" t="s">
        <v>2</v>
      </c>
      <c r="C186" s="5">
        <v>410358274</v>
      </c>
      <c r="D186" s="5" t="s">
        <v>32</v>
      </c>
      <c r="E186" s="5" t="b">
        <f t="shared" si="9"/>
        <v>0</v>
      </c>
      <c r="F186" s="58" t="s">
        <v>1634</v>
      </c>
      <c r="G186" s="57">
        <v>43214</v>
      </c>
      <c r="H186" s="15" t="s">
        <v>3126</v>
      </c>
      <c r="I186" s="16">
        <f t="shared" si="15"/>
        <v>6.1969907407399827E-4</v>
      </c>
      <c r="J186" s="16"/>
      <c r="K186" s="16"/>
      <c r="M186"/>
    </row>
    <row r="187" spans="1:13" x14ac:dyDescent="0.3">
      <c r="A187" s="5">
        <f>VLOOKUP(C187,'UniqueAuthor#s'!$B$5:$C$72,2,TRUE)</f>
        <v>29</v>
      </c>
      <c r="B187" s="5" t="s">
        <v>2</v>
      </c>
      <c r="C187" s="5">
        <v>410358274</v>
      </c>
      <c r="D187" s="5" t="s">
        <v>102</v>
      </c>
      <c r="E187" s="5" t="b">
        <f t="shared" si="9"/>
        <v>0</v>
      </c>
      <c r="F187" s="58" t="s">
        <v>1635</v>
      </c>
      <c r="G187" s="57">
        <v>43214</v>
      </c>
      <c r="H187" s="15" t="s">
        <v>3127</v>
      </c>
      <c r="I187" s="16">
        <f t="shared" si="15"/>
        <v>4.3128472222231373E-4</v>
      </c>
      <c r="J187" s="16"/>
      <c r="K187" s="16"/>
      <c r="M187"/>
    </row>
    <row r="188" spans="1:13" x14ac:dyDescent="0.3">
      <c r="A188" s="5">
        <f>VLOOKUP(C188,'UniqueAuthor#s'!$B$5:$C$72,2,TRUE)</f>
        <v>29</v>
      </c>
      <c r="B188" s="5" t="s">
        <v>2</v>
      </c>
      <c r="C188" s="5">
        <v>410358274</v>
      </c>
      <c r="D188" s="5" t="s">
        <v>68</v>
      </c>
      <c r="E188" s="5" t="b">
        <f t="shared" si="9"/>
        <v>0</v>
      </c>
      <c r="F188" s="58" t="s">
        <v>1636</v>
      </c>
      <c r="G188" s="57">
        <v>43214</v>
      </c>
      <c r="H188" s="15" t="s">
        <v>3128</v>
      </c>
      <c r="I188" s="16">
        <f t="shared" si="15"/>
        <v>5.8627314814807541E-4</v>
      </c>
      <c r="J188" s="16"/>
      <c r="K188" s="16"/>
      <c r="M188"/>
    </row>
    <row r="189" spans="1:13" x14ac:dyDescent="0.3">
      <c r="A189" s="5">
        <f>VLOOKUP(C189,'UniqueAuthor#s'!$B$5:$C$72,2,TRUE)</f>
        <v>29</v>
      </c>
      <c r="B189" s="5" t="s">
        <v>2</v>
      </c>
      <c r="C189" s="5">
        <v>410358274</v>
      </c>
      <c r="D189" s="5" t="s">
        <v>44</v>
      </c>
      <c r="E189" s="5" t="b">
        <f t="shared" si="9"/>
        <v>0</v>
      </c>
      <c r="F189" s="58" t="s">
        <v>1637</v>
      </c>
      <c r="G189" s="57">
        <v>43214</v>
      </c>
      <c r="H189" s="15" t="s">
        <v>3129</v>
      </c>
      <c r="I189" s="16">
        <f t="shared" si="15"/>
        <v>8.0486111111111036E-5</v>
      </c>
      <c r="J189" s="16"/>
      <c r="K189" s="16"/>
      <c r="M189"/>
    </row>
    <row r="190" spans="1:13" x14ac:dyDescent="0.3">
      <c r="A190" s="5">
        <f>VLOOKUP(C190,'UniqueAuthor#s'!$B$5:$C$72,2,TRUE)</f>
        <v>29</v>
      </c>
      <c r="B190" s="5" t="s">
        <v>2</v>
      </c>
      <c r="C190" s="5">
        <v>410358274</v>
      </c>
      <c r="D190" s="5" t="s">
        <v>78</v>
      </c>
      <c r="E190" s="5" t="b">
        <f t="shared" si="9"/>
        <v>0</v>
      </c>
      <c r="F190" s="58" t="s">
        <v>1638</v>
      </c>
      <c r="G190" s="57">
        <v>43214</v>
      </c>
      <c r="H190" s="15" t="s">
        <v>3130</v>
      </c>
      <c r="I190" s="16">
        <f t="shared" si="15"/>
        <v>1.9701388888893057E-4</v>
      </c>
      <c r="J190" s="16"/>
      <c r="K190" s="16"/>
      <c r="M190"/>
    </row>
    <row r="191" spans="1:13" x14ac:dyDescent="0.3">
      <c r="A191" s="5">
        <f>VLOOKUP(C191,'UniqueAuthor#s'!$B$5:$C$72,2,TRUE)</f>
        <v>29</v>
      </c>
      <c r="B191" s="5" t="s">
        <v>2</v>
      </c>
      <c r="C191" s="5">
        <v>410358274</v>
      </c>
      <c r="D191" s="5" t="s">
        <v>56</v>
      </c>
      <c r="E191" s="5" t="b">
        <f t="shared" si="9"/>
        <v>0</v>
      </c>
      <c r="F191" s="58" t="s">
        <v>1639</v>
      </c>
      <c r="G191" s="57">
        <v>43214</v>
      </c>
      <c r="H191" s="15" t="s">
        <v>3131</v>
      </c>
      <c r="I191" s="16">
        <f t="shared" si="15"/>
        <v>1.052662037036578E-4</v>
      </c>
      <c r="J191" s="16"/>
      <c r="K191" s="16"/>
      <c r="M191"/>
    </row>
    <row r="192" spans="1:13" x14ac:dyDescent="0.3">
      <c r="A192" s="5">
        <f>VLOOKUP(C192,'UniqueAuthor#s'!$B$5:$C$72,2,TRUE)</f>
        <v>29</v>
      </c>
      <c r="B192" s="5" t="s">
        <v>2</v>
      </c>
      <c r="C192" s="5">
        <v>410358274</v>
      </c>
      <c r="D192" s="5" t="s">
        <v>53</v>
      </c>
      <c r="E192" s="5" t="b">
        <f t="shared" si="9"/>
        <v>0</v>
      </c>
      <c r="F192" s="58" t="s">
        <v>1640</v>
      </c>
      <c r="G192" s="57">
        <v>43214</v>
      </c>
      <c r="H192" s="15" t="s">
        <v>3132</v>
      </c>
      <c r="I192" s="16">
        <f t="shared" si="15"/>
        <v>3.5640046296303574E-4</v>
      </c>
      <c r="J192" s="16"/>
      <c r="K192" s="16"/>
      <c r="M192"/>
    </row>
    <row r="193" spans="1:13" x14ac:dyDescent="0.3">
      <c r="A193" s="5">
        <f>VLOOKUP(C193,'UniqueAuthor#s'!$B$5:$C$72,2,TRUE)</f>
        <v>29</v>
      </c>
      <c r="B193" s="5" t="s">
        <v>2</v>
      </c>
      <c r="C193" s="5">
        <v>410358274</v>
      </c>
      <c r="D193" s="5" t="s">
        <v>74</v>
      </c>
      <c r="E193" s="5" t="b">
        <f t="shared" si="9"/>
        <v>0</v>
      </c>
      <c r="F193" s="58" t="s">
        <v>1641</v>
      </c>
      <c r="G193" s="57">
        <v>43214</v>
      </c>
      <c r="H193" s="15" t="s">
        <v>3133</v>
      </c>
      <c r="I193" s="16">
        <f t="shared" si="15"/>
        <v>1.2944097222221673E-3</v>
      </c>
      <c r="J193" s="16"/>
      <c r="K193" s="16">
        <f ca="1">MIN(OFFSET(I195,J195*-1+2,0,J195-1,1))</f>
        <v>8.0486111111111036E-5</v>
      </c>
      <c r="M193"/>
    </row>
    <row r="194" spans="1:13" x14ac:dyDescent="0.3">
      <c r="A194" s="5">
        <f>VLOOKUP(C194,'UniqueAuthor#s'!$B$5:$C$72,2,TRUE)</f>
        <v>29</v>
      </c>
      <c r="B194" s="5" t="s">
        <v>2</v>
      </c>
      <c r="C194" s="5">
        <v>410358274</v>
      </c>
      <c r="D194" s="5" t="s">
        <v>138</v>
      </c>
      <c r="E194" s="5" t="b">
        <f t="shared" si="9"/>
        <v>0</v>
      </c>
      <c r="F194" s="58" t="s">
        <v>1642</v>
      </c>
      <c r="G194" s="57">
        <v>43214</v>
      </c>
      <c r="H194" s="15" t="s">
        <v>3134</v>
      </c>
      <c r="I194" s="16">
        <f t="shared" si="15"/>
        <v>2.9767361111110446E-4</v>
      </c>
      <c r="J194" s="16"/>
      <c r="K194" s="16">
        <f ca="1">MAX(OFFSET(I195,J195*-1+2,0,J195-1,1))</f>
        <v>1.2944097222221673E-3</v>
      </c>
      <c r="M194"/>
    </row>
    <row r="195" spans="1:13" x14ac:dyDescent="0.3">
      <c r="A195" s="5">
        <f>VLOOKUP(C195,'UniqueAuthor#s'!$B$5:$C$72,2,TRUE)</f>
        <v>29</v>
      </c>
      <c r="B195" s="5" t="s">
        <v>2</v>
      </c>
      <c r="C195" s="5">
        <v>410358274</v>
      </c>
      <c r="D195" s="5" t="s">
        <v>25</v>
      </c>
      <c r="E195" s="5" t="b">
        <f t="shared" si="9"/>
        <v>1</v>
      </c>
      <c r="F195" s="58" t="s">
        <v>1643</v>
      </c>
      <c r="G195" s="57">
        <v>43214</v>
      </c>
      <c r="H195" s="15" t="s">
        <v>3135</v>
      </c>
      <c r="I195" s="16">
        <f t="shared" si="15"/>
        <v>8.8599537037103993E-5</v>
      </c>
      <c r="J195" s="5">
        <f>COUNTIF($C$6:$C$441,"="&amp;C195)</f>
        <v>14</v>
      </c>
      <c r="K195" s="16">
        <f ca="1">AVERAGE(OFFSET(I195,J195*-1+2,0,J195-1,1))</f>
        <v>3.7749287749288239E-4</v>
      </c>
      <c r="M195"/>
    </row>
    <row r="196" spans="1:13" x14ac:dyDescent="0.3">
      <c r="A196" s="5">
        <f>VLOOKUP(C196,'UniqueAuthor#s'!$B$5:$C$72,2,TRUE)</f>
        <v>30</v>
      </c>
      <c r="B196" s="5" t="s">
        <v>2</v>
      </c>
      <c r="C196" s="5">
        <v>432230568</v>
      </c>
      <c r="D196" s="5" t="s">
        <v>22</v>
      </c>
      <c r="E196" s="5" t="b">
        <f t="shared" si="9"/>
        <v>0</v>
      </c>
      <c r="F196" s="58" t="s">
        <v>1712</v>
      </c>
      <c r="G196" s="57">
        <v>43216</v>
      </c>
      <c r="H196" s="15" t="s">
        <v>3136</v>
      </c>
      <c r="I196" s="16"/>
      <c r="J196" s="16"/>
      <c r="K196" s="16"/>
      <c r="M196"/>
    </row>
    <row r="197" spans="1:13" x14ac:dyDescent="0.3">
      <c r="A197" s="5">
        <f>VLOOKUP(C197,'UniqueAuthor#s'!$B$5:$C$72,2,TRUE)</f>
        <v>30</v>
      </c>
      <c r="B197" s="5" t="s">
        <v>2</v>
      </c>
      <c r="C197" s="5">
        <v>432230568</v>
      </c>
      <c r="D197" s="5" t="s">
        <v>17</v>
      </c>
      <c r="E197" s="5" t="b">
        <f t="shared" si="9"/>
        <v>0</v>
      </c>
      <c r="F197" s="58" t="s">
        <v>1713</v>
      </c>
      <c r="G197" s="57">
        <v>43216</v>
      </c>
      <c r="H197" s="15" t="s">
        <v>3137</v>
      </c>
      <c r="I197" s="16">
        <f t="shared" si="15"/>
        <v>1.643287037037533E-4</v>
      </c>
      <c r="J197" s="16"/>
      <c r="K197" s="16"/>
      <c r="M197"/>
    </row>
    <row r="198" spans="1:13" x14ac:dyDescent="0.3">
      <c r="A198" s="5">
        <f>VLOOKUP(C198,'UniqueAuthor#s'!$B$5:$C$72,2,TRUE)</f>
        <v>30</v>
      </c>
      <c r="B198" s="5" t="s">
        <v>2</v>
      </c>
      <c r="C198" s="5">
        <v>432230568</v>
      </c>
      <c r="D198" s="5" t="s">
        <v>22</v>
      </c>
      <c r="E198" s="5" t="b">
        <f t="shared" ref="E198:E261" si="16">IF(OR($D198=$T$9,$D198=$T$10,$D198=$T$11),TRUE,FALSE)</f>
        <v>0</v>
      </c>
      <c r="F198" s="58" t="s">
        <v>1714</v>
      </c>
      <c r="G198" s="57">
        <v>43216</v>
      </c>
      <c r="H198" s="15" t="s">
        <v>3138</v>
      </c>
      <c r="I198" s="16">
        <f t="shared" si="15"/>
        <v>1.0205208333332605E-3</v>
      </c>
      <c r="J198" s="16"/>
      <c r="K198" s="16"/>
      <c r="M198"/>
    </row>
    <row r="199" spans="1:13" x14ac:dyDescent="0.3">
      <c r="A199" s="5">
        <f>VLOOKUP(C199,'UniqueAuthor#s'!$B$5:$C$72,2,TRUE)</f>
        <v>30</v>
      </c>
      <c r="B199" s="5" t="s">
        <v>2</v>
      </c>
      <c r="C199" s="5">
        <v>432230568</v>
      </c>
      <c r="D199" s="5" t="s">
        <v>28</v>
      </c>
      <c r="E199" s="5" t="b">
        <f t="shared" si="16"/>
        <v>0</v>
      </c>
      <c r="F199" s="58" t="s">
        <v>1715</v>
      </c>
      <c r="G199" s="57">
        <v>43216</v>
      </c>
      <c r="H199" s="15" t="s">
        <v>3139</v>
      </c>
      <c r="I199" s="16">
        <f t="shared" si="15"/>
        <v>5.2648148148148888E-4</v>
      </c>
      <c r="J199" s="16"/>
      <c r="K199" s="16"/>
      <c r="M199"/>
    </row>
    <row r="200" spans="1:13" x14ac:dyDescent="0.3">
      <c r="A200" s="5">
        <f>VLOOKUP(C200,'UniqueAuthor#s'!$B$5:$C$72,2,TRUE)</f>
        <v>30</v>
      </c>
      <c r="B200" s="5" t="s">
        <v>2</v>
      </c>
      <c r="C200" s="5">
        <v>432230568</v>
      </c>
      <c r="D200" s="5" t="s">
        <v>46</v>
      </c>
      <c r="E200" s="5" t="b">
        <f t="shared" si="16"/>
        <v>0</v>
      </c>
      <c r="F200" s="58" t="s">
        <v>1716</v>
      </c>
      <c r="G200" s="57">
        <v>43216</v>
      </c>
      <c r="H200" s="15" t="s">
        <v>3140</v>
      </c>
      <c r="I200" s="16">
        <f t="shared" si="15"/>
        <v>4.7523148148265193E-5</v>
      </c>
      <c r="J200" s="16"/>
      <c r="K200" s="16"/>
      <c r="M200"/>
    </row>
    <row r="201" spans="1:13" x14ac:dyDescent="0.3">
      <c r="A201" s="5">
        <f>VLOOKUP(C201,'UniqueAuthor#s'!$B$5:$C$72,2,TRUE)</f>
        <v>30</v>
      </c>
      <c r="B201" s="5" t="s">
        <v>2</v>
      </c>
      <c r="C201" s="5">
        <v>432230568</v>
      </c>
      <c r="D201" s="5" t="s">
        <v>46</v>
      </c>
      <c r="E201" s="5" t="b">
        <f t="shared" si="16"/>
        <v>0</v>
      </c>
      <c r="F201" s="58" t="s">
        <v>1717</v>
      </c>
      <c r="G201" s="57">
        <v>43216</v>
      </c>
      <c r="H201" s="15" t="s">
        <v>3141</v>
      </c>
      <c r="I201" s="16">
        <f t="shared" si="15"/>
        <v>2.3010416666657818E-4</v>
      </c>
      <c r="J201" s="16"/>
      <c r="K201" s="16"/>
      <c r="M201"/>
    </row>
    <row r="202" spans="1:13" x14ac:dyDescent="0.3">
      <c r="A202" s="5">
        <f>VLOOKUP(C202,'UniqueAuthor#s'!$B$5:$C$72,2,TRUE)</f>
        <v>30</v>
      </c>
      <c r="B202" s="5" t="s">
        <v>2</v>
      </c>
      <c r="C202" s="5">
        <v>432230568</v>
      </c>
      <c r="D202" s="5" t="s">
        <v>22</v>
      </c>
      <c r="E202" s="5" t="b">
        <f t="shared" si="16"/>
        <v>0</v>
      </c>
      <c r="F202" s="58" t="s">
        <v>1718</v>
      </c>
      <c r="G202" s="57">
        <v>43216</v>
      </c>
      <c r="H202" s="15" t="s">
        <v>3142</v>
      </c>
      <c r="I202" s="16">
        <f t="shared" si="15"/>
        <v>1.3969675925925573E-3</v>
      </c>
      <c r="J202" s="16"/>
      <c r="K202" s="16">
        <f ca="1">MIN(OFFSET(I204,J204*-1+2,0,J204-1,1))</f>
        <v>4.7523148148265193E-5</v>
      </c>
      <c r="M202"/>
    </row>
    <row r="203" spans="1:13" x14ac:dyDescent="0.3">
      <c r="A203" s="5">
        <f>VLOOKUP(C203,'UniqueAuthor#s'!$B$5:$C$72,2,TRUE)</f>
        <v>30</v>
      </c>
      <c r="B203" s="5" t="s">
        <v>2</v>
      </c>
      <c r="C203" s="5">
        <v>432230568</v>
      </c>
      <c r="D203" s="5" t="s">
        <v>22</v>
      </c>
      <c r="E203" s="5" t="b">
        <f t="shared" si="16"/>
        <v>0</v>
      </c>
      <c r="F203" s="58" t="s">
        <v>1719</v>
      </c>
      <c r="G203" s="57">
        <v>43216</v>
      </c>
      <c r="H203" s="15" t="s">
        <v>3143</v>
      </c>
      <c r="I203" s="16">
        <f t="shared" si="15"/>
        <v>1.366134259259244E-3</v>
      </c>
      <c r="J203" s="16"/>
      <c r="K203" s="16">
        <f ca="1">MAX(OFFSET(I204,J204*-1+2,0,J204-1,1))</f>
        <v>1.3969675925925573E-3</v>
      </c>
      <c r="M203"/>
    </row>
    <row r="204" spans="1:13" x14ac:dyDescent="0.3">
      <c r="A204" s="5">
        <f>VLOOKUP(C204,'UniqueAuthor#s'!$B$5:$C$72,2,TRUE)</f>
        <v>30</v>
      </c>
      <c r="B204" s="5" t="s">
        <v>2</v>
      </c>
      <c r="C204" s="5">
        <v>432230568</v>
      </c>
      <c r="D204" s="5" t="s">
        <v>29</v>
      </c>
      <c r="E204" s="5" t="b">
        <f t="shared" si="16"/>
        <v>1</v>
      </c>
      <c r="F204" s="58" t="s">
        <v>1720</v>
      </c>
      <c r="G204" s="57">
        <v>43216</v>
      </c>
      <c r="H204" s="15" t="s">
        <v>3144</v>
      </c>
      <c r="I204" s="16">
        <f t="shared" si="15"/>
        <v>4.7115740740755196E-4</v>
      </c>
      <c r="J204" s="5">
        <f>COUNTIF($C$6:$C$441,"="&amp;C204)</f>
        <v>9</v>
      </c>
      <c r="K204" s="16">
        <f ca="1">AVERAGE(OFFSET(I204,J204*-1+2,0,J204-1,1))</f>
        <v>6.5290219907408742E-4</v>
      </c>
      <c r="M204"/>
    </row>
    <row r="205" spans="1:13" x14ac:dyDescent="0.3">
      <c r="A205" s="5">
        <f>VLOOKUP(C205,'UniqueAuthor#s'!$B$5:$C$72,2,TRUE)</f>
        <v>31</v>
      </c>
      <c r="B205" s="5" t="s">
        <v>2</v>
      </c>
      <c r="C205" s="5">
        <v>453316077</v>
      </c>
      <c r="D205" s="5" t="s">
        <v>38</v>
      </c>
      <c r="E205" s="5" t="b">
        <f t="shared" si="16"/>
        <v>0</v>
      </c>
      <c r="F205" s="58" t="s">
        <v>1728</v>
      </c>
      <c r="G205" s="57">
        <v>43223</v>
      </c>
      <c r="H205" s="15" t="s">
        <v>3145</v>
      </c>
      <c r="I205" s="16"/>
      <c r="J205" s="16"/>
      <c r="K205" s="16"/>
      <c r="M205"/>
    </row>
    <row r="206" spans="1:13" x14ac:dyDescent="0.3">
      <c r="A206" s="5">
        <f>VLOOKUP(C206,'UniqueAuthor#s'!$B$5:$C$72,2,TRUE)</f>
        <v>31</v>
      </c>
      <c r="B206" s="5" t="s">
        <v>2</v>
      </c>
      <c r="C206" s="5">
        <v>453316077</v>
      </c>
      <c r="D206" s="5" t="s">
        <v>106</v>
      </c>
      <c r="E206" s="5" t="b">
        <f t="shared" si="16"/>
        <v>0</v>
      </c>
      <c r="F206" s="58" t="s">
        <v>1729</v>
      </c>
      <c r="G206" s="57">
        <v>43223</v>
      </c>
      <c r="H206" s="15" t="s">
        <v>3146</v>
      </c>
      <c r="I206" s="16">
        <f t="shared" si="15"/>
        <v>1.6767361111114099E-4</v>
      </c>
      <c r="J206" s="5">
        <f>COUNTIF($C$6:$C$441,"="&amp;C206)</f>
        <v>2</v>
      </c>
      <c r="K206" s="16">
        <f ca="1">AVERAGE(OFFSET(I206,J206*-1+2,0,J206-1,1))</f>
        <v>1.6767361111114099E-4</v>
      </c>
      <c r="M206"/>
    </row>
    <row r="207" spans="1:13" x14ac:dyDescent="0.3">
      <c r="A207" s="5">
        <f>VLOOKUP(C207,'UniqueAuthor#s'!$B$5:$C$72,2,TRUE)</f>
        <v>32</v>
      </c>
      <c r="B207" s="5" t="s">
        <v>2</v>
      </c>
      <c r="C207" s="5">
        <v>457228378</v>
      </c>
      <c r="D207" s="5" t="s">
        <v>17</v>
      </c>
      <c r="E207" s="5" t="b">
        <f t="shared" si="16"/>
        <v>0</v>
      </c>
      <c r="F207" s="58" t="s">
        <v>1730</v>
      </c>
      <c r="G207" s="57">
        <v>43219</v>
      </c>
      <c r="H207" s="15" t="s">
        <v>3147</v>
      </c>
      <c r="I207" s="16"/>
      <c r="J207" s="16"/>
      <c r="K207" s="16"/>
      <c r="M207"/>
    </row>
    <row r="208" spans="1:13" x14ac:dyDescent="0.3">
      <c r="A208" s="5">
        <f>VLOOKUP(C208,'UniqueAuthor#s'!$B$5:$C$72,2,TRUE)</f>
        <v>32</v>
      </c>
      <c r="B208" s="5" t="s">
        <v>2</v>
      </c>
      <c r="C208" s="5">
        <v>457228378</v>
      </c>
      <c r="D208" s="5" t="s">
        <v>22</v>
      </c>
      <c r="E208" s="5" t="b">
        <f t="shared" si="16"/>
        <v>0</v>
      </c>
      <c r="F208" s="58" t="s">
        <v>1731</v>
      </c>
      <c r="G208" s="57">
        <v>43219</v>
      </c>
      <c r="H208" s="15" t="s">
        <v>3148</v>
      </c>
      <c r="I208" s="16">
        <f t="shared" si="15"/>
        <v>3.0209490740740197E-4</v>
      </c>
      <c r="J208" s="16"/>
      <c r="K208" s="16"/>
      <c r="M208"/>
    </row>
    <row r="209" spans="1:13" x14ac:dyDescent="0.3">
      <c r="A209" s="5">
        <f>VLOOKUP(C209,'UniqueAuthor#s'!$B$5:$C$72,2,TRUE)</f>
        <v>32</v>
      </c>
      <c r="B209" s="5" t="s">
        <v>2</v>
      </c>
      <c r="C209" s="5">
        <v>457228378</v>
      </c>
      <c r="D209" s="5" t="s">
        <v>1126</v>
      </c>
      <c r="E209" s="5" t="b">
        <f t="shared" si="16"/>
        <v>0</v>
      </c>
      <c r="F209" s="58" t="s">
        <v>1732</v>
      </c>
      <c r="G209" s="57">
        <v>43219</v>
      </c>
      <c r="H209" s="15" t="s">
        <v>3149</v>
      </c>
      <c r="I209" s="16">
        <f t="shared" si="15"/>
        <v>3.8902777777782838E-4</v>
      </c>
      <c r="J209" s="16"/>
      <c r="K209" s="16"/>
      <c r="M209"/>
    </row>
    <row r="210" spans="1:13" x14ac:dyDescent="0.3">
      <c r="A210" s="5">
        <f>VLOOKUP(C210,'UniqueAuthor#s'!$B$5:$C$72,2,TRUE)</f>
        <v>32</v>
      </c>
      <c r="B210" s="5" t="s">
        <v>2</v>
      </c>
      <c r="C210" s="5">
        <v>457228378</v>
      </c>
      <c r="D210" s="5" t="s">
        <v>17</v>
      </c>
      <c r="E210" s="5" t="b">
        <f t="shared" si="16"/>
        <v>0</v>
      </c>
      <c r="F210" s="58" t="s">
        <v>1733</v>
      </c>
      <c r="G210" s="57">
        <v>43219</v>
      </c>
      <c r="H210" s="15" t="s">
        <v>3150</v>
      </c>
      <c r="I210" s="16">
        <f t="shared" si="15"/>
        <v>1.9714120370362131E-4</v>
      </c>
      <c r="J210" s="16"/>
      <c r="K210" s="16"/>
      <c r="M210"/>
    </row>
    <row r="211" spans="1:13" x14ac:dyDescent="0.3">
      <c r="A211" s="5">
        <f>VLOOKUP(C211,'UniqueAuthor#s'!$B$5:$C$72,2,TRUE)</f>
        <v>32</v>
      </c>
      <c r="B211" s="5" t="s">
        <v>2</v>
      </c>
      <c r="C211" s="5">
        <v>457228378</v>
      </c>
      <c r="D211" s="5" t="s">
        <v>22</v>
      </c>
      <c r="E211" s="5" t="b">
        <f t="shared" si="16"/>
        <v>0</v>
      </c>
      <c r="F211" s="58" t="s">
        <v>1734</v>
      </c>
      <c r="G211" s="57">
        <v>43219</v>
      </c>
      <c r="H211" s="15" t="s">
        <v>3151</v>
      </c>
      <c r="I211" s="16">
        <f t="shared" si="15"/>
        <v>2.3627314814822498E-4</v>
      </c>
      <c r="J211" s="16"/>
      <c r="K211" s="61">
        <f ca="1">MIN(OFFSET(I213,J213*-1+2,0,J213-1,1))</f>
        <v>8.9722222222365922E-5</v>
      </c>
      <c r="M211"/>
    </row>
    <row r="212" spans="1:13" x14ac:dyDescent="0.3">
      <c r="A212" s="5">
        <f>VLOOKUP(C212,'UniqueAuthor#s'!$B$5:$C$72,2,TRUE)</f>
        <v>32</v>
      </c>
      <c r="B212" s="5" t="s">
        <v>2</v>
      </c>
      <c r="C212" s="5">
        <v>457228378</v>
      </c>
      <c r="D212" s="5" t="s">
        <v>28</v>
      </c>
      <c r="E212" s="5" t="b">
        <f t="shared" si="16"/>
        <v>0</v>
      </c>
      <c r="F212" s="58" t="s">
        <v>1735</v>
      </c>
      <c r="G212" s="57">
        <v>43219</v>
      </c>
      <c r="H212" s="15" t="s">
        <v>3152</v>
      </c>
      <c r="I212" s="16">
        <f t="shared" si="15"/>
        <v>2.9825231481472869E-4</v>
      </c>
      <c r="J212" s="16"/>
      <c r="K212" s="61">
        <f ca="1">MAX(OFFSET(I213,J213*-1+2,0,J213-1,1))</f>
        <v>3.8902777777782838E-4</v>
      </c>
      <c r="M212"/>
    </row>
    <row r="213" spans="1:13" x14ac:dyDescent="0.3">
      <c r="A213" s="5">
        <f>VLOOKUP(C213,'UniqueAuthor#s'!$B$5:$C$72,2,TRUE)</f>
        <v>32</v>
      </c>
      <c r="B213" s="5" t="s">
        <v>2</v>
      </c>
      <c r="C213" s="5">
        <v>457228378</v>
      </c>
      <c r="D213" s="5" t="s">
        <v>25</v>
      </c>
      <c r="E213" s="5" t="b">
        <f t="shared" si="16"/>
        <v>1</v>
      </c>
      <c r="F213" s="58" t="s">
        <v>1736</v>
      </c>
      <c r="G213" s="57">
        <v>43219</v>
      </c>
      <c r="H213" s="15" t="s">
        <v>3153</v>
      </c>
      <c r="I213" s="16">
        <f t="shared" si="15"/>
        <v>8.9722222222365922E-5</v>
      </c>
      <c r="J213" s="5">
        <f>COUNTIF($C$6:$C$441,"="&amp;C213)</f>
        <v>7</v>
      </c>
      <c r="K213" s="16">
        <f ca="1">AVERAGE(OFFSET(I213,J213*-1+2,0,J213-1,1))</f>
        <v>2.5208526234569523E-4</v>
      </c>
      <c r="M213"/>
    </row>
    <row r="214" spans="1:13" x14ac:dyDescent="0.3">
      <c r="A214" s="5">
        <f>VLOOKUP(C214,'UniqueAuthor#s'!$B$5:$C$72,2,TRUE)</f>
        <v>33</v>
      </c>
      <c r="B214" s="5" t="s">
        <v>2</v>
      </c>
      <c r="C214" s="5">
        <v>459045734</v>
      </c>
      <c r="D214" s="5" t="s">
        <v>139</v>
      </c>
      <c r="E214" s="5" t="b">
        <f t="shared" si="16"/>
        <v>0</v>
      </c>
      <c r="F214" s="58" t="s">
        <v>1746</v>
      </c>
      <c r="G214" s="57">
        <v>43219</v>
      </c>
      <c r="H214" s="15" t="s">
        <v>3154</v>
      </c>
      <c r="I214" s="16"/>
      <c r="J214" s="16"/>
      <c r="K214" s="16"/>
      <c r="M214"/>
    </row>
    <row r="215" spans="1:13" x14ac:dyDescent="0.3">
      <c r="A215" s="5">
        <f>VLOOKUP(C215,'UniqueAuthor#s'!$B$5:$C$72,2,TRUE)</f>
        <v>33</v>
      </c>
      <c r="B215" s="5" t="s">
        <v>2</v>
      </c>
      <c r="C215" s="5">
        <v>459045734</v>
      </c>
      <c r="D215" s="5" t="s">
        <v>89</v>
      </c>
      <c r="E215" s="5" t="b">
        <f t="shared" si="16"/>
        <v>0</v>
      </c>
      <c r="F215" s="58" t="s">
        <v>1747</v>
      </c>
      <c r="G215" s="57">
        <v>43219</v>
      </c>
      <c r="H215" s="15" t="s">
        <v>3155</v>
      </c>
      <c r="I215" s="16">
        <f t="shared" si="15"/>
        <v>8.3877314814850834E-5</v>
      </c>
      <c r="J215" s="16"/>
      <c r="K215" s="16"/>
      <c r="M215"/>
    </row>
    <row r="216" spans="1:13" x14ac:dyDescent="0.3">
      <c r="A216" s="5">
        <f>VLOOKUP(C216,'UniqueAuthor#s'!$B$5:$C$72,2,TRUE)</f>
        <v>33</v>
      </c>
      <c r="B216" s="5" t="s">
        <v>2</v>
      </c>
      <c r="C216" s="5">
        <v>459045734</v>
      </c>
      <c r="D216" s="5" t="s">
        <v>89</v>
      </c>
      <c r="E216" s="5" t="b">
        <f t="shared" si="16"/>
        <v>0</v>
      </c>
      <c r="F216" s="58" t="s">
        <v>1748</v>
      </c>
      <c r="G216" s="57">
        <v>43219</v>
      </c>
      <c r="H216" s="15" t="s">
        <v>3156</v>
      </c>
      <c r="I216" s="16">
        <f t="shared" si="15"/>
        <v>8.7500000000018119E-5</v>
      </c>
      <c r="J216" s="16"/>
      <c r="K216" s="16"/>
      <c r="M216"/>
    </row>
    <row r="217" spans="1:13" x14ac:dyDescent="0.3">
      <c r="A217" s="5">
        <f>VLOOKUP(C217,'UniqueAuthor#s'!$B$5:$C$72,2,TRUE)</f>
        <v>33</v>
      </c>
      <c r="B217" s="5" t="s">
        <v>2</v>
      </c>
      <c r="C217" s="5">
        <v>459045734</v>
      </c>
      <c r="D217" s="5" t="s">
        <v>89</v>
      </c>
      <c r="E217" s="5" t="b">
        <f t="shared" si="16"/>
        <v>0</v>
      </c>
      <c r="F217" s="58" t="s">
        <v>1749</v>
      </c>
      <c r="G217" s="57">
        <v>43219</v>
      </c>
      <c r="H217" s="15" t="s">
        <v>3157</v>
      </c>
      <c r="I217" s="16">
        <f t="shared" si="15"/>
        <v>6.4629629629608942E-5</v>
      </c>
      <c r="J217" s="16"/>
      <c r="K217" s="16"/>
      <c r="M217"/>
    </row>
    <row r="218" spans="1:13" x14ac:dyDescent="0.3">
      <c r="A218" s="5">
        <f>VLOOKUP(C218,'UniqueAuthor#s'!$B$5:$C$72,2,TRUE)</f>
        <v>33</v>
      </c>
      <c r="B218" s="5" t="s">
        <v>2</v>
      </c>
      <c r="C218" s="5">
        <v>459045734</v>
      </c>
      <c r="D218" s="5" t="s">
        <v>91</v>
      </c>
      <c r="E218" s="5" t="b">
        <f t="shared" si="16"/>
        <v>0</v>
      </c>
      <c r="F218" s="58" t="s">
        <v>1750</v>
      </c>
      <c r="G218" s="57">
        <v>43219</v>
      </c>
      <c r="H218" s="15" t="s">
        <v>3158</v>
      </c>
      <c r="I218" s="16">
        <f t="shared" si="15"/>
        <v>6.9849537037036669E-5</v>
      </c>
      <c r="J218" s="16"/>
      <c r="K218" s="16"/>
      <c r="M218"/>
    </row>
    <row r="219" spans="1:13" x14ac:dyDescent="0.3">
      <c r="A219" s="5">
        <f>VLOOKUP(C219,'UniqueAuthor#s'!$B$5:$C$72,2,TRUE)</f>
        <v>33</v>
      </c>
      <c r="B219" s="5" t="s">
        <v>2</v>
      </c>
      <c r="C219" s="5">
        <v>459045734</v>
      </c>
      <c r="D219" s="5" t="s">
        <v>140</v>
      </c>
      <c r="E219" s="5" t="b">
        <f t="shared" si="16"/>
        <v>0</v>
      </c>
      <c r="F219" s="58" t="s">
        <v>1751</v>
      </c>
      <c r="G219" s="57">
        <v>43219</v>
      </c>
      <c r="H219" s="15" t="s">
        <v>3159</v>
      </c>
      <c r="I219" s="16">
        <f t="shared" si="15"/>
        <v>8.4791666666639287E-5</v>
      </c>
      <c r="J219" s="16"/>
      <c r="K219" s="16"/>
      <c r="M219"/>
    </row>
    <row r="220" spans="1:13" x14ac:dyDescent="0.3">
      <c r="A220" s="5">
        <f>VLOOKUP(C220,'UniqueAuthor#s'!$B$5:$C$72,2,TRUE)</f>
        <v>33</v>
      </c>
      <c r="B220" s="5" t="s">
        <v>2</v>
      </c>
      <c r="C220" s="5">
        <v>459045734</v>
      </c>
      <c r="D220" s="5" t="s">
        <v>17</v>
      </c>
      <c r="E220" s="5" t="b">
        <f t="shared" si="16"/>
        <v>0</v>
      </c>
      <c r="F220" s="58" t="s">
        <v>1752</v>
      </c>
      <c r="G220" s="57">
        <v>43219</v>
      </c>
      <c r="H220" s="15" t="s">
        <v>3160</v>
      </c>
      <c r="I220" s="16">
        <f t="shared" si="15"/>
        <v>1.9753472222217017E-4</v>
      </c>
      <c r="J220" s="16"/>
      <c r="K220" s="16">
        <f ca="1">MIN(OFFSET(I222,J222*-1+2,0,J222-1,1))</f>
        <v>6.4629629629608942E-5</v>
      </c>
      <c r="M220"/>
    </row>
    <row r="221" spans="1:13" x14ac:dyDescent="0.3">
      <c r="A221" s="5">
        <f>VLOOKUP(C221,'UniqueAuthor#s'!$B$5:$C$72,2,TRUE)</f>
        <v>33</v>
      </c>
      <c r="B221" s="5" t="s">
        <v>2</v>
      </c>
      <c r="C221" s="5">
        <v>459045734</v>
      </c>
      <c r="D221" s="5" t="s">
        <v>141</v>
      </c>
      <c r="E221" s="5" t="b">
        <f t="shared" si="16"/>
        <v>0</v>
      </c>
      <c r="F221" s="58" t="s">
        <v>1753</v>
      </c>
      <c r="G221" s="57">
        <v>43219</v>
      </c>
      <c r="H221" s="15" t="s">
        <v>3161</v>
      </c>
      <c r="I221" s="16">
        <f t="shared" si="15"/>
        <v>1.574490740740786E-3</v>
      </c>
      <c r="J221" s="16"/>
      <c r="K221" s="16">
        <f ca="1">MAX(OFFSET(I222,J222*-1+2,0,J222-1,1))</f>
        <v>1.574490740740786E-3</v>
      </c>
      <c r="M221"/>
    </row>
    <row r="222" spans="1:13" x14ac:dyDescent="0.3">
      <c r="A222" s="5">
        <f>VLOOKUP(C222,'UniqueAuthor#s'!$B$5:$C$72,2,TRUE)</f>
        <v>33</v>
      </c>
      <c r="B222" s="5" t="s">
        <v>2</v>
      </c>
      <c r="C222" s="5">
        <v>459045734</v>
      </c>
      <c r="D222" s="5" t="s">
        <v>142</v>
      </c>
      <c r="E222" s="5" t="b">
        <f t="shared" si="16"/>
        <v>0</v>
      </c>
      <c r="F222" s="58" t="s">
        <v>1754</v>
      </c>
      <c r="G222" s="57">
        <v>43219</v>
      </c>
      <c r="H222" s="15" t="s">
        <v>3162</v>
      </c>
      <c r="I222" s="16">
        <f t="shared" si="15"/>
        <v>1.3087962962965438E-4</v>
      </c>
      <c r="J222" s="5">
        <f>COUNTIF($C$6:$C$441,"="&amp;C222)</f>
        <v>9</v>
      </c>
      <c r="K222" s="16">
        <f ca="1">AVERAGE(OFFSET(I222,J222*-1+2,0,J222-1,1))</f>
        <v>2.8669415509259555E-4</v>
      </c>
      <c r="M222"/>
    </row>
    <row r="223" spans="1:13" x14ac:dyDescent="0.3">
      <c r="A223" s="5">
        <f>VLOOKUP(C223,'UniqueAuthor#s'!$B$5:$C$72,2,TRUE)</f>
        <v>34</v>
      </c>
      <c r="B223" s="5" t="s">
        <v>2</v>
      </c>
      <c r="C223" s="5">
        <v>472308960</v>
      </c>
      <c r="D223" s="5" t="s">
        <v>22</v>
      </c>
      <c r="E223" s="5" t="b">
        <f t="shared" si="16"/>
        <v>0</v>
      </c>
      <c r="F223" s="58" t="s">
        <v>1772</v>
      </c>
      <c r="G223" s="57">
        <v>43214</v>
      </c>
      <c r="H223" s="15" t="s">
        <v>3163</v>
      </c>
      <c r="I223" s="16"/>
      <c r="J223" s="16"/>
      <c r="K223" s="16"/>
      <c r="M223"/>
    </row>
    <row r="224" spans="1:13" x14ac:dyDescent="0.3">
      <c r="A224" s="5">
        <f>VLOOKUP(C224,'UniqueAuthor#s'!$B$5:$C$72,2,TRUE)</f>
        <v>34</v>
      </c>
      <c r="B224" s="5" t="s">
        <v>2</v>
      </c>
      <c r="C224" s="5">
        <v>472308960</v>
      </c>
      <c r="D224" s="5" t="s">
        <v>46</v>
      </c>
      <c r="E224" s="5" t="b">
        <f t="shared" si="16"/>
        <v>0</v>
      </c>
      <c r="F224" s="58" t="s">
        <v>1773</v>
      </c>
      <c r="G224" s="57">
        <v>43214</v>
      </c>
      <c r="H224" s="15" t="s">
        <v>3164</v>
      </c>
      <c r="I224" s="16">
        <f t="shared" si="15"/>
        <v>5.0357638888898215E-4</v>
      </c>
      <c r="J224" s="16"/>
      <c r="K224" s="16"/>
      <c r="M224"/>
    </row>
    <row r="225" spans="1:13" x14ac:dyDescent="0.3">
      <c r="A225" s="5">
        <f>VLOOKUP(C225,'UniqueAuthor#s'!$B$5:$C$72,2,TRUE)</f>
        <v>34</v>
      </c>
      <c r="B225" s="5" t="s">
        <v>2</v>
      </c>
      <c r="C225" s="5">
        <v>472308960</v>
      </c>
      <c r="D225" s="5" t="s">
        <v>1126</v>
      </c>
      <c r="E225" s="5" t="b">
        <f t="shared" si="16"/>
        <v>0</v>
      </c>
      <c r="F225" s="58" t="s">
        <v>1774</v>
      </c>
      <c r="G225" s="57">
        <v>43214</v>
      </c>
      <c r="H225" s="15" t="s">
        <v>3165</v>
      </c>
      <c r="I225" s="16">
        <f t="shared" si="15"/>
        <v>8.4092592592588389E-4</v>
      </c>
      <c r="J225" s="16"/>
      <c r="K225" s="16">
        <f ca="1">MIN(OFFSET(I227,J227*-1+2,0,J227-1,1))</f>
        <v>1.6938657407405966E-4</v>
      </c>
      <c r="M225"/>
    </row>
    <row r="226" spans="1:13" x14ac:dyDescent="0.3">
      <c r="A226" s="5">
        <f>VLOOKUP(C226,'UniqueAuthor#s'!$B$5:$C$72,2,TRUE)</f>
        <v>34</v>
      </c>
      <c r="B226" s="5" t="s">
        <v>2</v>
      </c>
      <c r="C226" s="5">
        <v>472308960</v>
      </c>
      <c r="D226" s="5" t="s">
        <v>28</v>
      </c>
      <c r="E226" s="5" t="b">
        <f t="shared" si="16"/>
        <v>0</v>
      </c>
      <c r="F226" s="58" t="s">
        <v>1775</v>
      </c>
      <c r="G226" s="57">
        <v>43214</v>
      </c>
      <c r="H226" s="15" t="s">
        <v>3166</v>
      </c>
      <c r="I226" s="16">
        <f t="shared" si="15"/>
        <v>1.6938657407405966E-4</v>
      </c>
      <c r="J226" s="16"/>
      <c r="K226" s="16">
        <f ca="1">MAX(OFFSET(I227,J227*-1+2,0,J227-1,1))</f>
        <v>1.0250578703704383E-3</v>
      </c>
      <c r="M226"/>
    </row>
    <row r="227" spans="1:13" x14ac:dyDescent="0.3">
      <c r="A227" s="5">
        <f>VLOOKUP(C227,'UniqueAuthor#s'!$B$5:$C$72,2,TRUE)</f>
        <v>34</v>
      </c>
      <c r="B227" s="5" t="s">
        <v>2</v>
      </c>
      <c r="C227" s="5">
        <v>472308960</v>
      </c>
      <c r="D227" s="5" t="s">
        <v>25</v>
      </c>
      <c r="E227" s="5" t="b">
        <f t="shared" si="16"/>
        <v>1</v>
      </c>
      <c r="F227" s="58" t="s">
        <v>1776</v>
      </c>
      <c r="G227" s="57">
        <v>43214</v>
      </c>
      <c r="H227" s="15" t="s">
        <v>3167</v>
      </c>
      <c r="I227" s="16">
        <f t="shared" si="15"/>
        <v>1.0250578703704383E-3</v>
      </c>
      <c r="J227" s="5">
        <f>COUNTIF($C$6:$C$441,"="&amp;C227)</f>
        <v>5</v>
      </c>
      <c r="K227" s="16">
        <f ca="1">AVERAGE(OFFSET(I227,J227*-1+2,0,J227-1,1))</f>
        <v>6.3473668981484099E-4</v>
      </c>
      <c r="M227"/>
    </row>
    <row r="228" spans="1:13" x14ac:dyDescent="0.3">
      <c r="A228" s="5">
        <f>VLOOKUP(C228,'UniqueAuthor#s'!$B$5:$C$72,2,TRUE)</f>
        <v>35</v>
      </c>
      <c r="B228" s="5" t="s">
        <v>2</v>
      </c>
      <c r="C228" s="5">
        <v>479224761</v>
      </c>
      <c r="D228" s="5" t="s">
        <v>32</v>
      </c>
      <c r="E228" s="5" t="b">
        <f t="shared" si="16"/>
        <v>0</v>
      </c>
      <c r="F228" s="58" t="s">
        <v>1864</v>
      </c>
      <c r="G228" s="57">
        <v>43223</v>
      </c>
      <c r="H228" s="15" t="s">
        <v>3168</v>
      </c>
      <c r="I228" s="16"/>
      <c r="J228" s="16"/>
      <c r="K228" s="16"/>
      <c r="M228"/>
    </row>
    <row r="229" spans="1:13" x14ac:dyDescent="0.3">
      <c r="A229" s="5">
        <f>VLOOKUP(C229,'UniqueAuthor#s'!$B$5:$C$72,2,TRUE)</f>
        <v>35</v>
      </c>
      <c r="B229" s="5" t="s">
        <v>2</v>
      </c>
      <c r="C229" s="5">
        <v>479224761</v>
      </c>
      <c r="D229" s="5" t="s">
        <v>56</v>
      </c>
      <c r="E229" s="5" t="b">
        <f t="shared" si="16"/>
        <v>0</v>
      </c>
      <c r="F229" s="58" t="s">
        <v>1865</v>
      </c>
      <c r="G229" s="57">
        <v>43223</v>
      </c>
      <c r="H229" s="15" t="s">
        <v>3169</v>
      </c>
      <c r="I229" s="16">
        <f t="shared" si="15"/>
        <v>2.5895833333322571E-4</v>
      </c>
      <c r="J229" s="16"/>
      <c r="K229" s="16"/>
      <c r="M229"/>
    </row>
    <row r="230" spans="1:13" x14ac:dyDescent="0.3">
      <c r="A230" s="5">
        <f>VLOOKUP(C230,'UniqueAuthor#s'!$B$5:$C$72,2,TRUE)</f>
        <v>35</v>
      </c>
      <c r="B230" s="5" t="s">
        <v>2</v>
      </c>
      <c r="C230" s="5">
        <v>479224761</v>
      </c>
      <c r="D230" s="5" t="s">
        <v>17</v>
      </c>
      <c r="E230" s="5" t="b">
        <f t="shared" si="16"/>
        <v>0</v>
      </c>
      <c r="F230" s="58" t="s">
        <v>1866</v>
      </c>
      <c r="G230" s="57">
        <v>43223</v>
      </c>
      <c r="H230" s="15" t="s">
        <v>3170</v>
      </c>
      <c r="I230" s="16">
        <f t="shared" si="15"/>
        <v>2.1320601851848586E-4</v>
      </c>
      <c r="J230" s="16"/>
      <c r="K230" s="16"/>
      <c r="M230"/>
    </row>
    <row r="231" spans="1:13" x14ac:dyDescent="0.3">
      <c r="A231" s="5">
        <f>VLOOKUP(C231,'UniqueAuthor#s'!$B$5:$C$72,2,TRUE)</f>
        <v>35</v>
      </c>
      <c r="B231" s="5" t="s">
        <v>2</v>
      </c>
      <c r="C231" s="5">
        <v>479224761</v>
      </c>
      <c r="D231" s="5" t="s">
        <v>62</v>
      </c>
      <c r="E231" s="5" t="b">
        <f t="shared" si="16"/>
        <v>0</v>
      </c>
      <c r="F231" s="58" t="s">
        <v>1867</v>
      </c>
      <c r="G231" s="57">
        <v>43223</v>
      </c>
      <c r="H231" s="15" t="s">
        <v>3171</v>
      </c>
      <c r="I231" s="16">
        <f t="shared" si="15"/>
        <v>2.8635416666666913E-4</v>
      </c>
      <c r="J231" s="16"/>
      <c r="K231" s="16"/>
      <c r="M231"/>
    </row>
    <row r="232" spans="1:13" x14ac:dyDescent="0.3">
      <c r="A232" s="5">
        <f>VLOOKUP(C232,'UniqueAuthor#s'!$B$5:$C$72,2,TRUE)</f>
        <v>35</v>
      </c>
      <c r="B232" s="5" t="s">
        <v>2</v>
      </c>
      <c r="C232" s="5">
        <v>479224761</v>
      </c>
      <c r="D232" s="5" t="s">
        <v>41</v>
      </c>
      <c r="E232" s="5" t="b">
        <f t="shared" si="16"/>
        <v>0</v>
      </c>
      <c r="F232" s="58" t="s">
        <v>1868</v>
      </c>
      <c r="G232" s="57">
        <v>43223</v>
      </c>
      <c r="H232" s="15" t="s">
        <v>3172</v>
      </c>
      <c r="I232" s="16">
        <f t="shared" si="15"/>
        <v>1.2276620370377245E-4</v>
      </c>
      <c r="J232" s="16"/>
      <c r="K232" s="16"/>
      <c r="M232"/>
    </row>
    <row r="233" spans="1:13" x14ac:dyDescent="0.3">
      <c r="A233" s="5">
        <f>VLOOKUP(C233,'UniqueAuthor#s'!$B$5:$C$72,2,TRUE)</f>
        <v>35</v>
      </c>
      <c r="B233" s="5" t="s">
        <v>2</v>
      </c>
      <c r="C233" s="5">
        <v>479224761</v>
      </c>
      <c r="D233" s="5" t="s">
        <v>96</v>
      </c>
      <c r="E233" s="5" t="b">
        <f t="shared" si="16"/>
        <v>0</v>
      </c>
      <c r="F233" s="58" t="s">
        <v>1869</v>
      </c>
      <c r="G233" s="57">
        <v>43223</v>
      </c>
      <c r="H233" s="15" t="s">
        <v>3173</v>
      </c>
      <c r="I233" s="16">
        <f t="shared" si="15"/>
        <v>4.517824074075083E-4</v>
      </c>
      <c r="J233" s="16"/>
      <c r="K233" s="16">
        <f ca="1">MIN(OFFSET(I235,J235*-1+2,0,J235-1,1))</f>
        <v>7.6701388888822386E-5</v>
      </c>
      <c r="M233"/>
    </row>
    <row r="234" spans="1:13" x14ac:dyDescent="0.3">
      <c r="A234" s="5">
        <f>VLOOKUP(C234,'UniqueAuthor#s'!$B$5:$C$72,2,TRUE)</f>
        <v>35</v>
      </c>
      <c r="B234" s="5" t="s">
        <v>2</v>
      </c>
      <c r="C234" s="5">
        <v>479224761</v>
      </c>
      <c r="D234" s="5" t="s">
        <v>22</v>
      </c>
      <c r="E234" s="5" t="b">
        <f t="shared" si="16"/>
        <v>0</v>
      </c>
      <c r="F234" s="58" t="s">
        <v>1870</v>
      </c>
      <c r="G234" s="57">
        <v>43223</v>
      </c>
      <c r="H234" s="15" t="s">
        <v>3174</v>
      </c>
      <c r="I234" s="16">
        <f t="shared" si="15"/>
        <v>3.9593749999999872E-4</v>
      </c>
      <c r="J234" s="16"/>
      <c r="K234" s="16">
        <f ca="1">MAX(OFFSET(I235,J235*-1+2,0,J235-1,1))</f>
        <v>4.517824074075083E-4</v>
      </c>
      <c r="M234"/>
    </row>
    <row r="235" spans="1:13" x14ac:dyDescent="0.3">
      <c r="A235" s="5">
        <f>VLOOKUP(C235,'UniqueAuthor#s'!$B$5:$C$72,2,TRUE)</f>
        <v>35</v>
      </c>
      <c r="B235" s="5" t="s">
        <v>2</v>
      </c>
      <c r="C235" s="5">
        <v>479224761</v>
      </c>
      <c r="D235" s="5" t="s">
        <v>29</v>
      </c>
      <c r="E235" s="5" t="b">
        <f t="shared" si="16"/>
        <v>1</v>
      </c>
      <c r="F235" s="58" t="s">
        <v>1871</v>
      </c>
      <c r="G235" s="57">
        <v>43223</v>
      </c>
      <c r="H235" s="15" t="s">
        <v>3175</v>
      </c>
      <c r="I235" s="16">
        <f t="shared" si="15"/>
        <v>7.6701388888822386E-5</v>
      </c>
      <c r="J235" s="5">
        <f>COUNTIF($C$6:$C$441,"="&amp;C235)</f>
        <v>8</v>
      </c>
      <c r="K235" s="16">
        <f ca="1">AVERAGE(OFFSET(I235,J235*-1+2,0,J235-1,1))</f>
        <v>2.5795800264549751E-4</v>
      </c>
      <c r="M235"/>
    </row>
    <row r="236" spans="1:13" x14ac:dyDescent="0.3">
      <c r="A236" s="5">
        <f>VLOOKUP(C236,'UniqueAuthor#s'!$B$5:$C$72,2,TRUE)</f>
        <v>36</v>
      </c>
      <c r="B236" s="5" t="s">
        <v>2</v>
      </c>
      <c r="C236" s="5">
        <v>505534945</v>
      </c>
      <c r="D236" s="5" t="s">
        <v>44</v>
      </c>
      <c r="E236" s="5" t="b">
        <f t="shared" si="16"/>
        <v>0</v>
      </c>
      <c r="F236" s="58" t="s">
        <v>1899</v>
      </c>
      <c r="G236" s="57">
        <v>43214</v>
      </c>
      <c r="H236" s="15" t="s">
        <v>3176</v>
      </c>
      <c r="I236" s="16"/>
      <c r="J236" s="16"/>
      <c r="K236" s="16">
        <f ca="1">MIN(OFFSET(I238,J238*-1+2,0,J238-1,1))</f>
        <v>1.0798611111118017E-4</v>
      </c>
      <c r="M236"/>
    </row>
    <row r="237" spans="1:13" x14ac:dyDescent="0.3">
      <c r="A237" s="5">
        <f>VLOOKUP(C237,'UniqueAuthor#s'!$B$5:$C$72,2,TRUE)</f>
        <v>36</v>
      </c>
      <c r="B237" s="5" t="s">
        <v>2</v>
      </c>
      <c r="C237" s="5">
        <v>505534945</v>
      </c>
      <c r="D237" s="5" t="s">
        <v>17</v>
      </c>
      <c r="E237" s="5" t="b">
        <f t="shared" si="16"/>
        <v>0</v>
      </c>
      <c r="F237" s="58" t="s">
        <v>1900</v>
      </c>
      <c r="G237" s="57">
        <v>43214</v>
      </c>
      <c r="H237" s="15" t="s">
        <v>3177</v>
      </c>
      <c r="I237" s="16">
        <f t="shared" si="15"/>
        <v>1.0798611111118017E-4</v>
      </c>
      <c r="J237" s="16"/>
      <c r="K237" s="16">
        <f ca="1">MAX(OFFSET(I238,J238*-1+2,0,J238-1,1))</f>
        <v>3.6442129629632447E-4</v>
      </c>
      <c r="M237"/>
    </row>
    <row r="238" spans="1:13" x14ac:dyDescent="0.3">
      <c r="A238" s="5">
        <f>VLOOKUP(C238,'UniqueAuthor#s'!$B$5:$C$72,2,TRUE)</f>
        <v>36</v>
      </c>
      <c r="B238" s="5" t="s">
        <v>2</v>
      </c>
      <c r="C238" s="5">
        <v>505534945</v>
      </c>
      <c r="D238" s="5" t="s">
        <v>25</v>
      </c>
      <c r="E238" s="5" t="b">
        <f t="shared" si="16"/>
        <v>1</v>
      </c>
      <c r="F238" s="58" t="s">
        <v>1901</v>
      </c>
      <c r="G238" s="57">
        <v>43214</v>
      </c>
      <c r="H238" s="15" t="s">
        <v>3178</v>
      </c>
      <c r="I238" s="16">
        <f t="shared" si="15"/>
        <v>3.6442129629632447E-4</v>
      </c>
      <c r="J238" s="5">
        <f>COUNTIF($C$6:$C$441,"="&amp;C238)</f>
        <v>3</v>
      </c>
      <c r="K238" s="16">
        <f ca="1">AVERAGE(OFFSET(I238,J238*-1+2,0,J238-1,1))</f>
        <v>2.3620370370375232E-4</v>
      </c>
      <c r="M238"/>
    </row>
    <row r="239" spans="1:13" x14ac:dyDescent="0.3">
      <c r="A239" s="5">
        <f>VLOOKUP(C239,'UniqueAuthor#s'!$B$5:$C$72,2,TRUE)</f>
        <v>37</v>
      </c>
      <c r="B239" s="5" t="s">
        <v>2</v>
      </c>
      <c r="C239" s="5">
        <v>520399923</v>
      </c>
      <c r="D239" s="5" t="s">
        <v>32</v>
      </c>
      <c r="E239" s="5" t="b">
        <f t="shared" si="16"/>
        <v>0</v>
      </c>
      <c r="F239" s="58" t="s">
        <v>1931</v>
      </c>
      <c r="G239" s="57">
        <v>43214</v>
      </c>
      <c r="H239" s="15" t="s">
        <v>3179</v>
      </c>
      <c r="I239" s="16"/>
      <c r="J239" s="16"/>
      <c r="K239" s="16"/>
      <c r="M239"/>
    </row>
    <row r="240" spans="1:13" x14ac:dyDescent="0.3">
      <c r="A240" s="5">
        <f>VLOOKUP(C240,'UniqueAuthor#s'!$B$5:$C$72,2,TRUE)</f>
        <v>37</v>
      </c>
      <c r="B240" s="5" t="s">
        <v>2</v>
      </c>
      <c r="C240" s="5">
        <v>520399923</v>
      </c>
      <c r="D240" s="5" t="s">
        <v>1126</v>
      </c>
      <c r="E240" s="5" t="b">
        <f t="shared" si="16"/>
        <v>0</v>
      </c>
      <c r="F240" s="58" t="s">
        <v>1932</v>
      </c>
      <c r="G240" s="57">
        <v>43214</v>
      </c>
      <c r="H240" s="15" t="s">
        <v>3180</v>
      </c>
      <c r="I240" s="16">
        <f t="shared" si="15"/>
        <v>3.2314814814814879E-4</v>
      </c>
      <c r="J240" s="16"/>
      <c r="K240" s="16"/>
      <c r="M240"/>
    </row>
    <row r="241" spans="1:13" x14ac:dyDescent="0.3">
      <c r="A241" s="5">
        <f>VLOOKUP(C241,'UniqueAuthor#s'!$B$5:$C$72,2,TRUE)</f>
        <v>37</v>
      </c>
      <c r="B241" s="5" t="s">
        <v>2</v>
      </c>
      <c r="C241" s="5">
        <v>520399923</v>
      </c>
      <c r="D241" s="5" t="s">
        <v>44</v>
      </c>
      <c r="E241" s="5" t="b">
        <f t="shared" si="16"/>
        <v>0</v>
      </c>
      <c r="F241" s="58" t="s">
        <v>1933</v>
      </c>
      <c r="G241" s="57">
        <v>43214</v>
      </c>
      <c r="H241" s="15" t="s">
        <v>3181</v>
      </c>
      <c r="I241" s="16">
        <f t="shared" si="15"/>
        <v>2.1763888888888527E-4</v>
      </c>
      <c r="J241" s="16"/>
      <c r="K241" s="16"/>
      <c r="M241"/>
    </row>
    <row r="242" spans="1:13" x14ac:dyDescent="0.3">
      <c r="A242" s="5">
        <f>VLOOKUP(C242,'UniqueAuthor#s'!$B$5:$C$72,2,TRUE)</f>
        <v>37</v>
      </c>
      <c r="B242" s="5" t="s">
        <v>2</v>
      </c>
      <c r="C242" s="5">
        <v>520399923</v>
      </c>
      <c r="D242" s="5" t="s">
        <v>44</v>
      </c>
      <c r="E242" s="5" t="b">
        <f t="shared" si="16"/>
        <v>0</v>
      </c>
      <c r="F242" s="58" t="s">
        <v>1934</v>
      </c>
      <c r="G242" s="57">
        <v>43214</v>
      </c>
      <c r="H242" s="15" t="s">
        <v>3182</v>
      </c>
      <c r="I242" s="16">
        <f t="shared" si="15"/>
        <v>3.3590277777778219E-4</v>
      </c>
      <c r="J242" s="16"/>
      <c r="K242" s="16"/>
      <c r="M242"/>
    </row>
    <row r="243" spans="1:13" x14ac:dyDescent="0.3">
      <c r="A243" s="5">
        <f>VLOOKUP(C243,'UniqueAuthor#s'!$B$5:$C$72,2,TRUE)</f>
        <v>37</v>
      </c>
      <c r="B243" s="5" t="s">
        <v>2</v>
      </c>
      <c r="C243" s="5">
        <v>520399923</v>
      </c>
      <c r="D243" s="5" t="s">
        <v>17</v>
      </c>
      <c r="E243" s="5" t="b">
        <f t="shared" si="16"/>
        <v>0</v>
      </c>
      <c r="F243" s="58" t="s">
        <v>1935</v>
      </c>
      <c r="G243" s="57">
        <v>43214</v>
      </c>
      <c r="H243" s="15" t="s">
        <v>3183</v>
      </c>
      <c r="I243" s="16">
        <f t="shared" si="15"/>
        <v>2.8811342592592257E-4</v>
      </c>
      <c r="J243" s="16"/>
      <c r="K243" s="16"/>
      <c r="M243"/>
    </row>
    <row r="244" spans="1:13" x14ac:dyDescent="0.3">
      <c r="A244" s="5">
        <f>VLOOKUP(C244,'UniqueAuthor#s'!$B$5:$C$72,2,TRUE)</f>
        <v>37</v>
      </c>
      <c r="B244" s="5" t="s">
        <v>2</v>
      </c>
      <c r="C244" s="5">
        <v>520399923</v>
      </c>
      <c r="D244" s="5" t="s">
        <v>32</v>
      </c>
      <c r="E244" s="5" t="b">
        <f t="shared" si="16"/>
        <v>0</v>
      </c>
      <c r="F244" s="58" t="s">
        <v>1936</v>
      </c>
      <c r="G244" s="57">
        <v>43214</v>
      </c>
      <c r="H244" s="15" t="s">
        <v>3184</v>
      </c>
      <c r="I244" s="16">
        <f t="shared" si="15"/>
        <v>1.5296296296296412E-4</v>
      </c>
      <c r="J244" s="16"/>
      <c r="K244" s="16"/>
      <c r="M244"/>
    </row>
    <row r="245" spans="1:13" x14ac:dyDescent="0.3">
      <c r="A245" s="5">
        <f>VLOOKUP(C245,'UniqueAuthor#s'!$B$5:$C$72,2,TRUE)</f>
        <v>37</v>
      </c>
      <c r="B245" s="5" t="s">
        <v>2</v>
      </c>
      <c r="C245" s="5">
        <v>520399923</v>
      </c>
      <c r="D245" s="5" t="s">
        <v>1126</v>
      </c>
      <c r="E245" s="5" t="b">
        <f t="shared" si="16"/>
        <v>0</v>
      </c>
      <c r="F245" s="58" t="s">
        <v>1937</v>
      </c>
      <c r="G245" s="57">
        <v>43214</v>
      </c>
      <c r="H245" s="15" t="s">
        <v>3185</v>
      </c>
      <c r="I245" s="16">
        <f t="shared" ref="I245:I249" si="17">H245-H244</f>
        <v>5.8748842592592533E-4</v>
      </c>
      <c r="J245" s="16"/>
      <c r="K245" s="16"/>
      <c r="M245"/>
    </row>
    <row r="246" spans="1:13" x14ac:dyDescent="0.3">
      <c r="A246" s="5">
        <f>VLOOKUP(C246,'UniqueAuthor#s'!$B$5:$C$72,2,TRUE)</f>
        <v>37</v>
      </c>
      <c r="B246" s="5" t="s">
        <v>2</v>
      </c>
      <c r="C246" s="5">
        <v>520399923</v>
      </c>
      <c r="D246" s="5" t="s">
        <v>28</v>
      </c>
      <c r="E246" s="5" t="b">
        <f t="shared" si="16"/>
        <v>0</v>
      </c>
      <c r="F246" s="58" t="s">
        <v>1938</v>
      </c>
      <c r="G246" s="57">
        <v>43214</v>
      </c>
      <c r="H246" s="15" t="s">
        <v>3186</v>
      </c>
      <c r="I246" s="16">
        <f t="shared" si="17"/>
        <v>4.3526620370370334E-4</v>
      </c>
      <c r="J246" s="16"/>
      <c r="K246" s="16"/>
      <c r="M246"/>
    </row>
    <row r="247" spans="1:13" x14ac:dyDescent="0.3">
      <c r="A247" s="5">
        <f>VLOOKUP(C247,'UniqueAuthor#s'!$B$5:$C$72,2,TRUE)</f>
        <v>37</v>
      </c>
      <c r="B247" s="5" t="s">
        <v>2</v>
      </c>
      <c r="C247" s="5">
        <v>520399923</v>
      </c>
      <c r="D247" s="5" t="s">
        <v>59</v>
      </c>
      <c r="E247" s="5" t="b">
        <f t="shared" si="16"/>
        <v>0</v>
      </c>
      <c r="F247" s="58" t="s">
        <v>1939</v>
      </c>
      <c r="G247" s="57">
        <v>43214</v>
      </c>
      <c r="H247" s="15" t="s">
        <v>3187</v>
      </c>
      <c r="I247" s="16">
        <f t="shared" si="17"/>
        <v>3.1298611111111284E-4</v>
      </c>
      <c r="J247" s="16"/>
      <c r="K247" s="16">
        <f ca="1">MIN(OFFSET(I249,J249*-1+2,0,J249-1,1))</f>
        <v>9.1701388888889429E-5</v>
      </c>
      <c r="M247"/>
    </row>
    <row r="248" spans="1:13" x14ac:dyDescent="0.3">
      <c r="A248" s="5">
        <f>VLOOKUP(C248,'UniqueAuthor#s'!$B$5:$C$72,2,TRUE)</f>
        <v>37</v>
      </c>
      <c r="B248" s="5" t="s">
        <v>2</v>
      </c>
      <c r="C248" s="5">
        <v>520399923</v>
      </c>
      <c r="D248" s="5" t="s">
        <v>22</v>
      </c>
      <c r="E248" s="5" t="b">
        <f t="shared" si="16"/>
        <v>0</v>
      </c>
      <c r="F248" s="58" t="s">
        <v>1940</v>
      </c>
      <c r="G248" s="57">
        <v>43214</v>
      </c>
      <c r="H248" s="15" t="s">
        <v>3188</v>
      </c>
      <c r="I248" s="16">
        <f t="shared" si="17"/>
        <v>3.5224537037036908E-4</v>
      </c>
      <c r="J248" s="16"/>
      <c r="K248" s="16">
        <f ca="1">MAX(OFFSET(I249,J249*-1+2,0,J249-1,1))</f>
        <v>5.8748842592592533E-4</v>
      </c>
      <c r="M248"/>
    </row>
    <row r="249" spans="1:13" x14ac:dyDescent="0.3">
      <c r="A249" s="5">
        <f>VLOOKUP(C249,'UniqueAuthor#s'!$B$5:$C$72,2,TRUE)</f>
        <v>37</v>
      </c>
      <c r="B249" s="5" t="s">
        <v>2</v>
      </c>
      <c r="C249" s="5">
        <v>520399923</v>
      </c>
      <c r="D249" s="5" t="s">
        <v>29</v>
      </c>
      <c r="E249" s="5" t="b">
        <f t="shared" si="16"/>
        <v>1</v>
      </c>
      <c r="F249" s="58" t="s">
        <v>1941</v>
      </c>
      <c r="G249" s="57">
        <v>43214</v>
      </c>
      <c r="H249" s="15" t="s">
        <v>3189</v>
      </c>
      <c r="I249" s="16">
        <f t="shared" si="17"/>
        <v>9.1701388888889429E-5</v>
      </c>
      <c r="J249" s="5">
        <f>COUNTIF($C$6:$C$441,"="&amp;C249)</f>
        <v>11</v>
      </c>
      <c r="K249" s="16">
        <f ca="1">AVERAGE(OFFSET(I249,J249*-1+2,0,J249-1,1))</f>
        <v>3.0974537037037027E-4</v>
      </c>
      <c r="M249"/>
    </row>
    <row r="250" spans="1:13" x14ac:dyDescent="0.3">
      <c r="A250" s="5">
        <f>VLOOKUP(C250,'UniqueAuthor#s'!$B$5:$C$72,2,TRUE)</f>
        <v>38</v>
      </c>
      <c r="B250" s="5" t="s">
        <v>2</v>
      </c>
      <c r="C250" s="5">
        <v>539024302</v>
      </c>
      <c r="D250" s="5" t="s">
        <v>29</v>
      </c>
      <c r="E250" s="5" t="b">
        <f t="shared" si="16"/>
        <v>1</v>
      </c>
      <c r="F250" s="58" t="s">
        <v>1960</v>
      </c>
      <c r="G250" s="57">
        <v>43216</v>
      </c>
      <c r="H250" s="15" t="s">
        <v>3190</v>
      </c>
      <c r="I250" s="16"/>
      <c r="J250" s="5">
        <f>COUNTIF($C$6:$C$441,"="&amp;C250)</f>
        <v>1</v>
      </c>
      <c r="K250" s="16"/>
      <c r="M250"/>
    </row>
    <row r="251" spans="1:13" x14ac:dyDescent="0.3">
      <c r="A251" s="5">
        <f>VLOOKUP(C251,'UniqueAuthor#s'!$B$5:$C$72,2,TRUE)</f>
        <v>39</v>
      </c>
      <c r="B251" s="5" t="s">
        <v>2</v>
      </c>
      <c r="C251" s="5">
        <v>564686712</v>
      </c>
      <c r="D251" s="5" t="s">
        <v>38</v>
      </c>
      <c r="E251" s="5" t="b">
        <f t="shared" si="16"/>
        <v>0</v>
      </c>
      <c r="F251" s="58" t="s">
        <v>1967</v>
      </c>
      <c r="G251" s="57">
        <v>43223</v>
      </c>
      <c r="H251" s="15" t="s">
        <v>3191</v>
      </c>
      <c r="I251" s="16"/>
      <c r="J251" s="16"/>
      <c r="K251" s="16"/>
      <c r="M251"/>
    </row>
    <row r="252" spans="1:13" x14ac:dyDescent="0.3">
      <c r="A252" s="5">
        <f>VLOOKUP(C252,'UniqueAuthor#s'!$B$5:$C$72,2,TRUE)</f>
        <v>39</v>
      </c>
      <c r="B252" s="5" t="s">
        <v>2</v>
      </c>
      <c r="C252" s="5">
        <v>564686712</v>
      </c>
      <c r="D252" s="5" t="s">
        <v>17</v>
      </c>
      <c r="E252" s="5" t="b">
        <f t="shared" si="16"/>
        <v>0</v>
      </c>
      <c r="F252" s="58" t="s">
        <v>1968</v>
      </c>
      <c r="G252" s="57">
        <v>43223</v>
      </c>
      <c r="H252" s="15" t="s">
        <v>3192</v>
      </c>
      <c r="I252" s="16">
        <f t="shared" ref="I252:I274" si="18">H252-H251</f>
        <v>3.9189814814810653E-4</v>
      </c>
      <c r="J252" s="16"/>
      <c r="K252" s="16"/>
      <c r="M252"/>
    </row>
    <row r="253" spans="1:13" x14ac:dyDescent="0.3">
      <c r="A253" s="5">
        <f>VLOOKUP(C253,'UniqueAuthor#s'!$B$5:$C$72,2,TRUE)</f>
        <v>39</v>
      </c>
      <c r="B253" s="5" t="s">
        <v>2</v>
      </c>
      <c r="C253" s="5">
        <v>564686712</v>
      </c>
      <c r="D253" s="5" t="s">
        <v>104</v>
      </c>
      <c r="E253" s="5" t="b">
        <f t="shared" si="16"/>
        <v>0</v>
      </c>
      <c r="F253" s="58" t="s">
        <v>1969</v>
      </c>
      <c r="G253" s="57">
        <v>43223</v>
      </c>
      <c r="H253" s="15" t="s">
        <v>3193</v>
      </c>
      <c r="I253" s="16">
        <f t="shared" si="18"/>
        <v>2.7902777777777388E-4</v>
      </c>
      <c r="J253" s="16"/>
      <c r="K253" s="16"/>
      <c r="M253"/>
    </row>
    <row r="254" spans="1:13" x14ac:dyDescent="0.3">
      <c r="A254" s="5">
        <f>VLOOKUP(C254,'UniqueAuthor#s'!$B$5:$C$72,2,TRUE)</f>
        <v>39</v>
      </c>
      <c r="B254" s="5" t="s">
        <v>2</v>
      </c>
      <c r="C254" s="5">
        <v>564686712</v>
      </c>
      <c r="D254" s="5" t="s">
        <v>79</v>
      </c>
      <c r="E254" s="5" t="b">
        <f t="shared" si="16"/>
        <v>0</v>
      </c>
      <c r="F254" s="58" t="s">
        <v>1970</v>
      </c>
      <c r="G254" s="57">
        <v>43223</v>
      </c>
      <c r="H254" s="15" t="s">
        <v>3194</v>
      </c>
      <c r="I254" s="16">
        <f t="shared" si="18"/>
        <v>1.3321759259254939E-4</v>
      </c>
      <c r="J254" s="16"/>
      <c r="K254" s="16"/>
      <c r="M254"/>
    </row>
    <row r="255" spans="1:13" x14ac:dyDescent="0.3">
      <c r="A255" s="5">
        <f>VLOOKUP(C255,'UniqueAuthor#s'!$B$5:$C$72,2,TRUE)</f>
        <v>39</v>
      </c>
      <c r="B255" s="5" t="s">
        <v>2</v>
      </c>
      <c r="C255" s="5">
        <v>564686712</v>
      </c>
      <c r="D255" s="5" t="s">
        <v>1126</v>
      </c>
      <c r="E255" s="5" t="b">
        <f t="shared" si="16"/>
        <v>0</v>
      </c>
      <c r="F255" s="58" t="s">
        <v>1971</v>
      </c>
      <c r="G255" s="57">
        <v>43223</v>
      </c>
      <c r="H255" s="15" t="s">
        <v>3195</v>
      </c>
      <c r="I255" s="16">
        <f t="shared" si="18"/>
        <v>5.6583333333337649E-4</v>
      </c>
      <c r="J255" s="16"/>
      <c r="K255" s="16"/>
      <c r="M255"/>
    </row>
    <row r="256" spans="1:13" x14ac:dyDescent="0.3">
      <c r="A256" s="5">
        <f>VLOOKUP(C256,'UniqueAuthor#s'!$B$5:$C$72,2,TRUE)</f>
        <v>39</v>
      </c>
      <c r="B256" s="5" t="s">
        <v>2</v>
      </c>
      <c r="C256" s="5">
        <v>564686712</v>
      </c>
      <c r="D256" s="5" t="s">
        <v>44</v>
      </c>
      <c r="E256" s="5" t="b">
        <f t="shared" si="16"/>
        <v>0</v>
      </c>
      <c r="F256" s="58" t="s">
        <v>1972</v>
      </c>
      <c r="G256" s="57">
        <v>43223</v>
      </c>
      <c r="H256" s="15" t="s">
        <v>3196</v>
      </c>
      <c r="I256" s="16">
        <f t="shared" si="18"/>
        <v>1.9744212962968799E-4</v>
      </c>
      <c r="J256" s="16"/>
      <c r="K256" s="16"/>
      <c r="M256"/>
    </row>
    <row r="257" spans="1:13" x14ac:dyDescent="0.3">
      <c r="A257" s="5">
        <f>VLOOKUP(C257,'UniqueAuthor#s'!$B$5:$C$72,2,TRUE)</f>
        <v>39</v>
      </c>
      <c r="B257" s="5" t="s">
        <v>2</v>
      </c>
      <c r="C257" s="5">
        <v>564686712</v>
      </c>
      <c r="D257" s="5" t="s">
        <v>41</v>
      </c>
      <c r="E257" s="5" t="b">
        <f t="shared" si="16"/>
        <v>0</v>
      </c>
      <c r="F257" s="58" t="s">
        <v>1973</v>
      </c>
      <c r="G257" s="57">
        <v>43223</v>
      </c>
      <c r="H257" s="15" t="s">
        <v>3197</v>
      </c>
      <c r="I257" s="16">
        <f t="shared" si="18"/>
        <v>1.0087962962967989E-4</v>
      </c>
      <c r="J257" s="16"/>
      <c r="K257" s="16"/>
      <c r="M257"/>
    </row>
    <row r="258" spans="1:13" x14ac:dyDescent="0.3">
      <c r="A258" s="5">
        <f>VLOOKUP(C258,'UniqueAuthor#s'!$B$5:$C$72,2,TRUE)</f>
        <v>39</v>
      </c>
      <c r="B258" s="5" t="s">
        <v>2</v>
      </c>
      <c r="C258" s="5">
        <v>564686712</v>
      </c>
      <c r="D258" s="5" t="s">
        <v>112</v>
      </c>
      <c r="E258" s="5" t="b">
        <f t="shared" si="16"/>
        <v>0</v>
      </c>
      <c r="F258" s="58" t="s">
        <v>1974</v>
      </c>
      <c r="G258" s="57">
        <v>43223</v>
      </c>
      <c r="H258" s="15" t="s">
        <v>3198</v>
      </c>
      <c r="I258" s="16">
        <f t="shared" si="18"/>
        <v>4.6238425925926308E-4</v>
      </c>
      <c r="J258" s="16"/>
      <c r="K258" s="16"/>
      <c r="M258"/>
    </row>
    <row r="259" spans="1:13" x14ac:dyDescent="0.3">
      <c r="A259" s="5">
        <f>VLOOKUP(C259,'UniqueAuthor#s'!$B$5:$C$72,2,TRUE)</f>
        <v>39</v>
      </c>
      <c r="B259" s="5" t="s">
        <v>2</v>
      </c>
      <c r="C259" s="5">
        <v>564686712</v>
      </c>
      <c r="D259" s="5" t="s">
        <v>22</v>
      </c>
      <c r="E259" s="5" t="b">
        <f t="shared" si="16"/>
        <v>0</v>
      </c>
      <c r="F259" s="58" t="s">
        <v>1975</v>
      </c>
      <c r="G259" s="57">
        <v>43223</v>
      </c>
      <c r="H259" s="15" t="s">
        <v>3199</v>
      </c>
      <c r="I259" s="16">
        <f t="shared" si="18"/>
        <v>1.4619212962951877E-4</v>
      </c>
      <c r="J259" s="16"/>
      <c r="K259" s="16"/>
      <c r="M259"/>
    </row>
    <row r="260" spans="1:13" x14ac:dyDescent="0.3">
      <c r="A260" s="5">
        <f>VLOOKUP(C260,'UniqueAuthor#s'!$B$5:$C$72,2,TRUE)</f>
        <v>39</v>
      </c>
      <c r="B260" s="5" t="s">
        <v>2</v>
      </c>
      <c r="C260" s="5">
        <v>564686712</v>
      </c>
      <c r="D260" s="5" t="s">
        <v>22</v>
      </c>
      <c r="E260" s="5" t="b">
        <f t="shared" si="16"/>
        <v>0</v>
      </c>
      <c r="F260" s="58" t="s">
        <v>1976</v>
      </c>
      <c r="G260" s="57">
        <v>43223</v>
      </c>
      <c r="H260" s="15" t="s">
        <v>3200</v>
      </c>
      <c r="I260" s="16">
        <f t="shared" si="18"/>
        <v>7.2346064814809985E-4</v>
      </c>
      <c r="J260" s="16"/>
      <c r="K260" s="16">
        <f ca="1">MIN(OFFSET(I262,J262*-1+2,0,J262-1,1))</f>
        <v>8.0451388888902464E-5</v>
      </c>
      <c r="M260"/>
    </row>
    <row r="261" spans="1:13" x14ac:dyDescent="0.3">
      <c r="A261" s="5">
        <f>VLOOKUP(C261,'UniqueAuthor#s'!$B$5:$C$72,2,TRUE)</f>
        <v>39</v>
      </c>
      <c r="B261" s="5" t="s">
        <v>2</v>
      </c>
      <c r="C261" s="5">
        <v>564686712</v>
      </c>
      <c r="D261" s="5" t="s">
        <v>74</v>
      </c>
      <c r="E261" s="5" t="b">
        <f t="shared" si="16"/>
        <v>0</v>
      </c>
      <c r="F261" s="58" t="s">
        <v>1977</v>
      </c>
      <c r="G261" s="57">
        <v>43223</v>
      </c>
      <c r="H261" s="15" t="s">
        <v>3201</v>
      </c>
      <c r="I261" s="16">
        <f t="shared" si="18"/>
        <v>6.1452546296303368E-4</v>
      </c>
      <c r="J261" s="16"/>
      <c r="K261" s="16">
        <f ca="1">MAX(OFFSET(I262,J262*-1+2,0,J262-1,1))</f>
        <v>7.2346064814809985E-4</v>
      </c>
      <c r="M261"/>
    </row>
    <row r="262" spans="1:13" x14ac:dyDescent="0.3">
      <c r="A262" s="5">
        <f>VLOOKUP(C262,'UniqueAuthor#s'!$B$5:$C$72,2,TRUE)</f>
        <v>39</v>
      </c>
      <c r="B262" s="5" t="s">
        <v>2</v>
      </c>
      <c r="C262" s="5">
        <v>564686712</v>
      </c>
      <c r="D262" s="5" t="s">
        <v>25</v>
      </c>
      <c r="E262" s="5" t="b">
        <f t="shared" ref="E262:E325" si="19">IF(OR($D262=$T$9,$D262=$T$10,$D262=$T$11),TRUE,FALSE)</f>
        <v>1</v>
      </c>
      <c r="F262" s="58" t="s">
        <v>1978</v>
      </c>
      <c r="G262" s="57">
        <v>43223</v>
      </c>
      <c r="H262" s="15" t="s">
        <v>3202</v>
      </c>
      <c r="I262" s="16">
        <f t="shared" si="18"/>
        <v>8.0451388888902464E-5</v>
      </c>
      <c r="J262" s="5">
        <f>COUNTIF($C$6:$C$441,"="&amp;C262)</f>
        <v>24</v>
      </c>
      <c r="K262" s="16">
        <f ca="1">AVERAGE(OFFSET(I262,J262*-1+2,0,J262-1,1))</f>
        <v>3.2346505731922358E-4</v>
      </c>
      <c r="M262"/>
    </row>
    <row r="263" spans="1:13" x14ac:dyDescent="0.3">
      <c r="A263" s="5">
        <f>VLOOKUP(C263,'UniqueAuthor#s'!$B$5:$C$72,2,TRUE)</f>
        <v>39</v>
      </c>
      <c r="B263" s="5" t="s">
        <v>2</v>
      </c>
      <c r="C263" s="5">
        <v>564686712</v>
      </c>
      <c r="D263" s="5" t="s">
        <v>38</v>
      </c>
      <c r="E263" s="5" t="b">
        <f t="shared" si="19"/>
        <v>0</v>
      </c>
      <c r="F263" s="58" t="s">
        <v>2007</v>
      </c>
      <c r="G263" s="57">
        <v>43215</v>
      </c>
      <c r="H263" s="15" t="s">
        <v>3203</v>
      </c>
      <c r="I263" s="16"/>
      <c r="J263" s="16"/>
      <c r="K263" s="16"/>
      <c r="M263"/>
    </row>
    <row r="264" spans="1:13" x14ac:dyDescent="0.3">
      <c r="A264" s="5">
        <f>VLOOKUP(C264,'UniqueAuthor#s'!$B$5:$C$72,2,TRUE)</f>
        <v>39</v>
      </c>
      <c r="B264" s="5" t="s">
        <v>2</v>
      </c>
      <c r="C264" s="5">
        <v>564686712</v>
      </c>
      <c r="D264" s="5" t="s">
        <v>17</v>
      </c>
      <c r="E264" s="5" t="b">
        <f t="shared" si="19"/>
        <v>0</v>
      </c>
      <c r="F264" s="58" t="s">
        <v>2008</v>
      </c>
      <c r="G264" s="57">
        <v>43215</v>
      </c>
      <c r="H264" s="15" t="s">
        <v>3204</v>
      </c>
      <c r="I264" s="16">
        <f t="shared" si="18"/>
        <v>4.3755787037025318E-4</v>
      </c>
      <c r="J264" s="16"/>
      <c r="K264" s="16"/>
      <c r="M264"/>
    </row>
    <row r="265" spans="1:13" x14ac:dyDescent="0.3">
      <c r="A265" s="5">
        <f>VLOOKUP(C265,'UniqueAuthor#s'!$B$5:$C$72,2,TRUE)</f>
        <v>39</v>
      </c>
      <c r="B265" s="5" t="s">
        <v>2</v>
      </c>
      <c r="C265" s="5">
        <v>564686712</v>
      </c>
      <c r="D265" s="5" t="s">
        <v>104</v>
      </c>
      <c r="E265" s="5" t="b">
        <f t="shared" si="19"/>
        <v>0</v>
      </c>
      <c r="F265" s="58" t="s">
        <v>2009</v>
      </c>
      <c r="G265" s="57">
        <v>43215</v>
      </c>
      <c r="H265" s="15" t="s">
        <v>3205</v>
      </c>
      <c r="I265" s="16">
        <f t="shared" si="18"/>
        <v>1.5392361111110642E-4</v>
      </c>
      <c r="J265" s="16"/>
      <c r="K265" s="16"/>
      <c r="M265"/>
    </row>
    <row r="266" spans="1:13" x14ac:dyDescent="0.3">
      <c r="A266" s="5">
        <f>VLOOKUP(C266,'UniqueAuthor#s'!$B$5:$C$72,2,TRUE)</f>
        <v>39</v>
      </c>
      <c r="B266" s="5" t="s">
        <v>2</v>
      </c>
      <c r="C266" s="5">
        <v>564686712</v>
      </c>
      <c r="D266" s="5" t="s">
        <v>79</v>
      </c>
      <c r="E266" s="5" t="b">
        <f t="shared" si="19"/>
        <v>0</v>
      </c>
      <c r="F266" s="58" t="s">
        <v>2010</v>
      </c>
      <c r="G266" s="57">
        <v>43215</v>
      </c>
      <c r="H266" s="15" t="s">
        <v>3206</v>
      </c>
      <c r="I266" s="16">
        <f t="shared" si="18"/>
        <v>1.265509259260611E-4</v>
      </c>
      <c r="J266" s="16"/>
      <c r="K266" s="16"/>
      <c r="M266"/>
    </row>
    <row r="267" spans="1:13" x14ac:dyDescent="0.3">
      <c r="A267" s="5">
        <f>VLOOKUP(C267,'UniqueAuthor#s'!$B$5:$C$72,2,TRUE)</f>
        <v>39</v>
      </c>
      <c r="B267" s="5" t="s">
        <v>2</v>
      </c>
      <c r="C267" s="5">
        <v>564686712</v>
      </c>
      <c r="D267" s="5" t="s">
        <v>1126</v>
      </c>
      <c r="E267" s="5" t="b">
        <f t="shared" si="19"/>
        <v>0</v>
      </c>
      <c r="F267" s="58" t="s">
        <v>2011</v>
      </c>
      <c r="G267" s="57">
        <v>43215</v>
      </c>
      <c r="H267" s="15" t="s">
        <v>3207</v>
      </c>
      <c r="I267" s="16">
        <f t="shared" si="18"/>
        <v>1.4468749999985153E-4</v>
      </c>
      <c r="J267" s="16"/>
      <c r="K267" s="16"/>
      <c r="M267"/>
    </row>
    <row r="268" spans="1:13" x14ac:dyDescent="0.3">
      <c r="A268" s="5">
        <f>VLOOKUP(C268,'UniqueAuthor#s'!$B$5:$C$72,2,TRUE)</f>
        <v>39</v>
      </c>
      <c r="B268" s="5" t="s">
        <v>2</v>
      </c>
      <c r="C268" s="5">
        <v>564686712</v>
      </c>
      <c r="D268" s="5" t="s">
        <v>44</v>
      </c>
      <c r="E268" s="5" t="b">
        <f t="shared" si="19"/>
        <v>0</v>
      </c>
      <c r="F268" s="58" t="s">
        <v>2012</v>
      </c>
      <c r="G268" s="57">
        <v>43215</v>
      </c>
      <c r="H268" s="15" t="s">
        <v>3208</v>
      </c>
      <c r="I268" s="16">
        <f t="shared" si="18"/>
        <v>5.955555555556824E-4</v>
      </c>
      <c r="J268" s="16"/>
      <c r="K268" s="16"/>
      <c r="M268"/>
    </row>
    <row r="269" spans="1:13" x14ac:dyDescent="0.3">
      <c r="A269" s="5">
        <f>VLOOKUP(C269,'UniqueAuthor#s'!$B$5:$C$72,2,TRUE)</f>
        <v>39</v>
      </c>
      <c r="B269" s="5" t="s">
        <v>2</v>
      </c>
      <c r="C269" s="5">
        <v>564686712</v>
      </c>
      <c r="D269" s="5" t="s">
        <v>41</v>
      </c>
      <c r="E269" s="5" t="b">
        <f t="shared" si="19"/>
        <v>0</v>
      </c>
      <c r="F269" s="58" t="s">
        <v>2013</v>
      </c>
      <c r="G269" s="57">
        <v>43215</v>
      </c>
      <c r="H269" s="15" t="s">
        <v>3209</v>
      </c>
      <c r="I269" s="16">
        <f t="shared" si="18"/>
        <v>1.9652777777712238E-5</v>
      </c>
      <c r="J269" s="16"/>
      <c r="K269" s="16"/>
      <c r="M269"/>
    </row>
    <row r="270" spans="1:13" x14ac:dyDescent="0.3">
      <c r="A270" s="5">
        <f>VLOOKUP(C270,'UniqueAuthor#s'!$B$5:$C$72,2,TRUE)</f>
        <v>39</v>
      </c>
      <c r="B270" s="5" t="s">
        <v>2</v>
      </c>
      <c r="C270" s="5">
        <v>564686712</v>
      </c>
      <c r="D270" s="5" t="s">
        <v>112</v>
      </c>
      <c r="E270" s="5" t="b">
        <f t="shared" si="19"/>
        <v>0</v>
      </c>
      <c r="F270" s="58" t="s">
        <v>2014</v>
      </c>
      <c r="G270" s="57">
        <v>43215</v>
      </c>
      <c r="H270" s="15" t="s">
        <v>3210</v>
      </c>
      <c r="I270" s="16">
        <f t="shared" si="18"/>
        <v>1.3587962962968714E-4</v>
      </c>
      <c r="J270" s="16"/>
      <c r="K270" s="16"/>
      <c r="M270"/>
    </row>
    <row r="271" spans="1:13" x14ac:dyDescent="0.3">
      <c r="A271" s="5">
        <f>VLOOKUP(C271,'UniqueAuthor#s'!$B$5:$C$72,2,TRUE)</f>
        <v>39</v>
      </c>
      <c r="B271" s="5" t="s">
        <v>2</v>
      </c>
      <c r="C271" s="5">
        <v>564686712</v>
      </c>
      <c r="D271" s="5" t="s">
        <v>22</v>
      </c>
      <c r="E271" s="5" t="b">
        <f t="shared" si="19"/>
        <v>0</v>
      </c>
      <c r="F271" s="58" t="s">
        <v>2015</v>
      </c>
      <c r="G271" s="57">
        <v>43215</v>
      </c>
      <c r="H271" s="15" t="s">
        <v>3211</v>
      </c>
      <c r="I271" s="16">
        <f t="shared" si="18"/>
        <v>5.4429398148148067E-4</v>
      </c>
      <c r="J271" s="16"/>
      <c r="K271" s="16"/>
      <c r="M271"/>
    </row>
    <row r="272" spans="1:13" x14ac:dyDescent="0.3">
      <c r="A272" s="5">
        <f>VLOOKUP(C272,'UniqueAuthor#s'!$B$5:$C$72,2,TRUE)</f>
        <v>39</v>
      </c>
      <c r="B272" s="5" t="s">
        <v>2</v>
      </c>
      <c r="C272" s="5">
        <v>564686712</v>
      </c>
      <c r="D272" s="5" t="s">
        <v>22</v>
      </c>
      <c r="E272" s="5" t="b">
        <f t="shared" si="19"/>
        <v>0</v>
      </c>
      <c r="F272" s="58" t="s">
        <v>2016</v>
      </c>
      <c r="G272" s="57">
        <v>43215</v>
      </c>
      <c r="H272" s="15" t="s">
        <v>3212</v>
      </c>
      <c r="I272" s="16">
        <f t="shared" si="18"/>
        <v>9.1186342592586289E-4</v>
      </c>
      <c r="J272" s="16"/>
      <c r="K272" s="16">
        <f ca="1">MIN(OFFSET(I274,J274*-1+2,0,J274-1,1))</f>
        <v>1.9652777777712238E-5</v>
      </c>
      <c r="M272"/>
    </row>
    <row r="273" spans="1:13" x14ac:dyDescent="0.3">
      <c r="A273" s="5">
        <f>VLOOKUP(C273,'UniqueAuthor#s'!$B$5:$C$72,2,TRUE)</f>
        <v>39</v>
      </c>
      <c r="B273" s="5" t="s">
        <v>2</v>
      </c>
      <c r="C273" s="5">
        <v>564686712</v>
      </c>
      <c r="D273" s="5" t="s">
        <v>74</v>
      </c>
      <c r="E273" s="5" t="b">
        <f t="shared" si="19"/>
        <v>0</v>
      </c>
      <c r="F273" s="58" t="s">
        <v>2017</v>
      </c>
      <c r="G273" s="57">
        <v>43215</v>
      </c>
      <c r="H273" s="15" t="s">
        <v>3213</v>
      </c>
      <c r="I273" s="16">
        <f t="shared" si="18"/>
        <v>8.4402777777781157E-4</v>
      </c>
      <c r="J273" s="16"/>
      <c r="K273" s="16">
        <f ca="1">MAX(OFFSET(I274,J274*-1+2,0,J274-1,1))</f>
        <v>9.1186342592586289E-4</v>
      </c>
      <c r="M273"/>
    </row>
    <row r="274" spans="1:13" x14ac:dyDescent="0.3">
      <c r="A274" s="5">
        <f>VLOOKUP(C274,'UniqueAuthor#s'!$B$5:$C$72,2,TRUE)</f>
        <v>39</v>
      </c>
      <c r="B274" s="5" t="s">
        <v>2</v>
      </c>
      <c r="C274" s="5">
        <v>564686712</v>
      </c>
      <c r="D274" s="5" t="s">
        <v>25</v>
      </c>
      <c r="E274" s="5" t="b">
        <f t="shared" si="19"/>
        <v>1</v>
      </c>
      <c r="F274" s="58" t="s">
        <v>2018</v>
      </c>
      <c r="G274" s="57">
        <v>43215</v>
      </c>
      <c r="H274" s="15" t="s">
        <v>3214</v>
      </c>
      <c r="I274" s="16">
        <f t="shared" si="18"/>
        <v>1.3391203703694288E-4</v>
      </c>
      <c r="J274" s="5">
        <f>COUNTIF($C$6:$C$441,"="&amp;C274)</f>
        <v>24</v>
      </c>
      <c r="K274" s="16">
        <f ca="1">AVERAGE(OFFSET(I274,J274*-1+2,0,J274-1,1))</f>
        <v>3.5196443602692926E-4</v>
      </c>
      <c r="M274"/>
    </row>
    <row r="275" spans="1:13" x14ac:dyDescent="0.3">
      <c r="A275" s="5">
        <f>VLOOKUP(C275,'UniqueAuthor#s'!$B$5:$C$72,2,TRUE)</f>
        <v>41</v>
      </c>
      <c r="B275" s="5" t="s">
        <v>2</v>
      </c>
      <c r="C275" s="5">
        <v>584901398</v>
      </c>
      <c r="D275" s="5" t="s">
        <v>29</v>
      </c>
      <c r="E275" s="5" t="b">
        <f t="shared" si="19"/>
        <v>1</v>
      </c>
      <c r="F275" s="58" t="s">
        <v>2041</v>
      </c>
      <c r="G275" s="57">
        <v>43216</v>
      </c>
      <c r="H275" s="15" t="s">
        <v>3215</v>
      </c>
      <c r="I275" s="16"/>
      <c r="J275" s="5">
        <f>COUNTIF($C$6:$C$441,"="&amp;C275)</f>
        <v>1</v>
      </c>
      <c r="K275" s="16"/>
      <c r="M275"/>
    </row>
    <row r="276" spans="1:13" x14ac:dyDescent="0.3">
      <c r="A276" s="5">
        <f>VLOOKUP(C276,'UniqueAuthor#s'!$B$5:$C$72,2,TRUE)</f>
        <v>42</v>
      </c>
      <c r="B276" s="5" t="s">
        <v>2</v>
      </c>
      <c r="C276" s="5">
        <v>594515373</v>
      </c>
      <c r="D276" s="5" t="s">
        <v>22</v>
      </c>
      <c r="E276" s="5" t="b">
        <f t="shared" si="19"/>
        <v>0</v>
      </c>
      <c r="F276" s="58" t="s">
        <v>2048</v>
      </c>
      <c r="G276" s="57">
        <v>43214</v>
      </c>
      <c r="H276" s="15" t="s">
        <v>3216</v>
      </c>
      <c r="I276" s="16"/>
      <c r="J276" s="16"/>
      <c r="K276" s="16"/>
      <c r="M276"/>
    </row>
    <row r="277" spans="1:13" x14ac:dyDescent="0.3">
      <c r="A277" s="5">
        <f>VLOOKUP(C277,'UniqueAuthor#s'!$B$5:$C$72,2,TRUE)</f>
        <v>42</v>
      </c>
      <c r="B277" s="5" t="s">
        <v>2</v>
      </c>
      <c r="C277" s="5">
        <v>594515373</v>
      </c>
      <c r="D277" s="5" t="s">
        <v>29</v>
      </c>
      <c r="E277" s="5" t="b">
        <f t="shared" si="19"/>
        <v>1</v>
      </c>
      <c r="F277" s="58" t="s">
        <v>2049</v>
      </c>
      <c r="G277" s="57">
        <v>43214</v>
      </c>
      <c r="H277" s="15" t="s">
        <v>3217</v>
      </c>
      <c r="I277" s="16">
        <f t="shared" ref="I277:I332" si="20">H277-H276</f>
        <v>8.0314814814815005E-4</v>
      </c>
      <c r="J277" s="5">
        <f>COUNTIF($C$6:$C$441,"="&amp;C277)</f>
        <v>2</v>
      </c>
      <c r="K277" s="16">
        <f ca="1">AVERAGE(OFFSET(I277,J277*-1+2,0,J277-1,1))</f>
        <v>8.0314814814815005E-4</v>
      </c>
      <c r="M277"/>
    </row>
    <row r="278" spans="1:13" x14ac:dyDescent="0.3">
      <c r="A278" s="5">
        <f>VLOOKUP(C278,'UniqueAuthor#s'!$B$5:$C$72,2,TRUE)</f>
        <v>43</v>
      </c>
      <c r="B278" s="5" t="s">
        <v>2</v>
      </c>
      <c r="C278" s="5">
        <v>596146975</v>
      </c>
      <c r="D278" s="5" t="s">
        <v>22</v>
      </c>
      <c r="E278" s="5" t="b">
        <f t="shared" si="19"/>
        <v>0</v>
      </c>
      <c r="F278" s="58" t="s">
        <v>2091</v>
      </c>
      <c r="G278" s="57">
        <v>43223</v>
      </c>
      <c r="H278" s="15" t="s">
        <v>3218</v>
      </c>
      <c r="I278" s="16"/>
      <c r="J278" s="16"/>
      <c r="K278" s="16"/>
      <c r="M278"/>
    </row>
    <row r="279" spans="1:13" x14ac:dyDescent="0.3">
      <c r="A279" s="5">
        <f>VLOOKUP(C279,'UniqueAuthor#s'!$B$5:$C$72,2,TRUE)</f>
        <v>43</v>
      </c>
      <c r="B279" s="5" t="s">
        <v>2</v>
      </c>
      <c r="C279" s="5">
        <v>596146975</v>
      </c>
      <c r="D279" s="5" t="s">
        <v>29</v>
      </c>
      <c r="E279" s="5" t="b">
        <f t="shared" si="19"/>
        <v>1</v>
      </c>
      <c r="F279" s="58" t="s">
        <v>2092</v>
      </c>
      <c r="G279" s="57">
        <v>43223</v>
      </c>
      <c r="H279" s="15" t="s">
        <v>3219</v>
      </c>
      <c r="I279" s="16">
        <f t="shared" si="20"/>
        <v>8.6562499999998099E-5</v>
      </c>
      <c r="J279" s="5">
        <f>COUNTIF($C$6:$C$441,"="&amp;C279)</f>
        <v>2</v>
      </c>
      <c r="K279" s="16">
        <f ca="1">AVERAGE(OFFSET(I279,J279*-1+2,0,J279-1,1))</f>
        <v>8.6562499999998099E-5</v>
      </c>
      <c r="M279"/>
    </row>
    <row r="280" spans="1:13" x14ac:dyDescent="0.3">
      <c r="A280" s="5">
        <f>VLOOKUP(C280,'UniqueAuthor#s'!$B$5:$C$72,2,TRUE)</f>
        <v>44</v>
      </c>
      <c r="B280" s="5" t="s">
        <v>2</v>
      </c>
      <c r="C280" s="5">
        <v>599521860</v>
      </c>
      <c r="D280" s="5" t="s">
        <v>22</v>
      </c>
      <c r="E280" s="5" t="b">
        <f t="shared" si="19"/>
        <v>0</v>
      </c>
      <c r="F280" s="58" t="s">
        <v>2117</v>
      </c>
      <c r="G280" s="57">
        <v>43220</v>
      </c>
      <c r="H280" s="15" t="s">
        <v>3220</v>
      </c>
      <c r="I280" s="16"/>
      <c r="J280" s="16"/>
      <c r="K280" s="16"/>
      <c r="M280"/>
    </row>
    <row r="281" spans="1:13" x14ac:dyDescent="0.3">
      <c r="A281" s="5">
        <f>VLOOKUP(C281,'UniqueAuthor#s'!$B$5:$C$72,2,TRUE)</f>
        <v>44</v>
      </c>
      <c r="B281" s="5" t="s">
        <v>2</v>
      </c>
      <c r="C281" s="5">
        <v>599521860</v>
      </c>
      <c r="D281" s="5" t="s">
        <v>17</v>
      </c>
      <c r="E281" s="5" t="b">
        <f t="shared" si="19"/>
        <v>0</v>
      </c>
      <c r="F281" s="58" t="s">
        <v>2118</v>
      </c>
      <c r="G281" s="57">
        <v>43220</v>
      </c>
      <c r="H281" s="15" t="s">
        <v>3221</v>
      </c>
      <c r="I281" s="16">
        <f t="shared" si="20"/>
        <v>1.085752314814812E-3</v>
      </c>
      <c r="J281" s="16"/>
      <c r="K281" s="16"/>
      <c r="M281"/>
    </row>
    <row r="282" spans="1:13" x14ac:dyDescent="0.3">
      <c r="A282" s="5">
        <f>VLOOKUP(C282,'UniqueAuthor#s'!$B$5:$C$72,2,TRUE)</f>
        <v>44</v>
      </c>
      <c r="B282" s="5" t="s">
        <v>2</v>
      </c>
      <c r="C282" s="5">
        <v>599521860</v>
      </c>
      <c r="D282" s="5" t="s">
        <v>145</v>
      </c>
      <c r="E282" s="5" t="b">
        <f t="shared" si="19"/>
        <v>0</v>
      </c>
      <c r="F282" s="58" t="s">
        <v>2119</v>
      </c>
      <c r="G282" s="57">
        <v>43220</v>
      </c>
      <c r="H282" s="15" t="s">
        <v>3222</v>
      </c>
      <c r="I282" s="16">
        <f t="shared" si="20"/>
        <v>5.9421296296296999E-5</v>
      </c>
      <c r="J282" s="16"/>
      <c r="K282" s="16"/>
      <c r="M282"/>
    </row>
    <row r="283" spans="1:13" x14ac:dyDescent="0.3">
      <c r="A283" s="5">
        <f>VLOOKUP(C283,'UniqueAuthor#s'!$B$5:$C$72,2,TRUE)</f>
        <v>44</v>
      </c>
      <c r="B283" s="5" t="s">
        <v>2</v>
      </c>
      <c r="C283" s="5">
        <v>599521860</v>
      </c>
      <c r="D283" s="5" t="s">
        <v>22</v>
      </c>
      <c r="E283" s="5" t="b">
        <f t="shared" si="19"/>
        <v>0</v>
      </c>
      <c r="F283" s="58" t="s">
        <v>2120</v>
      </c>
      <c r="G283" s="57">
        <v>43220</v>
      </c>
      <c r="H283" s="15" t="s">
        <v>3223</v>
      </c>
      <c r="I283" s="16">
        <f t="shared" si="20"/>
        <v>1.4798611111111609E-4</v>
      </c>
      <c r="J283" s="16"/>
      <c r="K283" s="16"/>
      <c r="M283"/>
    </row>
    <row r="284" spans="1:13" x14ac:dyDescent="0.3">
      <c r="A284" s="5">
        <f>VLOOKUP(C284,'UniqueAuthor#s'!$B$5:$C$72,2,TRUE)</f>
        <v>44</v>
      </c>
      <c r="B284" s="5" t="s">
        <v>2</v>
      </c>
      <c r="C284" s="5">
        <v>599521860</v>
      </c>
      <c r="D284" s="5" t="s">
        <v>88</v>
      </c>
      <c r="E284" s="5" t="b">
        <f t="shared" si="19"/>
        <v>0</v>
      </c>
      <c r="F284" s="58" t="s">
        <v>2121</v>
      </c>
      <c r="G284" s="57">
        <v>43220</v>
      </c>
      <c r="H284" s="15" t="s">
        <v>3224</v>
      </c>
      <c r="I284" s="16">
        <f t="shared" si="20"/>
        <v>2.2418981481480554E-4</v>
      </c>
      <c r="J284" s="16"/>
      <c r="K284" s="16"/>
      <c r="M284"/>
    </row>
    <row r="285" spans="1:13" x14ac:dyDescent="0.3">
      <c r="A285" s="5">
        <f>VLOOKUP(C285,'UniqueAuthor#s'!$B$5:$C$72,2,TRUE)</f>
        <v>44</v>
      </c>
      <c r="B285" s="5" t="s">
        <v>2</v>
      </c>
      <c r="C285" s="5">
        <v>599521860</v>
      </c>
      <c r="D285" s="5" t="s">
        <v>146</v>
      </c>
      <c r="E285" s="5" t="b">
        <f t="shared" si="19"/>
        <v>0</v>
      </c>
      <c r="F285" s="58" t="s">
        <v>2122</v>
      </c>
      <c r="G285" s="57">
        <v>43220</v>
      </c>
      <c r="H285" s="15" t="s">
        <v>3225</v>
      </c>
      <c r="I285" s="16">
        <f t="shared" si="20"/>
        <v>1.3167824074074297E-4</v>
      </c>
      <c r="J285" s="16"/>
      <c r="K285" s="16">
        <f ca="1">MIN(OFFSET(I287,J287*-1+2,0,J287-1,1))</f>
        <v>5.9421296296296999E-5</v>
      </c>
      <c r="M285"/>
    </row>
    <row r="286" spans="1:13" x14ac:dyDescent="0.3">
      <c r="A286" s="5">
        <f>VLOOKUP(C286,'UniqueAuthor#s'!$B$5:$C$72,2,TRUE)</f>
        <v>44</v>
      </c>
      <c r="B286" s="5" t="s">
        <v>2</v>
      </c>
      <c r="C286" s="5">
        <v>599521860</v>
      </c>
      <c r="D286" s="5" t="s">
        <v>53</v>
      </c>
      <c r="E286" s="5" t="b">
        <f t="shared" si="19"/>
        <v>0</v>
      </c>
      <c r="F286" s="58" t="s">
        <v>2123</v>
      </c>
      <c r="G286" s="57">
        <v>43220</v>
      </c>
      <c r="H286" s="15" t="s">
        <v>3226</v>
      </c>
      <c r="I286" s="16">
        <f t="shared" si="20"/>
        <v>1.0592592592593292E-4</v>
      </c>
      <c r="J286" s="16"/>
      <c r="K286" s="16">
        <f ca="1">MAX(OFFSET(I287,J287*-1+2,0,J287-1,1))</f>
        <v>1.085752314814812E-3</v>
      </c>
      <c r="M286"/>
    </row>
    <row r="287" spans="1:13" x14ac:dyDescent="0.3">
      <c r="A287" s="5">
        <f>VLOOKUP(C287,'UniqueAuthor#s'!$B$5:$C$72,2,TRUE)</f>
        <v>44</v>
      </c>
      <c r="B287" s="5" t="s">
        <v>2</v>
      </c>
      <c r="C287" s="5">
        <v>599521860</v>
      </c>
      <c r="D287" s="5" t="s">
        <v>29</v>
      </c>
      <c r="E287" s="5" t="b">
        <f t="shared" si="19"/>
        <v>1</v>
      </c>
      <c r="F287" s="58" t="s">
        <v>2124</v>
      </c>
      <c r="G287" s="57">
        <v>43220</v>
      </c>
      <c r="H287" s="15" t="s">
        <v>3227</v>
      </c>
      <c r="I287" s="16">
        <f t="shared" si="20"/>
        <v>3.5599537037036416E-4</v>
      </c>
      <c r="J287" s="5">
        <f>COUNTIF($C$6:$C$441,"="&amp;C287)</f>
        <v>8</v>
      </c>
      <c r="K287" s="16">
        <f ca="1">AVERAGE(OFFSET(I287,J287*-1+2,0,J287-1,1))</f>
        <v>3.0156415343915297E-4</v>
      </c>
      <c r="M287"/>
    </row>
    <row r="288" spans="1:13" x14ac:dyDescent="0.3">
      <c r="A288" s="5">
        <f>VLOOKUP(C288,'UniqueAuthor#s'!$B$5:$C$72,2,TRUE)</f>
        <v>45</v>
      </c>
      <c r="B288" s="5" t="s">
        <v>2</v>
      </c>
      <c r="C288" s="5">
        <v>602371802</v>
      </c>
      <c r="D288" s="5" t="s">
        <v>22</v>
      </c>
      <c r="E288" s="5" t="b">
        <f t="shared" si="19"/>
        <v>0</v>
      </c>
      <c r="F288" s="58" t="s">
        <v>2132</v>
      </c>
      <c r="G288" s="57">
        <v>43219</v>
      </c>
      <c r="H288" s="15" t="s">
        <v>3228</v>
      </c>
      <c r="I288" s="16"/>
      <c r="J288" s="16"/>
      <c r="K288" s="16"/>
      <c r="M288"/>
    </row>
    <row r="289" spans="1:13" x14ac:dyDescent="0.3">
      <c r="A289" s="5">
        <f>VLOOKUP(C289,'UniqueAuthor#s'!$B$5:$C$72,2,TRUE)</f>
        <v>45</v>
      </c>
      <c r="B289" s="5" t="s">
        <v>2</v>
      </c>
      <c r="C289" s="5">
        <v>602371802</v>
      </c>
      <c r="D289" s="5" t="s">
        <v>53</v>
      </c>
      <c r="E289" s="5" t="b">
        <f t="shared" si="19"/>
        <v>0</v>
      </c>
      <c r="F289" s="58" t="s">
        <v>2133</v>
      </c>
      <c r="G289" s="57">
        <v>43219</v>
      </c>
      <c r="H289" s="15" t="s">
        <v>3229</v>
      </c>
      <c r="I289" s="16">
        <f t="shared" si="20"/>
        <v>3.158067129629738E-3</v>
      </c>
      <c r="J289" s="16"/>
      <c r="K289" s="16"/>
      <c r="M289"/>
    </row>
    <row r="290" spans="1:13" x14ac:dyDescent="0.3">
      <c r="A290" s="5">
        <f>VLOOKUP(C290,'UniqueAuthor#s'!$B$5:$C$72,2,TRUE)</f>
        <v>45</v>
      </c>
      <c r="B290" s="5" t="s">
        <v>2</v>
      </c>
      <c r="C290" s="5">
        <v>602371802</v>
      </c>
      <c r="D290" s="5" t="s">
        <v>147</v>
      </c>
      <c r="E290" s="5" t="b">
        <f t="shared" si="19"/>
        <v>0</v>
      </c>
      <c r="F290" s="58" t="s">
        <v>2134</v>
      </c>
      <c r="G290" s="57">
        <v>43219</v>
      </c>
      <c r="H290" s="15" t="s">
        <v>3230</v>
      </c>
      <c r="I290" s="16">
        <f t="shared" si="20"/>
        <v>1.5425925925927064E-4</v>
      </c>
      <c r="J290" s="16"/>
      <c r="K290" s="16"/>
      <c r="M290"/>
    </row>
    <row r="291" spans="1:13" x14ac:dyDescent="0.3">
      <c r="A291" s="5">
        <f>VLOOKUP(C291,'UniqueAuthor#s'!$B$5:$C$72,2,TRUE)</f>
        <v>45</v>
      </c>
      <c r="B291" s="5" t="s">
        <v>2</v>
      </c>
      <c r="C291" s="5">
        <v>602371802</v>
      </c>
      <c r="D291" s="5" t="s">
        <v>28</v>
      </c>
      <c r="E291" s="5" t="b">
        <f t="shared" si="19"/>
        <v>0</v>
      </c>
      <c r="F291" s="58" t="s">
        <v>2135</v>
      </c>
      <c r="G291" s="57">
        <v>43219</v>
      </c>
      <c r="H291" s="15" t="s">
        <v>3231</v>
      </c>
      <c r="I291" s="16">
        <f t="shared" si="20"/>
        <v>2.5487268518509243E-4</v>
      </c>
      <c r="J291" s="16"/>
      <c r="K291" s="16"/>
      <c r="M291"/>
    </row>
    <row r="292" spans="1:13" x14ac:dyDescent="0.3">
      <c r="A292" s="5">
        <f>VLOOKUP(C292,'UniqueAuthor#s'!$B$5:$C$72,2,TRUE)</f>
        <v>45</v>
      </c>
      <c r="B292" s="5" t="s">
        <v>2</v>
      </c>
      <c r="C292" s="5">
        <v>602371802</v>
      </c>
      <c r="D292" s="5" t="s">
        <v>41</v>
      </c>
      <c r="E292" s="5" t="b">
        <f t="shared" si="19"/>
        <v>0</v>
      </c>
      <c r="F292" s="58" t="s">
        <v>2136</v>
      </c>
      <c r="G292" s="57">
        <v>43219</v>
      </c>
      <c r="H292" s="15" t="s">
        <v>3232</v>
      </c>
      <c r="I292" s="16">
        <f t="shared" si="20"/>
        <v>1.1103009259261221E-4</v>
      </c>
      <c r="J292" s="16"/>
      <c r="K292" s="16"/>
      <c r="M292"/>
    </row>
    <row r="293" spans="1:13" x14ac:dyDescent="0.3">
      <c r="A293" s="5">
        <f>VLOOKUP(C293,'UniqueAuthor#s'!$B$5:$C$72,2,TRUE)</f>
        <v>45</v>
      </c>
      <c r="B293" s="5" t="s">
        <v>2</v>
      </c>
      <c r="C293" s="5">
        <v>602371802</v>
      </c>
      <c r="D293" s="5" t="s">
        <v>38</v>
      </c>
      <c r="E293" s="5" t="b">
        <f t="shared" si="19"/>
        <v>0</v>
      </c>
      <c r="F293" s="58" t="s">
        <v>2137</v>
      </c>
      <c r="G293" s="57">
        <v>43220</v>
      </c>
      <c r="H293" s="15" t="s">
        <v>3233</v>
      </c>
      <c r="I293" s="16">
        <f>(TIME(23,59,59.999)-H292)+H293</f>
        <v>2.3923958333332785E-3</v>
      </c>
      <c r="J293" s="16"/>
      <c r="K293" s="16"/>
      <c r="M293"/>
    </row>
    <row r="294" spans="1:13" x14ac:dyDescent="0.3">
      <c r="A294" s="5">
        <f>VLOOKUP(C294,'UniqueAuthor#s'!$B$5:$C$72,2,TRUE)</f>
        <v>45</v>
      </c>
      <c r="B294" s="5" t="s">
        <v>2</v>
      </c>
      <c r="C294" s="5">
        <v>602371802</v>
      </c>
      <c r="D294" s="5" t="s">
        <v>28</v>
      </c>
      <c r="E294" s="5" t="b">
        <f t="shared" si="19"/>
        <v>0</v>
      </c>
      <c r="F294" s="58" t="s">
        <v>2138</v>
      </c>
      <c r="G294" s="57">
        <v>43220</v>
      </c>
      <c r="H294" s="15" t="s">
        <v>3234</v>
      </c>
      <c r="I294" s="16">
        <f t="shared" si="20"/>
        <v>7.5567129629629639E-4</v>
      </c>
      <c r="J294" s="16"/>
      <c r="K294" s="16">
        <f ca="1">MIN(OFFSET(I296,J296*-1+2,0,J296-1,1))</f>
        <v>7.6203703703703763E-5</v>
      </c>
      <c r="M294"/>
    </row>
    <row r="295" spans="1:13" x14ac:dyDescent="0.3">
      <c r="A295" s="5">
        <f>VLOOKUP(C295,'UniqueAuthor#s'!$B$5:$C$72,2,TRUE)</f>
        <v>45</v>
      </c>
      <c r="B295" s="5" t="s">
        <v>2</v>
      </c>
      <c r="C295" s="5">
        <v>602371802</v>
      </c>
      <c r="D295" s="5" t="s">
        <v>1126</v>
      </c>
      <c r="E295" s="5" t="b">
        <f t="shared" si="19"/>
        <v>0</v>
      </c>
      <c r="F295" s="58" t="s">
        <v>2139</v>
      </c>
      <c r="G295" s="57">
        <v>43220</v>
      </c>
      <c r="H295" s="15" t="s">
        <v>3235</v>
      </c>
      <c r="I295" s="16">
        <f t="shared" si="20"/>
        <v>7.6203703703703763E-5</v>
      </c>
      <c r="J295" s="16"/>
      <c r="K295" s="16">
        <f ca="1">MAX(OFFSET(I296,J296*-1+2,0,J296-1,1))</f>
        <v>3.158067129629738E-3</v>
      </c>
      <c r="M295"/>
    </row>
    <row r="296" spans="1:13" x14ac:dyDescent="0.3">
      <c r="A296" s="5">
        <f>VLOOKUP(C296,'UniqueAuthor#s'!$B$5:$C$72,2,TRUE)</f>
        <v>45</v>
      </c>
      <c r="B296" s="5" t="s">
        <v>2</v>
      </c>
      <c r="C296" s="5">
        <v>602371802</v>
      </c>
      <c r="D296" s="5" t="s">
        <v>25</v>
      </c>
      <c r="E296" s="5" t="b">
        <f t="shared" si="19"/>
        <v>1</v>
      </c>
      <c r="F296" s="58" t="s">
        <v>2140</v>
      </c>
      <c r="G296" s="57">
        <v>43220</v>
      </c>
      <c r="H296" s="15" t="s">
        <v>3236</v>
      </c>
      <c r="I296" s="16">
        <f t="shared" si="20"/>
        <v>1.9368055555555588E-4</v>
      </c>
      <c r="J296" s="5">
        <f>COUNTIF($C$6:$C$441,"="&amp;C296)</f>
        <v>9</v>
      </c>
      <c r="K296" s="16">
        <f ca="1">AVERAGE(OFFSET(I296,J296*-1+2,0,J296-1,1))</f>
        <v>8.8702256944444354E-4</v>
      </c>
      <c r="M296"/>
    </row>
    <row r="297" spans="1:13" x14ac:dyDescent="0.3">
      <c r="A297" s="5">
        <f>VLOOKUP(C297,'UniqueAuthor#s'!$B$5:$C$72,2,TRUE)</f>
        <v>46</v>
      </c>
      <c r="B297" s="5" t="s">
        <v>2</v>
      </c>
      <c r="C297" s="5">
        <v>618773139</v>
      </c>
      <c r="D297" s="5" t="s">
        <v>38</v>
      </c>
      <c r="E297" s="5" t="b">
        <f t="shared" si="19"/>
        <v>0</v>
      </c>
      <c r="F297" s="58" t="s">
        <v>2182</v>
      </c>
      <c r="G297" s="57">
        <v>43219</v>
      </c>
      <c r="H297" s="15" t="s">
        <v>3237</v>
      </c>
      <c r="I297" s="16"/>
      <c r="J297" s="16"/>
      <c r="K297" s="16"/>
      <c r="M297"/>
    </row>
    <row r="298" spans="1:13" x14ac:dyDescent="0.3">
      <c r="A298" s="5">
        <f>VLOOKUP(C298,'UniqueAuthor#s'!$B$5:$C$72,2,TRUE)</f>
        <v>46</v>
      </c>
      <c r="B298" s="5" t="s">
        <v>2</v>
      </c>
      <c r="C298" s="5">
        <v>618773139</v>
      </c>
      <c r="D298" s="5" t="s">
        <v>91</v>
      </c>
      <c r="E298" s="5" t="b">
        <f t="shared" si="19"/>
        <v>0</v>
      </c>
      <c r="F298" s="58" t="s">
        <v>2183</v>
      </c>
      <c r="G298" s="57">
        <v>43219</v>
      </c>
      <c r="H298" s="15" t="s">
        <v>3238</v>
      </c>
      <c r="I298" s="16">
        <f t="shared" si="20"/>
        <v>2.2261111111111509E-3</v>
      </c>
      <c r="J298" s="16"/>
      <c r="K298" s="16">
        <f ca="1">MIN(OFFSET(I300,J300*-1+2,0,J300-1,1))</f>
        <v>1.3693287037030988E-4</v>
      </c>
      <c r="M298"/>
    </row>
    <row r="299" spans="1:13" x14ac:dyDescent="0.3">
      <c r="A299" s="5">
        <f>VLOOKUP(C299,'UniqueAuthor#s'!$B$5:$C$72,2,TRUE)</f>
        <v>46</v>
      </c>
      <c r="B299" s="5" t="s">
        <v>2</v>
      </c>
      <c r="C299" s="5">
        <v>618773139</v>
      </c>
      <c r="D299" s="5" t="s">
        <v>98</v>
      </c>
      <c r="E299" s="5" t="b">
        <f t="shared" si="19"/>
        <v>0</v>
      </c>
      <c r="F299" s="58" t="s">
        <v>2184</v>
      </c>
      <c r="G299" s="57">
        <v>43219</v>
      </c>
      <c r="H299" s="15" t="s">
        <v>3239</v>
      </c>
      <c r="I299" s="16">
        <f t="shared" si="20"/>
        <v>1.3693287037030988E-4</v>
      </c>
      <c r="J299" s="16"/>
      <c r="K299" s="16">
        <f ca="1">MAX(OFFSET(I300,J300*-1+2,0,J300-1,1))</f>
        <v>9.6728807870370526E-2</v>
      </c>
      <c r="M299"/>
    </row>
    <row r="300" spans="1:13" x14ac:dyDescent="0.3">
      <c r="A300" s="5">
        <f>VLOOKUP(C300,'UniqueAuthor#s'!$B$5:$C$72,2,TRUE)</f>
        <v>46</v>
      </c>
      <c r="B300" s="5" t="s">
        <v>2</v>
      </c>
      <c r="C300" s="5">
        <v>618773139</v>
      </c>
      <c r="D300" s="5" t="s">
        <v>25</v>
      </c>
      <c r="E300" s="5" t="b">
        <f t="shared" si="19"/>
        <v>1</v>
      </c>
      <c r="F300" s="58" t="s">
        <v>2185</v>
      </c>
      <c r="G300" s="57">
        <v>43219</v>
      </c>
      <c r="H300" s="15" t="s">
        <v>3240</v>
      </c>
      <c r="I300" s="16">
        <f t="shared" si="20"/>
        <v>9.6728807870370526E-2</v>
      </c>
      <c r="J300" s="5">
        <f>COUNTIF($C$6:$C$441,"="&amp;C300)</f>
        <v>4</v>
      </c>
      <c r="K300" s="16">
        <f ca="1">AVERAGE(OFFSET(I300,J300*-1+2,0,J300-1,1))</f>
        <v>3.303061728395066E-2</v>
      </c>
      <c r="M300"/>
    </row>
    <row r="301" spans="1:13" x14ac:dyDescent="0.3">
      <c r="A301" s="5">
        <f>VLOOKUP(C301,'UniqueAuthor#s'!$B$5:$C$72,2,TRUE)</f>
        <v>47</v>
      </c>
      <c r="B301" s="5" t="s">
        <v>2</v>
      </c>
      <c r="C301" s="5">
        <v>625941617</v>
      </c>
      <c r="D301" s="5" t="s">
        <v>114</v>
      </c>
      <c r="E301" s="5" t="b">
        <f t="shared" si="19"/>
        <v>0</v>
      </c>
      <c r="F301" s="58" t="s">
        <v>2188</v>
      </c>
      <c r="G301" s="57">
        <v>43216</v>
      </c>
      <c r="H301" s="15" t="s">
        <v>3241</v>
      </c>
      <c r="I301" s="16"/>
      <c r="J301" s="16"/>
      <c r="K301" s="16"/>
      <c r="M301"/>
    </row>
    <row r="302" spans="1:13" x14ac:dyDescent="0.3">
      <c r="A302" s="5">
        <f>VLOOKUP(C302,'UniqueAuthor#s'!$B$5:$C$72,2,TRUE)</f>
        <v>47</v>
      </c>
      <c r="B302" s="5" t="s">
        <v>2</v>
      </c>
      <c r="C302" s="5">
        <v>625941617</v>
      </c>
      <c r="D302" s="5" t="s">
        <v>148</v>
      </c>
      <c r="E302" s="5" t="b">
        <f t="shared" si="19"/>
        <v>0</v>
      </c>
      <c r="F302" s="58" t="s">
        <v>2189</v>
      </c>
      <c r="G302" s="57">
        <v>43216</v>
      </c>
      <c r="H302" s="15" t="s">
        <v>3242</v>
      </c>
      <c r="I302" s="16">
        <f t="shared" si="20"/>
        <v>1.321990740740242E-4</v>
      </c>
      <c r="J302" s="16"/>
      <c r="K302" s="16"/>
      <c r="M302"/>
    </row>
    <row r="303" spans="1:13" x14ac:dyDescent="0.3">
      <c r="A303" s="5">
        <f>VLOOKUP(C303,'UniqueAuthor#s'!$B$5:$C$72,2,TRUE)</f>
        <v>47</v>
      </c>
      <c r="B303" s="5" t="s">
        <v>2</v>
      </c>
      <c r="C303" s="5">
        <v>625941617</v>
      </c>
      <c r="D303" s="5" t="s">
        <v>149</v>
      </c>
      <c r="E303" s="5" t="b">
        <f t="shared" si="19"/>
        <v>0</v>
      </c>
      <c r="F303" s="58" t="s">
        <v>2190</v>
      </c>
      <c r="G303" s="57">
        <v>43216</v>
      </c>
      <c r="H303" s="15" t="s">
        <v>3243</v>
      </c>
      <c r="I303" s="16">
        <f t="shared" si="20"/>
        <v>1.0347222222228947E-4</v>
      </c>
      <c r="J303" s="16"/>
      <c r="K303" s="16"/>
      <c r="M303"/>
    </row>
    <row r="304" spans="1:13" x14ac:dyDescent="0.3">
      <c r="A304" s="5">
        <f>VLOOKUP(C304,'UniqueAuthor#s'!$B$5:$C$72,2,TRUE)</f>
        <v>47</v>
      </c>
      <c r="B304" s="5" t="s">
        <v>2</v>
      </c>
      <c r="C304" s="5">
        <v>625941617</v>
      </c>
      <c r="D304" s="5" t="s">
        <v>150</v>
      </c>
      <c r="E304" s="5" t="b">
        <f t="shared" si="19"/>
        <v>0</v>
      </c>
      <c r="F304" s="58" t="s">
        <v>2191</v>
      </c>
      <c r="G304" s="57">
        <v>43216</v>
      </c>
      <c r="H304" s="15" t="s">
        <v>3244</v>
      </c>
      <c r="I304" s="16">
        <f t="shared" si="20"/>
        <v>1.5156250000003535E-4</v>
      </c>
      <c r="J304" s="16"/>
      <c r="K304" s="16">
        <f ca="1">MIN(OFFSET(I306,J306*-1+2,0,J306-1,1))</f>
        <v>6.1574074074033369E-5</v>
      </c>
      <c r="M304"/>
    </row>
    <row r="305" spans="1:13" x14ac:dyDescent="0.3">
      <c r="A305" s="5">
        <f>VLOOKUP(C305,'UniqueAuthor#s'!$B$5:$C$72,2,TRUE)</f>
        <v>47</v>
      </c>
      <c r="B305" s="5" t="s">
        <v>2</v>
      </c>
      <c r="C305" s="5">
        <v>625941617</v>
      </c>
      <c r="D305" s="5" t="s">
        <v>114</v>
      </c>
      <c r="E305" s="5" t="b">
        <f t="shared" si="19"/>
        <v>0</v>
      </c>
      <c r="F305" s="58" t="s">
        <v>2192</v>
      </c>
      <c r="G305" s="57">
        <v>43216</v>
      </c>
      <c r="H305" s="15" t="s">
        <v>3245</v>
      </c>
      <c r="I305" s="16">
        <f t="shared" si="20"/>
        <v>6.1574074074033369E-5</v>
      </c>
      <c r="J305" s="16"/>
      <c r="K305" s="16">
        <f ca="1">MAX(OFFSET(I306,J306*-1+2,0,J306-1,1))</f>
        <v>1.5156250000003535E-4</v>
      </c>
      <c r="M305"/>
    </row>
    <row r="306" spans="1:13" x14ac:dyDescent="0.3">
      <c r="A306" s="5">
        <f>VLOOKUP(C306,'UniqueAuthor#s'!$B$5:$C$72,2,TRUE)</f>
        <v>47</v>
      </c>
      <c r="B306" s="5" t="s">
        <v>2</v>
      </c>
      <c r="C306" s="5">
        <v>625941617</v>
      </c>
      <c r="D306" s="5" t="s">
        <v>25</v>
      </c>
      <c r="E306" s="5" t="b">
        <f t="shared" si="19"/>
        <v>1</v>
      </c>
      <c r="F306" s="58" t="s">
        <v>2193</v>
      </c>
      <c r="G306" s="57">
        <v>43216</v>
      </c>
      <c r="H306" s="15" t="s">
        <v>3246</v>
      </c>
      <c r="I306" s="16">
        <f t="shared" si="20"/>
        <v>6.4502314814807171E-5</v>
      </c>
      <c r="J306" s="5">
        <f>COUNTIF($C$6:$C$441,"="&amp;C306)</f>
        <v>6</v>
      </c>
      <c r="K306" s="16">
        <f ca="1">AVERAGE(OFFSET(I306,J306*-1+2,0,J306-1,1))</f>
        <v>1.0266203703703791E-4</v>
      </c>
      <c r="M306"/>
    </row>
    <row r="307" spans="1:13" x14ac:dyDescent="0.3">
      <c r="A307" s="5">
        <f>VLOOKUP(C307,'UniqueAuthor#s'!$B$5:$C$72,2,TRUE)</f>
        <v>48</v>
      </c>
      <c r="B307" s="5" t="s">
        <v>2</v>
      </c>
      <c r="C307" s="9">
        <v>641372445</v>
      </c>
      <c r="D307" s="9" t="s">
        <v>17</v>
      </c>
      <c r="E307" s="5" t="b">
        <f t="shared" si="19"/>
        <v>0</v>
      </c>
      <c r="F307" s="58" t="s">
        <v>2224</v>
      </c>
      <c r="G307" s="57">
        <v>43219</v>
      </c>
      <c r="H307" s="15" t="s">
        <v>3247</v>
      </c>
      <c r="I307" s="16"/>
      <c r="J307" s="16"/>
      <c r="K307" s="16"/>
      <c r="M307"/>
    </row>
    <row r="308" spans="1:13" x14ac:dyDescent="0.3">
      <c r="A308" s="5">
        <f>VLOOKUP(C308,'UniqueAuthor#s'!$B$5:$C$72,2,TRUE)</f>
        <v>48</v>
      </c>
      <c r="B308" s="5" t="s">
        <v>2</v>
      </c>
      <c r="C308" s="9">
        <v>641372445</v>
      </c>
      <c r="D308" s="9" t="s">
        <v>22</v>
      </c>
      <c r="E308" s="5" t="b">
        <f t="shared" si="19"/>
        <v>0</v>
      </c>
      <c r="F308" s="58" t="s">
        <v>2225</v>
      </c>
      <c r="G308" s="57">
        <v>43219</v>
      </c>
      <c r="H308" s="15" t="s">
        <v>3248</v>
      </c>
      <c r="I308" s="16">
        <f t="shared" si="20"/>
        <v>1.5842592592596461E-4</v>
      </c>
      <c r="J308" s="16"/>
      <c r="K308" s="16">
        <f ca="1">MIN(OFFSET(I310,J310*-1+2,0,J310-1,1))</f>
        <v>1.0878472222231039E-4</v>
      </c>
      <c r="M308"/>
    </row>
    <row r="309" spans="1:13" x14ac:dyDescent="0.3">
      <c r="A309" s="5">
        <f>VLOOKUP(C309,'UniqueAuthor#s'!$B$5:$C$72,2,TRUE)</f>
        <v>48</v>
      </c>
      <c r="B309" s="5" t="s">
        <v>2</v>
      </c>
      <c r="C309" s="9">
        <v>641372445</v>
      </c>
      <c r="D309" s="9" t="s">
        <v>59</v>
      </c>
      <c r="E309" s="5" t="b">
        <f t="shared" si="19"/>
        <v>0</v>
      </c>
      <c r="F309" s="58" t="s">
        <v>2226</v>
      </c>
      <c r="G309" s="57">
        <v>43219</v>
      </c>
      <c r="H309" s="15" t="s">
        <v>3249</v>
      </c>
      <c r="I309" s="16">
        <f t="shared" si="20"/>
        <v>3.2241898148144266E-4</v>
      </c>
      <c r="J309" s="16"/>
      <c r="K309" s="16">
        <f ca="1">MAX(OFFSET(I310,J310*-1+2,0,J310-1,1))</f>
        <v>3.2241898148144266E-4</v>
      </c>
      <c r="M309"/>
    </row>
    <row r="310" spans="1:13" x14ac:dyDescent="0.3">
      <c r="A310" s="5">
        <f>VLOOKUP(C310,'UniqueAuthor#s'!$B$5:$C$72,2,TRUE)</f>
        <v>48</v>
      </c>
      <c r="B310" s="5" t="s">
        <v>2</v>
      </c>
      <c r="C310" s="9">
        <v>641372445</v>
      </c>
      <c r="D310" s="9" t="s">
        <v>33</v>
      </c>
      <c r="E310" s="5" t="b">
        <f t="shared" si="19"/>
        <v>1</v>
      </c>
      <c r="F310" s="58" t="s">
        <v>2227</v>
      </c>
      <c r="G310" s="57">
        <v>43219</v>
      </c>
      <c r="H310" s="15" t="s">
        <v>3250</v>
      </c>
      <c r="I310" s="16">
        <f t="shared" si="20"/>
        <v>1.0878472222231039E-4</v>
      </c>
      <c r="J310" s="5">
        <f>COUNTIF($C$6:$C$441,"="&amp;C310)</f>
        <v>4</v>
      </c>
      <c r="K310" s="16">
        <f ca="1">AVERAGE(OFFSET(I310,J310*-1+2,0,J310-1,1))</f>
        <v>1.9654320987657256E-4</v>
      </c>
      <c r="M310"/>
    </row>
    <row r="311" spans="1:13" x14ac:dyDescent="0.3">
      <c r="A311" s="5">
        <f>VLOOKUP(C311,'UniqueAuthor#s'!$B$5:$C$72,2,TRUE)</f>
        <v>49</v>
      </c>
      <c r="B311" s="5" t="s">
        <v>2</v>
      </c>
      <c r="C311" s="5">
        <v>665385044</v>
      </c>
      <c r="D311" s="5" t="s">
        <v>32</v>
      </c>
      <c r="E311" s="5" t="b">
        <f t="shared" si="19"/>
        <v>0</v>
      </c>
      <c r="F311" s="58" t="s">
        <v>2250</v>
      </c>
      <c r="G311" s="57">
        <v>43214</v>
      </c>
      <c r="H311" s="15" t="s">
        <v>3251</v>
      </c>
      <c r="I311" s="16"/>
      <c r="J311" s="16"/>
      <c r="K311" s="16"/>
      <c r="M311"/>
    </row>
    <row r="312" spans="1:13" x14ac:dyDescent="0.3">
      <c r="A312" s="5">
        <f>VLOOKUP(C312,'UniqueAuthor#s'!$B$5:$C$72,2,TRUE)</f>
        <v>49</v>
      </c>
      <c r="B312" s="5" t="s">
        <v>2</v>
      </c>
      <c r="C312" s="5">
        <v>665385044</v>
      </c>
      <c r="D312" s="5" t="s">
        <v>29</v>
      </c>
      <c r="E312" s="5" t="b">
        <f t="shared" si="19"/>
        <v>1</v>
      </c>
      <c r="F312" s="58" t="s">
        <v>2251</v>
      </c>
      <c r="G312" s="57">
        <v>43214</v>
      </c>
      <c r="H312" s="15" t="s">
        <v>3252</v>
      </c>
      <c r="I312" s="16">
        <f t="shared" si="20"/>
        <v>9.8275462962926774E-5</v>
      </c>
      <c r="J312" s="5">
        <f>COUNTIF($C$6:$C$441,"="&amp;C312)</f>
        <v>2</v>
      </c>
      <c r="K312" s="16">
        <f ca="1">AVERAGE(OFFSET(I312,J312*-1+2,0,J312-1,1))</f>
        <v>9.8275462962926774E-5</v>
      </c>
      <c r="M312"/>
    </row>
    <row r="313" spans="1:13" x14ac:dyDescent="0.3">
      <c r="A313" s="5">
        <f>VLOOKUP(C313,'UniqueAuthor#s'!$B$5:$C$72,2,TRUE)</f>
        <v>50</v>
      </c>
      <c r="B313" s="5" t="s">
        <v>2</v>
      </c>
      <c r="C313" s="5">
        <v>667897783</v>
      </c>
      <c r="D313" s="5" t="s">
        <v>38</v>
      </c>
      <c r="E313" s="5" t="b">
        <f t="shared" si="19"/>
        <v>0</v>
      </c>
      <c r="F313" s="58" t="s">
        <v>2266</v>
      </c>
      <c r="G313" s="57">
        <v>43223</v>
      </c>
      <c r="H313" s="15" t="s">
        <v>3253</v>
      </c>
      <c r="I313" s="16"/>
      <c r="J313" s="16"/>
      <c r="K313" s="16"/>
      <c r="M313"/>
    </row>
    <row r="314" spans="1:13" x14ac:dyDescent="0.3">
      <c r="A314" s="5">
        <f>VLOOKUP(C314,'UniqueAuthor#s'!$B$5:$C$72,2,TRUE)</f>
        <v>50</v>
      </c>
      <c r="B314" s="5" t="s">
        <v>2</v>
      </c>
      <c r="C314" s="5">
        <v>667897783</v>
      </c>
      <c r="D314" s="5" t="s">
        <v>68</v>
      </c>
      <c r="E314" s="5" t="b">
        <f t="shared" si="19"/>
        <v>0</v>
      </c>
      <c r="F314" s="58" t="s">
        <v>2267</v>
      </c>
      <c r="G314" s="57">
        <v>43223</v>
      </c>
      <c r="H314" s="15" t="s">
        <v>3254</v>
      </c>
      <c r="I314" s="16">
        <f t="shared" si="20"/>
        <v>4.022569444444013E-4</v>
      </c>
      <c r="J314" s="16"/>
      <c r="K314" s="16"/>
      <c r="M314"/>
    </row>
    <row r="315" spans="1:13" x14ac:dyDescent="0.3">
      <c r="A315" s="5">
        <f>VLOOKUP(C315,'UniqueAuthor#s'!$B$5:$C$72,2,TRUE)</f>
        <v>50</v>
      </c>
      <c r="B315" s="5" t="s">
        <v>2</v>
      </c>
      <c r="C315" s="5">
        <v>667897783</v>
      </c>
      <c r="D315" s="5" t="s">
        <v>17</v>
      </c>
      <c r="E315" s="5" t="b">
        <f t="shared" si="19"/>
        <v>0</v>
      </c>
      <c r="F315" s="58" t="s">
        <v>2268</v>
      </c>
      <c r="G315" s="57">
        <v>43223</v>
      </c>
      <c r="H315" s="15" t="s">
        <v>3255</v>
      </c>
      <c r="I315" s="16">
        <f t="shared" si="20"/>
        <v>1.8155092592597732E-4</v>
      </c>
      <c r="J315" s="16"/>
      <c r="K315" s="16"/>
      <c r="M315"/>
    </row>
    <row r="316" spans="1:13" x14ac:dyDescent="0.3">
      <c r="A316" s="5">
        <f>VLOOKUP(C316,'UniqueAuthor#s'!$B$5:$C$72,2,TRUE)</f>
        <v>50</v>
      </c>
      <c r="B316" s="5" t="s">
        <v>2</v>
      </c>
      <c r="C316" s="5">
        <v>667897783</v>
      </c>
      <c r="D316" s="5" t="s">
        <v>66</v>
      </c>
      <c r="E316" s="5" t="b">
        <f t="shared" si="19"/>
        <v>0</v>
      </c>
      <c r="F316" s="58" t="s">
        <v>2269</v>
      </c>
      <c r="G316" s="57">
        <v>43223</v>
      </c>
      <c r="H316" s="15" t="s">
        <v>3256</v>
      </c>
      <c r="I316" s="16">
        <f t="shared" si="20"/>
        <v>1.6621527777771483E-4</v>
      </c>
      <c r="J316" s="16"/>
      <c r="K316" s="16"/>
      <c r="M316"/>
    </row>
    <row r="317" spans="1:13" x14ac:dyDescent="0.3">
      <c r="A317" s="5">
        <f>VLOOKUP(C317,'UniqueAuthor#s'!$B$5:$C$72,2,TRUE)</f>
        <v>50</v>
      </c>
      <c r="B317" s="5" t="s">
        <v>2</v>
      </c>
      <c r="C317" s="5">
        <v>667897783</v>
      </c>
      <c r="D317" s="5" t="s">
        <v>68</v>
      </c>
      <c r="E317" s="5" t="b">
        <f t="shared" si="19"/>
        <v>0</v>
      </c>
      <c r="F317" s="58" t="s">
        <v>2270</v>
      </c>
      <c r="G317" s="57">
        <v>43223</v>
      </c>
      <c r="H317" s="15" t="s">
        <v>3257</v>
      </c>
      <c r="I317" s="16">
        <f t="shared" si="20"/>
        <v>8.7063657407404627E-4</v>
      </c>
      <c r="J317" s="16"/>
      <c r="K317" s="16"/>
      <c r="M317"/>
    </row>
    <row r="318" spans="1:13" x14ac:dyDescent="0.3">
      <c r="A318" s="5">
        <f>VLOOKUP(C318,'UniqueAuthor#s'!$B$5:$C$72,2,TRUE)</f>
        <v>50</v>
      </c>
      <c r="B318" s="5" t="s">
        <v>2</v>
      </c>
      <c r="C318" s="5">
        <v>667897783</v>
      </c>
      <c r="D318" s="5" t="s">
        <v>66</v>
      </c>
      <c r="E318" s="5" t="b">
        <f t="shared" si="19"/>
        <v>0</v>
      </c>
      <c r="F318" s="58" t="s">
        <v>2271</v>
      </c>
      <c r="G318" s="57">
        <v>43223</v>
      </c>
      <c r="H318" s="15" t="s">
        <v>3258</v>
      </c>
      <c r="I318" s="16">
        <f t="shared" si="20"/>
        <v>9.4074074074024239E-5</v>
      </c>
      <c r="J318" s="16"/>
      <c r="K318" s="16">
        <f ca="1">MIN(OFFSET(I320,J320*-1+2,0,J320-1,1))</f>
        <v>9.4074074074024239E-5</v>
      </c>
      <c r="M318"/>
    </row>
    <row r="319" spans="1:13" x14ac:dyDescent="0.3">
      <c r="A319" s="5">
        <f>VLOOKUP(C319,'UniqueAuthor#s'!$B$5:$C$72,2,TRUE)</f>
        <v>50</v>
      </c>
      <c r="B319" s="5" t="s">
        <v>2</v>
      </c>
      <c r="C319" s="5">
        <v>667897783</v>
      </c>
      <c r="D319" s="5" t="s">
        <v>17</v>
      </c>
      <c r="E319" s="5" t="b">
        <f t="shared" si="19"/>
        <v>0</v>
      </c>
      <c r="F319" s="58" t="s">
        <v>2272</v>
      </c>
      <c r="G319" s="57">
        <v>43223</v>
      </c>
      <c r="H319" s="15" t="s">
        <v>3259</v>
      </c>
      <c r="I319" s="16">
        <f t="shared" si="20"/>
        <v>1.1040509259263587E-4</v>
      </c>
      <c r="J319" s="16"/>
      <c r="K319" s="16">
        <f ca="1">MAX(OFFSET(I320,J320*-1+2,0,J320-1,1))</f>
        <v>8.7063657407404627E-4</v>
      </c>
      <c r="M319"/>
    </row>
    <row r="320" spans="1:13" x14ac:dyDescent="0.3">
      <c r="A320" s="5">
        <f>VLOOKUP(C320,'UniqueAuthor#s'!$B$5:$C$72,2,TRUE)</f>
        <v>50</v>
      </c>
      <c r="B320" s="5" t="s">
        <v>2</v>
      </c>
      <c r="C320" s="5">
        <v>667897783</v>
      </c>
      <c r="D320" s="5" t="s">
        <v>25</v>
      </c>
      <c r="E320" s="5" t="b">
        <f t="shared" si="19"/>
        <v>1</v>
      </c>
      <c r="F320" s="58" t="s">
        <v>2273</v>
      </c>
      <c r="G320" s="57">
        <v>43223</v>
      </c>
      <c r="H320" s="15" t="s">
        <v>3260</v>
      </c>
      <c r="I320" s="16">
        <f t="shared" si="20"/>
        <v>4.6133101851864033E-4</v>
      </c>
      <c r="J320" s="5">
        <f>COUNTIF($C$6:$C$441,"="&amp;C320)</f>
        <v>8</v>
      </c>
      <c r="K320" s="16">
        <f ca="1">AVERAGE(OFFSET(I320,J320*-1+2,0,J320-1,1))</f>
        <v>3.2663855820106287E-4</v>
      </c>
      <c r="M320"/>
    </row>
    <row r="321" spans="1:13" x14ac:dyDescent="0.3">
      <c r="A321" s="5">
        <f>VLOOKUP(C321,'UniqueAuthor#s'!$B$5:$C$72,2,TRUE)</f>
        <v>51</v>
      </c>
      <c r="B321" s="5" t="s">
        <v>2</v>
      </c>
      <c r="C321" s="5">
        <v>675845501</v>
      </c>
      <c r="D321" s="5" t="s">
        <v>44</v>
      </c>
      <c r="E321" s="5" t="b">
        <f t="shared" si="19"/>
        <v>0</v>
      </c>
      <c r="F321" s="58" t="s">
        <v>2303</v>
      </c>
      <c r="G321" s="57">
        <v>43217</v>
      </c>
      <c r="H321" s="15" t="s">
        <v>3261</v>
      </c>
      <c r="I321" s="16"/>
      <c r="J321" s="16"/>
      <c r="K321" s="16"/>
      <c r="M321"/>
    </row>
    <row r="322" spans="1:13" x14ac:dyDescent="0.3">
      <c r="A322" s="5">
        <f>VLOOKUP(C322,'UniqueAuthor#s'!$B$5:$C$72,2,TRUE)</f>
        <v>51</v>
      </c>
      <c r="B322" s="5" t="s">
        <v>2</v>
      </c>
      <c r="C322" s="5">
        <v>675845501</v>
      </c>
      <c r="D322" s="5" t="s">
        <v>1126</v>
      </c>
      <c r="E322" s="5" t="b">
        <f t="shared" si="19"/>
        <v>0</v>
      </c>
      <c r="F322" s="58" t="s">
        <v>2304</v>
      </c>
      <c r="G322" s="57">
        <v>43217</v>
      </c>
      <c r="H322" s="15" t="s">
        <v>3262</v>
      </c>
      <c r="I322" s="16">
        <f t="shared" si="20"/>
        <v>7.7321759259263434E-4</v>
      </c>
      <c r="J322" s="16"/>
      <c r="K322" s="16"/>
      <c r="M322"/>
    </row>
    <row r="323" spans="1:13" x14ac:dyDescent="0.3">
      <c r="A323" s="5">
        <f>VLOOKUP(C323,'UniqueAuthor#s'!$B$5:$C$72,2,TRUE)</f>
        <v>51</v>
      </c>
      <c r="B323" s="5" t="s">
        <v>2</v>
      </c>
      <c r="C323" s="5">
        <v>675845501</v>
      </c>
      <c r="D323" s="5" t="s">
        <v>17</v>
      </c>
      <c r="E323" s="5" t="b">
        <f t="shared" si="19"/>
        <v>0</v>
      </c>
      <c r="F323" s="58" t="s">
        <v>2305</v>
      </c>
      <c r="G323" s="57">
        <v>43217</v>
      </c>
      <c r="H323" s="15" t="s">
        <v>3263</v>
      </c>
      <c r="I323" s="16">
        <f t="shared" si="20"/>
        <v>2.8560185185178E-4</v>
      </c>
      <c r="J323" s="16"/>
      <c r="K323" s="16">
        <f ca="1">MIN(OFFSET(I325,J325*-1+2,0,J325-1,1))</f>
        <v>2.256828703703917E-4</v>
      </c>
      <c r="M323"/>
    </row>
    <row r="324" spans="1:13" x14ac:dyDescent="0.3">
      <c r="A324" s="5">
        <f>VLOOKUP(C324,'UniqueAuthor#s'!$B$5:$C$72,2,TRUE)</f>
        <v>51</v>
      </c>
      <c r="B324" s="5" t="s">
        <v>2</v>
      </c>
      <c r="C324" s="5">
        <v>675845501</v>
      </c>
      <c r="D324" s="5" t="s">
        <v>22</v>
      </c>
      <c r="E324" s="5" t="b">
        <f t="shared" si="19"/>
        <v>0</v>
      </c>
      <c r="F324" s="58" t="s">
        <v>2306</v>
      </c>
      <c r="G324" s="57">
        <v>43217</v>
      </c>
      <c r="H324" s="15" t="s">
        <v>3264</v>
      </c>
      <c r="I324" s="16">
        <f t="shared" si="20"/>
        <v>2.256828703703917E-4</v>
      </c>
      <c r="J324" s="16"/>
      <c r="K324" s="16">
        <f ca="1">MAX(OFFSET(I325,J325*-1+2,0,J325-1,1))</f>
        <v>7.7321759259263434E-4</v>
      </c>
      <c r="M324"/>
    </row>
    <row r="325" spans="1:13" x14ac:dyDescent="0.3">
      <c r="A325" s="5">
        <f>VLOOKUP(C325,'UniqueAuthor#s'!$B$5:$C$72,2,TRUE)</f>
        <v>51</v>
      </c>
      <c r="B325" s="5" t="s">
        <v>2</v>
      </c>
      <c r="C325" s="5">
        <v>675845501</v>
      </c>
      <c r="D325" s="5" t="s">
        <v>25</v>
      </c>
      <c r="E325" s="5" t="b">
        <f t="shared" si="19"/>
        <v>1</v>
      </c>
      <c r="F325" s="58" t="s">
        <v>2307</v>
      </c>
      <c r="G325" s="57">
        <v>43217</v>
      </c>
      <c r="H325" s="15" t="s">
        <v>3265</v>
      </c>
      <c r="I325" s="16">
        <f t="shared" si="20"/>
        <v>3.2938657407410865E-4</v>
      </c>
      <c r="J325" s="5">
        <f>COUNTIF($C$6:$C$441,"="&amp;C325)</f>
        <v>5</v>
      </c>
      <c r="K325" s="16">
        <f ca="1">AVERAGE(OFFSET(I325,J325*-1+2,0,J325-1,1))</f>
        <v>4.0347222222222867E-4</v>
      </c>
      <c r="M325"/>
    </row>
    <row r="326" spans="1:13" x14ac:dyDescent="0.3">
      <c r="A326" s="5">
        <f>VLOOKUP(C326,'UniqueAuthor#s'!$B$5:$C$72,2,TRUE)</f>
        <v>52</v>
      </c>
      <c r="B326" s="5" t="s">
        <v>2</v>
      </c>
      <c r="C326" s="5">
        <v>722009152</v>
      </c>
      <c r="D326" s="5" t="s">
        <v>38</v>
      </c>
      <c r="E326" s="5" t="b">
        <f t="shared" ref="E326:E389" si="21">IF(OR($D326=$T$9,$D326=$T$10,$D326=$T$11),TRUE,FALSE)</f>
        <v>0</v>
      </c>
      <c r="F326" s="58" t="s">
        <v>2310</v>
      </c>
      <c r="G326" s="57">
        <v>43216</v>
      </c>
      <c r="H326" s="15" t="s">
        <v>3266</v>
      </c>
      <c r="I326" s="16"/>
      <c r="J326" s="16"/>
      <c r="K326" s="16"/>
      <c r="M326"/>
    </row>
    <row r="327" spans="1:13" x14ac:dyDescent="0.3">
      <c r="A327" s="5">
        <f>VLOOKUP(C327,'UniqueAuthor#s'!$B$5:$C$72,2,TRUE)</f>
        <v>52</v>
      </c>
      <c r="B327" s="5" t="s">
        <v>2</v>
      </c>
      <c r="C327" s="5">
        <v>722009152</v>
      </c>
      <c r="D327" s="5" t="s">
        <v>38</v>
      </c>
      <c r="E327" s="5" t="b">
        <f t="shared" si="21"/>
        <v>0</v>
      </c>
      <c r="F327" s="58" t="s">
        <v>2311</v>
      </c>
      <c r="G327" s="57">
        <v>43216</v>
      </c>
      <c r="H327" s="15" t="s">
        <v>3267</v>
      </c>
      <c r="I327" s="16">
        <f t="shared" si="20"/>
        <v>4.0289351851852118E-5</v>
      </c>
      <c r="J327" s="16"/>
      <c r="K327" s="16"/>
      <c r="M327"/>
    </row>
    <row r="328" spans="1:13" x14ac:dyDescent="0.3">
      <c r="A328" s="5">
        <f>VLOOKUP(C328,'UniqueAuthor#s'!$B$5:$C$72,2,TRUE)</f>
        <v>52</v>
      </c>
      <c r="B328" s="5" t="s">
        <v>2</v>
      </c>
      <c r="C328" s="5">
        <v>722009152</v>
      </c>
      <c r="D328" s="5" t="s">
        <v>17</v>
      </c>
      <c r="E328" s="5" t="b">
        <f t="shared" si="21"/>
        <v>0</v>
      </c>
      <c r="F328" s="58" t="s">
        <v>2312</v>
      </c>
      <c r="G328" s="57">
        <v>43216</v>
      </c>
      <c r="H328" s="15" t="s">
        <v>3268</v>
      </c>
      <c r="I328" s="16">
        <f t="shared" si="20"/>
        <v>6.256134259259305E-4</v>
      </c>
      <c r="J328" s="16"/>
      <c r="K328" s="16"/>
      <c r="M328"/>
    </row>
    <row r="329" spans="1:13" x14ac:dyDescent="0.3">
      <c r="A329" s="5">
        <f>VLOOKUP(C329,'UniqueAuthor#s'!$B$5:$C$72,2,TRUE)</f>
        <v>52</v>
      </c>
      <c r="B329" s="5" t="s">
        <v>2</v>
      </c>
      <c r="C329" s="5">
        <v>722009152</v>
      </c>
      <c r="D329" s="5" t="s">
        <v>22</v>
      </c>
      <c r="E329" s="5" t="b">
        <f t="shared" si="21"/>
        <v>0</v>
      </c>
      <c r="F329" s="58" t="s">
        <v>2313</v>
      </c>
      <c r="G329" s="57">
        <v>43216</v>
      </c>
      <c r="H329" s="15" t="s">
        <v>3269</v>
      </c>
      <c r="I329" s="16">
        <f t="shared" si="20"/>
        <v>1.3692129629627736E-4</v>
      </c>
      <c r="J329" s="16"/>
      <c r="K329" s="16"/>
      <c r="M329"/>
    </row>
    <row r="330" spans="1:13" x14ac:dyDescent="0.3">
      <c r="A330" s="5">
        <f>VLOOKUP(C330,'UniqueAuthor#s'!$B$5:$C$72,2,TRUE)</f>
        <v>52</v>
      </c>
      <c r="B330" s="5" t="s">
        <v>2</v>
      </c>
      <c r="C330" s="5">
        <v>722009152</v>
      </c>
      <c r="D330" s="5" t="s">
        <v>84</v>
      </c>
      <c r="E330" s="5" t="b">
        <f t="shared" si="21"/>
        <v>0</v>
      </c>
      <c r="F330" s="58" t="s">
        <v>2314</v>
      </c>
      <c r="G330" s="57">
        <v>43216</v>
      </c>
      <c r="H330" s="15" t="s">
        <v>3270</v>
      </c>
      <c r="I330" s="16">
        <f t="shared" si="20"/>
        <v>3.1082175925933875E-4</v>
      </c>
      <c r="J330" s="16"/>
      <c r="K330" s="16">
        <f ca="1">MIN(OFFSET(I332,J332*-1+2,0,J332-1,1))</f>
        <v>4.0289351851852118E-5</v>
      </c>
      <c r="M330"/>
    </row>
    <row r="331" spans="1:13" x14ac:dyDescent="0.3">
      <c r="A331" s="5">
        <f>VLOOKUP(C331,'UniqueAuthor#s'!$B$5:$C$72,2,TRUE)</f>
        <v>52</v>
      </c>
      <c r="B331" s="5" t="s">
        <v>2</v>
      </c>
      <c r="C331" s="5">
        <v>722009152</v>
      </c>
      <c r="D331" s="5" t="s">
        <v>94</v>
      </c>
      <c r="E331" s="5" t="b">
        <f t="shared" si="21"/>
        <v>0</v>
      </c>
      <c r="F331" s="58" t="s">
        <v>2315</v>
      </c>
      <c r="G331" s="57">
        <v>43216</v>
      </c>
      <c r="H331" s="15" t="s">
        <v>3271</v>
      </c>
      <c r="I331" s="16">
        <f t="shared" si="20"/>
        <v>3.0259259259257654E-4</v>
      </c>
      <c r="J331" s="16"/>
      <c r="K331" s="16">
        <f ca="1">MAX(OFFSET(I332,J332*-1+2,0,J332-1,1))</f>
        <v>6.8318287037039127E-4</v>
      </c>
      <c r="M331"/>
    </row>
    <row r="332" spans="1:13" x14ac:dyDescent="0.3">
      <c r="A332" s="5">
        <f>VLOOKUP(C332,'UniqueAuthor#s'!$B$5:$C$72,2,TRUE)</f>
        <v>52</v>
      </c>
      <c r="B332" s="5" t="s">
        <v>2</v>
      </c>
      <c r="C332" s="5">
        <v>722009152</v>
      </c>
      <c r="D332" s="5" t="s">
        <v>25</v>
      </c>
      <c r="E332" s="5" t="b">
        <f t="shared" si="21"/>
        <v>1</v>
      </c>
      <c r="F332" s="58" t="s">
        <v>2316</v>
      </c>
      <c r="G332" s="57">
        <v>43216</v>
      </c>
      <c r="H332" s="15" t="s">
        <v>3272</v>
      </c>
      <c r="I332" s="16">
        <f t="shared" si="20"/>
        <v>6.8318287037039127E-4</v>
      </c>
      <c r="J332" s="5">
        <f>COUNTIF($C$6:$C$441,"="&amp;C332)</f>
        <v>7</v>
      </c>
      <c r="K332" s="16">
        <f ca="1">AVERAGE(OFFSET(I332,J332*-1+2,0,J332-1,1))</f>
        <v>3.4990354938272777E-4</v>
      </c>
      <c r="M332"/>
    </row>
    <row r="333" spans="1:13" x14ac:dyDescent="0.3">
      <c r="A333" s="5">
        <f>VLOOKUP(C333,'UniqueAuthor#s'!$B$5:$C$72,2,TRUE)</f>
        <v>53</v>
      </c>
      <c r="B333" s="5" t="s">
        <v>2</v>
      </c>
      <c r="C333" s="5">
        <v>763921044</v>
      </c>
      <c r="D333" s="5" t="s">
        <v>25</v>
      </c>
      <c r="E333" s="5" t="b">
        <f t="shared" si="21"/>
        <v>1</v>
      </c>
      <c r="F333" s="58" t="s">
        <v>2348</v>
      </c>
      <c r="G333" s="57">
        <v>43215</v>
      </c>
      <c r="H333" s="15" t="s">
        <v>3273</v>
      </c>
      <c r="I333" s="16"/>
      <c r="J333" s="5">
        <f>COUNTIF($C$6:$C$441,"="&amp;C333)</f>
        <v>1</v>
      </c>
      <c r="K333" s="16"/>
      <c r="M333"/>
    </row>
    <row r="334" spans="1:13" x14ac:dyDescent="0.3">
      <c r="A334" s="5">
        <f>VLOOKUP(C334,'UniqueAuthor#s'!$B$5:$C$72,2,TRUE)</f>
        <v>54</v>
      </c>
      <c r="B334" s="5" t="s">
        <v>2</v>
      </c>
      <c r="C334" s="5">
        <v>768375577</v>
      </c>
      <c r="D334" s="5" t="s">
        <v>91</v>
      </c>
      <c r="E334" s="5" t="b">
        <f t="shared" si="21"/>
        <v>0</v>
      </c>
      <c r="F334" s="58" t="s">
        <v>2358</v>
      </c>
      <c r="G334" s="57">
        <v>43214</v>
      </c>
      <c r="H334" s="15" t="s">
        <v>3274</v>
      </c>
      <c r="I334" s="16"/>
      <c r="J334" s="16"/>
      <c r="K334" s="16"/>
      <c r="M334"/>
    </row>
    <row r="335" spans="1:13" x14ac:dyDescent="0.3">
      <c r="A335" s="5">
        <f>VLOOKUP(C335,'UniqueAuthor#s'!$B$5:$C$72,2,TRUE)</f>
        <v>54</v>
      </c>
      <c r="B335" s="5" t="s">
        <v>2</v>
      </c>
      <c r="C335" s="5">
        <v>768375577</v>
      </c>
      <c r="D335" s="5" t="s">
        <v>44</v>
      </c>
      <c r="E335" s="5" t="b">
        <f t="shared" si="21"/>
        <v>0</v>
      </c>
      <c r="F335" s="58" t="s">
        <v>2359</v>
      </c>
      <c r="G335" s="57">
        <v>43214</v>
      </c>
      <c r="H335" s="15" t="s">
        <v>3275</v>
      </c>
      <c r="I335" s="16">
        <f t="shared" ref="I335:I401" si="22">H335-H334</f>
        <v>3.1546296296303122E-4</v>
      </c>
      <c r="J335" s="16"/>
      <c r="K335" s="16"/>
      <c r="M335"/>
    </row>
    <row r="336" spans="1:13" x14ac:dyDescent="0.3">
      <c r="A336" s="5">
        <f>VLOOKUP(C336,'UniqueAuthor#s'!$B$5:$C$72,2,TRUE)</f>
        <v>54</v>
      </c>
      <c r="B336" s="5" t="s">
        <v>2</v>
      </c>
      <c r="C336" s="5">
        <v>768375577</v>
      </c>
      <c r="D336" s="5" t="s">
        <v>22</v>
      </c>
      <c r="E336" s="5" t="b">
        <f t="shared" si="21"/>
        <v>0</v>
      </c>
      <c r="F336" s="58" t="s">
        <v>2360</v>
      </c>
      <c r="G336" s="57">
        <v>43214</v>
      </c>
      <c r="H336" s="15" t="s">
        <v>3276</v>
      </c>
      <c r="I336" s="16">
        <f t="shared" si="22"/>
        <v>5.7718749999990937E-4</v>
      </c>
      <c r="J336" s="16"/>
      <c r="K336" s="16">
        <f ca="1">MIN(OFFSET(I338,J338*-1+2,0,J338-1,1))</f>
        <v>3.1546296296303122E-4</v>
      </c>
      <c r="M336"/>
    </row>
    <row r="337" spans="1:13" x14ac:dyDescent="0.3">
      <c r="A337" s="5">
        <f>VLOOKUP(C337,'UniqueAuthor#s'!$B$5:$C$72,2,TRUE)</f>
        <v>54</v>
      </c>
      <c r="B337" s="5" t="s">
        <v>2</v>
      </c>
      <c r="C337" s="5">
        <v>768375577</v>
      </c>
      <c r="D337" s="5" t="s">
        <v>17</v>
      </c>
      <c r="E337" s="5" t="b">
        <f t="shared" si="21"/>
        <v>0</v>
      </c>
      <c r="F337" s="58" t="s">
        <v>2361</v>
      </c>
      <c r="G337" s="57">
        <v>43214</v>
      </c>
      <c r="H337" s="15" t="s">
        <v>3277</v>
      </c>
      <c r="I337" s="16">
        <f t="shared" si="22"/>
        <v>3.2097222222216004E-4</v>
      </c>
      <c r="J337" s="16"/>
      <c r="K337" s="16">
        <f ca="1">MAX(OFFSET(I338,J338*-1+2,0,J338-1,1))</f>
        <v>5.7718749999990937E-4</v>
      </c>
      <c r="M337"/>
    </row>
    <row r="338" spans="1:13" x14ac:dyDescent="0.3">
      <c r="A338" s="5">
        <f>VLOOKUP(C338,'UniqueAuthor#s'!$B$5:$C$72,2,TRUE)</f>
        <v>54</v>
      </c>
      <c r="B338" s="5" t="s">
        <v>2</v>
      </c>
      <c r="C338" s="5">
        <v>768375577</v>
      </c>
      <c r="D338" s="5" t="s">
        <v>25</v>
      </c>
      <c r="E338" s="5" t="b">
        <f t="shared" si="21"/>
        <v>1</v>
      </c>
      <c r="F338" s="58" t="s">
        <v>2362</v>
      </c>
      <c r="G338" s="57">
        <v>43214</v>
      </c>
      <c r="H338" s="15" t="s">
        <v>3278</v>
      </c>
      <c r="I338" s="16">
        <f t="shared" si="22"/>
        <v>3.3600694444446688E-4</v>
      </c>
      <c r="J338" s="5">
        <f>COUNTIF($C$6:$C$441,"="&amp;C338)</f>
        <v>5</v>
      </c>
      <c r="K338" s="16">
        <f ca="1">AVERAGE(OFFSET(I338,J338*-1+2,0,J338-1,1))</f>
        <v>3.8740740740739188E-4</v>
      </c>
      <c r="M338"/>
    </row>
    <row r="339" spans="1:13" x14ac:dyDescent="0.3">
      <c r="A339" s="5">
        <f>VLOOKUP(C339,'UniqueAuthor#s'!$B$5:$C$72,2,TRUE)</f>
        <v>55</v>
      </c>
      <c r="B339" s="5" t="s">
        <v>2</v>
      </c>
      <c r="C339" s="5">
        <v>778015582</v>
      </c>
      <c r="D339" s="5" t="s">
        <v>17</v>
      </c>
      <c r="E339" s="5" t="b">
        <f t="shared" si="21"/>
        <v>0</v>
      </c>
      <c r="F339" s="58" t="s">
        <v>2378</v>
      </c>
      <c r="G339" s="57">
        <v>43216</v>
      </c>
      <c r="H339" s="15" t="s">
        <v>3279</v>
      </c>
      <c r="I339" s="16"/>
      <c r="J339" s="16"/>
      <c r="K339" s="16"/>
      <c r="M339"/>
    </row>
    <row r="340" spans="1:13" x14ac:dyDescent="0.3">
      <c r="A340" s="5">
        <f>VLOOKUP(C340,'UniqueAuthor#s'!$B$5:$C$72,2,TRUE)</f>
        <v>55</v>
      </c>
      <c r="B340" s="5" t="s">
        <v>2</v>
      </c>
      <c r="C340" s="5">
        <v>778015582</v>
      </c>
      <c r="D340" s="5" t="s">
        <v>151</v>
      </c>
      <c r="E340" s="5" t="b">
        <f t="shared" si="21"/>
        <v>0</v>
      </c>
      <c r="F340" s="58" t="s">
        <v>2379</v>
      </c>
      <c r="G340" s="57">
        <v>43216</v>
      </c>
      <c r="H340" s="15" t="s">
        <v>3280</v>
      </c>
      <c r="I340" s="16">
        <f t="shared" si="22"/>
        <v>3.5498842592590618E-4</v>
      </c>
      <c r="J340" s="16"/>
      <c r="K340" s="16"/>
      <c r="M340"/>
    </row>
    <row r="341" spans="1:13" x14ac:dyDescent="0.3">
      <c r="A341" s="5">
        <f>VLOOKUP(C341,'UniqueAuthor#s'!$B$5:$C$72,2,TRUE)</f>
        <v>55</v>
      </c>
      <c r="B341" s="5" t="s">
        <v>2</v>
      </c>
      <c r="C341" s="5">
        <v>778015582</v>
      </c>
      <c r="D341" s="5" t="s">
        <v>78</v>
      </c>
      <c r="E341" s="5" t="b">
        <f t="shared" si="21"/>
        <v>0</v>
      </c>
      <c r="F341" s="58" t="s">
        <v>2380</v>
      </c>
      <c r="G341" s="57">
        <v>43216</v>
      </c>
      <c r="H341" s="15" t="s">
        <v>3281</v>
      </c>
      <c r="I341" s="16">
        <f t="shared" si="22"/>
        <v>1.1155092592593507E-4</v>
      </c>
      <c r="J341" s="16"/>
      <c r="K341" s="16"/>
      <c r="M341"/>
    </row>
    <row r="342" spans="1:13" x14ac:dyDescent="0.3">
      <c r="A342" s="5">
        <f>VLOOKUP(C342,'UniqueAuthor#s'!$B$5:$C$72,2,TRUE)</f>
        <v>55</v>
      </c>
      <c r="B342" s="5" t="s">
        <v>2</v>
      </c>
      <c r="C342" s="5">
        <v>778015582</v>
      </c>
      <c r="D342" s="5" t="s">
        <v>32</v>
      </c>
      <c r="E342" s="5" t="b">
        <f t="shared" si="21"/>
        <v>0</v>
      </c>
      <c r="F342" s="58" t="s">
        <v>2381</v>
      </c>
      <c r="G342" s="57">
        <v>43216</v>
      </c>
      <c r="H342" s="15" t="s">
        <v>3282</v>
      </c>
      <c r="I342" s="16">
        <f t="shared" si="22"/>
        <v>2.6605324074072123E-4</v>
      </c>
      <c r="J342" s="16"/>
      <c r="K342" s="16">
        <f ca="1">MIN(OFFSET(I344,J344*-1+2,0,J344-1,1))</f>
        <v>1.1155092592593507E-4</v>
      </c>
      <c r="M342"/>
    </row>
    <row r="343" spans="1:13" x14ac:dyDescent="0.3">
      <c r="A343" s="5">
        <f>VLOOKUP(C343,'UniqueAuthor#s'!$B$5:$C$72,2,TRUE)</f>
        <v>55</v>
      </c>
      <c r="B343" s="5" t="s">
        <v>2</v>
      </c>
      <c r="C343" s="5">
        <v>778015582</v>
      </c>
      <c r="D343" s="5" t="s">
        <v>152</v>
      </c>
      <c r="E343" s="5" t="b">
        <f t="shared" si="21"/>
        <v>0</v>
      </c>
      <c r="F343" s="58" t="s">
        <v>2382</v>
      </c>
      <c r="G343" s="57">
        <v>43216</v>
      </c>
      <c r="H343" s="15" t="s">
        <v>3283</v>
      </c>
      <c r="I343" s="16">
        <f t="shared" si="22"/>
        <v>6.4170138888891559E-4</v>
      </c>
      <c r="J343" s="16"/>
      <c r="K343" s="16">
        <f ca="1">MAX(OFFSET(I344,J344*-1+2,0,J344-1,1))</f>
        <v>6.4170138888891559E-4</v>
      </c>
      <c r="M343"/>
    </row>
    <row r="344" spans="1:13" x14ac:dyDescent="0.3">
      <c r="A344" s="5">
        <f>VLOOKUP(C344,'UniqueAuthor#s'!$B$5:$C$72,2,TRUE)</f>
        <v>55</v>
      </c>
      <c r="B344" s="5" t="s">
        <v>2</v>
      </c>
      <c r="C344" s="5">
        <v>778015582</v>
      </c>
      <c r="D344" s="5" t="s">
        <v>25</v>
      </c>
      <c r="E344" s="5" t="b">
        <f t="shared" si="21"/>
        <v>1</v>
      </c>
      <c r="F344" s="58" t="s">
        <v>2383</v>
      </c>
      <c r="G344" s="57">
        <v>43216</v>
      </c>
      <c r="H344" s="15" t="s">
        <v>3284</v>
      </c>
      <c r="I344" s="16">
        <f t="shared" si="22"/>
        <v>1.5583333333335503E-4</v>
      </c>
      <c r="J344" s="5">
        <f>COUNTIF($C$6:$C$441,"="&amp;C344)</f>
        <v>6</v>
      </c>
      <c r="K344" s="16">
        <f ca="1">AVERAGE(OFFSET(I344,J344*-1+2,0,J344-1,1))</f>
        <v>3.060254629629666E-4</v>
      </c>
      <c r="M344"/>
    </row>
    <row r="345" spans="1:13" x14ac:dyDescent="0.3">
      <c r="A345" s="5">
        <f>VLOOKUP(C345,'UniqueAuthor#s'!$B$5:$C$72,2,TRUE)</f>
        <v>56</v>
      </c>
      <c r="B345" s="5" t="s">
        <v>2</v>
      </c>
      <c r="C345" s="9">
        <v>824185842</v>
      </c>
      <c r="D345" s="9" t="s">
        <v>38</v>
      </c>
      <c r="E345" s="5" t="b">
        <f t="shared" si="21"/>
        <v>0</v>
      </c>
      <c r="F345" s="58" t="s">
        <v>2387</v>
      </c>
      <c r="G345" s="57">
        <v>43216</v>
      </c>
      <c r="H345" s="15" t="s">
        <v>3285</v>
      </c>
      <c r="I345" s="16"/>
      <c r="J345" s="16"/>
      <c r="K345" s="16"/>
      <c r="M345"/>
    </row>
    <row r="346" spans="1:13" x14ac:dyDescent="0.3">
      <c r="A346" s="5">
        <f>VLOOKUP(C346,'UniqueAuthor#s'!$B$5:$C$72,2,TRUE)</f>
        <v>56</v>
      </c>
      <c r="B346" s="5" t="s">
        <v>2</v>
      </c>
      <c r="C346" s="9">
        <v>824185842</v>
      </c>
      <c r="D346" s="9" t="s">
        <v>1126</v>
      </c>
      <c r="E346" s="5" t="b">
        <f t="shared" si="21"/>
        <v>0</v>
      </c>
      <c r="F346" s="58" t="s">
        <v>2388</v>
      </c>
      <c r="G346" s="57">
        <v>43216</v>
      </c>
      <c r="H346" s="15" t="s">
        <v>3286</v>
      </c>
      <c r="I346" s="16">
        <f t="shared" si="22"/>
        <v>4.3302083333340846E-4</v>
      </c>
      <c r="J346" s="16"/>
      <c r="K346" s="16"/>
      <c r="M346"/>
    </row>
    <row r="347" spans="1:13" x14ac:dyDescent="0.3">
      <c r="A347" s="5">
        <f>VLOOKUP(C347,'UniqueAuthor#s'!$B$5:$C$72,2,TRUE)</f>
        <v>56</v>
      </c>
      <c r="B347" s="5" t="s">
        <v>2</v>
      </c>
      <c r="C347" s="9">
        <v>824185842</v>
      </c>
      <c r="D347" s="9" t="s">
        <v>111</v>
      </c>
      <c r="E347" s="5" t="b">
        <f t="shared" si="21"/>
        <v>0</v>
      </c>
      <c r="F347" s="58" t="s">
        <v>2389</v>
      </c>
      <c r="G347" s="57">
        <v>43216</v>
      </c>
      <c r="H347" s="15" t="s">
        <v>3287</v>
      </c>
      <c r="I347" s="16">
        <f t="shared" si="22"/>
        <v>2.7833333333326937E-4</v>
      </c>
      <c r="J347" s="16"/>
      <c r="K347" s="16"/>
      <c r="M347"/>
    </row>
    <row r="348" spans="1:13" x14ac:dyDescent="0.3">
      <c r="A348" s="5">
        <f>VLOOKUP(C348,'UniqueAuthor#s'!$B$5:$C$72,2,TRUE)</f>
        <v>56</v>
      </c>
      <c r="B348" s="5" t="s">
        <v>2</v>
      </c>
      <c r="C348" s="9">
        <v>824185842</v>
      </c>
      <c r="D348" s="9" t="s">
        <v>28</v>
      </c>
      <c r="E348" s="5" t="b">
        <f t="shared" si="21"/>
        <v>0</v>
      </c>
      <c r="F348" s="58" t="s">
        <v>2390</v>
      </c>
      <c r="G348" s="57">
        <v>43216</v>
      </c>
      <c r="H348" s="15" t="s">
        <v>3288</v>
      </c>
      <c r="I348" s="16">
        <f t="shared" si="22"/>
        <v>5.5068287037041141E-4</v>
      </c>
      <c r="J348" s="16"/>
      <c r="K348" s="16">
        <f ca="1">MIN(OFFSET(I350,J350*-1+2,0,J350-1,1))</f>
        <v>1.6407407407392771E-4</v>
      </c>
      <c r="M348"/>
    </row>
    <row r="349" spans="1:13" x14ac:dyDescent="0.3">
      <c r="A349" s="5">
        <f>VLOOKUP(C349,'UniqueAuthor#s'!$B$5:$C$72,2,TRUE)</f>
        <v>56</v>
      </c>
      <c r="B349" s="5" t="s">
        <v>2</v>
      </c>
      <c r="C349" s="9">
        <v>824185842</v>
      </c>
      <c r="D349" s="9" t="s">
        <v>46</v>
      </c>
      <c r="E349" s="5" t="b">
        <f t="shared" si="21"/>
        <v>0</v>
      </c>
      <c r="F349" s="58" t="s">
        <v>2391</v>
      </c>
      <c r="G349" s="57">
        <v>43216</v>
      </c>
      <c r="H349" s="15" t="s">
        <v>3289</v>
      </c>
      <c r="I349" s="16">
        <f t="shared" si="22"/>
        <v>2.210300925926667E-4</v>
      </c>
      <c r="J349" s="16"/>
      <c r="K349" s="16">
        <f ca="1">MAX(OFFSET(I350,J350*-1+2,0,J350-1,1))</f>
        <v>5.5068287037041141E-4</v>
      </c>
      <c r="M349"/>
    </row>
    <row r="350" spans="1:13" x14ac:dyDescent="0.3">
      <c r="A350" s="5">
        <f>VLOOKUP(C350,'UniqueAuthor#s'!$B$5:$C$72,2,TRUE)</f>
        <v>56</v>
      </c>
      <c r="B350" s="5" t="s">
        <v>2</v>
      </c>
      <c r="C350" s="9">
        <v>824185842</v>
      </c>
      <c r="D350" s="9" t="s">
        <v>25</v>
      </c>
      <c r="E350" s="5" t="b">
        <f t="shared" si="21"/>
        <v>1</v>
      </c>
      <c r="F350" s="58" t="s">
        <v>2392</v>
      </c>
      <c r="G350" s="57">
        <v>43216</v>
      </c>
      <c r="H350" s="15" t="s">
        <v>3290</v>
      </c>
      <c r="I350" s="16">
        <f t="shared" si="22"/>
        <v>1.6407407407392771E-4</v>
      </c>
      <c r="J350" s="5">
        <f>COUNTIF($C$6:$C$441,"="&amp;C350)</f>
        <v>6</v>
      </c>
      <c r="K350" s="16">
        <f ca="1">AVERAGE(OFFSET(I350,J350*-1+2,0,J350-1,1))</f>
        <v>3.2942824074073674E-4</v>
      </c>
      <c r="M350"/>
    </row>
    <row r="351" spans="1:13" x14ac:dyDescent="0.3">
      <c r="A351" s="5">
        <f>VLOOKUP(C351,'UniqueAuthor#s'!$B$5:$C$72,2,TRUE)</f>
        <v>57</v>
      </c>
      <c r="B351" s="5" t="s">
        <v>2</v>
      </c>
      <c r="C351" s="5">
        <v>831120960</v>
      </c>
      <c r="D351" s="5" t="s">
        <v>38</v>
      </c>
      <c r="E351" s="5" t="b">
        <f t="shared" si="21"/>
        <v>0</v>
      </c>
      <c r="F351" s="58" t="s">
        <v>2414</v>
      </c>
      <c r="G351" s="57">
        <v>43216</v>
      </c>
      <c r="H351" s="15" t="s">
        <v>3291</v>
      </c>
      <c r="I351" s="16"/>
      <c r="J351" s="16"/>
      <c r="K351" s="16"/>
      <c r="M351"/>
    </row>
    <row r="352" spans="1:13" x14ac:dyDescent="0.3">
      <c r="A352" s="5">
        <f>VLOOKUP(C352,'UniqueAuthor#s'!$B$5:$C$72,2,TRUE)</f>
        <v>57</v>
      </c>
      <c r="B352" s="5" t="s">
        <v>2</v>
      </c>
      <c r="C352" s="5">
        <v>831120960</v>
      </c>
      <c r="D352" s="5" t="s">
        <v>22</v>
      </c>
      <c r="E352" s="5" t="b">
        <f t="shared" si="21"/>
        <v>0</v>
      </c>
      <c r="F352" s="58" t="s">
        <v>2415</v>
      </c>
      <c r="G352" s="57">
        <v>43216</v>
      </c>
      <c r="H352" s="15" t="s">
        <v>3292</v>
      </c>
      <c r="I352" s="16">
        <f t="shared" si="22"/>
        <v>4.0502314814810925E-4</v>
      </c>
      <c r="J352" s="16"/>
      <c r="K352" s="16"/>
      <c r="M352"/>
    </row>
    <row r="353" spans="1:13" x14ac:dyDescent="0.3">
      <c r="A353" s="5">
        <f>VLOOKUP(C353,'UniqueAuthor#s'!$B$5:$C$72,2,TRUE)</f>
        <v>57</v>
      </c>
      <c r="B353" s="5" t="s">
        <v>2</v>
      </c>
      <c r="C353" s="5">
        <v>831120960</v>
      </c>
      <c r="D353" s="5" t="s">
        <v>17</v>
      </c>
      <c r="E353" s="5" t="b">
        <f t="shared" si="21"/>
        <v>0</v>
      </c>
      <c r="F353" s="58" t="s">
        <v>2416</v>
      </c>
      <c r="G353" s="57">
        <v>43216</v>
      </c>
      <c r="H353" s="15" t="s">
        <v>3293</v>
      </c>
      <c r="I353" s="16">
        <f t="shared" si="22"/>
        <v>1.2782407407407881E-4</v>
      </c>
      <c r="J353" s="16"/>
      <c r="K353" s="16">
        <f ca="1">MIN(OFFSET(I355,J355*-1+2,0,J355-1,1))</f>
        <v>1.2782407407407881E-4</v>
      </c>
      <c r="M353"/>
    </row>
    <row r="354" spans="1:13" x14ac:dyDescent="0.3">
      <c r="A354" s="5">
        <f>VLOOKUP(C354,'UniqueAuthor#s'!$B$5:$C$72,2,TRUE)</f>
        <v>57</v>
      </c>
      <c r="B354" s="5" t="s">
        <v>2</v>
      </c>
      <c r="C354" s="5">
        <v>831120960</v>
      </c>
      <c r="D354" s="5" t="s">
        <v>22</v>
      </c>
      <c r="E354" s="5" t="b">
        <f t="shared" si="21"/>
        <v>0</v>
      </c>
      <c r="F354" s="58" t="s">
        <v>2417</v>
      </c>
      <c r="G354" s="57">
        <v>43216</v>
      </c>
      <c r="H354" s="15" t="s">
        <v>3294</v>
      </c>
      <c r="I354" s="16">
        <f t="shared" si="22"/>
        <v>1.5251157407408789E-4</v>
      </c>
      <c r="J354" s="16"/>
      <c r="K354" s="16">
        <f ca="1">MAX(OFFSET(I355,J355*-1+2,0,J355-1,1))</f>
        <v>5.3773148148145156E-4</v>
      </c>
      <c r="M354"/>
    </row>
    <row r="355" spans="1:13" x14ac:dyDescent="0.3">
      <c r="A355" s="5">
        <f>VLOOKUP(C355,'UniqueAuthor#s'!$B$5:$C$72,2,TRUE)</f>
        <v>57</v>
      </c>
      <c r="B355" s="5" t="s">
        <v>2</v>
      </c>
      <c r="C355" s="5">
        <v>831120960</v>
      </c>
      <c r="D355" s="5" t="s">
        <v>29</v>
      </c>
      <c r="E355" s="5" t="b">
        <f t="shared" si="21"/>
        <v>1</v>
      </c>
      <c r="F355" s="58" t="s">
        <v>2418</v>
      </c>
      <c r="G355" s="57">
        <v>43216</v>
      </c>
      <c r="H355" s="15" t="s">
        <v>3295</v>
      </c>
      <c r="I355" s="16">
        <f t="shared" si="22"/>
        <v>5.3773148148145156E-4</v>
      </c>
      <c r="J355" s="5">
        <f>COUNTIF($C$6:$C$441,"="&amp;C355)</f>
        <v>5</v>
      </c>
      <c r="K355" s="16">
        <f ca="1">AVERAGE(OFFSET(I355,J355*-1+2,0,J355-1,1))</f>
        <v>3.0577256944443187E-4</v>
      </c>
      <c r="M355"/>
    </row>
    <row r="356" spans="1:13" x14ac:dyDescent="0.3">
      <c r="A356" s="5">
        <f>VLOOKUP(C356,'UniqueAuthor#s'!$B$5:$C$72,2,TRUE)</f>
        <v>58</v>
      </c>
      <c r="B356" s="5" t="s">
        <v>2</v>
      </c>
      <c r="C356" s="5">
        <v>839277133</v>
      </c>
      <c r="D356" s="5" t="s">
        <v>44</v>
      </c>
      <c r="E356" s="5" t="b">
        <f t="shared" si="21"/>
        <v>0</v>
      </c>
      <c r="F356" s="58" t="s">
        <v>2448</v>
      </c>
      <c r="G356" s="57">
        <v>43215</v>
      </c>
      <c r="H356" s="15" t="s">
        <v>3296</v>
      </c>
      <c r="I356" s="16"/>
      <c r="J356" s="16"/>
      <c r="K356" s="16"/>
      <c r="M356"/>
    </row>
    <row r="357" spans="1:13" x14ac:dyDescent="0.3">
      <c r="A357" s="5">
        <f>VLOOKUP(C357,'UniqueAuthor#s'!$B$5:$C$72,2,TRUE)</f>
        <v>58</v>
      </c>
      <c r="B357" s="5" t="s">
        <v>2</v>
      </c>
      <c r="C357" s="5">
        <v>839277133</v>
      </c>
      <c r="D357" s="5" t="s">
        <v>62</v>
      </c>
      <c r="E357" s="5" t="b">
        <f t="shared" si="21"/>
        <v>0</v>
      </c>
      <c r="F357" s="58" t="s">
        <v>2449</v>
      </c>
      <c r="G357" s="57">
        <v>43215</v>
      </c>
      <c r="H357" s="15" t="s">
        <v>3297</v>
      </c>
      <c r="I357" s="16">
        <f t="shared" si="22"/>
        <v>1.2733796296293676E-4</v>
      </c>
      <c r="J357" s="16"/>
      <c r="K357" s="16"/>
      <c r="M357"/>
    </row>
    <row r="358" spans="1:13" x14ac:dyDescent="0.3">
      <c r="A358" s="5">
        <f>VLOOKUP(C358,'UniqueAuthor#s'!$B$5:$C$72,2,TRUE)</f>
        <v>58</v>
      </c>
      <c r="B358" s="5" t="s">
        <v>2</v>
      </c>
      <c r="C358" s="5">
        <v>839277133</v>
      </c>
      <c r="D358" s="5" t="s">
        <v>62</v>
      </c>
      <c r="E358" s="5" t="b">
        <f t="shared" si="21"/>
        <v>0</v>
      </c>
      <c r="F358" s="58" t="s">
        <v>2450</v>
      </c>
      <c r="G358" s="57">
        <v>43215</v>
      </c>
      <c r="H358" s="15" t="s">
        <v>3298</v>
      </c>
      <c r="I358" s="16">
        <f t="shared" si="22"/>
        <v>1.7541087962962276E-3</v>
      </c>
      <c r="J358" s="16"/>
      <c r="K358" s="16"/>
      <c r="M358"/>
    </row>
    <row r="359" spans="1:13" x14ac:dyDescent="0.3">
      <c r="A359" s="5">
        <f>VLOOKUP(C359,'UniqueAuthor#s'!$B$5:$C$72,2,TRUE)</f>
        <v>58</v>
      </c>
      <c r="B359" s="5" t="s">
        <v>2</v>
      </c>
      <c r="C359" s="5">
        <v>839277133</v>
      </c>
      <c r="D359" s="5" t="s">
        <v>62</v>
      </c>
      <c r="E359" s="5" t="b">
        <f t="shared" si="21"/>
        <v>0</v>
      </c>
      <c r="F359" s="58" t="s">
        <v>2451</v>
      </c>
      <c r="G359" s="57">
        <v>43215</v>
      </c>
      <c r="H359" s="15" t="s">
        <v>3299</v>
      </c>
      <c r="I359" s="16">
        <f t="shared" si="22"/>
        <v>6.0266203703696064E-4</v>
      </c>
      <c r="J359" s="16"/>
      <c r="K359" s="16"/>
      <c r="M359"/>
    </row>
    <row r="360" spans="1:13" x14ac:dyDescent="0.3">
      <c r="A360" s="5">
        <f>VLOOKUP(C360,'UniqueAuthor#s'!$B$5:$C$72,2,TRUE)</f>
        <v>58</v>
      </c>
      <c r="B360" s="5" t="s">
        <v>2</v>
      </c>
      <c r="C360" s="5">
        <v>839277133</v>
      </c>
      <c r="D360" s="5" t="s">
        <v>68</v>
      </c>
      <c r="E360" s="5" t="b">
        <f t="shared" si="21"/>
        <v>0</v>
      </c>
      <c r="F360" s="58" t="s">
        <v>2452</v>
      </c>
      <c r="G360" s="57">
        <v>43215</v>
      </c>
      <c r="H360" s="15" t="s">
        <v>3300</v>
      </c>
      <c r="I360" s="16">
        <f t="shared" si="22"/>
        <v>1.2331018518529913E-4</v>
      </c>
      <c r="J360" s="16"/>
      <c r="K360" s="16"/>
      <c r="M360"/>
    </row>
    <row r="361" spans="1:13" x14ac:dyDescent="0.3">
      <c r="A361" s="5">
        <f>VLOOKUP(C361,'UniqueAuthor#s'!$B$5:$C$72,2,TRUE)</f>
        <v>58</v>
      </c>
      <c r="B361" s="5" t="s">
        <v>2</v>
      </c>
      <c r="C361" s="5">
        <v>839277133</v>
      </c>
      <c r="D361" s="5" t="s">
        <v>17</v>
      </c>
      <c r="E361" s="5" t="b">
        <f t="shared" si="21"/>
        <v>0</v>
      </c>
      <c r="F361" s="58" t="s">
        <v>2453</v>
      </c>
      <c r="G361" s="57">
        <v>43215</v>
      </c>
      <c r="H361" s="15" t="s">
        <v>3301</v>
      </c>
      <c r="I361" s="16">
        <f t="shared" si="22"/>
        <v>1.252662037036778E-4</v>
      </c>
      <c r="J361" s="16"/>
      <c r="K361" s="16"/>
      <c r="M361"/>
    </row>
    <row r="362" spans="1:13" x14ac:dyDescent="0.3">
      <c r="A362" s="5">
        <f>VLOOKUP(C362,'UniqueAuthor#s'!$B$5:$C$72,2,TRUE)</f>
        <v>58</v>
      </c>
      <c r="B362" s="5" t="s">
        <v>2</v>
      </c>
      <c r="C362" s="5">
        <v>839277133</v>
      </c>
      <c r="D362" s="5" t="s">
        <v>22</v>
      </c>
      <c r="E362" s="5" t="b">
        <f t="shared" si="21"/>
        <v>0</v>
      </c>
      <c r="F362" s="58" t="s">
        <v>2454</v>
      </c>
      <c r="G362" s="57">
        <v>43215</v>
      </c>
      <c r="H362" s="15" t="s">
        <v>3302</v>
      </c>
      <c r="I362" s="16">
        <f t="shared" si="22"/>
        <v>1.266087962963347E-4</v>
      </c>
      <c r="J362" s="16"/>
      <c r="K362" s="16"/>
      <c r="M362"/>
    </row>
    <row r="363" spans="1:13" x14ac:dyDescent="0.3">
      <c r="A363" s="5">
        <f>VLOOKUP(C363,'UniqueAuthor#s'!$B$5:$C$72,2,TRUE)</f>
        <v>58</v>
      </c>
      <c r="B363" s="5" t="s">
        <v>2</v>
      </c>
      <c r="C363" s="5">
        <v>839277133</v>
      </c>
      <c r="D363" s="5" t="s">
        <v>100</v>
      </c>
      <c r="E363" s="5" t="b">
        <f t="shared" si="21"/>
        <v>0</v>
      </c>
      <c r="F363" s="58" t="s">
        <v>2455</v>
      </c>
      <c r="G363" s="57">
        <v>43215</v>
      </c>
      <c r="H363" s="15" t="s">
        <v>3303</v>
      </c>
      <c r="I363" s="16">
        <f t="shared" si="22"/>
        <v>8.237152777778034E-4</v>
      </c>
      <c r="J363" s="16"/>
      <c r="K363" s="16"/>
      <c r="M363"/>
    </row>
    <row r="364" spans="1:13" x14ac:dyDescent="0.3">
      <c r="A364" s="5">
        <f>VLOOKUP(C364,'UniqueAuthor#s'!$B$5:$C$72,2,TRUE)</f>
        <v>58</v>
      </c>
      <c r="B364" s="5" t="s">
        <v>2</v>
      </c>
      <c r="C364" s="5">
        <v>839277133</v>
      </c>
      <c r="D364" s="5" t="s">
        <v>153</v>
      </c>
      <c r="E364" s="5" t="b">
        <f t="shared" si="21"/>
        <v>0</v>
      </c>
      <c r="F364" s="58" t="s">
        <v>2456</v>
      </c>
      <c r="G364" s="57">
        <v>43215</v>
      </c>
      <c r="H364" s="15" t="s">
        <v>3304</v>
      </c>
      <c r="I364" s="16">
        <f t="shared" si="22"/>
        <v>1.0733796296291676E-4</v>
      </c>
      <c r="J364" s="16"/>
      <c r="K364" s="16"/>
      <c r="M364"/>
    </row>
    <row r="365" spans="1:13" x14ac:dyDescent="0.3">
      <c r="A365" s="5">
        <f>VLOOKUP(C365,'UniqueAuthor#s'!$B$5:$C$72,2,TRUE)</f>
        <v>58</v>
      </c>
      <c r="B365" s="5" t="s">
        <v>2</v>
      </c>
      <c r="C365" s="5">
        <v>839277133</v>
      </c>
      <c r="D365" s="5" t="s">
        <v>56</v>
      </c>
      <c r="E365" s="5" t="b">
        <f t="shared" si="21"/>
        <v>0</v>
      </c>
      <c r="F365" s="58" t="s">
        <v>2457</v>
      </c>
      <c r="G365" s="57">
        <v>43215</v>
      </c>
      <c r="H365" s="15" t="s">
        <v>3305</v>
      </c>
      <c r="I365" s="16">
        <f t="shared" si="22"/>
        <v>8.5415625000000439E-3</v>
      </c>
      <c r="J365" s="16"/>
      <c r="K365" s="16"/>
      <c r="M365"/>
    </row>
    <row r="366" spans="1:13" x14ac:dyDescent="0.3">
      <c r="A366" s="5">
        <f>VLOOKUP(C366,'UniqueAuthor#s'!$B$5:$C$72,2,TRUE)</f>
        <v>58</v>
      </c>
      <c r="B366" s="5" t="s">
        <v>2</v>
      </c>
      <c r="C366" s="5">
        <v>839277133</v>
      </c>
      <c r="D366" s="5" t="s">
        <v>53</v>
      </c>
      <c r="E366" s="5" t="b">
        <f t="shared" si="21"/>
        <v>0</v>
      </c>
      <c r="F366" s="58" t="s">
        <v>2458</v>
      </c>
      <c r="G366" s="57">
        <v>43215</v>
      </c>
      <c r="H366" s="15" t="s">
        <v>3306</v>
      </c>
      <c r="I366" s="16">
        <f t="shared" si="22"/>
        <v>1.3951203703703619E-2</v>
      </c>
      <c r="J366" s="16"/>
      <c r="K366" s="16"/>
      <c r="M366"/>
    </row>
    <row r="367" spans="1:13" x14ac:dyDescent="0.3">
      <c r="A367" s="5">
        <f>VLOOKUP(C367,'UniqueAuthor#s'!$B$5:$C$72,2,TRUE)</f>
        <v>58</v>
      </c>
      <c r="B367" s="5" t="s">
        <v>2</v>
      </c>
      <c r="C367" s="5">
        <v>839277133</v>
      </c>
      <c r="D367" s="5" t="s">
        <v>56</v>
      </c>
      <c r="E367" s="5" t="b">
        <f t="shared" si="21"/>
        <v>0</v>
      </c>
      <c r="F367" s="58" t="s">
        <v>2459</v>
      </c>
      <c r="G367" s="57">
        <v>43215</v>
      </c>
      <c r="H367" s="15" t="s">
        <v>3307</v>
      </c>
      <c r="I367" s="16">
        <f t="shared" si="22"/>
        <v>1.5464699074074773E-3</v>
      </c>
      <c r="J367" s="16"/>
      <c r="K367" s="16"/>
      <c r="M367"/>
    </row>
    <row r="368" spans="1:13" x14ac:dyDescent="0.3">
      <c r="A368" s="5">
        <f>VLOOKUP(C368,'UniqueAuthor#s'!$B$5:$C$72,2,TRUE)</f>
        <v>58</v>
      </c>
      <c r="B368" s="5" t="s">
        <v>2</v>
      </c>
      <c r="C368" s="5">
        <v>839277133</v>
      </c>
      <c r="D368" s="5" t="s">
        <v>22</v>
      </c>
      <c r="E368" s="5" t="b">
        <f t="shared" si="21"/>
        <v>0</v>
      </c>
      <c r="F368" s="58" t="s">
        <v>2460</v>
      </c>
      <c r="G368" s="57">
        <v>43215</v>
      </c>
      <c r="H368" s="15" t="s">
        <v>3308</v>
      </c>
      <c r="I368" s="16">
        <f t="shared" si="22"/>
        <v>4.1888888888874654E-4</v>
      </c>
      <c r="J368" s="16"/>
      <c r="K368" s="16"/>
      <c r="M368"/>
    </row>
    <row r="369" spans="1:13" x14ac:dyDescent="0.3">
      <c r="A369" s="5">
        <f>VLOOKUP(C369,'UniqueAuthor#s'!$B$5:$C$72,2,TRUE)</f>
        <v>58</v>
      </c>
      <c r="B369" s="5" t="s">
        <v>2</v>
      </c>
      <c r="C369" s="5">
        <v>839277133</v>
      </c>
      <c r="D369" s="5" t="s">
        <v>154</v>
      </c>
      <c r="E369" s="5" t="b">
        <f t="shared" si="21"/>
        <v>0</v>
      </c>
      <c r="F369" s="58" t="s">
        <v>2461</v>
      </c>
      <c r="G369" s="57">
        <v>43215</v>
      </c>
      <c r="H369" s="15" t="s">
        <v>3309</v>
      </c>
      <c r="I369" s="16">
        <f t="shared" si="22"/>
        <v>1.2812500000001226E-3</v>
      </c>
      <c r="J369" s="16"/>
      <c r="K369" s="16">
        <f ca="1">MIN(OFFSET(I371,J371*-1+2,0,J371-1,1))</f>
        <v>1.0733796296291676E-4</v>
      </c>
      <c r="M369"/>
    </row>
    <row r="370" spans="1:13" x14ac:dyDescent="0.3">
      <c r="A370" s="5">
        <f>VLOOKUP(C370,'UniqueAuthor#s'!$B$5:$C$72,2,TRUE)</f>
        <v>58</v>
      </c>
      <c r="B370" s="5" t="s">
        <v>2</v>
      </c>
      <c r="C370" s="5">
        <v>839277133</v>
      </c>
      <c r="D370" s="5" t="s">
        <v>28</v>
      </c>
      <c r="E370" s="5" t="b">
        <f t="shared" si="21"/>
        <v>0</v>
      </c>
      <c r="F370" s="58" t="s">
        <v>2462</v>
      </c>
      <c r="G370" s="57">
        <v>43215</v>
      </c>
      <c r="H370" s="15" t="s">
        <v>3310</v>
      </c>
      <c r="I370" s="16">
        <f t="shared" si="22"/>
        <v>2.3949074074069987E-4</v>
      </c>
      <c r="J370" s="16"/>
      <c r="K370" s="16">
        <f ca="1">MAX(OFFSET(I371,J371*-1+2,0,J371-1,1))</f>
        <v>1.3951203703703619E-2</v>
      </c>
      <c r="M370"/>
    </row>
    <row r="371" spans="1:13" x14ac:dyDescent="0.3">
      <c r="A371" s="5">
        <f>VLOOKUP(C371,'UniqueAuthor#s'!$B$5:$C$72,2,TRUE)</f>
        <v>58</v>
      </c>
      <c r="B371" s="5" t="s">
        <v>2</v>
      </c>
      <c r="C371" s="5">
        <v>839277133</v>
      </c>
      <c r="D371" s="5" t="s">
        <v>25</v>
      </c>
      <c r="E371" s="5" t="b">
        <f t="shared" si="21"/>
        <v>1</v>
      </c>
      <c r="F371" s="58" t="s">
        <v>2463</v>
      </c>
      <c r="G371" s="57">
        <v>43215</v>
      </c>
      <c r="H371" s="15" t="s">
        <v>3311</v>
      </c>
      <c r="I371" s="16">
        <f t="shared" si="22"/>
        <v>1.6410879629624731E-4</v>
      </c>
      <c r="J371" s="5">
        <f>COUNTIF($C$6:$C$441,"="&amp;C371)</f>
        <v>16</v>
      </c>
      <c r="K371" s="16">
        <f ca="1">AVERAGE(OFFSET(I371,J371*-1+2,0,J371-1,1))</f>
        <v>1.9955547839506076E-3</v>
      </c>
      <c r="M371"/>
    </row>
    <row r="372" spans="1:13" x14ac:dyDescent="0.3">
      <c r="A372" s="5">
        <f>VLOOKUP(C372,'UniqueAuthor#s'!$B$5:$C$72,2,TRUE)</f>
        <v>59</v>
      </c>
      <c r="B372" s="5" t="s">
        <v>2</v>
      </c>
      <c r="C372" s="5">
        <v>856002000</v>
      </c>
      <c r="D372" s="5" t="s">
        <v>17</v>
      </c>
      <c r="E372" s="5" t="b">
        <f t="shared" si="21"/>
        <v>0</v>
      </c>
      <c r="F372" s="58" t="s">
        <v>2479</v>
      </c>
      <c r="G372" s="57">
        <v>43216</v>
      </c>
      <c r="H372" s="15" t="s">
        <v>3312</v>
      </c>
      <c r="I372" s="16"/>
      <c r="J372" s="16"/>
      <c r="K372" s="16"/>
      <c r="M372"/>
    </row>
    <row r="373" spans="1:13" x14ac:dyDescent="0.3">
      <c r="A373" s="5">
        <f>VLOOKUP(C373,'UniqueAuthor#s'!$B$5:$C$72,2,TRUE)</f>
        <v>59</v>
      </c>
      <c r="B373" s="5" t="s">
        <v>2</v>
      </c>
      <c r="C373" s="5">
        <v>856002000</v>
      </c>
      <c r="D373" s="5" t="s">
        <v>22</v>
      </c>
      <c r="E373" s="5" t="b">
        <f t="shared" si="21"/>
        <v>0</v>
      </c>
      <c r="F373" s="58" t="s">
        <v>2480</v>
      </c>
      <c r="G373" s="57">
        <v>43216</v>
      </c>
      <c r="H373" s="15" t="s">
        <v>3313</v>
      </c>
      <c r="I373" s="16">
        <f t="shared" si="22"/>
        <v>3.6121527777788209E-4</v>
      </c>
      <c r="J373" s="16"/>
      <c r="K373" s="16"/>
      <c r="M373"/>
    </row>
    <row r="374" spans="1:13" x14ac:dyDescent="0.3">
      <c r="A374" s="5">
        <f>VLOOKUP(C374,'UniqueAuthor#s'!$B$5:$C$72,2,TRUE)</f>
        <v>59</v>
      </c>
      <c r="B374" s="5" t="s">
        <v>2</v>
      </c>
      <c r="C374" s="5">
        <v>856002000</v>
      </c>
      <c r="D374" s="5" t="s">
        <v>28</v>
      </c>
      <c r="E374" s="5" t="b">
        <f t="shared" si="21"/>
        <v>0</v>
      </c>
      <c r="F374" s="58" t="s">
        <v>2481</v>
      </c>
      <c r="G374" s="57">
        <v>43216</v>
      </c>
      <c r="H374" s="15" t="s">
        <v>3314</v>
      </c>
      <c r="I374" s="16">
        <f t="shared" si="22"/>
        <v>4.5065972222213535E-4</v>
      </c>
      <c r="J374" s="16"/>
      <c r="K374" s="16"/>
      <c r="M374"/>
    </row>
    <row r="375" spans="1:13" x14ac:dyDescent="0.3">
      <c r="A375" s="5">
        <f>VLOOKUP(C375,'UniqueAuthor#s'!$B$5:$C$72,2,TRUE)</f>
        <v>59</v>
      </c>
      <c r="B375" s="5" t="s">
        <v>2</v>
      </c>
      <c r="C375" s="5">
        <v>856002000</v>
      </c>
      <c r="D375" s="5" t="s">
        <v>28</v>
      </c>
      <c r="E375" s="5" t="b">
        <f t="shared" si="21"/>
        <v>0</v>
      </c>
      <c r="F375" s="58" t="s">
        <v>2482</v>
      </c>
      <c r="G375" s="57">
        <v>43216</v>
      </c>
      <c r="H375" s="15" t="s">
        <v>3315</v>
      </c>
      <c r="I375" s="16">
        <f t="shared" si="22"/>
        <v>5.1171296296292912E-4</v>
      </c>
      <c r="J375" s="16"/>
      <c r="K375" s="16">
        <f ca="1">MIN(OFFSET(I377,J377*-1+2,0,J377-1,1))</f>
        <v>1.8614583333331769E-4</v>
      </c>
      <c r="M375"/>
    </row>
    <row r="376" spans="1:13" x14ac:dyDescent="0.3">
      <c r="A376" s="5">
        <f>VLOOKUP(C376,'UniqueAuthor#s'!$B$5:$C$72,2,TRUE)</f>
        <v>59</v>
      </c>
      <c r="B376" s="5" t="s">
        <v>2</v>
      </c>
      <c r="C376" s="5">
        <v>856002000</v>
      </c>
      <c r="D376" s="5" t="s">
        <v>28</v>
      </c>
      <c r="E376" s="5" t="b">
        <f t="shared" si="21"/>
        <v>0</v>
      </c>
      <c r="F376" s="58" t="s">
        <v>2483</v>
      </c>
      <c r="G376" s="57">
        <v>43216</v>
      </c>
      <c r="H376" s="15" t="s">
        <v>3316</v>
      </c>
      <c r="I376" s="16">
        <f t="shared" si="22"/>
        <v>2.0302083333334497E-3</v>
      </c>
      <c r="J376" s="16"/>
      <c r="K376" s="16">
        <f ca="1">MAX(OFFSET(I377,J377*-1+2,0,J377-1,1))</f>
        <v>2.0302083333334497E-3</v>
      </c>
      <c r="M376"/>
    </row>
    <row r="377" spans="1:13" x14ac:dyDescent="0.3">
      <c r="A377" s="5">
        <f>VLOOKUP(C377,'UniqueAuthor#s'!$B$5:$C$72,2,TRUE)</f>
        <v>59</v>
      </c>
      <c r="B377" s="5" t="s">
        <v>2</v>
      </c>
      <c r="C377" s="5">
        <v>856002000</v>
      </c>
      <c r="D377" s="5" t="s">
        <v>22</v>
      </c>
      <c r="E377" s="5" t="b">
        <f t="shared" si="21"/>
        <v>0</v>
      </c>
      <c r="F377" s="58" t="s">
        <v>2484</v>
      </c>
      <c r="G377" s="57">
        <v>43216</v>
      </c>
      <c r="H377" s="15" t="s">
        <v>3317</v>
      </c>
      <c r="I377" s="16">
        <f t="shared" si="22"/>
        <v>1.8614583333331769E-4</v>
      </c>
      <c r="J377" s="5">
        <f>COUNTIF($C$6:$C$441,"="&amp;C377)</f>
        <v>6</v>
      </c>
      <c r="K377" s="16">
        <f ca="1">AVERAGE(OFFSET(I377,J377*-1+2,0,J377-1,1))</f>
        <v>7.0798842592594284E-4</v>
      </c>
      <c r="M377"/>
    </row>
    <row r="378" spans="1:13" x14ac:dyDescent="0.3">
      <c r="A378" s="5">
        <f>VLOOKUP(C378,'UniqueAuthor#s'!$B$5:$C$72,2,TRUE)</f>
        <v>60</v>
      </c>
      <c r="B378" s="5" t="s">
        <v>2</v>
      </c>
      <c r="C378" s="5">
        <v>861932434</v>
      </c>
      <c r="D378" s="5" t="s">
        <v>994</v>
      </c>
      <c r="E378" s="5" t="b">
        <f t="shared" si="21"/>
        <v>0</v>
      </c>
      <c r="F378" s="58" t="s">
        <v>2485</v>
      </c>
      <c r="G378" s="57">
        <v>43213</v>
      </c>
      <c r="H378" s="15" t="s">
        <v>3318</v>
      </c>
      <c r="I378" s="16"/>
      <c r="J378" s="16"/>
      <c r="K378" s="16"/>
      <c r="M378"/>
    </row>
    <row r="379" spans="1:13" x14ac:dyDescent="0.3">
      <c r="A379" s="5">
        <f>VLOOKUP(C379,'UniqueAuthor#s'!$B$5:$C$72,2,TRUE)</f>
        <v>60</v>
      </c>
      <c r="B379" s="5" t="s">
        <v>2</v>
      </c>
      <c r="C379" s="5">
        <v>861932434</v>
      </c>
      <c r="D379" s="5" t="s">
        <v>17</v>
      </c>
      <c r="E379" s="5" t="b">
        <f t="shared" si="21"/>
        <v>0</v>
      </c>
      <c r="F379" s="58" t="s">
        <v>2486</v>
      </c>
      <c r="G379" s="57">
        <v>43213</v>
      </c>
      <c r="H379" s="15" t="s">
        <v>3319</v>
      </c>
      <c r="I379" s="16">
        <f t="shared" si="22"/>
        <v>1.634375000001409E-4</v>
      </c>
      <c r="J379" s="16"/>
      <c r="K379" s="16"/>
      <c r="M379"/>
    </row>
    <row r="380" spans="1:13" x14ac:dyDescent="0.3">
      <c r="A380" s="5">
        <f>VLOOKUP(C380,'UniqueAuthor#s'!$B$5:$C$72,2,TRUE)</f>
        <v>60</v>
      </c>
      <c r="B380" s="5" t="s">
        <v>2</v>
      </c>
      <c r="C380" s="5">
        <v>861932434</v>
      </c>
      <c r="D380" s="5" t="s">
        <v>155</v>
      </c>
      <c r="E380" s="5" t="b">
        <f t="shared" si="21"/>
        <v>0</v>
      </c>
      <c r="F380" s="58" t="s">
        <v>2487</v>
      </c>
      <c r="G380" s="57">
        <v>43213</v>
      </c>
      <c r="H380" s="15" t="s">
        <v>3320</v>
      </c>
      <c r="I380" s="16">
        <f t="shared" si="22"/>
        <v>3.5531249999998238E-4</v>
      </c>
      <c r="J380" s="16"/>
      <c r="K380" s="16"/>
      <c r="M380"/>
    </row>
    <row r="381" spans="1:13" x14ac:dyDescent="0.3">
      <c r="A381" s="5">
        <f>VLOOKUP(C381,'UniqueAuthor#s'!$B$5:$C$72,2,TRUE)</f>
        <v>60</v>
      </c>
      <c r="B381" s="5" t="s">
        <v>2</v>
      </c>
      <c r="C381" s="5">
        <v>861932434</v>
      </c>
      <c r="D381" s="5" t="s">
        <v>17</v>
      </c>
      <c r="E381" s="5" t="b">
        <f t="shared" si="21"/>
        <v>0</v>
      </c>
      <c r="F381" s="58" t="s">
        <v>2488</v>
      </c>
      <c r="G381" s="57">
        <v>43213</v>
      </c>
      <c r="H381" s="15" t="s">
        <v>3321</v>
      </c>
      <c r="I381" s="16">
        <f t="shared" si="22"/>
        <v>3.4601851851845389E-4</v>
      </c>
      <c r="J381" s="16"/>
      <c r="K381" s="16"/>
      <c r="M381"/>
    </row>
    <row r="382" spans="1:13" x14ac:dyDescent="0.3">
      <c r="A382" s="5">
        <f>VLOOKUP(C382,'UniqueAuthor#s'!$B$5:$C$72,2,TRUE)</f>
        <v>60</v>
      </c>
      <c r="B382" s="5" t="s">
        <v>2</v>
      </c>
      <c r="C382" s="5">
        <v>861932434</v>
      </c>
      <c r="D382" s="5" t="s">
        <v>22</v>
      </c>
      <c r="E382" s="5" t="b">
        <f t="shared" si="21"/>
        <v>0</v>
      </c>
      <c r="F382" s="58" t="s">
        <v>2489</v>
      </c>
      <c r="G382" s="57">
        <v>43213</v>
      </c>
      <c r="H382" s="15" t="s">
        <v>3322</v>
      </c>
      <c r="I382" s="16">
        <f t="shared" si="22"/>
        <v>3.0780208333334169E-3</v>
      </c>
      <c r="J382" s="16"/>
      <c r="K382" s="16"/>
      <c r="M382"/>
    </row>
    <row r="383" spans="1:13" x14ac:dyDescent="0.3">
      <c r="A383" s="5">
        <f>VLOOKUP(C383,'UniqueAuthor#s'!$B$5:$C$72,2,TRUE)</f>
        <v>60</v>
      </c>
      <c r="B383" s="5" t="s">
        <v>2</v>
      </c>
      <c r="C383" s="5">
        <v>861932434</v>
      </c>
      <c r="D383" s="5" t="s">
        <v>80</v>
      </c>
      <c r="E383" s="5" t="b">
        <f t="shared" si="21"/>
        <v>0</v>
      </c>
      <c r="F383" s="58" t="s">
        <v>2490</v>
      </c>
      <c r="G383" s="57">
        <v>43213</v>
      </c>
      <c r="H383" s="15" t="s">
        <v>3323</v>
      </c>
      <c r="I383" s="16">
        <f t="shared" si="22"/>
        <v>9.8406249999993811E-4</v>
      </c>
      <c r="J383" s="16"/>
      <c r="K383" s="16"/>
      <c r="M383"/>
    </row>
    <row r="384" spans="1:13" x14ac:dyDescent="0.3">
      <c r="A384" s="5">
        <f>VLOOKUP(C384,'UniqueAuthor#s'!$B$5:$C$72,2,TRUE)</f>
        <v>60</v>
      </c>
      <c r="B384" s="5" t="s">
        <v>2</v>
      </c>
      <c r="C384" s="5">
        <v>861932434</v>
      </c>
      <c r="D384" s="5" t="s">
        <v>109</v>
      </c>
      <c r="E384" s="5" t="b">
        <f t="shared" si="21"/>
        <v>0</v>
      </c>
      <c r="F384" s="58" t="s">
        <v>2491</v>
      </c>
      <c r="G384" s="57">
        <v>43213</v>
      </c>
      <c r="H384" s="15" t="s">
        <v>3324</v>
      </c>
      <c r="I384" s="16">
        <f t="shared" si="22"/>
        <v>2.5195601851846217E-4</v>
      </c>
      <c r="J384" s="16"/>
      <c r="K384" s="16"/>
      <c r="M384"/>
    </row>
    <row r="385" spans="1:13" x14ac:dyDescent="0.3">
      <c r="A385" s="5">
        <f>VLOOKUP(C385,'UniqueAuthor#s'!$B$5:$C$72,2,TRUE)</f>
        <v>60</v>
      </c>
      <c r="B385" s="5" t="s">
        <v>2</v>
      </c>
      <c r="C385" s="5">
        <v>861932434</v>
      </c>
      <c r="D385" s="5" t="s">
        <v>74</v>
      </c>
      <c r="E385" s="5" t="b">
        <f t="shared" si="21"/>
        <v>0</v>
      </c>
      <c r="F385" s="58" t="s">
        <v>2492</v>
      </c>
      <c r="G385" s="57">
        <v>43213</v>
      </c>
      <c r="H385" s="15" t="s">
        <v>3325</v>
      </c>
      <c r="I385" s="16">
        <f t="shared" si="22"/>
        <v>5.3300925925936493E-4</v>
      </c>
      <c r="J385" s="16"/>
      <c r="K385" s="16"/>
      <c r="M385"/>
    </row>
    <row r="386" spans="1:13" x14ac:dyDescent="0.3">
      <c r="A386" s="5">
        <f>VLOOKUP(C386,'UniqueAuthor#s'!$B$5:$C$72,2,TRUE)</f>
        <v>60</v>
      </c>
      <c r="B386" s="5" t="s">
        <v>2</v>
      </c>
      <c r="C386" s="5">
        <v>861932434</v>
      </c>
      <c r="D386" s="5" t="s">
        <v>156</v>
      </c>
      <c r="E386" s="5" t="b">
        <f t="shared" si="21"/>
        <v>0</v>
      </c>
      <c r="F386" s="58" t="s">
        <v>2493</v>
      </c>
      <c r="G386" s="57">
        <v>43213</v>
      </c>
      <c r="H386" s="15" t="s">
        <v>3326</v>
      </c>
      <c r="I386" s="16">
        <f t="shared" si="22"/>
        <v>2.0255787037026796E-4</v>
      </c>
      <c r="J386" s="16"/>
      <c r="K386" s="16"/>
      <c r="M386"/>
    </row>
    <row r="387" spans="1:13" x14ac:dyDescent="0.3">
      <c r="A387" s="5">
        <f>VLOOKUP(C387,'UniqueAuthor#s'!$B$5:$C$72,2,TRUE)</f>
        <v>60</v>
      </c>
      <c r="B387" s="5" t="s">
        <v>2</v>
      </c>
      <c r="C387" s="5">
        <v>861932434</v>
      </c>
      <c r="D387" s="5" t="s">
        <v>66</v>
      </c>
      <c r="E387" s="5" t="b">
        <f t="shared" si="21"/>
        <v>0</v>
      </c>
      <c r="F387" s="58" t="s">
        <v>2494</v>
      </c>
      <c r="G387" s="57">
        <v>43213</v>
      </c>
      <c r="H387" s="15" t="s">
        <v>3327</v>
      </c>
      <c r="I387" s="16">
        <f t="shared" si="22"/>
        <v>6.1437500000005585E-4</v>
      </c>
      <c r="J387" s="16"/>
      <c r="K387" s="16">
        <f ca="1">MIN(OFFSET(I389,J389*-1+2,0,J389-1,1))</f>
        <v>1.6317129629617177E-4</v>
      </c>
      <c r="M387"/>
    </row>
    <row r="388" spans="1:13" x14ac:dyDescent="0.3">
      <c r="A388" s="5">
        <f>VLOOKUP(C388,'UniqueAuthor#s'!$B$5:$C$72,2,TRUE)</f>
        <v>60</v>
      </c>
      <c r="B388" s="5" t="s">
        <v>2</v>
      </c>
      <c r="C388" s="5">
        <v>861932434</v>
      </c>
      <c r="D388" s="5" t="s">
        <v>157</v>
      </c>
      <c r="E388" s="5" t="b">
        <f t="shared" si="21"/>
        <v>0</v>
      </c>
      <c r="F388" s="58" t="s">
        <v>2495</v>
      </c>
      <c r="G388" s="57">
        <v>43213</v>
      </c>
      <c r="H388" s="15" t="s">
        <v>3328</v>
      </c>
      <c r="I388" s="16">
        <f t="shared" si="22"/>
        <v>3.3417824074077895E-4</v>
      </c>
      <c r="J388" s="16"/>
      <c r="K388" s="16">
        <f ca="1">MAX(OFFSET(I389,J389*-1+2,0,J389-1,1))</f>
        <v>3.0780208333334169E-3</v>
      </c>
      <c r="M388"/>
    </row>
    <row r="389" spans="1:13" x14ac:dyDescent="0.3">
      <c r="A389" s="5">
        <f>VLOOKUP(C389,'UniqueAuthor#s'!$B$5:$C$72,2,TRUE)</f>
        <v>60</v>
      </c>
      <c r="B389" s="5" t="s">
        <v>2</v>
      </c>
      <c r="C389" s="5">
        <v>861932434</v>
      </c>
      <c r="D389" s="5" t="s">
        <v>25</v>
      </c>
      <c r="E389" s="5" t="b">
        <f t="shared" si="21"/>
        <v>1</v>
      </c>
      <c r="F389" s="58" t="s">
        <v>2496</v>
      </c>
      <c r="G389" s="57">
        <v>43213</v>
      </c>
      <c r="H389" s="15" t="s">
        <v>3329</v>
      </c>
      <c r="I389" s="16">
        <f t="shared" si="22"/>
        <v>1.6317129629617177E-4</v>
      </c>
      <c r="J389" s="5">
        <f>COUNTIF($C$6:$C$441,"="&amp;C389)</f>
        <v>12</v>
      </c>
      <c r="K389" s="16">
        <f ca="1">AVERAGE(OFFSET(I389,J389*-1+2,0,J389-1,1))</f>
        <v>6.3873632154882131E-4</v>
      </c>
      <c r="M389"/>
    </row>
    <row r="390" spans="1:13" x14ac:dyDescent="0.3">
      <c r="A390" s="5">
        <f>VLOOKUP(C390,'UniqueAuthor#s'!$B$5:$C$72,2,TRUE)</f>
        <v>61</v>
      </c>
      <c r="B390" s="5" t="s">
        <v>2</v>
      </c>
      <c r="C390" s="5">
        <v>864564499</v>
      </c>
      <c r="D390" s="5" t="s">
        <v>1126</v>
      </c>
      <c r="E390" s="5" t="b">
        <f t="shared" ref="E390:E441" si="23">IF(OR($D390=$T$9,$D390=$T$10,$D390=$T$11),TRUE,FALSE)</f>
        <v>0</v>
      </c>
      <c r="F390" s="58" t="s">
        <v>2590</v>
      </c>
      <c r="G390" s="57">
        <v>43222</v>
      </c>
      <c r="H390" s="15" t="s">
        <v>3330</v>
      </c>
      <c r="I390" s="16"/>
      <c r="J390" s="16"/>
      <c r="K390" s="16"/>
      <c r="M390"/>
    </row>
    <row r="391" spans="1:13" x14ac:dyDescent="0.3">
      <c r="A391" s="5">
        <f>VLOOKUP(C391,'UniqueAuthor#s'!$B$5:$C$72,2,TRUE)</f>
        <v>61</v>
      </c>
      <c r="B391" s="5" t="s">
        <v>2</v>
      </c>
      <c r="C391" s="5">
        <v>864564499</v>
      </c>
      <c r="D391" s="5" t="s">
        <v>1126</v>
      </c>
      <c r="E391" s="5" t="b">
        <f t="shared" si="23"/>
        <v>0</v>
      </c>
      <c r="F391" s="58" t="s">
        <v>2591</v>
      </c>
      <c r="G391" s="57">
        <v>43222</v>
      </c>
      <c r="H391" s="15" t="s">
        <v>3331</v>
      </c>
      <c r="I391" s="16">
        <f t="shared" si="22"/>
        <v>3.1206018518514789E-4</v>
      </c>
      <c r="J391" s="16"/>
      <c r="K391" s="16"/>
      <c r="M391"/>
    </row>
    <row r="392" spans="1:13" x14ac:dyDescent="0.3">
      <c r="A392" s="5">
        <f>VLOOKUP(C392,'UniqueAuthor#s'!$B$5:$C$72,2,TRUE)</f>
        <v>61</v>
      </c>
      <c r="B392" s="5" t="s">
        <v>2</v>
      </c>
      <c r="C392" s="5">
        <v>864564499</v>
      </c>
      <c r="D392" s="5" t="s">
        <v>28</v>
      </c>
      <c r="E392" s="5" t="b">
        <f t="shared" si="23"/>
        <v>0</v>
      </c>
      <c r="F392" s="58" t="s">
        <v>2592</v>
      </c>
      <c r="G392" s="57">
        <v>43222</v>
      </c>
      <c r="H392" s="15" t="s">
        <v>3332</v>
      </c>
      <c r="I392" s="16">
        <f t="shared" si="22"/>
        <v>3.6243055555551518E-4</v>
      </c>
      <c r="J392" s="16"/>
      <c r="K392" s="16">
        <f ca="1">MIN(OFFSET(I394,J394*-1+2,0,J394-1,1))</f>
        <v>3.1206018518514789E-4</v>
      </c>
      <c r="M392"/>
    </row>
    <row r="393" spans="1:13" x14ac:dyDescent="0.3">
      <c r="A393" s="5">
        <f>VLOOKUP(C393,'UniqueAuthor#s'!$B$5:$C$72,2,TRUE)</f>
        <v>61</v>
      </c>
      <c r="B393" s="5" t="s">
        <v>2</v>
      </c>
      <c r="C393" s="5">
        <v>864564499</v>
      </c>
      <c r="D393" s="5" t="s">
        <v>71</v>
      </c>
      <c r="E393" s="5" t="b">
        <f t="shared" si="23"/>
        <v>0</v>
      </c>
      <c r="F393" s="58" t="s">
        <v>2593</v>
      </c>
      <c r="G393" s="57">
        <v>43222</v>
      </c>
      <c r="H393" s="15" t="s">
        <v>3333</v>
      </c>
      <c r="I393" s="16">
        <f t="shared" si="22"/>
        <v>8.1812500000000288E-4</v>
      </c>
      <c r="J393" s="16"/>
      <c r="K393" s="16">
        <f ca="1">MAX(OFFSET(I394,J394*-1+2,0,J394-1,1))</f>
        <v>8.1812500000000288E-4</v>
      </c>
      <c r="M393"/>
    </row>
    <row r="394" spans="1:13" x14ac:dyDescent="0.3">
      <c r="A394" s="5">
        <f>VLOOKUP(C394,'UniqueAuthor#s'!$B$5:$C$72,2,TRUE)</f>
        <v>61</v>
      </c>
      <c r="B394" s="5" t="s">
        <v>2</v>
      </c>
      <c r="C394" s="5">
        <v>864564499</v>
      </c>
      <c r="D394" s="5" t="s">
        <v>25</v>
      </c>
      <c r="E394" s="5" t="b">
        <f t="shared" si="23"/>
        <v>1</v>
      </c>
      <c r="F394" s="58" t="s">
        <v>2594</v>
      </c>
      <c r="G394" s="57">
        <v>43222</v>
      </c>
      <c r="H394" s="15" t="s">
        <v>3334</v>
      </c>
      <c r="I394" s="16">
        <f t="shared" si="22"/>
        <v>3.3394675925924044E-4</v>
      </c>
      <c r="J394" s="5">
        <f>COUNTIF($C$6:$C$441,"="&amp;C394)</f>
        <v>5</v>
      </c>
      <c r="K394" s="16">
        <f ca="1">AVERAGE(OFFSET(I394,J394*-1+2,0,J394-1,1))</f>
        <v>4.566406249999766E-4</v>
      </c>
      <c r="M394"/>
    </row>
    <row r="395" spans="1:13" x14ac:dyDescent="0.3">
      <c r="A395" s="5">
        <f>VLOOKUP(C395,'UniqueAuthor#s'!$B$5:$C$72,2,TRUE)</f>
        <v>62</v>
      </c>
      <c r="B395" s="5" t="s">
        <v>2</v>
      </c>
      <c r="C395" s="5">
        <v>872801156</v>
      </c>
      <c r="D395" s="5" t="s">
        <v>59</v>
      </c>
      <c r="E395" s="5" t="b">
        <f t="shared" si="23"/>
        <v>0</v>
      </c>
      <c r="F395" s="58" t="s">
        <v>2636</v>
      </c>
      <c r="G395" s="57">
        <v>43217</v>
      </c>
      <c r="H395" s="15" t="s">
        <v>3335</v>
      </c>
      <c r="I395" s="16"/>
      <c r="J395" s="16"/>
      <c r="K395" s="16"/>
      <c r="M395"/>
    </row>
    <row r="396" spans="1:13" x14ac:dyDescent="0.3">
      <c r="A396" s="5">
        <f>VLOOKUP(C396,'UniqueAuthor#s'!$B$5:$C$72,2,TRUE)</f>
        <v>62</v>
      </c>
      <c r="B396" s="5" t="s">
        <v>2</v>
      </c>
      <c r="C396" s="5">
        <v>872801156</v>
      </c>
      <c r="D396" s="5" t="s">
        <v>28</v>
      </c>
      <c r="E396" s="5" t="b">
        <f t="shared" si="23"/>
        <v>0</v>
      </c>
      <c r="F396" s="58" t="s">
        <v>2637</v>
      </c>
      <c r="G396" s="57">
        <v>43217</v>
      </c>
      <c r="H396" s="15" t="s">
        <v>3336</v>
      </c>
      <c r="I396" s="16">
        <f t="shared" si="22"/>
        <v>1.8806712962965433E-4</v>
      </c>
      <c r="J396" s="16"/>
      <c r="K396" s="16">
        <f ca="1">MIN(OFFSET(I398,J398*-1+2,0,J398-1,1))</f>
        <v>1.5560185185187203E-4</v>
      </c>
      <c r="M396"/>
    </row>
    <row r="397" spans="1:13" x14ac:dyDescent="0.3">
      <c r="A397" s="5">
        <f>VLOOKUP(C397,'UniqueAuthor#s'!$B$5:$C$72,2,TRUE)</f>
        <v>62</v>
      </c>
      <c r="B397" s="5" t="s">
        <v>2</v>
      </c>
      <c r="C397" s="5">
        <v>872801156</v>
      </c>
      <c r="D397" s="5" t="s">
        <v>22</v>
      </c>
      <c r="E397" s="5" t="b">
        <f t="shared" si="23"/>
        <v>0</v>
      </c>
      <c r="F397" s="58" t="s">
        <v>2638</v>
      </c>
      <c r="G397" s="57">
        <v>43217</v>
      </c>
      <c r="H397" s="15" t="s">
        <v>3337</v>
      </c>
      <c r="I397" s="16">
        <f t="shared" si="22"/>
        <v>1.5560185185187203E-4</v>
      </c>
      <c r="J397" s="16"/>
      <c r="K397" s="16">
        <f ca="1">MAX(OFFSET(I398,J398*-1+2,0,J398-1,1))</f>
        <v>4.5268518518515322E-4</v>
      </c>
      <c r="M397"/>
    </row>
    <row r="398" spans="1:13" x14ac:dyDescent="0.3">
      <c r="A398" s="5">
        <f>VLOOKUP(C398,'UniqueAuthor#s'!$B$5:$C$72,2,TRUE)</f>
        <v>62</v>
      </c>
      <c r="B398" s="5" t="s">
        <v>2</v>
      </c>
      <c r="C398" s="5">
        <v>872801156</v>
      </c>
      <c r="D398" s="5" t="s">
        <v>25</v>
      </c>
      <c r="E398" s="5" t="b">
        <f t="shared" si="23"/>
        <v>1</v>
      </c>
      <c r="F398" s="58" t="s">
        <v>2639</v>
      </c>
      <c r="G398" s="57">
        <v>43217</v>
      </c>
      <c r="H398" s="15" t="s">
        <v>3338</v>
      </c>
      <c r="I398" s="16">
        <f t="shared" si="22"/>
        <v>4.5268518518515322E-4</v>
      </c>
      <c r="J398" s="5">
        <f>COUNTIF($C$6:$C$441,"="&amp;C398)</f>
        <v>4</v>
      </c>
      <c r="K398" s="16">
        <f ca="1">AVERAGE(OFFSET(I398,J398*-1+2,0,J398-1,1))</f>
        <v>2.6545138888889319E-4</v>
      </c>
      <c r="M398"/>
    </row>
    <row r="399" spans="1:13" x14ac:dyDescent="0.3">
      <c r="A399" s="5">
        <f>VLOOKUP(C399,'UniqueAuthor#s'!$B$5:$C$72,2,TRUE)</f>
        <v>63</v>
      </c>
      <c r="B399" s="5" t="s">
        <v>2</v>
      </c>
      <c r="C399" s="5">
        <v>888277516</v>
      </c>
      <c r="D399" s="5" t="s">
        <v>17</v>
      </c>
      <c r="E399" s="5" t="b">
        <f t="shared" si="23"/>
        <v>0</v>
      </c>
      <c r="F399" s="58" t="s">
        <v>2647</v>
      </c>
      <c r="G399" s="57">
        <v>43214</v>
      </c>
      <c r="H399" s="15" t="s">
        <v>3339</v>
      </c>
      <c r="I399" s="16"/>
      <c r="J399" s="16"/>
      <c r="K399" s="16">
        <f ca="1">MIN(OFFSET(I401,J401*-1+2,0,J401-1,1))</f>
        <v>1.6605324074059347E-4</v>
      </c>
      <c r="M399"/>
    </row>
    <row r="400" spans="1:13" x14ac:dyDescent="0.3">
      <c r="A400" s="5">
        <f>VLOOKUP(C400,'UniqueAuthor#s'!$B$5:$C$72,2,TRUE)</f>
        <v>63</v>
      </c>
      <c r="B400" s="5" t="s">
        <v>2</v>
      </c>
      <c r="C400" s="5">
        <v>888277516</v>
      </c>
      <c r="D400" s="5" t="s">
        <v>32</v>
      </c>
      <c r="E400" s="5" t="b">
        <f t="shared" si="23"/>
        <v>0</v>
      </c>
      <c r="F400" s="58" t="s">
        <v>2648</v>
      </c>
      <c r="G400" s="57">
        <v>43214</v>
      </c>
      <c r="H400" s="15" t="s">
        <v>3340</v>
      </c>
      <c r="I400" s="16">
        <f t="shared" si="22"/>
        <v>2.5226851851856136E-4</v>
      </c>
      <c r="J400" s="16"/>
      <c r="K400" s="16">
        <f ca="1">MAX(OFFSET(I401,J401*-1+2,0,J401-1,1))</f>
        <v>2.5226851851856136E-4</v>
      </c>
      <c r="M400"/>
    </row>
    <row r="401" spans="1:13" x14ac:dyDescent="0.3">
      <c r="A401" s="5">
        <f>VLOOKUP(C401,'UniqueAuthor#s'!$B$5:$C$72,2,TRUE)</f>
        <v>63</v>
      </c>
      <c r="B401" s="5" t="s">
        <v>2</v>
      </c>
      <c r="C401" s="5">
        <v>888277516</v>
      </c>
      <c r="D401" s="5" t="s">
        <v>29</v>
      </c>
      <c r="E401" s="5" t="b">
        <f t="shared" si="23"/>
        <v>1</v>
      </c>
      <c r="F401" s="58" t="s">
        <v>2649</v>
      </c>
      <c r="G401" s="57">
        <v>43214</v>
      </c>
      <c r="H401" s="15" t="s">
        <v>3341</v>
      </c>
      <c r="I401" s="16">
        <f t="shared" si="22"/>
        <v>1.6605324074059347E-4</v>
      </c>
      <c r="J401" s="5">
        <f>COUNTIF($C$6:$C$441,"="&amp;C401)</f>
        <v>3</v>
      </c>
      <c r="K401" s="16">
        <f ca="1">AVERAGE(OFFSET(I401,J401*-1+2,0,J401-1,1))</f>
        <v>2.0916087962957741E-4</v>
      </c>
      <c r="M401"/>
    </row>
    <row r="402" spans="1:13" x14ac:dyDescent="0.3">
      <c r="A402" s="5">
        <f>VLOOKUP(C402,'UniqueAuthor#s'!$B$5:$C$72,2,TRUE)</f>
        <v>64</v>
      </c>
      <c r="B402" s="5" t="s">
        <v>2</v>
      </c>
      <c r="C402" s="5">
        <v>911279847</v>
      </c>
      <c r="D402" s="5" t="s">
        <v>25</v>
      </c>
      <c r="E402" s="5" t="b">
        <f t="shared" si="23"/>
        <v>1</v>
      </c>
      <c r="F402" s="58" t="s">
        <v>2676</v>
      </c>
      <c r="G402" s="57">
        <v>43223</v>
      </c>
      <c r="H402" s="15" t="s">
        <v>3342</v>
      </c>
      <c r="I402" s="16"/>
      <c r="J402" s="5">
        <f>COUNTIF($C$6:$C$441,"="&amp;C402)</f>
        <v>1</v>
      </c>
      <c r="K402" s="16"/>
      <c r="M402"/>
    </row>
    <row r="403" spans="1:13" x14ac:dyDescent="0.3">
      <c r="A403" s="5">
        <f>VLOOKUP(C403,'UniqueAuthor#s'!$B$5:$C$72,2,TRUE)</f>
        <v>65</v>
      </c>
      <c r="B403" s="5" t="s">
        <v>2</v>
      </c>
      <c r="C403" s="5">
        <v>939957168</v>
      </c>
      <c r="D403" s="5" t="s">
        <v>44</v>
      </c>
      <c r="E403" s="5" t="b">
        <f t="shared" si="23"/>
        <v>0</v>
      </c>
      <c r="F403" s="58" t="s">
        <v>2687</v>
      </c>
      <c r="G403" s="57">
        <v>43214</v>
      </c>
      <c r="H403" s="15" t="s">
        <v>3343</v>
      </c>
      <c r="I403" s="16"/>
      <c r="J403" s="16"/>
      <c r="K403" s="16"/>
      <c r="M403"/>
    </row>
    <row r="404" spans="1:13" x14ac:dyDescent="0.3">
      <c r="A404" s="5">
        <f>VLOOKUP(C404,'UniqueAuthor#s'!$B$5:$C$72,2,TRUE)</f>
        <v>65</v>
      </c>
      <c r="B404" s="5" t="s">
        <v>2</v>
      </c>
      <c r="C404" s="5">
        <v>939957168</v>
      </c>
      <c r="D404" s="5" t="s">
        <v>25</v>
      </c>
      <c r="E404" s="5" t="b">
        <f t="shared" si="23"/>
        <v>1</v>
      </c>
      <c r="F404" s="58" t="s">
        <v>2688</v>
      </c>
      <c r="G404" s="57">
        <v>43214</v>
      </c>
      <c r="H404" s="15" t="s">
        <v>3344</v>
      </c>
      <c r="I404" s="16">
        <f t="shared" ref="I404:I441" si="24">H404-H403</f>
        <v>3.2627314814825947E-4</v>
      </c>
      <c r="J404" s="5">
        <f>COUNTIF($C$6:$C$441,"="&amp;C404)</f>
        <v>2</v>
      </c>
      <c r="K404" s="16">
        <f ca="1">AVERAGE(OFFSET(I404,J404*-1+2,0,J404-1,1))</f>
        <v>3.2627314814825947E-4</v>
      </c>
      <c r="M404"/>
    </row>
    <row r="405" spans="1:13" x14ac:dyDescent="0.3">
      <c r="A405" s="5">
        <f>VLOOKUP(C405,'UniqueAuthor#s'!$B$5:$C$72,2,TRUE)</f>
        <v>66</v>
      </c>
      <c r="B405" s="5" t="s">
        <v>2</v>
      </c>
      <c r="C405" s="5">
        <v>942151132</v>
      </c>
      <c r="D405" s="5" t="s">
        <v>17</v>
      </c>
      <c r="E405" s="5" t="b">
        <f t="shared" si="23"/>
        <v>0</v>
      </c>
      <c r="F405" s="58" t="s">
        <v>2704</v>
      </c>
      <c r="G405" s="57">
        <v>43215</v>
      </c>
      <c r="H405" s="15" t="s">
        <v>3345</v>
      </c>
      <c r="I405" s="16"/>
      <c r="J405" s="16"/>
      <c r="K405" s="16"/>
      <c r="M405"/>
    </row>
    <row r="406" spans="1:13" x14ac:dyDescent="0.3">
      <c r="A406" s="5">
        <f>VLOOKUP(C406,'UniqueAuthor#s'!$B$5:$C$72,2,TRUE)</f>
        <v>66</v>
      </c>
      <c r="B406" s="5" t="s">
        <v>2</v>
      </c>
      <c r="C406" s="5">
        <v>942151132</v>
      </c>
      <c r="D406" s="5" t="s">
        <v>2705</v>
      </c>
      <c r="E406" s="5" t="b">
        <f t="shared" si="23"/>
        <v>0</v>
      </c>
      <c r="F406" s="58" t="s">
        <v>2706</v>
      </c>
      <c r="G406" s="57">
        <v>43215</v>
      </c>
      <c r="H406" s="15" t="s">
        <v>3346</v>
      </c>
      <c r="I406" s="16">
        <f t="shared" si="24"/>
        <v>3.3758101851855127E-4</v>
      </c>
      <c r="J406" s="16"/>
      <c r="K406" s="16"/>
      <c r="M406"/>
    </row>
    <row r="407" spans="1:13" x14ac:dyDescent="0.3">
      <c r="A407" s="5">
        <f>VLOOKUP(C407,'UniqueAuthor#s'!$B$5:$C$72,2,TRUE)</f>
        <v>66</v>
      </c>
      <c r="B407" s="5" t="s">
        <v>2</v>
      </c>
      <c r="C407" s="5">
        <v>942151132</v>
      </c>
      <c r="D407" s="5" t="s">
        <v>2707</v>
      </c>
      <c r="E407" s="5" t="b">
        <f t="shared" si="23"/>
        <v>0</v>
      </c>
      <c r="F407" s="58" t="s">
        <v>2708</v>
      </c>
      <c r="G407" s="57">
        <v>43215</v>
      </c>
      <c r="H407" s="15" t="s">
        <v>3347</v>
      </c>
      <c r="I407" s="16">
        <f t="shared" si="24"/>
        <v>6.2569444444382505E-5</v>
      </c>
      <c r="J407" s="16"/>
      <c r="K407" s="16">
        <f ca="1">MIN(OFFSET(I409,J409*-1+2,0,J409-1,1))</f>
        <v>6.2569444444382505E-5</v>
      </c>
      <c r="M407"/>
    </row>
    <row r="408" spans="1:13" x14ac:dyDescent="0.3">
      <c r="A408" s="5">
        <f>VLOOKUP(C408,'UniqueAuthor#s'!$B$5:$C$72,2,TRUE)</f>
        <v>66</v>
      </c>
      <c r="B408" s="5" t="s">
        <v>2</v>
      </c>
      <c r="C408" s="5">
        <v>942151132</v>
      </c>
      <c r="D408" s="5" t="s">
        <v>74</v>
      </c>
      <c r="E408" s="5" t="b">
        <f t="shared" si="23"/>
        <v>0</v>
      </c>
      <c r="F408" s="58" t="s">
        <v>2709</v>
      </c>
      <c r="G408" s="57">
        <v>43215</v>
      </c>
      <c r="H408" s="15" t="s">
        <v>3348</v>
      </c>
      <c r="I408" s="16">
        <f t="shared" si="24"/>
        <v>3.0482638888884583E-4</v>
      </c>
      <c r="J408" s="16"/>
      <c r="K408" s="16">
        <f ca="1">MAX(OFFSET(I409,J409*-1+2,0,J409-1,1))</f>
        <v>3.3758101851855127E-4</v>
      </c>
      <c r="M408"/>
    </row>
    <row r="409" spans="1:13" x14ac:dyDescent="0.3">
      <c r="A409" s="5">
        <f>VLOOKUP(C409,'UniqueAuthor#s'!$B$5:$C$72,2,TRUE)</f>
        <v>66</v>
      </c>
      <c r="B409" s="5" t="s">
        <v>2</v>
      </c>
      <c r="C409" s="5">
        <v>942151132</v>
      </c>
      <c r="D409" s="5" t="s">
        <v>25</v>
      </c>
      <c r="E409" s="5" t="b">
        <f t="shared" si="23"/>
        <v>1</v>
      </c>
      <c r="F409" s="58" t="s">
        <v>2710</v>
      </c>
      <c r="G409" s="57">
        <v>43215</v>
      </c>
      <c r="H409" s="15" t="s">
        <v>3349</v>
      </c>
      <c r="I409" s="16">
        <f t="shared" si="24"/>
        <v>7.651620370374701E-5</v>
      </c>
      <c r="J409" s="5">
        <f>COUNTIF($C$6:$C$441,"="&amp;C409)</f>
        <v>5</v>
      </c>
      <c r="K409" s="16">
        <f ca="1">AVERAGE(OFFSET(I409,J409*-1+2,0,J409-1,1))</f>
        <v>1.9537326388888165E-4</v>
      </c>
      <c r="M409"/>
    </row>
    <row r="410" spans="1:13" x14ac:dyDescent="0.3">
      <c r="A410" s="5">
        <f>VLOOKUP(C410,'UniqueAuthor#s'!$B$5:$C$72,2,TRUE)</f>
        <v>67</v>
      </c>
      <c r="B410" s="5" t="s">
        <v>2</v>
      </c>
      <c r="C410" s="5">
        <v>968474708</v>
      </c>
      <c r="D410" s="5" t="s">
        <v>22</v>
      </c>
      <c r="E410" s="5" t="b">
        <f t="shared" si="23"/>
        <v>0</v>
      </c>
      <c r="F410" s="58" t="s">
        <v>2732</v>
      </c>
      <c r="G410" s="57">
        <v>43216</v>
      </c>
      <c r="H410" s="15" t="s">
        <v>3350</v>
      </c>
      <c r="I410" s="16"/>
      <c r="J410" s="16"/>
      <c r="K410" s="16"/>
      <c r="M410"/>
    </row>
    <row r="411" spans="1:13" x14ac:dyDescent="0.3">
      <c r="A411" s="5">
        <f>VLOOKUP(C411,'UniqueAuthor#s'!$B$5:$C$72,2,TRUE)</f>
        <v>67</v>
      </c>
      <c r="B411" s="5" t="s">
        <v>2</v>
      </c>
      <c r="C411" s="5">
        <v>968474708</v>
      </c>
      <c r="D411" s="5" t="s">
        <v>59</v>
      </c>
      <c r="E411" s="5" t="b">
        <f t="shared" si="23"/>
        <v>0</v>
      </c>
      <c r="F411" s="58" t="s">
        <v>2733</v>
      </c>
      <c r="G411" s="57">
        <v>43216</v>
      </c>
      <c r="H411" s="15" t="s">
        <v>3351</v>
      </c>
      <c r="I411" s="16">
        <f t="shared" si="24"/>
        <v>4.8278935185186445E-4</v>
      </c>
      <c r="J411" s="16"/>
      <c r="K411" s="16">
        <f ca="1">MIN(OFFSET(I413,J413*-1+2,0,J413-1,1))</f>
        <v>1.9313657407404872E-4</v>
      </c>
      <c r="M411"/>
    </row>
    <row r="412" spans="1:13" x14ac:dyDescent="0.3">
      <c r="A412" s="5">
        <f>VLOOKUP(C412,'UniqueAuthor#s'!$B$5:$C$72,2,TRUE)</f>
        <v>67</v>
      </c>
      <c r="B412" s="5" t="s">
        <v>2</v>
      </c>
      <c r="C412" s="5">
        <v>968474708</v>
      </c>
      <c r="D412" s="5" t="s">
        <v>28</v>
      </c>
      <c r="E412" s="5" t="b">
        <f t="shared" si="23"/>
        <v>0</v>
      </c>
      <c r="F412" s="58" t="s">
        <v>2734</v>
      </c>
      <c r="G412" s="57">
        <v>43216</v>
      </c>
      <c r="H412" s="15" t="s">
        <v>3352</v>
      </c>
      <c r="I412" s="16">
        <f t="shared" si="24"/>
        <v>1.9313657407404872E-4</v>
      </c>
      <c r="J412" s="16"/>
      <c r="K412" s="16">
        <f ca="1">MAX(OFFSET(I413,J413*-1+2,0,J413-1,1))</f>
        <v>7.9090277777782436E-4</v>
      </c>
      <c r="M412"/>
    </row>
    <row r="413" spans="1:13" x14ac:dyDescent="0.3">
      <c r="A413" s="5">
        <f>VLOOKUP(C413,'UniqueAuthor#s'!$B$5:$C$72,2,TRUE)</f>
        <v>67</v>
      </c>
      <c r="B413" s="5" t="s">
        <v>2</v>
      </c>
      <c r="C413" s="5">
        <v>968474708</v>
      </c>
      <c r="D413" s="5" t="s">
        <v>25</v>
      </c>
      <c r="E413" s="5" t="b">
        <f t="shared" si="23"/>
        <v>1</v>
      </c>
      <c r="F413" s="58" t="s">
        <v>2735</v>
      </c>
      <c r="G413" s="57">
        <v>43216</v>
      </c>
      <c r="H413" s="15" t="s">
        <v>3353</v>
      </c>
      <c r="I413" s="16">
        <f t="shared" si="24"/>
        <v>7.9090277777782436E-4</v>
      </c>
      <c r="J413" s="5">
        <f>COUNTIF($C$6:$C$441,"="&amp;C413)</f>
        <v>4</v>
      </c>
      <c r="K413" s="16">
        <f ca="1">AVERAGE(OFFSET(I413,J413*-1+2,0,J413-1,1))</f>
        <v>4.8894290123457917E-4</v>
      </c>
      <c r="M413"/>
    </row>
    <row r="414" spans="1:13" x14ac:dyDescent="0.3">
      <c r="A414" s="5">
        <f>VLOOKUP(C414,'UniqueAuthor#s'!$B$5:$C$72,2,TRUE)</f>
        <v>68</v>
      </c>
      <c r="B414" s="5" t="s">
        <v>2</v>
      </c>
      <c r="C414" s="5">
        <v>969072171</v>
      </c>
      <c r="D414" s="5" t="s">
        <v>32</v>
      </c>
      <c r="E414" s="5" t="b">
        <f t="shared" si="23"/>
        <v>0</v>
      </c>
      <c r="F414" s="58" t="s">
        <v>2755</v>
      </c>
      <c r="G414" s="57">
        <v>43215</v>
      </c>
      <c r="H414" s="15" t="s">
        <v>3354</v>
      </c>
      <c r="I414" s="16"/>
      <c r="J414" s="16"/>
      <c r="K414" s="16"/>
      <c r="M414"/>
    </row>
    <row r="415" spans="1:13" x14ac:dyDescent="0.3">
      <c r="A415" s="5">
        <f>VLOOKUP(C415,'UniqueAuthor#s'!$B$5:$C$72,2,TRUE)</f>
        <v>68</v>
      </c>
      <c r="B415" s="5" t="s">
        <v>2</v>
      </c>
      <c r="C415" s="5">
        <v>969072171</v>
      </c>
      <c r="D415" s="5" t="s">
        <v>17</v>
      </c>
      <c r="E415" s="5" t="b">
        <f t="shared" si="23"/>
        <v>0</v>
      </c>
      <c r="F415" s="58" t="s">
        <v>2756</v>
      </c>
      <c r="G415" s="57">
        <v>43215</v>
      </c>
      <c r="H415" s="15" t="s">
        <v>3355</v>
      </c>
      <c r="I415" s="16">
        <f t="shared" si="24"/>
        <v>3.0717592592599541E-4</v>
      </c>
      <c r="J415" s="16"/>
      <c r="K415" s="16">
        <f ca="1">MIN(OFFSET(I417,J417*-1+2,0,J417-1,1))</f>
        <v>7.6898148148263346E-5</v>
      </c>
      <c r="M415"/>
    </row>
    <row r="416" spans="1:13" x14ac:dyDescent="0.3">
      <c r="A416" s="5">
        <f>VLOOKUP(C416,'UniqueAuthor#s'!$B$5:$C$72,2,TRUE)</f>
        <v>68</v>
      </c>
      <c r="B416" s="5" t="s">
        <v>2</v>
      </c>
      <c r="C416" s="5">
        <v>969072171</v>
      </c>
      <c r="D416" s="5" t="s">
        <v>32</v>
      </c>
      <c r="E416" s="5" t="b">
        <f t="shared" si="23"/>
        <v>0</v>
      </c>
      <c r="F416" s="58" t="s">
        <v>2757</v>
      </c>
      <c r="G416" s="57">
        <v>43215</v>
      </c>
      <c r="H416" s="15" t="s">
        <v>3356</v>
      </c>
      <c r="I416" s="16">
        <f t="shared" si="24"/>
        <v>1.8018518518503335E-4</v>
      </c>
      <c r="J416" s="16"/>
      <c r="K416" s="16">
        <f ca="1">MAX(OFFSET(I417,J417*-1+2,0,J417-1,1))</f>
        <v>3.0717592592599541E-4</v>
      </c>
      <c r="M416"/>
    </row>
    <row r="417" spans="1:13" x14ac:dyDescent="0.3">
      <c r="A417" s="5">
        <f>VLOOKUP(C417,'UniqueAuthor#s'!$B$5:$C$72,2,TRUE)</f>
        <v>68</v>
      </c>
      <c r="B417" s="5" t="s">
        <v>2</v>
      </c>
      <c r="C417" s="5">
        <v>969072171</v>
      </c>
      <c r="D417" s="5" t="s">
        <v>29</v>
      </c>
      <c r="E417" s="5" t="b">
        <f t="shared" si="23"/>
        <v>1</v>
      </c>
      <c r="F417" s="58" t="s">
        <v>2758</v>
      </c>
      <c r="G417" s="57">
        <v>43215</v>
      </c>
      <c r="H417" s="15" t="s">
        <v>3357</v>
      </c>
      <c r="I417" s="16">
        <f t="shared" si="24"/>
        <v>7.6898148148263346E-5</v>
      </c>
      <c r="J417" s="5">
        <f>COUNTIF($C$6:$C$441,"="&amp;C417)</f>
        <v>4</v>
      </c>
      <c r="K417" s="16">
        <f ca="1">AVERAGE(OFFSET(I417,J417*-1+2,0,J417-1,1))</f>
        <v>1.8808641975309737E-4</v>
      </c>
      <c r="M417"/>
    </row>
    <row r="418" spans="1:13" x14ac:dyDescent="0.3">
      <c r="A418" s="5">
        <f>VLOOKUP(C418,'UniqueAuthor#s'!$B$5:$C$72,2,TRUE)</f>
        <v>68</v>
      </c>
      <c r="B418" s="5" t="s">
        <v>2</v>
      </c>
      <c r="C418" s="5">
        <v>982683562</v>
      </c>
      <c r="D418" s="5" t="s">
        <v>59</v>
      </c>
      <c r="E418" s="5" t="b">
        <f t="shared" si="23"/>
        <v>0</v>
      </c>
      <c r="F418" s="58" t="s">
        <v>2794</v>
      </c>
      <c r="G418" s="57">
        <v>43220</v>
      </c>
      <c r="H418" s="15" t="s">
        <v>3358</v>
      </c>
      <c r="I418" s="16"/>
      <c r="J418" s="16"/>
      <c r="K418" s="16"/>
      <c r="M418"/>
    </row>
    <row r="419" spans="1:13" x14ac:dyDescent="0.3">
      <c r="A419" s="5">
        <f>VLOOKUP(C419,'UniqueAuthor#s'!$B$5:$C$72,2,TRUE)</f>
        <v>68</v>
      </c>
      <c r="B419" s="5" t="s">
        <v>2</v>
      </c>
      <c r="C419" s="5">
        <v>982683562</v>
      </c>
      <c r="D419" s="5" t="s">
        <v>22</v>
      </c>
      <c r="E419" s="5" t="b">
        <f t="shared" si="23"/>
        <v>0</v>
      </c>
      <c r="F419" s="58" t="s">
        <v>2795</v>
      </c>
      <c r="G419" s="57">
        <v>43220</v>
      </c>
      <c r="H419" s="15" t="s">
        <v>3359</v>
      </c>
      <c r="I419" s="16">
        <f t="shared" si="24"/>
        <v>2.904513888888835E-4</v>
      </c>
      <c r="J419" s="16"/>
      <c r="K419" s="16"/>
      <c r="M419"/>
    </row>
    <row r="420" spans="1:13" x14ac:dyDescent="0.3">
      <c r="A420" s="5">
        <f>VLOOKUP(C420,'UniqueAuthor#s'!$B$5:$C$72,2,TRUE)</f>
        <v>68</v>
      </c>
      <c r="B420" s="5" t="s">
        <v>2</v>
      </c>
      <c r="C420" s="5">
        <v>982683562</v>
      </c>
      <c r="D420" s="5" t="s">
        <v>28</v>
      </c>
      <c r="E420" s="5" t="b">
        <f t="shared" si="23"/>
        <v>0</v>
      </c>
      <c r="F420" s="58" t="s">
        <v>2796</v>
      </c>
      <c r="G420" s="57">
        <v>43220</v>
      </c>
      <c r="H420" s="15" t="s">
        <v>3360</v>
      </c>
      <c r="I420" s="16">
        <f t="shared" si="24"/>
        <v>1.2812500000000046E-3</v>
      </c>
      <c r="J420" s="16"/>
      <c r="K420" s="16"/>
      <c r="M420"/>
    </row>
    <row r="421" spans="1:13" x14ac:dyDescent="0.3">
      <c r="A421" s="5">
        <f>VLOOKUP(C421,'UniqueAuthor#s'!$B$5:$C$72,2,TRUE)</f>
        <v>68</v>
      </c>
      <c r="B421" s="5" t="s">
        <v>2</v>
      </c>
      <c r="C421" s="5">
        <v>982683562</v>
      </c>
      <c r="D421" s="5" t="s">
        <v>46</v>
      </c>
      <c r="E421" s="5" t="b">
        <f t="shared" si="23"/>
        <v>0</v>
      </c>
      <c r="F421" s="58" t="s">
        <v>2797</v>
      </c>
      <c r="G421" s="57">
        <v>43220</v>
      </c>
      <c r="H421" s="15" t="s">
        <v>3361</v>
      </c>
      <c r="I421" s="16">
        <f t="shared" si="24"/>
        <v>5.8913194444444594E-4</v>
      </c>
      <c r="J421" s="16"/>
      <c r="K421" s="16">
        <f ca="1">MIN(OFFSET(I423,J423*-1+2,0,J423-1,1))</f>
        <v>1.4704861111110301E-4</v>
      </c>
      <c r="M421"/>
    </row>
    <row r="422" spans="1:13" x14ac:dyDescent="0.3">
      <c r="A422" s="5">
        <f>VLOOKUP(C422,'UniqueAuthor#s'!$B$5:$C$72,2,TRUE)</f>
        <v>68</v>
      </c>
      <c r="B422" s="5" t="s">
        <v>2</v>
      </c>
      <c r="C422" s="5">
        <v>982683562</v>
      </c>
      <c r="D422" s="5" t="s">
        <v>28</v>
      </c>
      <c r="E422" s="5" t="b">
        <f t="shared" si="23"/>
        <v>0</v>
      </c>
      <c r="F422" s="58" t="s">
        <v>2798</v>
      </c>
      <c r="G422" s="57">
        <v>43220</v>
      </c>
      <c r="H422" s="15" t="s">
        <v>3362</v>
      </c>
      <c r="I422" s="16">
        <f t="shared" si="24"/>
        <v>1.4704861111110301E-4</v>
      </c>
      <c r="J422" s="16"/>
      <c r="K422" s="16">
        <f ca="1">MAX(OFFSET(I423,J423*-1+2,0,J423-1,1))</f>
        <v>1.2812500000000046E-3</v>
      </c>
      <c r="M422"/>
    </row>
    <row r="423" spans="1:13" x14ac:dyDescent="0.3">
      <c r="A423" s="5">
        <f>VLOOKUP(C423,'UniqueAuthor#s'!$B$5:$C$72,2,TRUE)</f>
        <v>68</v>
      </c>
      <c r="B423" s="5" t="s">
        <v>2</v>
      </c>
      <c r="C423" s="5">
        <v>982683562</v>
      </c>
      <c r="D423" s="5" t="s">
        <v>25</v>
      </c>
      <c r="E423" s="5" t="b">
        <f t="shared" si="23"/>
        <v>1</v>
      </c>
      <c r="F423" s="58" t="s">
        <v>2799</v>
      </c>
      <c r="G423" s="57">
        <v>43220</v>
      </c>
      <c r="H423" s="15" t="s">
        <v>3363</v>
      </c>
      <c r="I423" s="16">
        <f t="shared" si="24"/>
        <v>1.0473263888888945E-3</v>
      </c>
      <c r="J423" s="5">
        <f>COUNTIF($C$6:$C$441,"="&amp;C423)</f>
        <v>6</v>
      </c>
      <c r="K423" s="16">
        <f ca="1">AVERAGE(OFFSET(I423,J423*-1+2,0,J423-1,1))</f>
        <v>6.7104166666666636E-4</v>
      </c>
      <c r="M423"/>
    </row>
    <row r="424" spans="1:13" x14ac:dyDescent="0.3">
      <c r="A424" s="5">
        <f>VLOOKUP(C424,'UniqueAuthor#s'!$B$5:$C$72,2,TRUE)</f>
        <v>68</v>
      </c>
      <c r="B424" s="5" t="s">
        <v>2</v>
      </c>
      <c r="C424" s="5">
        <v>986152387</v>
      </c>
      <c r="D424" s="5" t="s">
        <v>22</v>
      </c>
      <c r="E424" s="5" t="b">
        <f t="shared" si="23"/>
        <v>0</v>
      </c>
      <c r="F424" s="58" t="s">
        <v>2813</v>
      </c>
      <c r="G424" s="57">
        <v>43219</v>
      </c>
      <c r="H424" s="15" t="s">
        <v>3364</v>
      </c>
      <c r="I424" s="16"/>
      <c r="J424" s="16"/>
      <c r="K424" s="16"/>
      <c r="M424"/>
    </row>
    <row r="425" spans="1:13" x14ac:dyDescent="0.3">
      <c r="A425" s="5">
        <f>VLOOKUP(C425,'UniqueAuthor#s'!$B$5:$C$72,2,TRUE)</f>
        <v>68</v>
      </c>
      <c r="B425" s="5" t="s">
        <v>2</v>
      </c>
      <c r="C425" s="5">
        <v>986152387</v>
      </c>
      <c r="D425" s="5" t="s">
        <v>71</v>
      </c>
      <c r="E425" s="5" t="b">
        <f t="shared" si="23"/>
        <v>0</v>
      </c>
      <c r="F425" s="58" t="s">
        <v>2814</v>
      </c>
      <c r="G425" s="57">
        <v>43219</v>
      </c>
      <c r="H425" s="15" t="s">
        <v>3365</v>
      </c>
      <c r="I425" s="16">
        <f t="shared" si="24"/>
        <v>5.905787037038257E-4</v>
      </c>
      <c r="J425" s="16"/>
      <c r="K425" s="16"/>
      <c r="M425"/>
    </row>
    <row r="426" spans="1:13" x14ac:dyDescent="0.3">
      <c r="A426" s="5">
        <f>VLOOKUP(C426,'UniqueAuthor#s'!$B$5:$C$72,2,TRUE)</f>
        <v>68</v>
      </c>
      <c r="B426" s="5" t="s">
        <v>2</v>
      </c>
      <c r="C426" s="5">
        <v>986152387</v>
      </c>
      <c r="D426" s="5" t="s">
        <v>28</v>
      </c>
      <c r="E426" s="5" t="b">
        <f t="shared" si="23"/>
        <v>0</v>
      </c>
      <c r="F426" s="58" t="s">
        <v>2815</v>
      </c>
      <c r="G426" s="57">
        <v>43219</v>
      </c>
      <c r="H426" s="15" t="s">
        <v>3366</v>
      </c>
      <c r="I426" s="16">
        <f t="shared" si="24"/>
        <v>1.4701388888882505E-4</v>
      </c>
      <c r="J426" s="16"/>
      <c r="K426" s="16"/>
      <c r="M426"/>
    </row>
    <row r="427" spans="1:13" x14ac:dyDescent="0.3">
      <c r="A427" s="5">
        <f>VLOOKUP(C427,'UniqueAuthor#s'!$B$5:$C$72,2,TRUE)</f>
        <v>68</v>
      </c>
      <c r="B427" s="5" t="s">
        <v>2</v>
      </c>
      <c r="C427" s="5">
        <v>986152387</v>
      </c>
      <c r="D427" s="5" t="s">
        <v>59</v>
      </c>
      <c r="E427" s="5" t="b">
        <f t="shared" si="23"/>
        <v>0</v>
      </c>
      <c r="F427" s="58" t="s">
        <v>2816</v>
      </c>
      <c r="G427" s="57">
        <v>43219</v>
      </c>
      <c r="H427" s="15" t="s">
        <v>3367</v>
      </c>
      <c r="I427" s="16">
        <f t="shared" si="24"/>
        <v>8.6403935185175307E-4</v>
      </c>
      <c r="J427" s="16"/>
      <c r="K427" s="16"/>
      <c r="M427"/>
    </row>
    <row r="428" spans="1:13" x14ac:dyDescent="0.3">
      <c r="A428" s="5">
        <f>VLOOKUP(C428,'UniqueAuthor#s'!$B$5:$C$72,2,TRUE)</f>
        <v>68</v>
      </c>
      <c r="B428" s="5" t="s">
        <v>2</v>
      </c>
      <c r="C428" s="5">
        <v>986152387</v>
      </c>
      <c r="D428" s="5" t="s">
        <v>81</v>
      </c>
      <c r="E428" s="5" t="b">
        <f t="shared" si="23"/>
        <v>0</v>
      </c>
      <c r="F428" s="58" t="s">
        <v>2817</v>
      </c>
      <c r="G428" s="57">
        <v>43219</v>
      </c>
      <c r="H428" s="15" t="s">
        <v>3368</v>
      </c>
      <c r="I428" s="16">
        <f t="shared" si="24"/>
        <v>1.2451388888901072E-4</v>
      </c>
      <c r="J428" s="16"/>
      <c r="K428" s="16"/>
      <c r="M428"/>
    </row>
    <row r="429" spans="1:13" x14ac:dyDescent="0.3">
      <c r="A429" s="5">
        <f>VLOOKUP(C429,'UniqueAuthor#s'!$B$5:$C$72,2,TRUE)</f>
        <v>68</v>
      </c>
      <c r="B429" s="5" t="s">
        <v>2</v>
      </c>
      <c r="C429" s="5">
        <v>986152387</v>
      </c>
      <c r="D429" s="5" t="s">
        <v>158</v>
      </c>
      <c r="E429" s="5" t="b">
        <f t="shared" si="23"/>
        <v>0</v>
      </c>
      <c r="F429" s="58" t="s">
        <v>2818</v>
      </c>
      <c r="G429" s="57">
        <v>43219</v>
      </c>
      <c r="H429" s="15" t="s">
        <v>3369</v>
      </c>
      <c r="I429" s="16">
        <f t="shared" si="24"/>
        <v>1.0379629629631015E-4</v>
      </c>
      <c r="J429" s="16"/>
      <c r="K429" s="16"/>
      <c r="M429"/>
    </row>
    <row r="430" spans="1:13" x14ac:dyDescent="0.3">
      <c r="A430" s="5">
        <f>VLOOKUP(C430,'UniqueAuthor#s'!$B$5:$C$72,2,TRUE)</f>
        <v>68</v>
      </c>
      <c r="B430" s="5" t="s">
        <v>2</v>
      </c>
      <c r="C430" s="5">
        <v>986152387</v>
      </c>
      <c r="D430" s="5" t="s">
        <v>159</v>
      </c>
      <c r="E430" s="5" t="b">
        <f t="shared" si="23"/>
        <v>0</v>
      </c>
      <c r="F430" s="58" t="s">
        <v>2819</v>
      </c>
      <c r="G430" s="57">
        <v>43219</v>
      </c>
      <c r="H430" s="15" t="s">
        <v>3370</v>
      </c>
      <c r="I430" s="16">
        <f t="shared" si="24"/>
        <v>5.7962962963009623E-5</v>
      </c>
      <c r="J430" s="16"/>
      <c r="K430" s="16"/>
      <c r="M430"/>
    </row>
    <row r="431" spans="1:13" x14ac:dyDescent="0.3">
      <c r="A431" s="5">
        <f>VLOOKUP(C431,'UniqueAuthor#s'!$B$5:$C$72,2,TRUE)</f>
        <v>68</v>
      </c>
      <c r="B431" s="5" t="s">
        <v>2</v>
      </c>
      <c r="C431" s="5">
        <v>986152387</v>
      </c>
      <c r="D431" s="5" t="s">
        <v>1126</v>
      </c>
      <c r="E431" s="5" t="b">
        <f t="shared" si="23"/>
        <v>0</v>
      </c>
      <c r="F431" s="58" t="s">
        <v>2820</v>
      </c>
      <c r="G431" s="57">
        <v>43219</v>
      </c>
      <c r="H431" s="15" t="s">
        <v>3371</v>
      </c>
      <c r="I431" s="16">
        <f t="shared" si="24"/>
        <v>1.3182870370365141E-4</v>
      </c>
      <c r="J431" s="16"/>
      <c r="K431" s="16"/>
      <c r="M431"/>
    </row>
    <row r="432" spans="1:13" x14ac:dyDescent="0.3">
      <c r="A432" s="5">
        <f>VLOOKUP(C432,'UniqueAuthor#s'!$B$5:$C$72,2,TRUE)</f>
        <v>68</v>
      </c>
      <c r="B432" s="5" t="s">
        <v>2</v>
      </c>
      <c r="C432" s="5">
        <v>986152387</v>
      </c>
      <c r="D432" s="5" t="s">
        <v>160</v>
      </c>
      <c r="E432" s="5" t="b">
        <f t="shared" si="23"/>
        <v>0</v>
      </c>
      <c r="F432" s="58" t="s">
        <v>2821</v>
      </c>
      <c r="G432" s="57">
        <v>43219</v>
      </c>
      <c r="H432" s="15" t="s">
        <v>3372</v>
      </c>
      <c r="I432" s="16">
        <f t="shared" si="24"/>
        <v>1.6075231481471608E-4</v>
      </c>
      <c r="J432" s="16"/>
      <c r="K432" s="16"/>
      <c r="M432"/>
    </row>
    <row r="433" spans="1:13" x14ac:dyDescent="0.3">
      <c r="A433" s="5">
        <f>VLOOKUP(C433,'UniqueAuthor#s'!$B$5:$C$72,2,TRUE)</f>
        <v>68</v>
      </c>
      <c r="B433" s="5" t="s">
        <v>2</v>
      </c>
      <c r="C433" s="5">
        <v>986152387</v>
      </c>
      <c r="D433" s="5" t="s">
        <v>84</v>
      </c>
      <c r="E433" s="5" t="b">
        <f t="shared" si="23"/>
        <v>0</v>
      </c>
      <c r="F433" s="58" t="s">
        <v>2822</v>
      </c>
      <c r="G433" s="57">
        <v>43219</v>
      </c>
      <c r="H433" s="15" t="s">
        <v>3373</v>
      </c>
      <c r="I433" s="16">
        <f t="shared" si="24"/>
        <v>6.4637731481487215E-4</v>
      </c>
      <c r="J433" s="16"/>
      <c r="K433" s="16"/>
      <c r="M433"/>
    </row>
    <row r="434" spans="1:13" x14ac:dyDescent="0.3">
      <c r="A434" s="5">
        <f>VLOOKUP(C434,'UniqueAuthor#s'!$B$5:$C$72,2,TRUE)</f>
        <v>68</v>
      </c>
      <c r="B434" s="5" t="s">
        <v>2</v>
      </c>
      <c r="C434" s="5">
        <v>986152387</v>
      </c>
      <c r="D434" s="5" t="s">
        <v>46</v>
      </c>
      <c r="E434" s="5" t="b">
        <f t="shared" si="23"/>
        <v>0</v>
      </c>
      <c r="F434" s="58" t="s">
        <v>2823</v>
      </c>
      <c r="G434" s="57">
        <v>43219</v>
      </c>
      <c r="H434" s="15" t="s">
        <v>3374</v>
      </c>
      <c r="I434" s="16">
        <f t="shared" si="24"/>
        <v>9.6377314814821702E-5</v>
      </c>
      <c r="J434" s="16"/>
      <c r="K434" s="16">
        <f ca="1">MIN(OFFSET(I436,J436*-1+2,0,J436-1,1))</f>
        <v>5.7962962963009623E-5</v>
      </c>
      <c r="M434"/>
    </row>
    <row r="435" spans="1:13" x14ac:dyDescent="0.3">
      <c r="A435" s="5">
        <f>VLOOKUP(C435,'UniqueAuthor#s'!$B$5:$C$72,2,TRUE)</f>
        <v>68</v>
      </c>
      <c r="B435" s="5" t="s">
        <v>2</v>
      </c>
      <c r="C435" s="5">
        <v>986152387</v>
      </c>
      <c r="D435" s="5" t="s">
        <v>28</v>
      </c>
      <c r="E435" s="5" t="b">
        <f t="shared" si="23"/>
        <v>0</v>
      </c>
      <c r="F435" s="58" t="s">
        <v>2824</v>
      </c>
      <c r="G435" s="57">
        <v>43219</v>
      </c>
      <c r="H435" s="15" t="s">
        <v>3375</v>
      </c>
      <c r="I435" s="16">
        <f t="shared" si="24"/>
        <v>1.9337962962961974E-4</v>
      </c>
      <c r="J435" s="16"/>
      <c r="K435" s="16">
        <f ca="1">MAX(OFFSET(I436,J436*-1+2,0,J436-1,1))</f>
        <v>8.6403935185175307E-4</v>
      </c>
      <c r="M435"/>
    </row>
    <row r="436" spans="1:13" x14ac:dyDescent="0.3">
      <c r="A436" s="5">
        <f>VLOOKUP(C436,'UniqueAuthor#s'!$B$5:$C$72,2,TRUE)</f>
        <v>68</v>
      </c>
      <c r="B436" s="5" t="s">
        <v>2</v>
      </c>
      <c r="C436" s="5">
        <v>986152387</v>
      </c>
      <c r="D436" s="5" t="s">
        <v>25</v>
      </c>
      <c r="E436" s="5" t="b">
        <f t="shared" si="23"/>
        <v>1</v>
      </c>
      <c r="F436" s="58" t="s">
        <v>2825</v>
      </c>
      <c r="G436" s="57">
        <v>43219</v>
      </c>
      <c r="H436" s="15" t="s">
        <v>3376</v>
      </c>
      <c r="I436" s="16">
        <f t="shared" si="24"/>
        <v>1.0400462962967261E-4</v>
      </c>
      <c r="J436" s="5">
        <f>COUNTIF($C$6:$C$441,"="&amp;C436)</f>
        <v>13</v>
      </c>
      <c r="K436" s="16">
        <f ca="1">AVERAGE(OFFSET(I436,J436*-1+2,0,J436-1,1))</f>
        <v>2.6838541666667398E-4</v>
      </c>
      <c r="M436"/>
    </row>
    <row r="437" spans="1:13" x14ac:dyDescent="0.3">
      <c r="A437" s="5">
        <f>VLOOKUP(C437,'UniqueAuthor#s'!$B$5:$C$72,2,TRUE)</f>
        <v>68</v>
      </c>
      <c r="B437" s="5" t="s">
        <v>2</v>
      </c>
      <c r="C437" s="5">
        <v>993599705</v>
      </c>
      <c r="D437" s="5" t="s">
        <v>88</v>
      </c>
      <c r="E437" s="5" t="b">
        <f t="shared" si="23"/>
        <v>0</v>
      </c>
      <c r="F437" s="58" t="s">
        <v>2902</v>
      </c>
      <c r="G437" s="57">
        <v>43214</v>
      </c>
      <c r="H437" s="15" t="s">
        <v>3377</v>
      </c>
      <c r="I437" s="16"/>
      <c r="J437" s="16"/>
      <c r="K437" s="16"/>
      <c r="M437"/>
    </row>
    <row r="438" spans="1:13" x14ac:dyDescent="0.3">
      <c r="A438" s="5">
        <f>VLOOKUP(C438,'UniqueAuthor#s'!$B$5:$C$72,2,TRUE)</f>
        <v>68</v>
      </c>
      <c r="B438" s="5" t="s">
        <v>2</v>
      </c>
      <c r="C438" s="5">
        <v>993599705</v>
      </c>
      <c r="D438" s="5" t="s">
        <v>17</v>
      </c>
      <c r="E438" s="5" t="b">
        <f t="shared" si="23"/>
        <v>0</v>
      </c>
      <c r="F438" s="58" t="s">
        <v>2903</v>
      </c>
      <c r="G438" s="57">
        <v>43214</v>
      </c>
      <c r="H438" s="15" t="s">
        <v>3378</v>
      </c>
      <c r="I438" s="16">
        <f t="shared" si="24"/>
        <v>1.8074074074070356E-4</v>
      </c>
      <c r="J438" s="16"/>
      <c r="K438" s="16"/>
      <c r="M438"/>
    </row>
    <row r="439" spans="1:13" x14ac:dyDescent="0.3">
      <c r="A439" s="5">
        <f>VLOOKUP(C439,'UniqueAuthor#s'!$B$5:$C$72,2,TRUE)</f>
        <v>68</v>
      </c>
      <c r="B439" s="5" t="s">
        <v>2</v>
      </c>
      <c r="C439" s="5">
        <v>993599705</v>
      </c>
      <c r="D439" s="5" t="s">
        <v>22</v>
      </c>
      <c r="E439" s="5" t="b">
        <f t="shared" si="23"/>
        <v>0</v>
      </c>
      <c r="F439" s="58" t="s">
        <v>2904</v>
      </c>
      <c r="G439" s="57">
        <v>43214</v>
      </c>
      <c r="H439" s="15" t="s">
        <v>3379</v>
      </c>
      <c r="I439" s="16">
        <f t="shared" si="24"/>
        <v>2.6201388888891231E-4</v>
      </c>
      <c r="J439" s="16"/>
      <c r="K439" s="16">
        <f ca="1">MIN(OFFSET(I441,J441*-1+2,0,J441-1,1))</f>
        <v>1.8074074074070356E-4</v>
      </c>
      <c r="M439"/>
    </row>
    <row r="440" spans="1:13" x14ac:dyDescent="0.3">
      <c r="A440" s="5">
        <f>VLOOKUP(C440,'UniqueAuthor#s'!$B$5:$C$72,2,TRUE)</f>
        <v>68</v>
      </c>
      <c r="B440" s="5" t="s">
        <v>2</v>
      </c>
      <c r="C440" s="5">
        <v>993599705</v>
      </c>
      <c r="D440" s="5" t="s">
        <v>32</v>
      </c>
      <c r="E440" s="5" t="b">
        <f t="shared" si="23"/>
        <v>0</v>
      </c>
      <c r="F440" s="58" t="s">
        <v>2905</v>
      </c>
      <c r="G440" s="57">
        <v>43214</v>
      </c>
      <c r="H440" s="15" t="s">
        <v>3380</v>
      </c>
      <c r="I440" s="16">
        <f t="shared" si="24"/>
        <v>4.5962962962964315E-4</v>
      </c>
      <c r="J440" s="16"/>
      <c r="K440" s="16">
        <f ca="1">MAX(OFFSET(I441,J441*-1+2,0,J441-1,1))</f>
        <v>4.5962962962964315E-4</v>
      </c>
      <c r="M440"/>
    </row>
    <row r="441" spans="1:13" x14ac:dyDescent="0.3">
      <c r="A441" s="5">
        <f>VLOOKUP(C441,'UniqueAuthor#s'!$B$5:$C$72,2,TRUE)</f>
        <v>68</v>
      </c>
      <c r="B441" s="5" t="s">
        <v>2</v>
      </c>
      <c r="C441" s="5">
        <v>993599705</v>
      </c>
      <c r="D441" s="5" t="s">
        <v>29</v>
      </c>
      <c r="E441" s="5" t="b">
        <f t="shared" si="23"/>
        <v>1</v>
      </c>
      <c r="F441" s="58" t="s">
        <v>2906</v>
      </c>
      <c r="G441" s="57">
        <v>43214</v>
      </c>
      <c r="H441" s="15" t="s">
        <v>3381</v>
      </c>
      <c r="I441" s="16">
        <f t="shared" si="24"/>
        <v>3.9369212962958589E-4</v>
      </c>
      <c r="J441" s="5">
        <f>COUNTIF($C$6:$C$441,"="&amp;C441)</f>
        <v>5</v>
      </c>
      <c r="K441" s="16">
        <f ca="1">AVERAGE(OFFSET(I441,J441*-1+2,0,J441-1,1))</f>
        <v>3.2401909722221123E-4</v>
      </c>
      <c r="M441"/>
    </row>
  </sheetData>
  <sortState xmlns:xlrd2="http://schemas.microsoft.com/office/spreadsheetml/2017/richdata2" ref="M6:Q90">
    <sortCondition descending="1" ref="N6:N90"/>
  </sortState>
  <mergeCells count="1">
    <mergeCell ref="O5:Q5"/>
  </mergeCells>
  <phoneticPr fontId="26" type="noConversion"/>
  <conditionalFormatting sqref="A6:K441">
    <cfRule type="expression" dxfId="14" priority="67">
      <formula>IF(MOD($A6,2)=1,TRUE,FALSE)</formula>
    </cfRule>
  </conditionalFormatting>
  <conditionalFormatting sqref="D6:D441">
    <cfRule type="expression" dxfId="13" priority="68">
      <formula>$E6</formula>
    </cfRule>
  </conditionalFormatting>
  <conditionalFormatting sqref="M6:M90">
    <cfRule type="expression" dxfId="12" priority="76">
      <formula>IF(OR($M6=$T$9,$M6=$T$10,$M6=$T$11),TRUE,FALSE)</formula>
    </cfRule>
  </conditionalFormatting>
  <pageMargins left="0.25" right="0.25" top="0.75" bottom="0.75" header="0.3" footer="0.3"/>
  <pageSetup scale="69" fitToHeight="3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R400"/>
  <sheetViews>
    <sheetView workbookViewId="0"/>
  </sheetViews>
  <sheetFormatPr defaultColWidth="11.44140625" defaultRowHeight="14.4" x14ac:dyDescent="0.3"/>
  <cols>
    <col min="4" max="4" width="30" customWidth="1"/>
    <col min="5" max="5" width="34.109375" customWidth="1"/>
    <col min="6" max="6" width="30.33203125" customWidth="1"/>
    <col min="7" max="7" width="12.33203125" customWidth="1"/>
    <col min="8" max="8" width="28" customWidth="1"/>
    <col min="9" max="10" width="13.109375" customWidth="1"/>
    <col min="11" max="11" width="25.109375" customWidth="1"/>
    <col min="18" max="18" width="35" customWidth="1"/>
  </cols>
  <sheetData>
    <row r="3" spans="1:18" x14ac:dyDescent="0.3">
      <c r="A3" s="73"/>
      <c r="B3" s="73"/>
      <c r="C3" s="73"/>
      <c r="D3" s="3" t="s">
        <v>0</v>
      </c>
      <c r="E3" s="2" t="s">
        <v>162</v>
      </c>
      <c r="F3" s="2"/>
      <c r="G3" s="2" t="s">
        <v>165</v>
      </c>
      <c r="H3" s="73"/>
      <c r="I3" s="2" t="s">
        <v>166</v>
      </c>
      <c r="J3" s="2" t="s">
        <v>3382</v>
      </c>
      <c r="K3" s="73"/>
    </row>
    <row r="4" spans="1:18" x14ac:dyDescent="0.3">
      <c r="A4" s="73"/>
      <c r="B4" s="73"/>
      <c r="C4" s="73"/>
      <c r="D4" s="3" t="s">
        <v>163</v>
      </c>
      <c r="E4" s="2" t="s">
        <v>164</v>
      </c>
      <c r="F4" s="2"/>
      <c r="G4" s="3" t="s">
        <v>12</v>
      </c>
      <c r="H4" s="73"/>
      <c r="I4" s="3" t="s">
        <v>12</v>
      </c>
      <c r="J4" s="3" t="s">
        <v>3383</v>
      </c>
      <c r="K4" s="73"/>
    </row>
    <row r="5" spans="1:18" ht="15" thickBot="1" x14ac:dyDescent="0.35">
      <c r="A5" s="74"/>
      <c r="B5" s="74"/>
      <c r="C5" s="155" t="s">
        <v>9</v>
      </c>
      <c r="D5" s="155" t="s">
        <v>10</v>
      </c>
      <c r="E5" s="155" t="s">
        <v>10</v>
      </c>
      <c r="F5" s="155" t="s">
        <v>165</v>
      </c>
      <c r="G5" s="23" t="s">
        <v>667</v>
      </c>
      <c r="H5" s="155" t="s">
        <v>166</v>
      </c>
      <c r="I5" s="23" t="s">
        <v>667</v>
      </c>
      <c r="J5" s="23" t="s">
        <v>15</v>
      </c>
      <c r="K5" s="74"/>
    </row>
    <row r="6" spans="1:18" x14ac:dyDescent="0.3">
      <c r="A6" s="73">
        <f>VLOOKUP(C6,'UniqueAuthor#s'!$M$5:$N$68,2,TRUE)</f>
        <v>1</v>
      </c>
      <c r="B6" s="73" t="str">
        <f>IF('Source NewCleanData'!$C8="lesson2",'Source NewCleanData'!C8,"")</f>
        <v>lesson2</v>
      </c>
      <c r="C6" s="73">
        <f>IF('Source NewCleanData'!$C8="lesson2",'Source NewCleanData'!D8,"")</f>
        <v>12696425</v>
      </c>
      <c r="D6" s="73" t="str">
        <f>IF('Source NewCleanData'!$C8="lesson2",'Source NewCleanData'!E8,"")</f>
        <v>ConfirmS=&lt;#I&gt;;
ConfirmK=#J;</v>
      </c>
      <c r="E6" s="73" t="s">
        <v>172</v>
      </c>
      <c r="F6" s="75" t="s">
        <v>173</v>
      </c>
      <c r="G6" s="73" t="b">
        <f>IF(OR($F6=$R$9,$F6=$R$10,$F6=$R$11),TRUE,FALSE)</f>
        <v>1</v>
      </c>
      <c r="H6" s="75" t="s">
        <v>174</v>
      </c>
      <c r="I6" s="75" t="b">
        <f>IF(H6=$R$17,TRUE,FALSE)</f>
        <v>1</v>
      </c>
      <c r="J6" s="75" t="b">
        <f>IF(AND(G6,I6),TRUE,FALSE)</f>
        <v>1</v>
      </c>
      <c r="K6" s="73" t="str">
        <f>IF('Source NewCleanData'!$C8="lesson2",'Source NewCleanData'!F8,"")</f>
        <v>2018-04-25T18:58:21.986Z</v>
      </c>
      <c r="Q6" s="41"/>
      <c r="R6" s="42" t="s">
        <v>2931</v>
      </c>
    </row>
    <row r="7" spans="1:18" x14ac:dyDescent="0.3">
      <c r="A7" s="73">
        <f>VLOOKUP(C7,'UniqueAuthor#s'!$M$5:$N$68,2,TRUE)</f>
        <v>2</v>
      </c>
      <c r="B7" s="73" t="str">
        <f>IF('Source NewCleanData'!$C62="lesson2",'Source NewCleanData'!C62,"")</f>
        <v>lesson2</v>
      </c>
      <c r="C7" s="73">
        <f>IF('Source NewCleanData'!$C62="lesson2",'Source NewCleanData'!D62,"")</f>
        <v>18621716</v>
      </c>
      <c r="D7" s="73" t="str">
        <f>IF('Source NewCleanData'!$C62="lesson2",'Source NewCleanData'!E62,"")</f>
        <v>ConfirmS=#Jo#I;
ConfirmK=#J;</v>
      </c>
      <c r="E7" s="73" t="s">
        <v>177</v>
      </c>
      <c r="F7" s="75" t="s">
        <v>178</v>
      </c>
      <c r="G7" s="73" t="b">
        <f t="shared" ref="G7:G70" si="0">IF(OR($F7=$R$9,$F7=$R$10,$F7=$R$11),TRUE,FALSE)</f>
        <v>0</v>
      </c>
      <c r="H7" s="75" t="s">
        <v>174</v>
      </c>
      <c r="I7" s="75" t="b">
        <f t="shared" ref="I7:I70" si="1">IF(H7=$R$17,TRUE,FALSE)</f>
        <v>1</v>
      </c>
      <c r="J7" s="75" t="b">
        <f t="shared" ref="J7:J70" si="2">IF(AND(G7,I7),TRUE,FALSE)</f>
        <v>0</v>
      </c>
      <c r="K7" s="73" t="str">
        <f>IF('Source NewCleanData'!$C62="lesson2",'Source NewCleanData'!F62,"")</f>
        <v>2018-05-03T03:10:05.904Z</v>
      </c>
      <c r="Q7" s="38"/>
      <c r="R7" s="43" t="s">
        <v>2932</v>
      </c>
    </row>
    <row r="8" spans="1:18" x14ac:dyDescent="0.3">
      <c r="A8" s="73">
        <f>VLOOKUP(C8,'UniqueAuthor#s'!$M$5:$N$68,2,TRUE)</f>
        <v>2</v>
      </c>
      <c r="B8" s="73" t="str">
        <f>IF('Source NewCleanData'!$C63="lesson2",'Source NewCleanData'!C63,"")</f>
        <v>lesson2</v>
      </c>
      <c r="C8" s="73">
        <f>IF('Source NewCleanData'!$C63="lesson2",'Source NewCleanData'!D63,"")</f>
        <v>18621716</v>
      </c>
      <c r="D8" s="73" t="str">
        <f>IF('Source NewCleanData'!$C63="lesson2",'Source NewCleanData'!E63,"")</f>
        <v>ConfirmS=#So&lt;#I&gt;;
ConfirmK=#J;</v>
      </c>
      <c r="E8" s="73" t="s">
        <v>181</v>
      </c>
      <c r="F8" s="75" t="s">
        <v>182</v>
      </c>
      <c r="G8" s="73" t="b">
        <f t="shared" si="0"/>
        <v>1</v>
      </c>
      <c r="H8" s="75" t="s">
        <v>174</v>
      </c>
      <c r="I8" s="75" t="b">
        <f t="shared" si="1"/>
        <v>1</v>
      </c>
      <c r="J8" s="75" t="b">
        <f t="shared" si="2"/>
        <v>1</v>
      </c>
      <c r="K8" s="73" t="str">
        <f>IF('Source NewCleanData'!$C63="lesson2",'Source NewCleanData'!F63,"")</f>
        <v>2018-05-03T03:12:34.095Z</v>
      </c>
      <c r="Q8" s="38"/>
      <c r="R8" s="43" t="s">
        <v>185</v>
      </c>
    </row>
    <row r="9" spans="1:18" x14ac:dyDescent="0.3">
      <c r="A9" s="73">
        <f>VLOOKUP(C9,'UniqueAuthor#s'!$M$5:$N$68,2,TRUE)</f>
        <v>2</v>
      </c>
      <c r="B9" s="73" t="str">
        <f>IF('Source NewCleanData'!$C65="lesson2",'Source NewCleanData'!C65,"")</f>
        <v>lesson2</v>
      </c>
      <c r="C9" s="73">
        <f>IF('Source NewCleanData'!$C65="lesson2",'Source NewCleanData'!D65,"")</f>
        <v>18621716</v>
      </c>
      <c r="D9" s="73" t="str">
        <f>IF('Source NewCleanData'!$C65="lesson2",'Source NewCleanData'!E65,"")</f>
        <v>ConfirmS=#So&lt;#I&gt;;
ConfirmK=&lt;#J&gt;;</v>
      </c>
      <c r="E9" s="73" t="s">
        <v>943</v>
      </c>
      <c r="F9" s="75" t="s">
        <v>182</v>
      </c>
      <c r="G9" s="73" t="b">
        <f t="shared" si="0"/>
        <v>1</v>
      </c>
      <c r="H9" s="75" t="s">
        <v>190</v>
      </c>
      <c r="I9" s="75" t="b">
        <f t="shared" si="1"/>
        <v>0</v>
      </c>
      <c r="J9" s="75" t="b">
        <f t="shared" si="2"/>
        <v>0</v>
      </c>
      <c r="K9" s="73" t="str">
        <f>IF('Source NewCleanData'!$C65="lesson2",'Source NewCleanData'!F65,"")</f>
        <v>2018-05-03T03:14:30.611Z</v>
      </c>
      <c r="Q9" s="49">
        <v>1</v>
      </c>
      <c r="R9" s="35" t="s">
        <v>173</v>
      </c>
    </row>
    <row r="10" spans="1:18" x14ac:dyDescent="0.3">
      <c r="A10" s="73">
        <f>VLOOKUP(C10,'UniqueAuthor#s'!$M$5:$N$68,2,TRUE)</f>
        <v>2</v>
      </c>
      <c r="B10" s="73" t="str">
        <f>IF('Source NewCleanData'!$C66="lesson2",'Source NewCleanData'!C66,"")</f>
        <v>lesson2</v>
      </c>
      <c r="C10" s="73">
        <f>IF('Source NewCleanData'!$C66="lesson2",'Source NewCleanData'!D66,"")</f>
        <v>18621716</v>
      </c>
      <c r="D10" s="73" t="str">
        <f>IF('Source NewCleanData'!$C66="lesson2",'Source NewCleanData'!E66,"")</f>
        <v>ConfirmS=#So&lt;#I&gt;;
ConfirmK=#J;</v>
      </c>
      <c r="E10" s="73" t="s">
        <v>181</v>
      </c>
      <c r="F10" s="75" t="s">
        <v>182</v>
      </c>
      <c r="G10" s="73" t="b">
        <f t="shared" si="0"/>
        <v>1</v>
      </c>
      <c r="H10" s="75" t="s">
        <v>174</v>
      </c>
      <c r="I10" s="75" t="b">
        <f t="shared" si="1"/>
        <v>1</v>
      </c>
      <c r="J10" s="75" t="b">
        <f t="shared" si="2"/>
        <v>1</v>
      </c>
      <c r="K10" s="73" t="str">
        <f>IF('Source NewCleanData'!$C66="lesson2",'Source NewCleanData'!F66,"")</f>
        <v>2018-05-03T03:14:44.872Z</v>
      </c>
      <c r="Q10" s="49">
        <v>2</v>
      </c>
      <c r="R10" s="35" t="s">
        <v>182</v>
      </c>
    </row>
    <row r="11" spans="1:18" ht="15" thickBot="1" x14ac:dyDescent="0.35">
      <c r="A11" s="73">
        <f>VLOOKUP(C11,'UniqueAuthor#s'!$M$5:$N$68,2,TRUE)</f>
        <v>2</v>
      </c>
      <c r="B11" s="73" t="str">
        <f>IF('Source NewCleanData'!$C78="lesson2",'Source NewCleanData'!C78,"")</f>
        <v>lesson2</v>
      </c>
      <c r="C11" s="73">
        <f>IF('Source NewCleanData'!$C78="lesson2",'Source NewCleanData'!D78,"")</f>
        <v>18621716</v>
      </c>
      <c r="D11" s="73" t="str">
        <f>IF('Source NewCleanData'!$C78="lesson2",'Source NewCleanData'!E78,"")</f>
        <v>ConfirmS=#Io#S;
ConfirmK=#J;</v>
      </c>
      <c r="E11" s="73" t="s">
        <v>356</v>
      </c>
      <c r="F11" s="75" t="s">
        <v>287</v>
      </c>
      <c r="G11" s="73" t="b">
        <f t="shared" si="0"/>
        <v>0</v>
      </c>
      <c r="H11" s="75" t="s">
        <v>174</v>
      </c>
      <c r="I11" s="75" t="b">
        <f t="shared" si="1"/>
        <v>1</v>
      </c>
      <c r="J11" s="75" t="b">
        <f t="shared" si="2"/>
        <v>0</v>
      </c>
      <c r="K11" s="73" t="str">
        <f>IF('Source NewCleanData'!$C78="lesson2",'Source NewCleanData'!F78,"")</f>
        <v>2018-05-03T21:20:04.070Z</v>
      </c>
      <c r="Q11" s="50">
        <v>3</v>
      </c>
      <c r="R11" s="44" t="s">
        <v>175</v>
      </c>
    </row>
    <row r="12" spans="1:18" x14ac:dyDescent="0.3">
      <c r="A12" s="73">
        <f>VLOOKUP(C12,'UniqueAuthor#s'!$M$5:$N$68,2,TRUE)</f>
        <v>2</v>
      </c>
      <c r="B12" s="73" t="str">
        <f>IF('Source NewCleanData'!$C79="lesson2",'Source NewCleanData'!C79,"")</f>
        <v>lesson2</v>
      </c>
      <c r="C12" s="73">
        <f>IF('Source NewCleanData'!$C79="lesson2",'Source NewCleanData'!D79,"")</f>
        <v>18621716</v>
      </c>
      <c r="D12" s="73" t="str">
        <f>IF('Source NewCleanData'!$C79="lesson2",'Source NewCleanData'!E79,"")</f>
        <v>ConfirmS=#Io#S;
ConfirmK=&lt;#J&gt;;</v>
      </c>
      <c r="E12" s="73" t="s">
        <v>958</v>
      </c>
      <c r="F12" s="75" t="s">
        <v>287</v>
      </c>
      <c r="G12" s="73" t="b">
        <f t="shared" si="0"/>
        <v>0</v>
      </c>
      <c r="H12" s="75" t="s">
        <v>190</v>
      </c>
      <c r="I12" s="75" t="b">
        <f t="shared" si="1"/>
        <v>0</v>
      </c>
      <c r="J12" s="75" t="b">
        <f t="shared" si="2"/>
        <v>0</v>
      </c>
      <c r="K12" s="73" t="str">
        <f>IF('Source NewCleanData'!$C79="lesson2",'Source NewCleanData'!F79,"")</f>
        <v>2018-05-03T21:20:16.317Z</v>
      </c>
    </row>
    <row r="13" spans="1:18" ht="15" thickBot="1" x14ac:dyDescent="0.35">
      <c r="A13" s="73">
        <f>VLOOKUP(C13,'UniqueAuthor#s'!$M$5:$N$68,2,TRUE)</f>
        <v>2</v>
      </c>
      <c r="B13" s="73" t="str">
        <f>IF('Source NewCleanData'!$C80="lesson2",'Source NewCleanData'!C80,"")</f>
        <v>lesson2</v>
      </c>
      <c r="C13" s="73">
        <f>IF('Source NewCleanData'!$C80="lesson2",'Source NewCleanData'!D80,"")</f>
        <v>18621716</v>
      </c>
      <c r="D13" s="73" t="str">
        <f>IF('Source NewCleanData'!$C80="lesson2",'Source NewCleanData'!E80,"")</f>
        <v>ConfirmS=&lt;#I&gt;o#S;
ConfirmK=&lt;#J&gt;;</v>
      </c>
      <c r="E13" s="73" t="s">
        <v>255</v>
      </c>
      <c r="F13" s="75" t="s">
        <v>175</v>
      </c>
      <c r="G13" s="73" t="b">
        <f t="shared" si="0"/>
        <v>1</v>
      </c>
      <c r="H13" s="75" t="s">
        <v>190</v>
      </c>
      <c r="I13" s="75" t="b">
        <f t="shared" si="1"/>
        <v>0</v>
      </c>
      <c r="J13" s="75" t="b">
        <f t="shared" si="2"/>
        <v>0</v>
      </c>
      <c r="K13" s="73" t="str">
        <f>IF('Source NewCleanData'!$C80="lesson2",'Source NewCleanData'!F80,"")</f>
        <v>2018-05-03T21:20:26.148Z</v>
      </c>
    </row>
    <row r="14" spans="1:18" x14ac:dyDescent="0.3">
      <c r="A14" s="73">
        <f>VLOOKUP(C14,'UniqueAuthor#s'!$M$5:$N$68,2,TRUE)</f>
        <v>2</v>
      </c>
      <c r="B14" s="73" t="str">
        <f>IF('Source NewCleanData'!$C81="lesson2",'Source NewCleanData'!C81,"")</f>
        <v>lesson2</v>
      </c>
      <c r="C14" s="73">
        <f>IF('Source NewCleanData'!$C81="lesson2",'Source NewCleanData'!D81,"")</f>
        <v>18621716</v>
      </c>
      <c r="D14" s="73" t="str">
        <f>IF('Source NewCleanData'!$C81="lesson2",'Source NewCleanData'!E81,"")</f>
        <v>ConfirmS=&lt;#I&gt;o#S;
ConfirmK=#J;</v>
      </c>
      <c r="E14" s="73" t="s">
        <v>200</v>
      </c>
      <c r="F14" s="75" t="s">
        <v>175</v>
      </c>
      <c r="G14" s="73" t="b">
        <f t="shared" si="0"/>
        <v>1</v>
      </c>
      <c r="H14" s="75" t="s">
        <v>174</v>
      </c>
      <c r="I14" s="75" t="b">
        <f t="shared" si="1"/>
        <v>1</v>
      </c>
      <c r="J14" s="75" t="b">
        <f t="shared" si="2"/>
        <v>1</v>
      </c>
      <c r="K14" s="73" t="str">
        <f>IF('Source NewCleanData'!$C81="lesson2",'Source NewCleanData'!F81,"")</f>
        <v>2018-05-03T21:21:05.011Z</v>
      </c>
      <c r="Q14" s="41"/>
      <c r="R14" s="42" t="s">
        <v>209</v>
      </c>
    </row>
    <row r="15" spans="1:18" x14ac:dyDescent="0.3">
      <c r="A15" s="73">
        <f>VLOOKUP(C15,'UniqueAuthor#s'!$M$5:$N$68,2,TRUE)</f>
        <v>3</v>
      </c>
      <c r="B15" s="73" t="str">
        <f>IF('Source NewCleanData'!$C131="lesson2",'Source NewCleanData'!C131,"")</f>
        <v>lesson2</v>
      </c>
      <c r="C15" s="73">
        <f>IF('Source NewCleanData'!$C131="lesson2",'Source NewCleanData'!D131,"")</f>
        <v>61285508</v>
      </c>
      <c r="D15" s="73" t="str">
        <f>IF('Source NewCleanData'!$C131="lesson2",'Source NewCleanData'!E131,"")</f>
        <v>ConfirmS=&lt;I&gt;oS;
ConfirmK=J;</v>
      </c>
      <c r="E15" s="73" t="s">
        <v>187</v>
      </c>
      <c r="F15" s="75" t="s">
        <v>188</v>
      </c>
      <c r="G15" s="73" t="b">
        <f t="shared" si="0"/>
        <v>0</v>
      </c>
      <c r="H15" s="75" t="s">
        <v>184</v>
      </c>
      <c r="I15" s="75" t="b">
        <f t="shared" si="1"/>
        <v>0</v>
      </c>
      <c r="J15" s="75" t="b">
        <f t="shared" si="2"/>
        <v>0</v>
      </c>
      <c r="K15" s="73" t="str">
        <f>IF('Source NewCleanData'!$C131="lesson2",'Source NewCleanData'!F131,"")</f>
        <v>2018-04-29T05:25:36.318Z</v>
      </c>
      <c r="Q15" s="38"/>
      <c r="R15" s="43" t="s">
        <v>2932</v>
      </c>
    </row>
    <row r="16" spans="1:18" x14ac:dyDescent="0.3">
      <c r="A16" s="73">
        <f>VLOOKUP(C16,'UniqueAuthor#s'!$M$5:$N$68,2,TRUE)</f>
        <v>3</v>
      </c>
      <c r="B16" s="73" t="str">
        <f>IF('Source NewCleanData'!$C132="lesson2",'Source NewCleanData'!C132,"")</f>
        <v>lesson2</v>
      </c>
      <c r="C16" s="73">
        <f>IF('Source NewCleanData'!$C132="lesson2",'Source NewCleanData'!D132,"")</f>
        <v>61285508</v>
      </c>
      <c r="D16" s="73" t="str">
        <f>IF('Source NewCleanData'!$C132="lesson2",'Source NewCleanData'!E132,"")</f>
        <v>ConfirmS=&lt;J,I&gt;oS;
ConfirmK=J;</v>
      </c>
      <c r="E16" s="73" t="s">
        <v>192</v>
      </c>
      <c r="F16" s="75" t="s">
        <v>193</v>
      </c>
      <c r="G16" s="73" t="b">
        <f t="shared" si="0"/>
        <v>0</v>
      </c>
      <c r="H16" s="75" t="s">
        <v>184</v>
      </c>
      <c r="I16" s="75" t="b">
        <f t="shared" si="1"/>
        <v>0</v>
      </c>
      <c r="J16" s="75" t="b">
        <f t="shared" si="2"/>
        <v>0</v>
      </c>
      <c r="K16" s="73" t="str">
        <f>IF('Source NewCleanData'!$C132="lesson2",'Source NewCleanData'!F132,"")</f>
        <v>2018-04-29T05:25:52.724Z</v>
      </c>
      <c r="Q16" s="38"/>
      <c r="R16" s="43" t="s">
        <v>217</v>
      </c>
    </row>
    <row r="17" spans="1:18" x14ac:dyDescent="0.3">
      <c r="A17" s="73">
        <f>VLOOKUP(C17,'UniqueAuthor#s'!$M$5:$N$68,2,TRUE)</f>
        <v>3</v>
      </c>
      <c r="B17" s="73" t="str">
        <f>IF('Source NewCleanData'!$C133="lesson2",'Source NewCleanData'!C133,"")</f>
        <v>lesson2</v>
      </c>
      <c r="C17" s="73">
        <f>IF('Source NewCleanData'!$C133="lesson2",'Source NewCleanData'!D133,"")</f>
        <v>61285508</v>
      </c>
      <c r="D17" s="73" t="str">
        <f>IF('Source NewCleanData'!$C133="lesson2",'Source NewCleanData'!E133,"")</f>
        <v>ConfirmS=&lt;#I&gt;o#S;
ConfirmK=J;</v>
      </c>
      <c r="E17" s="73" t="s">
        <v>196</v>
      </c>
      <c r="F17" s="75" t="s">
        <v>175</v>
      </c>
      <c r="G17" s="73" t="b">
        <f t="shared" si="0"/>
        <v>1</v>
      </c>
      <c r="H17" s="75" t="s">
        <v>184</v>
      </c>
      <c r="I17" s="75" t="b">
        <f t="shared" si="1"/>
        <v>0</v>
      </c>
      <c r="J17" s="75" t="b">
        <f t="shared" si="2"/>
        <v>0</v>
      </c>
      <c r="K17" s="73" t="str">
        <f>IF('Source NewCleanData'!$C133="lesson2",'Source NewCleanData'!F133,"")</f>
        <v>2018-04-29T05:26:20.865Z</v>
      </c>
      <c r="Q17" s="49">
        <v>1</v>
      </c>
      <c r="R17" s="35" t="s">
        <v>174</v>
      </c>
    </row>
    <row r="18" spans="1:18" x14ac:dyDescent="0.3">
      <c r="A18" s="73">
        <f>VLOOKUP(C18,'UniqueAuthor#s'!$M$5:$N$68,2,TRUE)</f>
        <v>3</v>
      </c>
      <c r="B18" s="73" t="str">
        <f>IF('Source NewCleanData'!$C134="lesson2",'Source NewCleanData'!C134,"")</f>
        <v>lesson2</v>
      </c>
      <c r="C18" s="73">
        <f>IF('Source NewCleanData'!$C134="lesson2",'Source NewCleanData'!D134,"")</f>
        <v>61285508</v>
      </c>
      <c r="D18" s="73" t="str">
        <f>IF('Source NewCleanData'!$C134="lesson2",'Source NewCleanData'!E134,"")</f>
        <v>ConfirmS=&lt;#I&gt;o#S;
ConfirmK=#J;</v>
      </c>
      <c r="E18" s="73" t="s">
        <v>200</v>
      </c>
      <c r="F18" s="75" t="s">
        <v>175</v>
      </c>
      <c r="G18" s="73" t="b">
        <f t="shared" si="0"/>
        <v>1</v>
      </c>
      <c r="H18" s="75" t="s">
        <v>174</v>
      </c>
      <c r="I18" s="75" t="b">
        <f t="shared" si="1"/>
        <v>1</v>
      </c>
      <c r="J18" s="75" t="b">
        <f t="shared" si="2"/>
        <v>1</v>
      </c>
      <c r="K18" s="73" t="str">
        <f>IF('Source NewCleanData'!$C134="lesson2",'Source NewCleanData'!F134,"")</f>
        <v>2018-04-29T05:26:34.125Z</v>
      </c>
      <c r="Q18" s="49"/>
      <c r="R18" s="35"/>
    </row>
    <row r="19" spans="1:18" ht="15" thickBot="1" x14ac:dyDescent="0.35">
      <c r="A19" s="73">
        <f>VLOOKUP(C19,'UniqueAuthor#s'!$M$5:$N$68,2,TRUE)</f>
        <v>4</v>
      </c>
      <c r="B19" s="73" t="str">
        <f>IF('Source NewCleanData'!$C178="lesson2",'Source NewCleanData'!C178,"")</f>
        <v>lesson2</v>
      </c>
      <c r="C19" s="73">
        <f>IF('Source NewCleanData'!$C178="lesson2",'Source NewCleanData'!D178,"")</f>
        <v>97667106</v>
      </c>
      <c r="D19" s="73" t="str">
        <f>IF('Source NewCleanData'!$C178="lesson2",'Source NewCleanData'!E178,"")</f>
        <v>ConfirmS=&lt;I&gt;o#S;
ConfirmK=J;</v>
      </c>
      <c r="E19" s="73" t="s">
        <v>203</v>
      </c>
      <c r="F19" s="75" t="s">
        <v>204</v>
      </c>
      <c r="G19" s="73" t="b">
        <f t="shared" si="0"/>
        <v>0</v>
      </c>
      <c r="H19" s="75" t="s">
        <v>184</v>
      </c>
      <c r="I19" s="75" t="b">
        <f t="shared" si="1"/>
        <v>0</v>
      </c>
      <c r="J19" s="75" t="b">
        <f t="shared" si="2"/>
        <v>0</v>
      </c>
      <c r="K19" s="73" t="str">
        <f>IF('Source NewCleanData'!$C178="lesson2",'Source NewCleanData'!F178,"")</f>
        <v>2018-04-30T02:13:15.190Z</v>
      </c>
      <c r="Q19" s="50"/>
      <c r="R19" s="44"/>
    </row>
    <row r="20" spans="1:18" x14ac:dyDescent="0.3">
      <c r="A20" s="73">
        <f>VLOOKUP(C20,'UniqueAuthor#s'!$M$5:$N$68,2,TRUE)</f>
        <v>4</v>
      </c>
      <c r="B20" s="73" t="str">
        <f>IF('Source NewCleanData'!$C179="lesson2",'Source NewCleanData'!C179,"")</f>
        <v>lesson2</v>
      </c>
      <c r="C20" s="73">
        <f>IF('Source NewCleanData'!$C179="lesson2",'Source NewCleanData'!D179,"")</f>
        <v>97667106</v>
      </c>
      <c r="D20" s="73" t="str">
        <f>IF('Source NewCleanData'!$C179="lesson2",'Source NewCleanData'!E179,"")</f>
        <v>ConfirmS=&lt;I&gt;o#S;
ConfirmK=&lt;J&gt;;</v>
      </c>
      <c r="E20" s="73" t="s">
        <v>206</v>
      </c>
      <c r="F20" s="75" t="s">
        <v>204</v>
      </c>
      <c r="G20" s="73" t="b">
        <f t="shared" si="0"/>
        <v>0</v>
      </c>
      <c r="H20" s="75" t="s">
        <v>195</v>
      </c>
      <c r="I20" s="75" t="b">
        <f t="shared" si="1"/>
        <v>0</v>
      </c>
      <c r="J20" s="75" t="b">
        <f t="shared" si="2"/>
        <v>0</v>
      </c>
      <c r="K20" s="73" t="str">
        <f>IF('Source NewCleanData'!$C179="lesson2",'Source NewCleanData'!F179,"")</f>
        <v>2018-04-30T02:13:54.360Z</v>
      </c>
    </row>
    <row r="21" spans="1:18" x14ac:dyDescent="0.3">
      <c r="A21" s="73">
        <f>VLOOKUP(C21,'UniqueAuthor#s'!$M$5:$N$68,2,TRUE)</f>
        <v>4</v>
      </c>
      <c r="B21" s="73" t="str">
        <f>IF('Source NewCleanData'!$C180="lesson2",'Source NewCleanData'!C180,"")</f>
        <v>lesson2</v>
      </c>
      <c r="C21" s="73">
        <f>IF('Source NewCleanData'!$C180="lesson2",'Source NewCleanData'!D180,"")</f>
        <v>97667106</v>
      </c>
      <c r="D21" s="73" t="str">
        <f>IF('Source NewCleanData'!$C180="lesson2",'Source NewCleanData'!E180,"")</f>
        <v>ConfirmS=&lt;I&gt;oS;
ConfirmK=J;</v>
      </c>
      <c r="E21" s="73" t="s">
        <v>187</v>
      </c>
      <c r="F21" s="75" t="s">
        <v>188</v>
      </c>
      <c r="G21" s="73" t="b">
        <f t="shared" si="0"/>
        <v>0</v>
      </c>
      <c r="H21" s="75" t="s">
        <v>184</v>
      </c>
      <c r="I21" s="75" t="b">
        <f t="shared" si="1"/>
        <v>0</v>
      </c>
      <c r="J21" s="75" t="b">
        <f t="shared" si="2"/>
        <v>0</v>
      </c>
      <c r="K21" s="73" t="str">
        <f>IF('Source NewCleanData'!$C180="lesson2",'Source NewCleanData'!F180,"")</f>
        <v>2018-04-30T02:15:42.799Z</v>
      </c>
    </row>
    <row r="22" spans="1:18" x14ac:dyDescent="0.3">
      <c r="A22" s="73">
        <f>VLOOKUP(C22,'UniqueAuthor#s'!$M$5:$N$68,2,TRUE)</f>
        <v>4</v>
      </c>
      <c r="B22" s="73" t="str">
        <f>IF('Source NewCleanData'!$C181="lesson2",'Source NewCleanData'!C181,"")</f>
        <v>lesson2</v>
      </c>
      <c r="C22" s="73">
        <f>IF('Source NewCleanData'!$C181="lesson2",'Source NewCleanData'!D181,"")</f>
        <v>97667106</v>
      </c>
      <c r="D22" s="73" t="str">
        <f>IF('Source NewCleanData'!$C181="lesson2",'Source NewCleanData'!E181,"")</f>
        <v>ConfirmS=IoS;
ConfirmK=J;</v>
      </c>
      <c r="E22" s="73" t="s">
        <v>213</v>
      </c>
      <c r="F22" s="75" t="s">
        <v>214</v>
      </c>
      <c r="G22" s="73" t="b">
        <f t="shared" si="0"/>
        <v>0</v>
      </c>
      <c r="H22" s="75" t="s">
        <v>184</v>
      </c>
      <c r="I22" s="75" t="b">
        <f t="shared" si="1"/>
        <v>0</v>
      </c>
      <c r="J22" s="75" t="b">
        <f t="shared" si="2"/>
        <v>0</v>
      </c>
      <c r="K22" s="73" t="str">
        <f>IF('Source NewCleanData'!$C181="lesson2",'Source NewCleanData'!F181,"")</f>
        <v>2018-04-30T02:15:51.612Z</v>
      </c>
    </row>
    <row r="23" spans="1:18" x14ac:dyDescent="0.3">
      <c r="A23" s="73">
        <f>VLOOKUP(C23,'UniqueAuthor#s'!$M$5:$N$68,2,TRUE)</f>
        <v>4</v>
      </c>
      <c r="B23" s="73" t="str">
        <f>IF('Source NewCleanData'!$C182="lesson2",'Source NewCleanData'!C182,"")</f>
        <v>lesson2</v>
      </c>
      <c r="C23" s="73">
        <f>IF('Source NewCleanData'!$C182="lesson2",'Source NewCleanData'!D182,"")</f>
        <v>97667106</v>
      </c>
      <c r="D23" s="73" t="str">
        <f>IF('Source NewCleanData'!$C182="lesson2",'Source NewCleanData'!E182,"")</f>
        <v>ConfirmS=&lt;I&gt;o#S;
ConfirmK=J;</v>
      </c>
      <c r="E23" s="73" t="s">
        <v>203</v>
      </c>
      <c r="F23" s="75" t="s">
        <v>204</v>
      </c>
      <c r="G23" s="73" t="b">
        <f t="shared" si="0"/>
        <v>0</v>
      </c>
      <c r="H23" s="75" t="s">
        <v>184</v>
      </c>
      <c r="I23" s="75" t="b">
        <f t="shared" si="1"/>
        <v>0</v>
      </c>
      <c r="J23" s="75" t="b">
        <f t="shared" si="2"/>
        <v>0</v>
      </c>
      <c r="K23" s="73" t="str">
        <f>IF('Source NewCleanData'!$C182="lesson2",'Source NewCleanData'!F182,"")</f>
        <v>2018-04-30T02:16:10.251Z</v>
      </c>
    </row>
    <row r="24" spans="1:18" x14ac:dyDescent="0.3">
      <c r="A24" s="73">
        <f>VLOOKUP(C24,'UniqueAuthor#s'!$M$5:$N$68,2,TRUE)</f>
        <v>4</v>
      </c>
      <c r="B24" s="73" t="str">
        <f>IF('Source NewCleanData'!$C183="lesson2",'Source NewCleanData'!C183,"")</f>
        <v>lesson2</v>
      </c>
      <c r="C24" s="73">
        <f>IF('Source NewCleanData'!$C183="lesson2",'Source NewCleanData'!D183,"")</f>
        <v>97667106</v>
      </c>
      <c r="D24" s="73" t="str">
        <f>IF('Source NewCleanData'!$C183="lesson2",'Source NewCleanData'!E183,"")</f>
        <v>ConfirmS=&lt;I&gt;;
ConfirmK=J;</v>
      </c>
      <c r="E24" s="73" t="s">
        <v>221</v>
      </c>
      <c r="F24" s="75" t="s">
        <v>222</v>
      </c>
      <c r="G24" s="73" t="b">
        <f t="shared" si="0"/>
        <v>0</v>
      </c>
      <c r="H24" s="75" t="s">
        <v>184</v>
      </c>
      <c r="I24" s="75" t="b">
        <f t="shared" si="1"/>
        <v>0</v>
      </c>
      <c r="J24" s="75" t="b">
        <f t="shared" si="2"/>
        <v>0</v>
      </c>
      <c r="K24" s="73" t="str">
        <f>IF('Source NewCleanData'!$C183="lesson2",'Source NewCleanData'!F183,"")</f>
        <v>2018-04-30T02:17:22.462Z</v>
      </c>
    </row>
    <row r="25" spans="1:18" x14ac:dyDescent="0.3">
      <c r="A25" s="73">
        <f>VLOOKUP(C25,'UniqueAuthor#s'!$M$5:$N$68,2,TRUE)</f>
        <v>4</v>
      </c>
      <c r="B25" s="73" t="str">
        <f>IF('Source NewCleanData'!$C184="lesson2",'Source NewCleanData'!C184,"")</f>
        <v>lesson2</v>
      </c>
      <c r="C25" s="73">
        <f>IF('Source NewCleanData'!$C184="lesson2",'Source NewCleanData'!D184,"")</f>
        <v>97667106</v>
      </c>
      <c r="D25" s="73" t="str">
        <f>IF('Source NewCleanData'!$C184="lesson2",'Source NewCleanData'!E184,"")</f>
        <v>ConfirmS=I;
ConfirmK=J;</v>
      </c>
      <c r="E25" s="73" t="s">
        <v>225</v>
      </c>
      <c r="F25" s="75" t="s">
        <v>226</v>
      </c>
      <c r="G25" s="73" t="b">
        <f t="shared" si="0"/>
        <v>0</v>
      </c>
      <c r="H25" s="75" t="s">
        <v>184</v>
      </c>
      <c r="I25" s="75" t="b">
        <f t="shared" si="1"/>
        <v>0</v>
      </c>
      <c r="J25" s="75" t="b">
        <f t="shared" si="2"/>
        <v>0</v>
      </c>
      <c r="K25" s="73" t="str">
        <f>IF('Source NewCleanData'!$C184="lesson2",'Source NewCleanData'!F184,"")</f>
        <v>2018-04-30T02:17:36.464Z</v>
      </c>
    </row>
    <row r="26" spans="1:18" x14ac:dyDescent="0.3">
      <c r="A26" s="73">
        <f>VLOOKUP(C26,'UniqueAuthor#s'!$M$5:$N$68,2,TRUE)</f>
        <v>4</v>
      </c>
      <c r="B26" s="73" t="str">
        <f>IF('Source NewCleanData'!$C185="lesson2",'Source NewCleanData'!C185,"")</f>
        <v>lesson2</v>
      </c>
      <c r="C26" s="73">
        <f>IF('Source NewCleanData'!$C185="lesson2",'Source NewCleanData'!D185,"")</f>
        <v>97667106</v>
      </c>
      <c r="D26" s="73" t="str">
        <f>IF('Source NewCleanData'!$C185="lesson2",'Source NewCleanData'!E185,"")</f>
        <v>ConfirmS=&lt;I&gt;oS;
ConfirmK=J;</v>
      </c>
      <c r="E26" s="73" t="s">
        <v>187</v>
      </c>
      <c r="F26" s="75" t="s">
        <v>188</v>
      </c>
      <c r="G26" s="73" t="b">
        <f t="shared" si="0"/>
        <v>0</v>
      </c>
      <c r="H26" s="75" t="s">
        <v>184</v>
      </c>
      <c r="I26" s="75" t="b">
        <f t="shared" si="1"/>
        <v>0</v>
      </c>
      <c r="J26" s="75" t="b">
        <f t="shared" si="2"/>
        <v>0</v>
      </c>
      <c r="K26" s="73" t="str">
        <f>IF('Source NewCleanData'!$C185="lesson2",'Source NewCleanData'!F185,"")</f>
        <v>2018-04-30T02:17:48.672Z</v>
      </c>
    </row>
    <row r="27" spans="1:18" x14ac:dyDescent="0.3">
      <c r="A27" s="73">
        <f>VLOOKUP(C27,'UniqueAuthor#s'!$M$5:$N$68,2,TRUE)</f>
        <v>4</v>
      </c>
      <c r="B27" s="73" t="str">
        <f>IF('Source NewCleanData'!$C186="lesson2",'Source NewCleanData'!C186,"")</f>
        <v>lesson2</v>
      </c>
      <c r="C27" s="73">
        <f>IF('Source NewCleanData'!$C186="lesson2",'Source NewCleanData'!D186,"")</f>
        <v>97667106</v>
      </c>
      <c r="D27" s="73" t="str">
        <f>IF('Source NewCleanData'!$C186="lesson2",'Source NewCleanData'!E186,"")</f>
        <v>ConfirmS=&lt;J&gt;o&lt;I&gt;o#S;
ConfirmK=J;</v>
      </c>
      <c r="E27" s="73" t="s">
        <v>231</v>
      </c>
      <c r="F27" s="75" t="s">
        <v>223</v>
      </c>
      <c r="G27" s="73" t="b">
        <f t="shared" si="0"/>
        <v>0</v>
      </c>
      <c r="H27" s="75" t="s">
        <v>184</v>
      </c>
      <c r="I27" s="75" t="b">
        <f t="shared" si="1"/>
        <v>0</v>
      </c>
      <c r="J27" s="75" t="b">
        <f t="shared" si="2"/>
        <v>0</v>
      </c>
      <c r="K27" s="73" t="str">
        <f>IF('Source NewCleanData'!$C186="lesson2",'Source NewCleanData'!F186,"")</f>
        <v>2018-04-30T02:18:37.421Z</v>
      </c>
    </row>
    <row r="28" spans="1:18" x14ac:dyDescent="0.3">
      <c r="A28" s="73">
        <f>VLOOKUP(C28,'UniqueAuthor#s'!$M$5:$N$68,2,TRUE)</f>
        <v>4</v>
      </c>
      <c r="B28" s="73" t="str">
        <f>IF('Source NewCleanData'!$C187="lesson2",'Source NewCleanData'!C187,"")</f>
        <v>lesson2</v>
      </c>
      <c r="C28" s="73">
        <f>IF('Source NewCleanData'!$C187="lesson2",'Source NewCleanData'!D187,"")</f>
        <v>97667106</v>
      </c>
      <c r="D28" s="73" t="str">
        <f>IF('Source NewCleanData'!$C187="lesson2",'Source NewCleanData'!E187,"")</f>
        <v>ConfirmS=&lt;#I&gt;o#S;
ConfirmK=J;</v>
      </c>
      <c r="E28" s="73" t="s">
        <v>196</v>
      </c>
      <c r="F28" s="75" t="s">
        <v>175</v>
      </c>
      <c r="G28" s="73" t="b">
        <f t="shared" si="0"/>
        <v>1</v>
      </c>
      <c r="H28" s="75" t="s">
        <v>184</v>
      </c>
      <c r="I28" s="75" t="b">
        <f t="shared" si="1"/>
        <v>0</v>
      </c>
      <c r="J28" s="75" t="b">
        <f t="shared" si="2"/>
        <v>0</v>
      </c>
      <c r="K28" s="73" t="str">
        <f>IF('Source NewCleanData'!$C187="lesson2",'Source NewCleanData'!F187,"")</f>
        <v>2018-04-30T02:22:01.207Z</v>
      </c>
    </row>
    <row r="29" spans="1:18" x14ac:dyDescent="0.3">
      <c r="A29" s="73">
        <f>VLOOKUP(C29,'UniqueAuthor#s'!$M$5:$N$68,2,TRUE)</f>
        <v>4</v>
      </c>
      <c r="B29" s="73" t="str">
        <f>IF('Source NewCleanData'!$C188="lesson2",'Source NewCleanData'!C188,"")</f>
        <v>lesson2</v>
      </c>
      <c r="C29" s="73">
        <f>IF('Source NewCleanData'!$C188="lesson2",'Source NewCleanData'!D188,"")</f>
        <v>97667106</v>
      </c>
      <c r="D29" s="73" t="str">
        <f>IF('Source NewCleanData'!$C188="lesson2",'Source NewCleanData'!E188,"")</f>
        <v>ConfirmS=&lt;#I&gt;o#S;
ConfirmK=#J;</v>
      </c>
      <c r="E29" s="73" t="s">
        <v>200</v>
      </c>
      <c r="F29" s="75" t="s">
        <v>175</v>
      </c>
      <c r="G29" s="73" t="b">
        <f t="shared" si="0"/>
        <v>1</v>
      </c>
      <c r="H29" s="75" t="s">
        <v>174</v>
      </c>
      <c r="I29" s="75" t="b">
        <f t="shared" si="1"/>
        <v>1</v>
      </c>
      <c r="J29" s="75" t="b">
        <f t="shared" si="2"/>
        <v>1</v>
      </c>
      <c r="K29" s="73" t="str">
        <f>IF('Source NewCleanData'!$C188="lesson2",'Source NewCleanData'!F188,"")</f>
        <v>2018-04-30T02:22:09.365Z</v>
      </c>
    </row>
    <row r="30" spans="1:18" x14ac:dyDescent="0.3">
      <c r="A30" s="73">
        <f>VLOOKUP(C30,'UniqueAuthor#s'!$M$5:$N$68,2,TRUE)</f>
        <v>5</v>
      </c>
      <c r="B30" s="73" t="str">
        <f>IF('Source NewCleanData'!$C203="lesson2",'Source NewCleanData'!C203,"")</f>
        <v>lesson2</v>
      </c>
      <c r="C30" s="73">
        <f>IF('Source NewCleanData'!$C203="lesson2",'Source NewCleanData'!D203,"")</f>
        <v>106377461</v>
      </c>
      <c r="D30" s="73" t="str">
        <f>IF('Source NewCleanData'!$C203="lesson2",'Source NewCleanData'!E203,"")</f>
        <v>ConfirmS=&lt;I&gt;o#S;
ConfirmK=#J;</v>
      </c>
      <c r="E30" s="73" t="s">
        <v>240</v>
      </c>
      <c r="F30" s="75" t="s">
        <v>204</v>
      </c>
      <c r="G30" s="73" t="b">
        <f t="shared" si="0"/>
        <v>0</v>
      </c>
      <c r="H30" s="75" t="s">
        <v>174</v>
      </c>
      <c r="I30" s="75" t="b">
        <f t="shared" si="1"/>
        <v>1</v>
      </c>
      <c r="J30" s="75" t="b">
        <f t="shared" si="2"/>
        <v>0</v>
      </c>
      <c r="K30" s="73" t="str">
        <f>IF('Source NewCleanData'!$C203="lesson2",'Source NewCleanData'!F203,"")</f>
        <v>2018-04-24T16:26:56.049Z</v>
      </c>
    </row>
    <row r="31" spans="1:18" x14ac:dyDescent="0.3">
      <c r="A31" s="73">
        <f>VLOOKUP(C31,'UniqueAuthor#s'!$M$5:$N$68,2,TRUE)</f>
        <v>5</v>
      </c>
      <c r="B31" s="73" t="str">
        <f>IF('Source NewCleanData'!$C204="lesson2",'Source NewCleanData'!C204,"")</f>
        <v>lesson2</v>
      </c>
      <c r="C31" s="73">
        <f>IF('Source NewCleanData'!$C204="lesson2",'Source NewCleanData'!D204,"")</f>
        <v>106377461</v>
      </c>
      <c r="D31" s="73" t="str">
        <f>IF('Source NewCleanData'!$C204="lesson2",'Source NewCleanData'!E204,"")</f>
        <v>ConfirmS=&lt;J&gt;o&lt;I&gt;o#S;
ConfirmK=#J;</v>
      </c>
      <c r="E31" s="73" t="s">
        <v>242</v>
      </c>
      <c r="F31" s="75" t="s">
        <v>223</v>
      </c>
      <c r="G31" s="73" t="b">
        <f t="shared" si="0"/>
        <v>0</v>
      </c>
      <c r="H31" s="75" t="s">
        <v>174</v>
      </c>
      <c r="I31" s="75" t="b">
        <f t="shared" si="1"/>
        <v>1</v>
      </c>
      <c r="J31" s="75" t="b">
        <f t="shared" si="2"/>
        <v>0</v>
      </c>
      <c r="K31" s="73" t="str">
        <f>IF('Source NewCleanData'!$C204="lesson2",'Source NewCleanData'!F204,"")</f>
        <v>2018-04-24T16:27:31.918Z</v>
      </c>
    </row>
    <row r="32" spans="1:18" x14ac:dyDescent="0.3">
      <c r="A32" s="73">
        <f>VLOOKUP(C32,'UniqueAuthor#s'!$M$5:$N$68,2,TRUE)</f>
        <v>5</v>
      </c>
      <c r="B32" s="73" t="str">
        <f>IF('Source NewCleanData'!$C205="lesson2",'Source NewCleanData'!C205,"")</f>
        <v>lesson2</v>
      </c>
      <c r="C32" s="73">
        <f>IF('Source NewCleanData'!$C205="lesson2",'Source NewCleanData'!D205,"")</f>
        <v>106377461</v>
      </c>
      <c r="D32" s="73" t="str">
        <f>IF('Source NewCleanData'!$C205="lesson2",'Source NewCleanData'!E205,"")</f>
        <v>ConfirmS=&lt;J&gt;o#S;
ConfirmK=#J;</v>
      </c>
      <c r="E32" s="73" t="s">
        <v>247</v>
      </c>
      <c r="F32" s="75" t="s">
        <v>248</v>
      </c>
      <c r="G32" s="73" t="b">
        <f t="shared" si="0"/>
        <v>0</v>
      </c>
      <c r="H32" s="75" t="s">
        <v>174</v>
      </c>
      <c r="I32" s="75" t="b">
        <f t="shared" si="1"/>
        <v>1</v>
      </c>
      <c r="J32" s="75" t="b">
        <f t="shared" si="2"/>
        <v>0</v>
      </c>
      <c r="K32" s="73" t="str">
        <f>IF('Source NewCleanData'!$C205="lesson2",'Source NewCleanData'!F205,"")</f>
        <v>2018-04-24T16:27:44.084Z</v>
      </c>
    </row>
    <row r="33" spans="1:11" x14ac:dyDescent="0.3">
      <c r="A33" s="73">
        <f>VLOOKUP(C33,'UniqueAuthor#s'!$M$5:$N$68,2,TRUE)</f>
        <v>5</v>
      </c>
      <c r="B33" s="73" t="str">
        <f>IF('Source NewCleanData'!$C206="lesson2",'Source NewCleanData'!C206,"")</f>
        <v>lesson2</v>
      </c>
      <c r="C33" s="73">
        <f>IF('Source NewCleanData'!$C206="lesson2",'Source NewCleanData'!D206,"")</f>
        <v>106377461</v>
      </c>
      <c r="D33" s="73" t="str">
        <f>IF('Source NewCleanData'!$C206="lesson2",'Source NewCleanData'!E206,"")</f>
        <v>ConfirmS=&lt;#I&gt;o#S;
ConfirmK=#J;</v>
      </c>
      <c r="E33" s="73" t="s">
        <v>200</v>
      </c>
      <c r="F33" s="75" t="s">
        <v>175</v>
      </c>
      <c r="G33" s="73" t="b">
        <f t="shared" si="0"/>
        <v>1</v>
      </c>
      <c r="H33" s="75" t="s">
        <v>174</v>
      </c>
      <c r="I33" s="75" t="b">
        <f t="shared" si="1"/>
        <v>1</v>
      </c>
      <c r="J33" s="75" t="b">
        <f t="shared" si="2"/>
        <v>1</v>
      </c>
      <c r="K33" s="73" t="str">
        <f>IF('Source NewCleanData'!$C206="lesson2",'Source NewCleanData'!F206,"")</f>
        <v>2018-04-24T16:27:52.211Z</v>
      </c>
    </row>
    <row r="34" spans="1:11" x14ac:dyDescent="0.3">
      <c r="A34" s="73">
        <f>VLOOKUP(C34,'UniqueAuthor#s'!$M$5:$N$68,2,TRUE)</f>
        <v>6</v>
      </c>
      <c r="B34" s="73" t="str">
        <f>IF('Source NewCleanData'!$C244="lesson2",'Source NewCleanData'!C244,"")</f>
        <v>lesson2</v>
      </c>
      <c r="C34" s="73">
        <f>IF('Source NewCleanData'!$C244="lesson2",'Source NewCleanData'!D244,"")</f>
        <v>171256030</v>
      </c>
      <c r="D34" s="73" t="str">
        <f>IF('Source NewCleanData'!$C244="lesson2",'Source NewCleanData'!E244,"")</f>
        <v>ConfirmS=&lt;#I&gt;o#S;
ConfirmK=&lt;#J&gt;;</v>
      </c>
      <c r="E34" s="73" t="s">
        <v>255</v>
      </c>
      <c r="F34" s="75" t="s">
        <v>175</v>
      </c>
      <c r="G34" s="73" t="b">
        <f t="shared" si="0"/>
        <v>1</v>
      </c>
      <c r="H34" s="75" t="s">
        <v>190</v>
      </c>
      <c r="I34" s="75" t="b">
        <f t="shared" si="1"/>
        <v>0</v>
      </c>
      <c r="J34" s="75" t="b">
        <f t="shared" si="2"/>
        <v>0</v>
      </c>
      <c r="K34" s="73" t="str">
        <f>IF('Source NewCleanData'!$C244="lesson2",'Source NewCleanData'!F244,"")</f>
        <v>2018-04-26T05:01:21.256Z</v>
      </c>
    </row>
    <row r="35" spans="1:11" x14ac:dyDescent="0.3">
      <c r="A35" s="73">
        <f>VLOOKUP(C35,'UniqueAuthor#s'!$M$5:$N$68,2,TRUE)</f>
        <v>6</v>
      </c>
      <c r="B35" s="73" t="str">
        <f>IF('Source NewCleanData'!$C245="lesson2",'Source NewCleanData'!C245,"")</f>
        <v>lesson2</v>
      </c>
      <c r="C35" s="73">
        <f>IF('Source NewCleanData'!$C245="lesson2",'Source NewCleanData'!D245,"")</f>
        <v>171256030</v>
      </c>
      <c r="D35" s="73" t="str">
        <f>IF('Source NewCleanData'!$C245="lesson2",'Source NewCleanData'!E245,"")</f>
        <v>ConfirmS=&lt;#I&gt;o#S;
ConfirmK=&lt;J&gt;;</v>
      </c>
      <c r="E35" s="73" t="s">
        <v>258</v>
      </c>
      <c r="F35" s="75" t="s">
        <v>175</v>
      </c>
      <c r="G35" s="73" t="b">
        <f t="shared" si="0"/>
        <v>1</v>
      </c>
      <c r="H35" s="75" t="s">
        <v>195</v>
      </c>
      <c r="I35" s="75" t="b">
        <f t="shared" si="1"/>
        <v>0</v>
      </c>
      <c r="J35" s="75" t="b">
        <f t="shared" si="2"/>
        <v>0</v>
      </c>
      <c r="K35" s="73" t="str">
        <f>IF('Source NewCleanData'!$C245="lesson2",'Source NewCleanData'!F245,"")</f>
        <v>2018-04-26T05:01:48.998Z</v>
      </c>
    </row>
    <row r="36" spans="1:11" x14ac:dyDescent="0.3">
      <c r="A36" s="73">
        <f>VLOOKUP(C36,'UniqueAuthor#s'!$M$5:$N$68,2,TRUE)</f>
        <v>6</v>
      </c>
      <c r="B36" s="73" t="str">
        <f>IF('Source NewCleanData'!$C246="lesson2",'Source NewCleanData'!C246,"")</f>
        <v>lesson2</v>
      </c>
      <c r="C36" s="73">
        <f>IF('Source NewCleanData'!$C246="lesson2",'Source NewCleanData'!D246,"")</f>
        <v>171256030</v>
      </c>
      <c r="D36" s="73" t="str">
        <f>IF('Source NewCleanData'!$C246="lesson2",'Source NewCleanData'!E246,"")</f>
        <v>ConfirmS=&lt;#I&gt;o#S;
ConfirmK=#J;</v>
      </c>
      <c r="E36" s="73" t="s">
        <v>200</v>
      </c>
      <c r="F36" s="75" t="s">
        <v>175</v>
      </c>
      <c r="G36" s="73" t="b">
        <f t="shared" si="0"/>
        <v>1</v>
      </c>
      <c r="H36" s="75" t="s">
        <v>174</v>
      </c>
      <c r="I36" s="75" t="b">
        <f t="shared" si="1"/>
        <v>1</v>
      </c>
      <c r="J36" s="75" t="b">
        <f t="shared" si="2"/>
        <v>1</v>
      </c>
      <c r="K36" s="73" t="str">
        <f>IF('Source NewCleanData'!$C246="lesson2",'Source NewCleanData'!F246,"")</f>
        <v>2018-04-26T05:02:05.329Z</v>
      </c>
    </row>
    <row r="37" spans="1:11" x14ac:dyDescent="0.3">
      <c r="A37" s="73">
        <f>VLOOKUP(C37,'UniqueAuthor#s'!$M$5:$N$68,2,TRUE)</f>
        <v>7</v>
      </c>
      <c r="B37" s="73" t="str">
        <f>IF('Source NewCleanData'!$C273="lesson2",'Source NewCleanData'!C273,"")</f>
        <v>lesson2</v>
      </c>
      <c r="C37" s="73">
        <f>IF('Source NewCleanData'!$C273="lesson2",'Source NewCleanData'!D273,"")</f>
        <v>202435402</v>
      </c>
      <c r="D37" s="73" t="str">
        <f>IF('Source NewCleanData'!$C273="lesson2",'Source NewCleanData'!E273,"")</f>
        <v>ConfirmS=&lt;#I&gt;;
ConfirmK=&lt;#J&gt;;</v>
      </c>
      <c r="E37" s="73" t="s">
        <v>262</v>
      </c>
      <c r="F37" s="75" t="s">
        <v>173</v>
      </c>
      <c r="G37" s="73" t="b">
        <f t="shared" si="0"/>
        <v>1</v>
      </c>
      <c r="H37" s="75" t="s">
        <v>190</v>
      </c>
      <c r="I37" s="75" t="b">
        <f t="shared" si="1"/>
        <v>0</v>
      </c>
      <c r="J37" s="75" t="b">
        <f t="shared" si="2"/>
        <v>0</v>
      </c>
      <c r="K37" s="73" t="str">
        <f>IF('Source NewCleanData'!$C273="lesson2",'Source NewCleanData'!F273,"")</f>
        <v>2018-04-23T23:05:23.736Z</v>
      </c>
    </row>
    <row r="38" spans="1:11" x14ac:dyDescent="0.3">
      <c r="A38" s="73">
        <f>VLOOKUP(C38,'UniqueAuthor#s'!$M$5:$N$68,2,TRUE)</f>
        <v>7</v>
      </c>
      <c r="B38" s="73" t="str">
        <f>IF('Source NewCleanData'!$C274="lesson2",'Source NewCleanData'!C274,"")</f>
        <v>lesson2</v>
      </c>
      <c r="C38" s="73">
        <f>IF('Source NewCleanData'!$C274="lesson2",'Source NewCleanData'!D274,"")</f>
        <v>202435402</v>
      </c>
      <c r="D38" s="73" t="str">
        <f>IF('Source NewCleanData'!$C274="lesson2",'Source NewCleanData'!E274,"")</f>
        <v>ConfirmS=&lt;#I&gt;;
ConfirmK=&lt;J&gt;;</v>
      </c>
      <c r="E38" s="73" t="s">
        <v>266</v>
      </c>
      <c r="F38" s="75" t="s">
        <v>173</v>
      </c>
      <c r="G38" s="73" t="b">
        <f t="shared" si="0"/>
        <v>1</v>
      </c>
      <c r="H38" s="75" t="s">
        <v>195</v>
      </c>
      <c r="I38" s="75" t="b">
        <f t="shared" si="1"/>
        <v>0</v>
      </c>
      <c r="J38" s="75" t="b">
        <f t="shared" si="2"/>
        <v>0</v>
      </c>
      <c r="K38" s="73" t="str">
        <f>IF('Source NewCleanData'!$C274="lesson2",'Source NewCleanData'!F274,"")</f>
        <v>2018-04-23T23:05:33.984Z</v>
      </c>
    </row>
    <row r="39" spans="1:11" x14ac:dyDescent="0.3">
      <c r="A39" s="73">
        <f>VLOOKUP(C39,'UniqueAuthor#s'!$M$5:$N$68,2,TRUE)</f>
        <v>7</v>
      </c>
      <c r="B39" s="73" t="str">
        <f>IF('Source NewCleanData'!$C275="lesson2",'Source NewCleanData'!C275,"")</f>
        <v>lesson2</v>
      </c>
      <c r="C39" s="73">
        <f>IF('Source NewCleanData'!$C275="lesson2",'Source NewCleanData'!D275,"")</f>
        <v>202435402</v>
      </c>
      <c r="D39" s="73" t="str">
        <f>IF('Source NewCleanData'!$C275="lesson2",'Source NewCleanData'!E275,"")</f>
        <v>ConfirmS=&lt;#I&gt;;
ConfirmK=&lt;I&gt;;</v>
      </c>
      <c r="E39" s="73" t="s">
        <v>268</v>
      </c>
      <c r="F39" s="75" t="s">
        <v>173</v>
      </c>
      <c r="G39" s="73" t="b">
        <f t="shared" si="0"/>
        <v>1</v>
      </c>
      <c r="H39" s="75" t="s">
        <v>235</v>
      </c>
      <c r="I39" s="75" t="b">
        <f t="shared" si="1"/>
        <v>0</v>
      </c>
      <c r="J39" s="75" t="b">
        <f t="shared" si="2"/>
        <v>0</v>
      </c>
      <c r="K39" s="73" t="str">
        <f>IF('Source NewCleanData'!$C275="lesson2",'Source NewCleanData'!F275,"")</f>
        <v>2018-04-23T23:05:43.915Z</v>
      </c>
    </row>
    <row r="40" spans="1:11" x14ac:dyDescent="0.3">
      <c r="A40" s="73">
        <f>VLOOKUP(C40,'UniqueAuthor#s'!$M$5:$N$68,2,TRUE)</f>
        <v>7</v>
      </c>
      <c r="B40" s="73" t="str">
        <f>IF('Source NewCleanData'!$C276="lesson2",'Source NewCleanData'!C276,"")</f>
        <v>lesson2</v>
      </c>
      <c r="C40" s="73">
        <f>IF('Source NewCleanData'!$C276="lesson2",'Source NewCleanData'!D276,"")</f>
        <v>202435402</v>
      </c>
      <c r="D40" s="73" t="str">
        <f>IF('Source NewCleanData'!$C276="lesson2",'Source NewCleanData'!E276,"")</f>
        <v>ConfirmS=&lt;#I&gt;;
ConfirmK=&lt;J&gt;;</v>
      </c>
      <c r="E40" s="73" t="s">
        <v>266</v>
      </c>
      <c r="F40" s="75" t="s">
        <v>173</v>
      </c>
      <c r="G40" s="73" t="b">
        <f t="shared" si="0"/>
        <v>1</v>
      </c>
      <c r="H40" s="75" t="s">
        <v>195</v>
      </c>
      <c r="I40" s="75" t="b">
        <f t="shared" si="1"/>
        <v>0</v>
      </c>
      <c r="J40" s="75" t="b">
        <f t="shared" si="2"/>
        <v>0</v>
      </c>
      <c r="K40" s="73" t="str">
        <f>IF('Source NewCleanData'!$C276="lesson2",'Source NewCleanData'!F276,"")</f>
        <v>2018-04-23T23:06:01.711Z</v>
      </c>
    </row>
    <row r="41" spans="1:11" x14ac:dyDescent="0.3">
      <c r="A41" s="73">
        <f>VLOOKUP(C41,'UniqueAuthor#s'!$M$5:$N$68,2,TRUE)</f>
        <v>7</v>
      </c>
      <c r="B41" s="73" t="str">
        <f>IF('Source NewCleanData'!$C277="lesson2",'Source NewCleanData'!C277,"")</f>
        <v>lesson2</v>
      </c>
      <c r="C41" s="73">
        <f>IF('Source NewCleanData'!$C277="lesson2",'Source NewCleanData'!D277,"")</f>
        <v>202435402</v>
      </c>
      <c r="D41" s="73" t="str">
        <f>IF('Source NewCleanData'!$C277="lesson2",'Source NewCleanData'!E277,"")</f>
        <v>ConfirmS=&lt;#I&gt;;
ConfirmK=&lt;J&gt;;</v>
      </c>
      <c r="E41" s="73" t="s">
        <v>266</v>
      </c>
      <c r="F41" s="75" t="s">
        <v>173</v>
      </c>
      <c r="G41" s="73" t="b">
        <f t="shared" si="0"/>
        <v>1</v>
      </c>
      <c r="H41" s="75" t="s">
        <v>195</v>
      </c>
      <c r="I41" s="75" t="b">
        <f t="shared" si="1"/>
        <v>0</v>
      </c>
      <c r="J41" s="75" t="b">
        <f t="shared" si="2"/>
        <v>0</v>
      </c>
      <c r="K41" s="73" t="str">
        <f>IF('Source NewCleanData'!$C277="lesson2",'Source NewCleanData'!F277,"")</f>
        <v>2018-04-23T23:06:11.389Z</v>
      </c>
    </row>
    <row r="42" spans="1:11" x14ac:dyDescent="0.3">
      <c r="A42" s="73">
        <f>VLOOKUP(C42,'UniqueAuthor#s'!$M$5:$N$68,2,TRUE)</f>
        <v>7</v>
      </c>
      <c r="B42" s="73" t="str">
        <f>IF('Source NewCleanData'!$C278="lesson2",'Source NewCleanData'!C278,"")</f>
        <v>lesson2</v>
      </c>
      <c r="C42" s="73">
        <f>IF('Source NewCleanData'!$C278="lesson2",'Source NewCleanData'!D278,"")</f>
        <v>202435402</v>
      </c>
      <c r="D42" s="73" t="str">
        <f>IF('Source NewCleanData'!$C278="lesson2",'Source NewCleanData'!E278,"")</f>
        <v>ConfirmS=&lt;#I&gt;;
ConfirmK=&lt;J&gt;;</v>
      </c>
      <c r="E42" s="73" t="s">
        <v>266</v>
      </c>
      <c r="F42" s="75" t="s">
        <v>173</v>
      </c>
      <c r="G42" s="73" t="b">
        <f t="shared" si="0"/>
        <v>1</v>
      </c>
      <c r="H42" s="75" t="s">
        <v>195</v>
      </c>
      <c r="I42" s="75" t="b">
        <f t="shared" si="1"/>
        <v>0</v>
      </c>
      <c r="J42" s="75" t="b">
        <f t="shared" si="2"/>
        <v>0</v>
      </c>
      <c r="K42" s="73" t="str">
        <f>IF('Source NewCleanData'!$C278="lesson2",'Source NewCleanData'!F278,"")</f>
        <v>2018-04-23T23:06:39.220Z</v>
      </c>
    </row>
    <row r="43" spans="1:11" x14ac:dyDescent="0.3">
      <c r="A43" s="73">
        <f>VLOOKUP(C43,'UniqueAuthor#s'!$M$5:$N$68,2,TRUE)</f>
        <v>7</v>
      </c>
      <c r="B43" s="73" t="str">
        <f>IF('Source NewCleanData'!$C279="lesson2",'Source NewCleanData'!C279,"")</f>
        <v>lesson2</v>
      </c>
      <c r="C43" s="73">
        <f>IF('Source NewCleanData'!$C279="lesson2",'Source NewCleanData'!D279,"")</f>
        <v>202435402</v>
      </c>
      <c r="D43" s="73" t="str">
        <f>IF('Source NewCleanData'!$C279="lesson2",'Source NewCleanData'!E279,"")</f>
        <v>ConfirmS=&lt;#I&gt;;
ConfirmK=&lt;#I&gt;;</v>
      </c>
      <c r="E43" s="73" t="s">
        <v>273</v>
      </c>
      <c r="F43" s="75" t="s">
        <v>173</v>
      </c>
      <c r="G43" s="73" t="b">
        <f t="shared" si="0"/>
        <v>1</v>
      </c>
      <c r="H43" s="75" t="s">
        <v>205</v>
      </c>
      <c r="I43" s="75" t="b">
        <f t="shared" si="1"/>
        <v>0</v>
      </c>
      <c r="J43" s="75" t="b">
        <f t="shared" si="2"/>
        <v>0</v>
      </c>
      <c r="K43" s="73" t="str">
        <f>IF('Source NewCleanData'!$C279="lesson2",'Source NewCleanData'!F279,"")</f>
        <v>2018-04-23T23:06:48.198Z</v>
      </c>
    </row>
    <row r="44" spans="1:11" x14ac:dyDescent="0.3">
      <c r="A44" s="73">
        <f>VLOOKUP(C44,'UniqueAuthor#s'!$M$5:$N$68,2,TRUE)</f>
        <v>7</v>
      </c>
      <c r="B44" s="73" t="str">
        <f>IF('Source NewCleanData'!$C280="lesson2",'Source NewCleanData'!C280,"")</f>
        <v>lesson2</v>
      </c>
      <c r="C44" s="73">
        <f>IF('Source NewCleanData'!$C280="lesson2",'Source NewCleanData'!D280,"")</f>
        <v>202435402</v>
      </c>
      <c r="D44" s="73" t="str">
        <f>IF('Source NewCleanData'!$C280="lesson2",'Source NewCleanData'!E280,"")</f>
        <v>ConfirmS=&lt;#I&gt;;
ConfirmK=&lt;S&gt;;</v>
      </c>
      <c r="E44" s="73" t="s">
        <v>277</v>
      </c>
      <c r="F44" s="75" t="s">
        <v>173</v>
      </c>
      <c r="G44" s="73" t="b">
        <f t="shared" si="0"/>
        <v>1</v>
      </c>
      <c r="H44" s="75" t="s">
        <v>278</v>
      </c>
      <c r="I44" s="75" t="b">
        <f t="shared" si="1"/>
        <v>0</v>
      </c>
      <c r="J44" s="75" t="b">
        <f t="shared" si="2"/>
        <v>0</v>
      </c>
      <c r="K44" s="73" t="str">
        <f>IF('Source NewCleanData'!$C280="lesson2",'Source NewCleanData'!F280,"")</f>
        <v>2018-04-23T23:06:56.408Z</v>
      </c>
    </row>
    <row r="45" spans="1:11" x14ac:dyDescent="0.3">
      <c r="A45" s="73">
        <f>VLOOKUP(C45,'UniqueAuthor#s'!$M$5:$N$68,2,TRUE)</f>
        <v>7</v>
      </c>
      <c r="B45" s="73" t="str">
        <f>IF('Source NewCleanData'!$C281="lesson2",'Source NewCleanData'!C281,"")</f>
        <v>lesson2</v>
      </c>
      <c r="C45" s="73">
        <f>IF('Source NewCleanData'!$C281="lesson2",'Source NewCleanData'!D281,"")</f>
        <v>202435402</v>
      </c>
      <c r="D45" s="73" t="str">
        <f>IF('Source NewCleanData'!$C281="lesson2",'Source NewCleanData'!E281,"")</f>
        <v>ConfirmS=&lt;#I&gt;;
ConfirmK=&lt;#S&gt;;</v>
      </c>
      <c r="E45" s="73" t="s">
        <v>280</v>
      </c>
      <c r="F45" s="75" t="s">
        <v>173</v>
      </c>
      <c r="G45" s="73" t="b">
        <f t="shared" si="0"/>
        <v>1</v>
      </c>
      <c r="H45" s="75" t="s">
        <v>257</v>
      </c>
      <c r="I45" s="75" t="b">
        <f t="shared" si="1"/>
        <v>0</v>
      </c>
      <c r="J45" s="75" t="b">
        <f t="shared" si="2"/>
        <v>0</v>
      </c>
      <c r="K45" s="73" t="str">
        <f>IF('Source NewCleanData'!$C281="lesson2",'Source NewCleanData'!F281,"")</f>
        <v>2018-04-23T23:07:04.602Z</v>
      </c>
    </row>
    <row r="46" spans="1:11" x14ac:dyDescent="0.3">
      <c r="A46" s="73">
        <f>VLOOKUP(C46,'UniqueAuthor#s'!$M$5:$N$68,2,TRUE)</f>
        <v>7</v>
      </c>
      <c r="B46" s="73" t="str">
        <f>IF('Source NewCleanData'!$C282="lesson2",'Source NewCleanData'!C282,"")</f>
        <v>lesson2</v>
      </c>
      <c r="C46" s="73">
        <f>IF('Source NewCleanData'!$C282="lesson2",'Source NewCleanData'!D282,"")</f>
        <v>202435402</v>
      </c>
      <c r="D46" s="73" t="str">
        <f>IF('Source NewCleanData'!$C282="lesson2",'Source NewCleanData'!E282,"")</f>
        <v>ConfirmS=&lt;#I&gt;;
ConfirmK=JoS;</v>
      </c>
      <c r="E46" s="73" t="s">
        <v>283</v>
      </c>
      <c r="F46" s="75" t="s">
        <v>173</v>
      </c>
      <c r="G46" s="73" t="b">
        <f t="shared" si="0"/>
        <v>1</v>
      </c>
      <c r="H46" s="75" t="s">
        <v>284</v>
      </c>
      <c r="I46" s="75" t="b">
        <f t="shared" si="1"/>
        <v>0</v>
      </c>
      <c r="J46" s="75" t="b">
        <f t="shared" si="2"/>
        <v>0</v>
      </c>
      <c r="K46" s="73" t="str">
        <f>IF('Source NewCleanData'!$C282="lesson2",'Source NewCleanData'!F282,"")</f>
        <v>2018-04-23T23:07:14.977Z</v>
      </c>
    </row>
    <row r="47" spans="1:11" x14ac:dyDescent="0.3">
      <c r="A47" s="73">
        <f>VLOOKUP(C47,'UniqueAuthor#s'!$M$5:$N$68,2,TRUE)</f>
        <v>7</v>
      </c>
      <c r="B47" s="73" t="str">
        <f>IF('Source NewCleanData'!$C283="lesson2",'Source NewCleanData'!C283,"")</f>
        <v>lesson2</v>
      </c>
      <c r="C47" s="73">
        <f>IF('Source NewCleanData'!$C283="lesson2",'Source NewCleanData'!D283,"")</f>
        <v>202435402</v>
      </c>
      <c r="D47" s="73" t="str">
        <f>IF('Source NewCleanData'!$C283="lesson2",'Source NewCleanData'!E283,"")</f>
        <v>ConfirmS=&lt;#I&gt;;
ConfirmS=&lt;#I&gt;;</v>
      </c>
      <c r="E47" s="73" t="s">
        <v>286</v>
      </c>
      <c r="F47" s="75" t="s">
        <v>173</v>
      </c>
      <c r="G47" s="73" t="b">
        <f t="shared" si="0"/>
        <v>1</v>
      </c>
      <c r="H47" s="75" t="s">
        <v>173</v>
      </c>
      <c r="I47" s="75" t="b">
        <f t="shared" si="1"/>
        <v>0</v>
      </c>
      <c r="J47" s="75" t="b">
        <f t="shared" si="2"/>
        <v>0</v>
      </c>
      <c r="K47" s="73" t="str">
        <f>IF('Source NewCleanData'!$C283="lesson2",'Source NewCleanData'!F283,"")</f>
        <v>2018-04-23T23:07:28.410Z</v>
      </c>
    </row>
    <row r="48" spans="1:11" x14ac:dyDescent="0.3">
      <c r="A48" s="73">
        <f>VLOOKUP(C48,'UniqueAuthor#s'!$M$5:$N$68,2,TRUE)</f>
        <v>7</v>
      </c>
      <c r="B48" s="73" t="str">
        <f>IF('Source NewCleanData'!$C289="lesson2",'Source NewCleanData'!C289,"")</f>
        <v>lesson2</v>
      </c>
      <c r="C48" s="73">
        <f>IF('Source NewCleanData'!$C289="lesson2",'Source NewCleanData'!D289,"")</f>
        <v>202435402</v>
      </c>
      <c r="D48" s="73" t="str">
        <f>IF('Source NewCleanData'!$C289="lesson2",'Source NewCleanData'!E289,"")</f>
        <v>ConfirmS=&lt;#I&gt;;
ConfirmS=&lt;#I&gt;;</v>
      </c>
      <c r="E48" s="73" t="s">
        <v>286</v>
      </c>
      <c r="F48" s="75" t="s">
        <v>173</v>
      </c>
      <c r="G48" s="73" t="b">
        <f t="shared" si="0"/>
        <v>1</v>
      </c>
      <c r="H48" s="75" t="s">
        <v>173</v>
      </c>
      <c r="I48" s="75" t="b">
        <f t="shared" si="1"/>
        <v>0</v>
      </c>
      <c r="J48" s="75" t="b">
        <f t="shared" si="2"/>
        <v>0</v>
      </c>
      <c r="K48" s="73" t="str">
        <f>IF('Source NewCleanData'!$C289="lesson2",'Source NewCleanData'!F289,"")</f>
        <v>2018-04-23T23:11:53.919Z</v>
      </c>
    </row>
    <row r="49" spans="1:11" x14ac:dyDescent="0.3">
      <c r="A49" s="73">
        <f>VLOOKUP(C49,'UniqueAuthor#s'!$M$5:$N$68,2,TRUE)</f>
        <v>7</v>
      </c>
      <c r="B49" s="73" t="str">
        <f>IF('Source NewCleanData'!$C306="lesson2",'Source NewCleanData'!C306,"")</f>
        <v>lesson2</v>
      </c>
      <c r="C49" s="73">
        <f>IF('Source NewCleanData'!$C306="lesson2",'Source NewCleanData'!D306,"")</f>
        <v>202435402</v>
      </c>
      <c r="D49" s="73" t="str">
        <f>IF('Source NewCleanData'!$C306="lesson2",'Source NewCleanData'!E306,"")</f>
        <v>ConfirmS=&lt;#I&gt;;
ConfirmK=&lt;#J&gt;;</v>
      </c>
      <c r="E49" s="73" t="s">
        <v>262</v>
      </c>
      <c r="F49" s="75" t="s">
        <v>173</v>
      </c>
      <c r="G49" s="73" t="b">
        <f t="shared" si="0"/>
        <v>1</v>
      </c>
      <c r="H49" s="75" t="s">
        <v>190</v>
      </c>
      <c r="I49" s="75" t="b">
        <f t="shared" si="1"/>
        <v>0</v>
      </c>
      <c r="J49" s="75" t="b">
        <f t="shared" si="2"/>
        <v>0</v>
      </c>
      <c r="K49" s="73" t="str">
        <f>IF('Source NewCleanData'!$C306="lesson2",'Source NewCleanData'!F306,"")</f>
        <v>2018-04-23T23:25:52.493Z</v>
      </c>
    </row>
    <row r="50" spans="1:11" x14ac:dyDescent="0.3">
      <c r="A50" s="73">
        <f>VLOOKUP(C50,'UniqueAuthor#s'!$M$5:$N$68,2,TRUE)</f>
        <v>7</v>
      </c>
      <c r="B50" s="73" t="str">
        <f>IF('Source NewCleanData'!$C307="lesson2",'Source NewCleanData'!C307,"")</f>
        <v>lesson2</v>
      </c>
      <c r="C50" s="73">
        <f>IF('Source NewCleanData'!$C307="lesson2",'Source NewCleanData'!D307,"")</f>
        <v>202435402</v>
      </c>
      <c r="D50" s="73" t="str">
        <f>IF('Source NewCleanData'!$C307="lesson2",'Source NewCleanData'!E307,"")</f>
        <v>ConfirmS=&lt;#I&gt;;
ConfirmK=&lt;J&gt;;</v>
      </c>
      <c r="E50" s="73" t="s">
        <v>266</v>
      </c>
      <c r="F50" s="75" t="s">
        <v>173</v>
      </c>
      <c r="G50" s="73" t="b">
        <f t="shared" si="0"/>
        <v>1</v>
      </c>
      <c r="H50" s="75" t="s">
        <v>195</v>
      </c>
      <c r="I50" s="75" t="b">
        <f t="shared" si="1"/>
        <v>0</v>
      </c>
      <c r="J50" s="75" t="b">
        <f t="shared" si="2"/>
        <v>0</v>
      </c>
      <c r="K50" s="73" t="str">
        <f>IF('Source NewCleanData'!$C307="lesson2",'Source NewCleanData'!F307,"")</f>
        <v>2018-04-23T23:26:02.681Z</v>
      </c>
    </row>
    <row r="51" spans="1:11" x14ac:dyDescent="0.3">
      <c r="A51" s="73">
        <f>VLOOKUP(C51,'UniqueAuthor#s'!$M$5:$N$68,2,TRUE)</f>
        <v>7</v>
      </c>
      <c r="B51" s="73" t="str">
        <f>IF('Source NewCleanData'!$C308="lesson2",'Source NewCleanData'!C308,"")</f>
        <v>lesson2</v>
      </c>
      <c r="C51" s="73">
        <f>IF('Source NewCleanData'!$C308="lesson2",'Source NewCleanData'!D308,"")</f>
        <v>202435402</v>
      </c>
      <c r="D51" s="73" t="str">
        <f>IF('Source NewCleanData'!$C308="lesson2",'Source NewCleanData'!E308,"")</f>
        <v>ConfirmS=&lt;#I&gt;;
ConfirmK=J;</v>
      </c>
      <c r="E51" s="73" t="s">
        <v>294</v>
      </c>
      <c r="F51" s="75" t="s">
        <v>173</v>
      </c>
      <c r="G51" s="73" t="b">
        <f t="shared" si="0"/>
        <v>1</v>
      </c>
      <c r="H51" s="75" t="s">
        <v>184</v>
      </c>
      <c r="I51" s="75" t="b">
        <f t="shared" si="1"/>
        <v>0</v>
      </c>
      <c r="J51" s="75" t="b">
        <f t="shared" si="2"/>
        <v>0</v>
      </c>
      <c r="K51" s="73" t="str">
        <f>IF('Source NewCleanData'!$C308="lesson2",'Source NewCleanData'!F308,"")</f>
        <v>2018-04-23T23:26:11.479Z</v>
      </c>
    </row>
    <row r="52" spans="1:11" x14ac:dyDescent="0.3">
      <c r="A52" s="73">
        <f>VLOOKUP(C52,'UniqueAuthor#s'!$M$5:$N$68,2,TRUE)</f>
        <v>7</v>
      </c>
      <c r="B52" s="73" t="str">
        <f>IF('Source NewCleanData'!$C309="lesson2",'Source NewCleanData'!C309,"")</f>
        <v>lesson2</v>
      </c>
      <c r="C52" s="73">
        <f>IF('Source NewCleanData'!$C309="lesson2",'Source NewCleanData'!D309,"")</f>
        <v>202435402</v>
      </c>
      <c r="D52" s="73" t="str">
        <f>IF('Source NewCleanData'!$C309="lesson2",'Source NewCleanData'!E309,"")</f>
        <v>ConfirmS=&lt;#I&gt;;
ConfirmK=#J;</v>
      </c>
      <c r="E52" s="73" t="s">
        <v>172</v>
      </c>
      <c r="F52" s="75" t="s">
        <v>173</v>
      </c>
      <c r="G52" s="73" t="b">
        <f t="shared" si="0"/>
        <v>1</v>
      </c>
      <c r="H52" s="75" t="s">
        <v>174</v>
      </c>
      <c r="I52" s="75" t="b">
        <f t="shared" si="1"/>
        <v>1</v>
      </c>
      <c r="J52" s="75" t="b">
        <f t="shared" si="2"/>
        <v>1</v>
      </c>
      <c r="K52" s="73" t="str">
        <f>IF('Source NewCleanData'!$C309="lesson2",'Source NewCleanData'!F309,"")</f>
        <v>2018-04-23T23:26:17.265Z</v>
      </c>
    </row>
    <row r="53" spans="1:11" x14ac:dyDescent="0.3">
      <c r="A53" s="73">
        <f>VLOOKUP(C53,'UniqueAuthor#s'!$M$5:$N$68,2,TRUE)</f>
        <v>8</v>
      </c>
      <c r="B53" s="73" t="str">
        <f>IF('Source NewCleanData'!$C327="lesson2",'Source NewCleanData'!C327,"")</f>
        <v>lesson2</v>
      </c>
      <c r="C53" s="73">
        <f>IF('Source NewCleanData'!$C327="lesson2",'Source NewCleanData'!D327,"")</f>
        <v>211663413</v>
      </c>
      <c r="D53" s="73" t="str">
        <f>IF('Source NewCleanData'!$C327="lesson2",'Source NewCleanData'!E327,"")</f>
        <v>ConfirmS=&lt;#I&gt;o&lt;#J&gt;o#S;
ConfirmK=J;</v>
      </c>
      <c r="E53" s="73" t="s">
        <v>299</v>
      </c>
      <c r="F53" s="75" t="s">
        <v>189</v>
      </c>
      <c r="G53" s="73" t="b">
        <f t="shared" si="0"/>
        <v>0</v>
      </c>
      <c r="H53" s="75" t="s">
        <v>184</v>
      </c>
      <c r="I53" s="75" t="b">
        <f t="shared" si="1"/>
        <v>0</v>
      </c>
      <c r="J53" s="75" t="b">
        <f t="shared" si="2"/>
        <v>0</v>
      </c>
      <c r="K53" s="73" t="str">
        <f>IF('Source NewCleanData'!$C327="lesson2",'Source NewCleanData'!F327,"")</f>
        <v>2018-04-30T01:52:04.704Z</v>
      </c>
    </row>
    <row r="54" spans="1:11" x14ac:dyDescent="0.3">
      <c r="A54" s="73">
        <f>VLOOKUP(C54,'UniqueAuthor#s'!$M$5:$N$68,2,TRUE)</f>
        <v>8</v>
      </c>
      <c r="B54" s="73" t="str">
        <f>IF('Source NewCleanData'!$C328="lesson2",'Source NewCleanData'!C328,"")</f>
        <v>lesson2</v>
      </c>
      <c r="C54" s="73">
        <f>IF('Source NewCleanData'!$C328="lesson2",'Source NewCleanData'!D328,"")</f>
        <v>211663413</v>
      </c>
      <c r="D54" s="73" t="str">
        <f>IF('Source NewCleanData'!$C328="lesson2",'Source NewCleanData'!E328,"")</f>
        <v>ConfirmS=&lt;#I&gt;o&lt;#J&gt;;
ConfirmK=J;</v>
      </c>
      <c r="E54" s="73" t="s">
        <v>302</v>
      </c>
      <c r="F54" s="75" t="s">
        <v>215</v>
      </c>
      <c r="G54" s="73" t="b">
        <f t="shared" si="0"/>
        <v>0</v>
      </c>
      <c r="H54" s="75" t="s">
        <v>184</v>
      </c>
      <c r="I54" s="75" t="b">
        <f t="shared" si="1"/>
        <v>0</v>
      </c>
      <c r="J54" s="75" t="b">
        <f t="shared" si="2"/>
        <v>0</v>
      </c>
      <c r="K54" s="73" t="str">
        <f>IF('Source NewCleanData'!$C328="lesson2",'Source NewCleanData'!F328,"")</f>
        <v>2018-04-30T01:52:48.272Z</v>
      </c>
    </row>
    <row r="55" spans="1:11" x14ac:dyDescent="0.3">
      <c r="A55" s="73">
        <f>VLOOKUP(C55,'UniqueAuthor#s'!$M$5:$N$68,2,TRUE)</f>
        <v>8</v>
      </c>
      <c r="B55" s="73" t="str">
        <f>IF('Source NewCleanData'!$C329="lesson2",'Source NewCleanData'!C329,"")</f>
        <v>lesson2</v>
      </c>
      <c r="C55" s="73">
        <f>IF('Source NewCleanData'!$C329="lesson2",'Source NewCleanData'!D329,"")</f>
        <v>211663413</v>
      </c>
      <c r="D55" s="73" t="str">
        <f>IF('Source NewCleanData'!$C329="lesson2",'Source NewCleanData'!E329,"")</f>
        <v>ConfirmS=&lt;#I&gt;o#S;
ConfirmK=J;</v>
      </c>
      <c r="E55" s="73" t="s">
        <v>196</v>
      </c>
      <c r="F55" s="75" t="s">
        <v>175</v>
      </c>
      <c r="G55" s="73" t="b">
        <f t="shared" si="0"/>
        <v>1</v>
      </c>
      <c r="H55" s="75" t="s">
        <v>184</v>
      </c>
      <c r="I55" s="75" t="b">
        <f t="shared" si="1"/>
        <v>0</v>
      </c>
      <c r="J55" s="75" t="b">
        <f t="shared" si="2"/>
        <v>0</v>
      </c>
      <c r="K55" s="73" t="str">
        <f>IF('Source NewCleanData'!$C329="lesson2",'Source NewCleanData'!F329,"")</f>
        <v>2018-04-30T01:53:11.753Z</v>
      </c>
    </row>
    <row r="56" spans="1:11" x14ac:dyDescent="0.3">
      <c r="A56" s="73">
        <f>VLOOKUP(C56,'UniqueAuthor#s'!$M$5:$N$68,2,TRUE)</f>
        <v>8</v>
      </c>
      <c r="B56" s="73" t="str">
        <f>IF('Source NewCleanData'!$C330="lesson2",'Source NewCleanData'!C330,"")</f>
        <v>lesson2</v>
      </c>
      <c r="C56" s="73">
        <f>IF('Source NewCleanData'!$C330="lesson2",'Source NewCleanData'!D330,"")</f>
        <v>211663413</v>
      </c>
      <c r="D56" s="73" t="str">
        <f>IF('Source NewCleanData'!$C330="lesson2",'Source NewCleanData'!E330,"")</f>
        <v>ConfirmS=&lt;#I&gt;o#S;
ConfirmK=&lt;#J&gt;;</v>
      </c>
      <c r="E56" s="73" t="s">
        <v>255</v>
      </c>
      <c r="F56" s="75" t="s">
        <v>175</v>
      </c>
      <c r="G56" s="73" t="b">
        <f t="shared" si="0"/>
        <v>1</v>
      </c>
      <c r="H56" s="75" t="s">
        <v>190</v>
      </c>
      <c r="I56" s="75" t="b">
        <f t="shared" si="1"/>
        <v>0</v>
      </c>
      <c r="J56" s="75" t="b">
        <f t="shared" si="2"/>
        <v>0</v>
      </c>
      <c r="K56" s="73" t="str">
        <f>IF('Source NewCleanData'!$C330="lesson2",'Source NewCleanData'!F330,"")</f>
        <v>2018-04-30T01:53:28.874Z</v>
      </c>
    </row>
    <row r="57" spans="1:11" x14ac:dyDescent="0.3">
      <c r="A57" s="73">
        <f>VLOOKUP(C57,'UniqueAuthor#s'!$M$5:$N$68,2,TRUE)</f>
        <v>8</v>
      </c>
      <c r="B57" s="73" t="str">
        <f>IF('Source NewCleanData'!$C331="lesson2",'Source NewCleanData'!C331,"")</f>
        <v>lesson2</v>
      </c>
      <c r="C57" s="73">
        <f>IF('Source NewCleanData'!$C331="lesson2",'Source NewCleanData'!D331,"")</f>
        <v>211663413</v>
      </c>
      <c r="D57" s="73" t="str">
        <f>IF('Source NewCleanData'!$C331="lesson2",'Source NewCleanData'!E331,"")</f>
        <v>ConfirmS=&lt;#I&gt;o#S;
ConfirmK=&lt;J&gt;;</v>
      </c>
      <c r="E57" s="73" t="s">
        <v>258</v>
      </c>
      <c r="F57" s="75" t="s">
        <v>175</v>
      </c>
      <c r="G57" s="73" t="b">
        <f t="shared" si="0"/>
        <v>1</v>
      </c>
      <c r="H57" s="75" t="s">
        <v>195</v>
      </c>
      <c r="I57" s="75" t="b">
        <f t="shared" si="1"/>
        <v>0</v>
      </c>
      <c r="J57" s="75" t="b">
        <f t="shared" si="2"/>
        <v>0</v>
      </c>
      <c r="K57" s="73" t="str">
        <f>IF('Source NewCleanData'!$C331="lesson2",'Source NewCleanData'!F331,"")</f>
        <v>2018-04-30T01:53:45.994Z</v>
      </c>
    </row>
    <row r="58" spans="1:11" x14ac:dyDescent="0.3">
      <c r="A58" s="73">
        <f>VLOOKUP(C58,'UniqueAuthor#s'!$M$5:$N$68,2,TRUE)</f>
        <v>8</v>
      </c>
      <c r="B58" s="73" t="str">
        <f>IF('Source NewCleanData'!$C332="lesson2",'Source NewCleanData'!C332,"")</f>
        <v>lesson2</v>
      </c>
      <c r="C58" s="73">
        <f>IF('Source NewCleanData'!$C332="lesson2",'Source NewCleanData'!D332,"")</f>
        <v>211663413</v>
      </c>
      <c r="D58" s="73" t="str">
        <f>IF('Source NewCleanData'!$C332="lesson2",'Source NewCleanData'!E332,"")</f>
        <v>ConfirmS=&lt;#I&gt;o#S;
ConfirmK=J;</v>
      </c>
      <c r="E58" s="73" t="s">
        <v>196</v>
      </c>
      <c r="F58" s="75" t="s">
        <v>175</v>
      </c>
      <c r="G58" s="73" t="b">
        <f t="shared" si="0"/>
        <v>1</v>
      </c>
      <c r="H58" s="75" t="s">
        <v>184</v>
      </c>
      <c r="I58" s="75" t="b">
        <f t="shared" si="1"/>
        <v>0</v>
      </c>
      <c r="J58" s="75" t="b">
        <f t="shared" si="2"/>
        <v>0</v>
      </c>
      <c r="K58" s="73" t="str">
        <f>IF('Source NewCleanData'!$C332="lesson2",'Source NewCleanData'!F332,"")</f>
        <v>2018-04-30T01:54:16.902Z</v>
      </c>
    </row>
    <row r="59" spans="1:11" x14ac:dyDescent="0.3">
      <c r="A59" s="73">
        <f>VLOOKUP(C59,'UniqueAuthor#s'!$M$5:$N$68,2,TRUE)</f>
        <v>8</v>
      </c>
      <c r="B59" s="73" t="str">
        <f>IF('Source NewCleanData'!$C333="lesson2",'Source NewCleanData'!C333,"")</f>
        <v>lesson2</v>
      </c>
      <c r="C59" s="73">
        <f>IF('Source NewCleanData'!$C333="lesson2",'Source NewCleanData'!D333,"")</f>
        <v>211663413</v>
      </c>
      <c r="D59" s="73" t="str">
        <f>IF('Source NewCleanData'!$C333="lesson2",'Source NewCleanData'!E333,"")</f>
        <v>ConfirmS=&lt;#I&gt;o#S;
ConfirmK=&lt;J&gt;;</v>
      </c>
      <c r="E59" s="73" t="s">
        <v>258</v>
      </c>
      <c r="F59" s="75" t="s">
        <v>175</v>
      </c>
      <c r="G59" s="73" t="b">
        <f t="shared" si="0"/>
        <v>1</v>
      </c>
      <c r="H59" s="75" t="s">
        <v>195</v>
      </c>
      <c r="I59" s="75" t="b">
        <f t="shared" si="1"/>
        <v>0</v>
      </c>
      <c r="J59" s="75" t="b">
        <f t="shared" si="2"/>
        <v>0</v>
      </c>
      <c r="K59" s="73" t="str">
        <f>IF('Source NewCleanData'!$C333="lesson2",'Source NewCleanData'!F333,"")</f>
        <v>2018-04-30T01:54:28.114Z</v>
      </c>
    </row>
    <row r="60" spans="1:11" x14ac:dyDescent="0.3">
      <c r="A60" s="73">
        <f>VLOOKUP(C60,'UniqueAuthor#s'!$M$5:$N$68,2,TRUE)</f>
        <v>8</v>
      </c>
      <c r="B60" s="73" t="str">
        <f>IF('Source NewCleanData'!$C334="lesson2",'Source NewCleanData'!C334,"")</f>
        <v>lesson2</v>
      </c>
      <c r="C60" s="73">
        <f>IF('Source NewCleanData'!$C334="lesson2",'Source NewCleanData'!D334,"")</f>
        <v>211663413</v>
      </c>
      <c r="D60" s="73" t="str">
        <f>IF('Source NewCleanData'!$C334="lesson2",'Source NewCleanData'!E334,"")</f>
        <v>ConfirmS=&lt;#I&gt;o#S;
ConfirmK=#J;</v>
      </c>
      <c r="E60" s="73" t="s">
        <v>200</v>
      </c>
      <c r="F60" s="75" t="s">
        <v>175</v>
      </c>
      <c r="G60" s="73" t="b">
        <f t="shared" si="0"/>
        <v>1</v>
      </c>
      <c r="H60" s="75" t="s">
        <v>174</v>
      </c>
      <c r="I60" s="75" t="b">
        <f t="shared" si="1"/>
        <v>1</v>
      </c>
      <c r="J60" s="75" t="b">
        <f t="shared" si="2"/>
        <v>1</v>
      </c>
      <c r="K60" s="73" t="str">
        <f>IF('Source NewCleanData'!$C334="lesson2",'Source NewCleanData'!F334,"")</f>
        <v>2018-04-30T01:54:41.061Z</v>
      </c>
    </row>
    <row r="61" spans="1:11" x14ac:dyDescent="0.3">
      <c r="A61" s="73">
        <f>VLOOKUP(C61,'UniqueAuthor#s'!$M$5:$N$68,2,TRUE)</f>
        <v>9</v>
      </c>
      <c r="B61" s="73" t="str">
        <f>IF('Source NewCleanData'!$C361="lesson2",'Source NewCleanData'!C361,"")</f>
        <v>lesson2</v>
      </c>
      <c r="C61" s="73">
        <f>IF('Source NewCleanData'!$C361="lesson2",'Source NewCleanData'!D361,"")</f>
        <v>244920322</v>
      </c>
      <c r="D61" s="73" t="str">
        <f>IF('Source NewCleanData'!$C361="lesson2",'Source NewCleanData'!E361,"")</f>
        <v>ConfirmS=&lt;#I&gt;;
ConfirmK=#J;</v>
      </c>
      <c r="E61" s="73" t="s">
        <v>172</v>
      </c>
      <c r="F61" s="75" t="s">
        <v>173</v>
      </c>
      <c r="G61" s="73" t="b">
        <f t="shared" si="0"/>
        <v>1</v>
      </c>
      <c r="H61" s="75" t="s">
        <v>174</v>
      </c>
      <c r="I61" s="75" t="b">
        <f t="shared" si="1"/>
        <v>1</v>
      </c>
      <c r="J61" s="75" t="b">
        <f t="shared" si="2"/>
        <v>1</v>
      </c>
      <c r="K61" s="73" t="str">
        <f>IF('Source NewCleanData'!$C361="lesson2",'Source NewCleanData'!F361,"")</f>
        <v>2018-04-25T18:25:03.619Z</v>
      </c>
    </row>
    <row r="62" spans="1:11" x14ac:dyDescent="0.3">
      <c r="A62" s="73">
        <f>VLOOKUP(C62,'UniqueAuthor#s'!$M$5:$N$68,2,TRUE)</f>
        <v>10</v>
      </c>
      <c r="B62" s="73" t="str">
        <f>IF('Source NewCleanData'!$C376="lesson2",'Source NewCleanData'!C376,"")</f>
        <v>lesson2</v>
      </c>
      <c r="C62" s="73">
        <f>IF('Source NewCleanData'!$C376="lesson2",'Source NewCleanData'!D376,"")</f>
        <v>246635549</v>
      </c>
      <c r="D62" s="73" t="str">
        <f>IF('Source NewCleanData'!$C376="lesson2",'Source NewCleanData'!E376,"")</f>
        <v>ConfirmS=&lt;#I&gt;;
ConfirmK=#J;</v>
      </c>
      <c r="E62" s="73" t="s">
        <v>172</v>
      </c>
      <c r="F62" s="75" t="s">
        <v>173</v>
      </c>
      <c r="G62" s="73" t="b">
        <f t="shared" si="0"/>
        <v>1</v>
      </c>
      <c r="H62" s="75" t="s">
        <v>174</v>
      </c>
      <c r="I62" s="75" t="b">
        <f t="shared" si="1"/>
        <v>1</v>
      </c>
      <c r="J62" s="75" t="b">
        <f t="shared" si="2"/>
        <v>1</v>
      </c>
      <c r="K62" s="73" t="str">
        <f>IF('Source NewCleanData'!$C376="lesson2",'Source NewCleanData'!F376,"")</f>
        <v>2018-05-04T02:11:39.489Z</v>
      </c>
    </row>
    <row r="63" spans="1:11" x14ac:dyDescent="0.3">
      <c r="A63" s="73">
        <f>VLOOKUP(C63,'UniqueAuthor#s'!$M$5:$N$68,2,TRUE)</f>
        <v>11</v>
      </c>
      <c r="B63" s="73" t="str">
        <f>IF('Source NewCleanData'!$C400="lesson2",'Source NewCleanData'!C400,"")</f>
        <v>lesson2</v>
      </c>
      <c r="C63" s="73">
        <f>IF('Source NewCleanData'!$C400="lesson2",'Source NewCleanData'!D400,"")</f>
        <v>255664131</v>
      </c>
      <c r="D63" s="73" t="str">
        <f>IF('Source NewCleanData'!$C400="lesson2",'Source NewCleanData'!E400,"")</f>
        <v>ConfirmS=&lt;#I&gt;;
ConfirmK=#J;</v>
      </c>
      <c r="E63" s="73" t="s">
        <v>172</v>
      </c>
      <c r="F63" s="75" t="s">
        <v>173</v>
      </c>
      <c r="G63" s="73" t="b">
        <f t="shared" si="0"/>
        <v>1</v>
      </c>
      <c r="H63" s="75" t="s">
        <v>174</v>
      </c>
      <c r="I63" s="75" t="b">
        <f t="shared" si="1"/>
        <v>1</v>
      </c>
      <c r="J63" s="75" t="b">
        <f t="shared" si="2"/>
        <v>1</v>
      </c>
      <c r="K63" s="73" t="str">
        <f>IF('Source NewCleanData'!$C400="lesson2",'Source NewCleanData'!F400,"")</f>
        <v>2018-04-26T16:53:13.286Z</v>
      </c>
    </row>
    <row r="64" spans="1:11" x14ac:dyDescent="0.3">
      <c r="A64" s="73">
        <f>VLOOKUP(C64,'UniqueAuthor#s'!$M$5:$N$68,2,TRUE)</f>
        <v>12</v>
      </c>
      <c r="B64" s="73" t="str">
        <f>IF('Source NewCleanData'!$C435="lesson2",'Source NewCleanData'!C435,"")</f>
        <v>lesson2</v>
      </c>
      <c r="C64" s="73">
        <f>IF('Source NewCleanData'!$C435="lesson2",'Source NewCleanData'!D435,"")</f>
        <v>256272415</v>
      </c>
      <c r="D64" s="73" t="str">
        <f>IF('Source NewCleanData'!$C435="lesson2",'Source NewCleanData'!E435,"")</f>
        <v>ConfirmS=&lt;#I&gt;;
ConfirmK=&lt;#J&gt;;</v>
      </c>
      <c r="E64" s="73" t="s">
        <v>262</v>
      </c>
      <c r="F64" s="75" t="s">
        <v>173</v>
      </c>
      <c r="G64" s="73" t="b">
        <f t="shared" si="0"/>
        <v>1</v>
      </c>
      <c r="H64" s="75" t="s">
        <v>190</v>
      </c>
      <c r="I64" s="75" t="b">
        <f t="shared" si="1"/>
        <v>0</v>
      </c>
      <c r="J64" s="75" t="b">
        <f t="shared" si="2"/>
        <v>0</v>
      </c>
      <c r="K64" s="73" t="str">
        <f>IF('Source NewCleanData'!$C435="lesson2",'Source NewCleanData'!F435,"")</f>
        <v>2018-04-26T23:05:54.850Z</v>
      </c>
    </row>
    <row r="65" spans="1:11" x14ac:dyDescent="0.3">
      <c r="A65" s="73">
        <f>VLOOKUP(C65,'UniqueAuthor#s'!$M$5:$N$68,2,TRUE)</f>
        <v>12</v>
      </c>
      <c r="B65" s="73" t="str">
        <f>IF('Source NewCleanData'!$C436="lesson2",'Source NewCleanData'!C436,"")</f>
        <v>lesson2</v>
      </c>
      <c r="C65" s="73">
        <f>IF('Source NewCleanData'!$C436="lesson2",'Source NewCleanData'!D436,"")</f>
        <v>256272415</v>
      </c>
      <c r="D65" s="73" t="str">
        <f>IF('Source NewCleanData'!$C436="lesson2",'Source NewCleanData'!E436,"")</f>
        <v>ConfirmS=&lt;#I&gt;;
ConfirmK=#J;</v>
      </c>
      <c r="E65" s="73" t="s">
        <v>172</v>
      </c>
      <c r="F65" s="75" t="s">
        <v>173</v>
      </c>
      <c r="G65" s="73" t="b">
        <f t="shared" si="0"/>
        <v>1</v>
      </c>
      <c r="H65" s="75" t="s">
        <v>174</v>
      </c>
      <c r="I65" s="75" t="b">
        <f t="shared" si="1"/>
        <v>1</v>
      </c>
      <c r="J65" s="75" t="b">
        <f t="shared" si="2"/>
        <v>1</v>
      </c>
      <c r="K65" s="73" t="str">
        <f>IF('Source NewCleanData'!$C436="lesson2",'Source NewCleanData'!F436,"")</f>
        <v>2018-04-26T23:06:32.233Z</v>
      </c>
    </row>
    <row r="66" spans="1:11" x14ac:dyDescent="0.3">
      <c r="A66" s="73">
        <f>VLOOKUP(C66,'UniqueAuthor#s'!$M$5:$N$68,2,TRUE)</f>
        <v>13</v>
      </c>
      <c r="B66" s="73" t="str">
        <f>IF('Source NewCleanData'!$C455="lesson2",'Source NewCleanData'!C455,"")</f>
        <v>lesson2</v>
      </c>
      <c r="C66" s="73">
        <f>IF('Source NewCleanData'!$C455="lesson2",'Source NewCleanData'!D455,"")</f>
        <v>265083727</v>
      </c>
      <c r="D66" s="73" t="str">
        <f>IF('Source NewCleanData'!$C455="lesson2",'Source NewCleanData'!E455,"")</f>
        <v>ConfirmS=&lt;J&gt;o&lt;I&gt;oS;
ConfirmK=/*expression*/;</v>
      </c>
      <c r="E66" s="73" t="s">
        <v>328</v>
      </c>
      <c r="F66" s="75" t="s">
        <v>274</v>
      </c>
      <c r="G66" s="73" t="b">
        <f t="shared" si="0"/>
        <v>0</v>
      </c>
      <c r="H66" s="75" t="s">
        <v>212</v>
      </c>
      <c r="I66" s="75" t="b">
        <f t="shared" si="1"/>
        <v>0</v>
      </c>
      <c r="J66" s="75" t="b">
        <f t="shared" si="2"/>
        <v>0</v>
      </c>
      <c r="K66" s="73" t="str">
        <f>IF('Source NewCleanData'!$C455="lesson2",'Source NewCleanData'!F455,"")</f>
        <v>2018-04-29T21:55:35.000Z</v>
      </c>
    </row>
    <row r="67" spans="1:11" x14ac:dyDescent="0.3">
      <c r="A67" s="73">
        <f>VLOOKUP(C67,'UniqueAuthor#s'!$M$5:$N$68,2,TRUE)</f>
        <v>13</v>
      </c>
      <c r="B67" s="73" t="str">
        <f>IF('Source NewCleanData'!$C456="lesson2",'Source NewCleanData'!C456,"")</f>
        <v>lesson2</v>
      </c>
      <c r="C67" s="73">
        <f>IF('Source NewCleanData'!$C456="lesson2",'Source NewCleanData'!D456,"")</f>
        <v>265083727</v>
      </c>
      <c r="D67" s="73" t="str">
        <f>IF('Source NewCleanData'!$C456="lesson2",'Source NewCleanData'!E456,"")</f>
        <v>ConfirmS=&lt;#J&gt;o&lt;#I&gt;o#S;
ConfirmK=/*expression*/;</v>
      </c>
      <c r="E67" s="73" t="s">
        <v>331</v>
      </c>
      <c r="F67" s="75" t="s">
        <v>183</v>
      </c>
      <c r="G67" s="73" t="b">
        <f t="shared" si="0"/>
        <v>0</v>
      </c>
      <c r="H67" s="75" t="s">
        <v>212</v>
      </c>
      <c r="I67" s="75" t="b">
        <f t="shared" si="1"/>
        <v>0</v>
      </c>
      <c r="J67" s="75" t="b">
        <f t="shared" si="2"/>
        <v>0</v>
      </c>
      <c r="K67" s="73" t="str">
        <f>IF('Source NewCleanData'!$C456="lesson2",'Source NewCleanData'!F456,"")</f>
        <v>2018-04-29T21:56:13.033Z</v>
      </c>
    </row>
    <row r="68" spans="1:11" x14ac:dyDescent="0.3">
      <c r="A68" s="73">
        <f>VLOOKUP(C68,'UniqueAuthor#s'!$M$5:$N$68,2,TRUE)</f>
        <v>13</v>
      </c>
      <c r="B68" s="73" t="str">
        <f>IF('Source NewCleanData'!$C457="lesson2",'Source NewCleanData'!C457,"")</f>
        <v>lesson2</v>
      </c>
      <c r="C68" s="73">
        <f>IF('Source NewCleanData'!$C457="lesson2",'Source NewCleanData'!D457,"")</f>
        <v>265083727</v>
      </c>
      <c r="D68" s="73" t="str">
        <f>IF('Source NewCleanData'!$C457="lesson2",'Source NewCleanData'!E457,"")</f>
        <v>ConfirmS=&lt;#I&gt;o&lt;#J&gt;o#S;
ConfirmK=/*expression*/;</v>
      </c>
      <c r="E68" s="73" t="s">
        <v>334</v>
      </c>
      <c r="F68" s="75" t="s">
        <v>189</v>
      </c>
      <c r="G68" s="73" t="b">
        <f t="shared" si="0"/>
        <v>0</v>
      </c>
      <c r="H68" s="75" t="s">
        <v>212</v>
      </c>
      <c r="I68" s="75" t="b">
        <f t="shared" si="1"/>
        <v>0</v>
      </c>
      <c r="J68" s="75" t="b">
        <f t="shared" si="2"/>
        <v>0</v>
      </c>
      <c r="K68" s="73" t="str">
        <f>IF('Source NewCleanData'!$C457="lesson2",'Source NewCleanData'!F457,"")</f>
        <v>2018-04-29T21:56:24.297Z</v>
      </c>
    </row>
    <row r="69" spans="1:11" x14ac:dyDescent="0.3">
      <c r="A69" s="73">
        <f>VLOOKUP(C69,'UniqueAuthor#s'!$M$5:$N$68,2,TRUE)</f>
        <v>13</v>
      </c>
      <c r="B69" s="73" t="str">
        <f>IF('Source NewCleanData'!$C458="lesson2",'Source NewCleanData'!C458,"")</f>
        <v>lesson2</v>
      </c>
      <c r="C69" s="73">
        <f>IF('Source NewCleanData'!$C458="lesson2",'Source NewCleanData'!D458,"")</f>
        <v>265083727</v>
      </c>
      <c r="D69" s="73" t="str">
        <f>IF('Source NewCleanData'!$C458="lesson2",'Source NewCleanData'!E458,"")</f>
        <v>ConfirmS=;
ConfirmK=;</v>
      </c>
      <c r="E69" s="73" t="s">
        <v>336</v>
      </c>
      <c r="F69" s="75" t="s">
        <v>91</v>
      </c>
      <c r="G69" s="73" t="b">
        <f t="shared" si="0"/>
        <v>0</v>
      </c>
      <c r="H69" s="75" t="s">
        <v>238</v>
      </c>
      <c r="I69" s="75" t="b">
        <f t="shared" si="1"/>
        <v>0</v>
      </c>
      <c r="J69" s="75" t="b">
        <f t="shared" si="2"/>
        <v>0</v>
      </c>
      <c r="K69" s="73" t="str">
        <f>IF('Source NewCleanData'!$C458="lesson2",'Source NewCleanData'!F458,"")</f>
        <v>2018-04-29T21:57:23.838Z</v>
      </c>
    </row>
    <row r="70" spans="1:11" x14ac:dyDescent="0.3">
      <c r="A70" s="73">
        <f>VLOOKUP(C70,'UniqueAuthor#s'!$M$5:$N$68,2,TRUE)</f>
        <v>13</v>
      </c>
      <c r="B70" s="73" t="str">
        <f>IF('Source NewCleanData'!$C459="lesson2",'Source NewCleanData'!C459,"")</f>
        <v>lesson2</v>
      </c>
      <c r="C70" s="73">
        <f>IF('Source NewCleanData'!$C459="lesson2",'Source NewCleanData'!D459,"")</f>
        <v>265083727</v>
      </c>
      <c r="D70" s="73" t="str">
        <f>IF('Source NewCleanData'!$C459="lesson2",'Source NewCleanData'!E459,"")</f>
        <v>ConfirmS=;
ConfirmK=&lt;K&gt;oS;</v>
      </c>
      <c r="E70" s="73" t="s">
        <v>338</v>
      </c>
      <c r="F70" s="75" t="s">
        <v>91</v>
      </c>
      <c r="G70" s="73" t="b">
        <f t="shared" si="0"/>
        <v>0</v>
      </c>
      <c r="H70" s="75" t="s">
        <v>224</v>
      </c>
      <c r="I70" s="75" t="b">
        <f t="shared" si="1"/>
        <v>0</v>
      </c>
      <c r="J70" s="75" t="b">
        <f t="shared" si="2"/>
        <v>0</v>
      </c>
      <c r="K70" s="73" t="str">
        <f>IF('Source NewCleanData'!$C459="lesson2",'Source NewCleanData'!F459,"")</f>
        <v>2018-04-29T21:57:45.633Z</v>
      </c>
    </row>
    <row r="71" spans="1:11" x14ac:dyDescent="0.3">
      <c r="A71" s="73">
        <f>VLOOKUP(C71,'UniqueAuthor#s'!$M$5:$N$68,2,TRUE)</f>
        <v>13</v>
      </c>
      <c r="B71" s="73" t="str">
        <f>IF('Source NewCleanData'!$C460="lesson2",'Source NewCleanData'!C460,"")</f>
        <v>lesson2</v>
      </c>
      <c r="C71" s="73">
        <f>IF('Source NewCleanData'!$C460="lesson2",'Source NewCleanData'!D460,"")</f>
        <v>265083727</v>
      </c>
      <c r="D71" s="73" t="str">
        <f>IF('Source NewCleanData'!$C460="lesson2",'Source NewCleanData'!E460,"")</f>
        <v>ConfirmS=&lt;#E&gt;o#S;
ConfirmK=&lt;K&gt;oS;</v>
      </c>
      <c r="E71" s="73" t="s">
        <v>340</v>
      </c>
      <c r="F71" s="75" t="s">
        <v>74</v>
      </c>
      <c r="G71" s="73" t="b">
        <f t="shared" ref="G71:G134" si="3">IF(OR($F71=$R$9,$F71=$R$10,$F71=$R$11),TRUE,FALSE)</f>
        <v>0</v>
      </c>
      <c r="H71" s="75" t="s">
        <v>224</v>
      </c>
      <c r="I71" s="75" t="b">
        <f t="shared" ref="I71:I134" si="4">IF(H71=$R$17,TRUE,FALSE)</f>
        <v>0</v>
      </c>
      <c r="J71" s="75" t="b">
        <f t="shared" ref="J71:J134" si="5">IF(AND(G71,I71),TRUE,FALSE)</f>
        <v>0</v>
      </c>
      <c r="K71" s="73" t="str">
        <f>IF('Source NewCleanData'!$C460="lesson2",'Source NewCleanData'!F460,"")</f>
        <v>2018-04-29T21:58:20.693Z</v>
      </c>
    </row>
    <row r="72" spans="1:11" x14ac:dyDescent="0.3">
      <c r="A72" s="73">
        <f>VLOOKUP(C72,'UniqueAuthor#s'!$M$5:$N$68,2,TRUE)</f>
        <v>13</v>
      </c>
      <c r="B72" s="73" t="str">
        <f>IF('Source NewCleanData'!$C461="lesson2",'Source NewCleanData'!C461,"")</f>
        <v>lesson2</v>
      </c>
      <c r="C72" s="73">
        <f>IF('Source NewCleanData'!$C461="lesson2",'Source NewCleanData'!D461,"")</f>
        <v>265083727</v>
      </c>
      <c r="D72" s="73" t="str">
        <f>IF('Source NewCleanData'!$C461="lesson2",'Source NewCleanData'!E461,"")</f>
        <v>ConfirmS=&lt;#I&gt;o&lt;#J&gt;o#S;
ConfirmK=&lt;K&gt;oS;</v>
      </c>
      <c r="E72" s="73" t="s">
        <v>341</v>
      </c>
      <c r="F72" s="75" t="s">
        <v>189</v>
      </c>
      <c r="G72" s="73" t="b">
        <f t="shared" si="3"/>
        <v>0</v>
      </c>
      <c r="H72" s="75" t="s">
        <v>224</v>
      </c>
      <c r="I72" s="75" t="b">
        <f t="shared" si="4"/>
        <v>0</v>
      </c>
      <c r="J72" s="75" t="b">
        <f t="shared" si="5"/>
        <v>0</v>
      </c>
      <c r="K72" s="73" t="str">
        <f>IF('Source NewCleanData'!$C461="lesson2",'Source NewCleanData'!F461,"")</f>
        <v>2018-04-29T21:59:02.783Z</v>
      </c>
    </row>
    <row r="73" spans="1:11" x14ac:dyDescent="0.3">
      <c r="A73" s="73">
        <f>VLOOKUP(C73,'UniqueAuthor#s'!$M$5:$N$68,2,TRUE)</f>
        <v>13</v>
      </c>
      <c r="B73" s="73" t="str">
        <f>IF('Source NewCleanData'!$C462="lesson2",'Source NewCleanData'!C462,"")</f>
        <v>lesson2</v>
      </c>
      <c r="C73" s="73">
        <f>IF('Source NewCleanData'!$C462="lesson2",'Source NewCleanData'!D462,"")</f>
        <v>265083727</v>
      </c>
      <c r="D73" s="73" t="str">
        <f>IF('Source NewCleanData'!$C462="lesson2",'Source NewCleanData'!E462,"")</f>
        <v>ConfirmS=&lt;#I&gt;o&lt;#J&gt;o#S;
Confirm#K=&lt;K&gt;oS;</v>
      </c>
      <c r="E73" s="73" t="s">
        <v>342</v>
      </c>
      <c r="F73" s="75" t="s">
        <v>189</v>
      </c>
      <c r="G73" s="73" t="b">
        <f t="shared" si="3"/>
        <v>0</v>
      </c>
      <c r="H73" s="75" t="s">
        <v>261</v>
      </c>
      <c r="I73" s="75" t="b">
        <f t="shared" si="4"/>
        <v>0</v>
      </c>
      <c r="J73" s="75" t="b">
        <f t="shared" si="5"/>
        <v>0</v>
      </c>
      <c r="K73" s="73" t="str">
        <f>IF('Source NewCleanData'!$C462="lesson2",'Source NewCleanData'!F462,"")</f>
        <v>2018-04-29T22:00:00.843Z</v>
      </c>
    </row>
    <row r="74" spans="1:11" x14ac:dyDescent="0.3">
      <c r="A74" s="73">
        <f>VLOOKUP(C74,'UniqueAuthor#s'!$M$5:$N$68,2,TRUE)</f>
        <v>13</v>
      </c>
      <c r="B74" s="73" t="str">
        <f>IF('Source NewCleanData'!$C463="lesson2",'Source NewCleanData'!C463,"")</f>
        <v>lesson2</v>
      </c>
      <c r="C74" s="73">
        <f>IF('Source NewCleanData'!$C463="lesson2",'Source NewCleanData'!D463,"")</f>
        <v>265083727</v>
      </c>
      <c r="D74" s="73" t="str">
        <f>IF('Source NewCleanData'!$C463="lesson2",'Source NewCleanData'!E463,"")</f>
        <v>ConfirmS=&lt;#I&gt;o&lt;#J&gt;o#S;
ConfirmK=&lt;K&gt;;</v>
      </c>
      <c r="E74" s="73" t="s">
        <v>343</v>
      </c>
      <c r="F74" s="75" t="s">
        <v>189</v>
      </c>
      <c r="G74" s="73" t="b">
        <f t="shared" si="3"/>
        <v>0</v>
      </c>
      <c r="H74" s="75" t="s">
        <v>264</v>
      </c>
      <c r="I74" s="75" t="b">
        <f t="shared" si="4"/>
        <v>0</v>
      </c>
      <c r="J74" s="75" t="b">
        <f t="shared" si="5"/>
        <v>0</v>
      </c>
      <c r="K74" s="73" t="str">
        <f>IF('Source NewCleanData'!$C463="lesson2",'Source NewCleanData'!F463,"")</f>
        <v>2018-04-29T22:00:23.633Z</v>
      </c>
    </row>
    <row r="75" spans="1:11" x14ac:dyDescent="0.3">
      <c r="A75" s="73">
        <f>VLOOKUP(C75,'UniqueAuthor#s'!$M$5:$N$68,2,TRUE)</f>
        <v>13</v>
      </c>
      <c r="B75" s="73" t="str">
        <f>IF('Source NewCleanData'!$C464="lesson2",'Source NewCleanData'!C464,"")</f>
        <v>lesson2</v>
      </c>
      <c r="C75" s="73">
        <f>IF('Source NewCleanData'!$C464="lesson2",'Source NewCleanData'!D464,"")</f>
        <v>265083727</v>
      </c>
      <c r="D75" s="73" t="str">
        <f>IF('Source NewCleanData'!$C464="lesson2",'Source NewCleanData'!E464,"")</f>
        <v>ConfirmS=&lt;#K&gt;o&lt;#I&gt;o&lt;#J&gt;o#S;
ConfirmK=&lt;#K&gt;;</v>
      </c>
      <c r="E75" s="73" t="s">
        <v>344</v>
      </c>
      <c r="F75" s="75" t="s">
        <v>281</v>
      </c>
      <c r="G75" s="73" t="b">
        <f t="shared" si="3"/>
        <v>0</v>
      </c>
      <c r="H75" s="75" t="s">
        <v>208</v>
      </c>
      <c r="I75" s="75" t="b">
        <f t="shared" si="4"/>
        <v>0</v>
      </c>
      <c r="J75" s="75" t="b">
        <f t="shared" si="5"/>
        <v>0</v>
      </c>
      <c r="K75" s="73" t="str">
        <f>IF('Source NewCleanData'!$C464="lesson2",'Source NewCleanData'!F464,"")</f>
        <v>2018-04-29T22:01:37.354Z</v>
      </c>
    </row>
    <row r="76" spans="1:11" x14ac:dyDescent="0.3">
      <c r="A76" s="73">
        <f>VLOOKUP(C76,'UniqueAuthor#s'!$M$5:$N$68,2,TRUE)</f>
        <v>13</v>
      </c>
      <c r="B76" s="73" t="str">
        <f>IF('Source NewCleanData'!$C465="lesson2",'Source NewCleanData'!C465,"")</f>
        <v>lesson2</v>
      </c>
      <c r="C76" s="73">
        <f>IF('Source NewCleanData'!$C465="lesson2",'Source NewCleanData'!D465,"")</f>
        <v>265083727</v>
      </c>
      <c r="D76" s="73" t="str">
        <f>IF('Source NewCleanData'!$C465="lesson2",'Source NewCleanData'!E465,"")</f>
        <v>ConfirmS=&lt;#I&gt;o&lt;#J&gt;o#S;
ConfirmK=&lt;#K&gt;;</v>
      </c>
      <c r="E76" s="73" t="s">
        <v>345</v>
      </c>
      <c r="F76" s="75" t="s">
        <v>189</v>
      </c>
      <c r="G76" s="73" t="b">
        <f t="shared" si="3"/>
        <v>0</v>
      </c>
      <c r="H76" s="75" t="s">
        <v>208</v>
      </c>
      <c r="I76" s="75" t="b">
        <f t="shared" si="4"/>
        <v>0</v>
      </c>
      <c r="J76" s="75" t="b">
        <f t="shared" si="5"/>
        <v>0</v>
      </c>
      <c r="K76" s="73" t="str">
        <f>IF('Source NewCleanData'!$C465="lesson2",'Source NewCleanData'!F465,"")</f>
        <v>2018-04-29T22:01:52.614Z</v>
      </c>
    </row>
    <row r="77" spans="1:11" x14ac:dyDescent="0.3">
      <c r="A77" s="73">
        <f>VLOOKUP(C77,'UniqueAuthor#s'!$M$5:$N$68,2,TRUE)</f>
        <v>13</v>
      </c>
      <c r="B77" s="73" t="str">
        <f>IF('Source NewCleanData'!$C466="lesson2",'Source NewCleanData'!C466,"")</f>
        <v>lesson2</v>
      </c>
      <c r="C77" s="73">
        <f>IF('Source NewCleanData'!$C466="lesson2",'Source NewCleanData'!D466,"")</f>
        <v>265083727</v>
      </c>
      <c r="D77" s="73" t="str">
        <f>IF('Source NewCleanData'!$C466="lesson2",'Source NewCleanData'!E466,"")</f>
        <v>ConfirmS=&lt;#I&gt;o&lt;#J&gt;o#S;
ConfirmK=#SoS;</v>
      </c>
      <c r="E77" s="73" t="s">
        <v>346</v>
      </c>
      <c r="F77" s="75" t="s">
        <v>189</v>
      </c>
      <c r="G77" s="73" t="b">
        <f t="shared" si="3"/>
        <v>0</v>
      </c>
      <c r="H77" s="75" t="s">
        <v>289</v>
      </c>
      <c r="I77" s="75" t="b">
        <f t="shared" si="4"/>
        <v>0</v>
      </c>
      <c r="J77" s="75" t="b">
        <f t="shared" si="5"/>
        <v>0</v>
      </c>
      <c r="K77" s="73" t="str">
        <f>IF('Source NewCleanData'!$C466="lesson2",'Source NewCleanData'!F466,"")</f>
        <v>2018-04-29T22:03:20.935Z</v>
      </c>
    </row>
    <row r="78" spans="1:11" x14ac:dyDescent="0.3">
      <c r="A78" s="73">
        <f>VLOOKUP(C78,'UniqueAuthor#s'!$M$5:$N$68,2,TRUE)</f>
        <v>13</v>
      </c>
      <c r="B78" s="73" t="str">
        <f>IF('Source NewCleanData'!$C467="lesson2",'Source NewCleanData'!C467,"")</f>
        <v>lesson2</v>
      </c>
      <c r="C78" s="73">
        <f>IF('Source NewCleanData'!$C467="lesson2",'Source NewCleanData'!D467,"")</f>
        <v>265083727</v>
      </c>
      <c r="D78" s="73" t="str">
        <f>IF('Source NewCleanData'!$C467="lesson2",'Source NewCleanData'!E467,"")</f>
        <v>ConfirmS=&lt;#I&gt;o&lt;#J&gt;o#S;
ConfirmK=KoS;</v>
      </c>
      <c r="E78" s="73" t="s">
        <v>347</v>
      </c>
      <c r="F78" s="75" t="s">
        <v>189</v>
      </c>
      <c r="G78" s="73" t="b">
        <f t="shared" si="3"/>
        <v>0</v>
      </c>
      <c r="H78" s="75" t="s">
        <v>291</v>
      </c>
      <c r="I78" s="75" t="b">
        <f t="shared" si="4"/>
        <v>0</v>
      </c>
      <c r="J78" s="75" t="b">
        <f t="shared" si="5"/>
        <v>0</v>
      </c>
      <c r="K78" s="73" t="str">
        <f>IF('Source NewCleanData'!$C467="lesson2",'Source NewCleanData'!F467,"")</f>
        <v>2018-04-29T22:03:58.370Z</v>
      </c>
    </row>
    <row r="79" spans="1:11" x14ac:dyDescent="0.3">
      <c r="A79" s="73">
        <f>VLOOKUP(C79,'UniqueAuthor#s'!$M$5:$N$68,2,TRUE)</f>
        <v>13</v>
      </c>
      <c r="B79" s="73" t="str">
        <f>IF('Source NewCleanData'!$C468="lesson2",'Source NewCleanData'!C468,"")</f>
        <v>lesson2</v>
      </c>
      <c r="C79" s="73">
        <f>IF('Source NewCleanData'!$C468="lesson2",'Source NewCleanData'!D468,"")</f>
        <v>265083727</v>
      </c>
      <c r="D79" s="73" t="str">
        <f>IF('Source NewCleanData'!$C468="lesson2",'Source NewCleanData'!E468,"")</f>
        <v>ConfirmS=&lt;#I&gt;o&lt;#J&gt;o#S;
ConfirmK=#S;</v>
      </c>
      <c r="E79" s="73" t="s">
        <v>348</v>
      </c>
      <c r="F79" s="75" t="s">
        <v>189</v>
      </c>
      <c r="G79" s="73" t="b">
        <f t="shared" si="3"/>
        <v>0</v>
      </c>
      <c r="H79" s="75" t="s">
        <v>227</v>
      </c>
      <c r="I79" s="75" t="b">
        <f t="shared" si="4"/>
        <v>0</v>
      </c>
      <c r="J79" s="75" t="b">
        <f t="shared" si="5"/>
        <v>0</v>
      </c>
      <c r="K79" s="73" t="str">
        <f>IF('Source NewCleanData'!$C468="lesson2",'Source NewCleanData'!F468,"")</f>
        <v>2018-04-29T22:04:57.560Z</v>
      </c>
    </row>
    <row r="80" spans="1:11" x14ac:dyDescent="0.3">
      <c r="A80" s="73">
        <f>VLOOKUP(C80,'UniqueAuthor#s'!$M$5:$N$68,2,TRUE)</f>
        <v>13</v>
      </c>
      <c r="B80" s="73" t="str">
        <f>IF('Source NewCleanData'!$C469="lesson2",'Source NewCleanData'!C469,"")</f>
        <v>lesson2</v>
      </c>
      <c r="C80" s="73">
        <f>IF('Source NewCleanData'!$C469="lesson2",'Source NewCleanData'!D469,"")</f>
        <v>265083727</v>
      </c>
      <c r="D80" s="73" t="str">
        <f>IF('Source NewCleanData'!$C469="lesson2",'Source NewCleanData'!E469,"")</f>
        <v>ConfirmS=&lt;#J&gt;o&lt;#I&gt;o#S;
ConfirmK=#S;</v>
      </c>
      <c r="E80" s="73" t="s">
        <v>349</v>
      </c>
      <c r="F80" s="75" t="s">
        <v>183</v>
      </c>
      <c r="G80" s="73" t="b">
        <f t="shared" si="3"/>
        <v>0</v>
      </c>
      <c r="H80" s="75" t="s">
        <v>227</v>
      </c>
      <c r="I80" s="75" t="b">
        <f t="shared" si="4"/>
        <v>0</v>
      </c>
      <c r="J80" s="75" t="b">
        <f t="shared" si="5"/>
        <v>0</v>
      </c>
      <c r="K80" s="73" t="str">
        <f>IF('Source NewCleanData'!$C469="lesson2",'Source NewCleanData'!F469,"")</f>
        <v>2018-04-29T22:06:47.736Z</v>
      </c>
    </row>
    <row r="81" spans="1:11" x14ac:dyDescent="0.3">
      <c r="A81" s="73">
        <f>VLOOKUP(C81,'UniqueAuthor#s'!$M$5:$N$68,2,TRUE)</f>
        <v>13</v>
      </c>
      <c r="B81" s="73" t="str">
        <f>IF('Source NewCleanData'!$C470="lesson2",'Source NewCleanData'!C470,"")</f>
        <v>lesson2</v>
      </c>
      <c r="C81" s="73">
        <f>IF('Source NewCleanData'!$C470="lesson2",'Source NewCleanData'!D470,"")</f>
        <v>265083727</v>
      </c>
      <c r="D81" s="73" t="str">
        <f>IF('Source NewCleanData'!$C470="lesson2",'Source NewCleanData'!E470,"")</f>
        <v>ConfirmS=&lt;#J&gt;o&lt;#I&gt;o#S;
ConfirmK=#S-S;</v>
      </c>
      <c r="E81" s="73" t="s">
        <v>350</v>
      </c>
      <c r="F81" s="75" t="s">
        <v>183</v>
      </c>
      <c r="G81" s="73" t="b">
        <f t="shared" si="3"/>
        <v>0</v>
      </c>
      <c r="H81" s="75" t="s">
        <v>229</v>
      </c>
      <c r="I81" s="75" t="b">
        <f t="shared" si="4"/>
        <v>0</v>
      </c>
      <c r="J81" s="75" t="b">
        <f t="shared" si="5"/>
        <v>0</v>
      </c>
      <c r="K81" s="73" t="str">
        <f>IF('Source NewCleanData'!$C470="lesson2",'Source NewCleanData'!F470,"")</f>
        <v>2018-04-29T22:08:25.952Z</v>
      </c>
    </row>
    <row r="82" spans="1:11" x14ac:dyDescent="0.3">
      <c r="A82" s="73">
        <f>VLOOKUP(C82,'UniqueAuthor#s'!$M$5:$N$68,2,TRUE)</f>
        <v>13</v>
      </c>
      <c r="B82" s="73" t="str">
        <f>IF('Source NewCleanData'!$C471="lesson2",'Source NewCleanData'!C471,"")</f>
        <v>lesson2</v>
      </c>
      <c r="C82" s="73">
        <f>IF('Source NewCleanData'!$C471="lesson2",'Source NewCleanData'!D471,"")</f>
        <v>265083727</v>
      </c>
      <c r="D82" s="73" t="str">
        <f>IF('Source NewCleanData'!$C471="lesson2",'Source NewCleanData'!E471,"")</f>
        <v>ConfirmS=&lt;#J&gt;o&lt;#I&gt;o#S;
ConfirmK=S-#S;</v>
      </c>
      <c r="E82" s="73" t="s">
        <v>351</v>
      </c>
      <c r="F82" s="75" t="s">
        <v>183</v>
      </c>
      <c r="G82" s="73" t="b">
        <f t="shared" si="3"/>
        <v>0</v>
      </c>
      <c r="H82" s="75" t="s">
        <v>293</v>
      </c>
      <c r="I82" s="75" t="b">
        <f t="shared" si="4"/>
        <v>0</v>
      </c>
      <c r="J82" s="75" t="b">
        <f t="shared" si="5"/>
        <v>0</v>
      </c>
      <c r="K82" s="73" t="str">
        <f>IF('Source NewCleanData'!$C471="lesson2",'Source NewCleanData'!F471,"")</f>
        <v>2018-04-29T22:08:34.188Z</v>
      </c>
    </row>
    <row r="83" spans="1:11" x14ac:dyDescent="0.3">
      <c r="A83" s="73">
        <f>VLOOKUP(C83,'UniqueAuthor#s'!$M$5:$N$68,2,TRUE)</f>
        <v>13</v>
      </c>
      <c r="B83" s="73" t="str">
        <f>IF('Source NewCleanData'!$C472="lesson2",'Source NewCleanData'!C472,"")</f>
        <v>lesson2</v>
      </c>
      <c r="C83" s="73">
        <f>IF('Source NewCleanData'!$C472="lesson2",'Source NewCleanData'!D472,"")</f>
        <v>265083727</v>
      </c>
      <c r="D83" s="73" t="str">
        <f>IF('Source NewCleanData'!$C472="lesson2",'Source NewCleanData'!E472,"")</f>
        <v>ConfirmS=&lt;#J&gt;o&lt;#I&gt;o#S;
ConfirmK=|S|-|#S|;</v>
      </c>
      <c r="E83" s="73" t="s">
        <v>352</v>
      </c>
      <c r="F83" s="75" t="s">
        <v>183</v>
      </c>
      <c r="G83" s="73" t="b">
        <f t="shared" si="3"/>
        <v>0</v>
      </c>
      <c r="H83" s="75" t="s">
        <v>296</v>
      </c>
      <c r="I83" s="75" t="b">
        <f t="shared" si="4"/>
        <v>0</v>
      </c>
      <c r="J83" s="75" t="b">
        <f t="shared" si="5"/>
        <v>0</v>
      </c>
      <c r="K83" s="73" t="str">
        <f>IF('Source NewCleanData'!$C472="lesson2",'Source NewCleanData'!F472,"")</f>
        <v>2018-04-29T22:08:46.475Z</v>
      </c>
    </row>
    <row r="84" spans="1:11" x14ac:dyDescent="0.3">
      <c r="A84" s="73">
        <f>VLOOKUP(C84,'UniqueAuthor#s'!$M$5:$N$68,2,TRUE)</f>
        <v>13</v>
      </c>
      <c r="B84" s="73" t="str">
        <f>IF('Source NewCleanData'!$C473="lesson2",'Source NewCleanData'!C473,"")</f>
        <v>lesson2</v>
      </c>
      <c r="C84" s="73">
        <f>IF('Source NewCleanData'!$C473="lesson2",'Source NewCleanData'!D473,"")</f>
        <v>265083727</v>
      </c>
      <c r="D84" s="73" t="str">
        <f>IF('Source NewCleanData'!$C473="lesson2",'Source NewCleanData'!E473,"")</f>
        <v>ConfirmS=&lt;#J&gt;o&lt;#I&gt;o#S;
ConfirmK=&lt;S&gt;-&lt;#S&gt;;</v>
      </c>
      <c r="E84" s="73" t="s">
        <v>353</v>
      </c>
      <c r="F84" s="75" t="s">
        <v>183</v>
      </c>
      <c r="G84" s="73" t="b">
        <f t="shared" si="3"/>
        <v>0</v>
      </c>
      <c r="H84" s="75" t="s">
        <v>298</v>
      </c>
      <c r="I84" s="75" t="b">
        <f t="shared" si="4"/>
        <v>0</v>
      </c>
      <c r="J84" s="75" t="b">
        <f t="shared" si="5"/>
        <v>0</v>
      </c>
      <c r="K84" s="73" t="str">
        <f>IF('Source NewCleanData'!$C473="lesson2",'Source NewCleanData'!F473,"")</f>
        <v>2018-04-29T22:08:58.931Z</v>
      </c>
    </row>
    <row r="85" spans="1:11" x14ac:dyDescent="0.3">
      <c r="A85" s="73">
        <f>VLOOKUP(C85,'UniqueAuthor#s'!$M$5:$N$68,2,TRUE)</f>
        <v>13</v>
      </c>
      <c r="B85" s="73" t="str">
        <f>IF('Source NewCleanData'!$C474="lesson2",'Source NewCleanData'!C474,"")</f>
        <v>lesson2</v>
      </c>
      <c r="C85" s="73">
        <f>IF('Source NewCleanData'!$C474="lesson2",'Source NewCleanData'!D474,"")</f>
        <v>265083727</v>
      </c>
      <c r="D85" s="73" t="str">
        <f>IF('Source NewCleanData'!$C474="lesson2",'Source NewCleanData'!E474,"")</f>
        <v>ConfirmS=&lt;#J&gt;o&lt;#I&gt;o#S;
ConfirmK=#J;</v>
      </c>
      <c r="E85" s="73" t="s">
        <v>354</v>
      </c>
      <c r="F85" s="75" t="s">
        <v>183</v>
      </c>
      <c r="G85" s="73" t="b">
        <f t="shared" si="3"/>
        <v>0</v>
      </c>
      <c r="H85" s="75" t="s">
        <v>174</v>
      </c>
      <c r="I85" s="75" t="b">
        <f t="shared" si="4"/>
        <v>1</v>
      </c>
      <c r="J85" s="75" t="b">
        <f t="shared" si="5"/>
        <v>0</v>
      </c>
      <c r="K85" s="73" t="str">
        <f>IF('Source NewCleanData'!$C474="lesson2",'Source NewCleanData'!F474,"")</f>
        <v>2018-04-29T22:10:00.084Z</v>
      </c>
    </row>
    <row r="86" spans="1:11" x14ac:dyDescent="0.3">
      <c r="A86" s="73">
        <f>VLOOKUP(C86,'UniqueAuthor#s'!$M$5:$N$68,2,TRUE)</f>
        <v>13</v>
      </c>
      <c r="B86" s="73" t="str">
        <f>IF('Source NewCleanData'!$C475="lesson2",'Source NewCleanData'!C475,"")</f>
        <v>lesson2</v>
      </c>
      <c r="C86" s="73">
        <f>IF('Source NewCleanData'!$C475="lesson2",'Source NewCleanData'!D475,"")</f>
        <v>265083727</v>
      </c>
      <c r="D86" s="73" t="str">
        <f>IF('Source NewCleanData'!$C475="lesson2",'Source NewCleanData'!E475,"")</f>
        <v>ConfirmS=#Jo#Io#S;
ConfirmK=#J;</v>
      </c>
      <c r="E86" s="73" t="s">
        <v>355</v>
      </c>
      <c r="F86" s="75" t="s">
        <v>285</v>
      </c>
      <c r="G86" s="73" t="b">
        <f t="shared" si="3"/>
        <v>0</v>
      </c>
      <c r="H86" s="75" t="s">
        <v>174</v>
      </c>
      <c r="I86" s="75" t="b">
        <f t="shared" si="4"/>
        <v>1</v>
      </c>
      <c r="J86" s="75" t="b">
        <f t="shared" si="5"/>
        <v>0</v>
      </c>
      <c r="K86" s="73" t="str">
        <f>IF('Source NewCleanData'!$C475="lesson2",'Source NewCleanData'!F475,"")</f>
        <v>2018-04-29T22:10:22.389Z</v>
      </c>
    </row>
    <row r="87" spans="1:11" x14ac:dyDescent="0.3">
      <c r="A87" s="73">
        <f>VLOOKUP(C87,'UniqueAuthor#s'!$M$5:$N$68,2,TRUE)</f>
        <v>13</v>
      </c>
      <c r="B87" s="73" t="str">
        <f>IF('Source NewCleanData'!$C476="lesson2",'Source NewCleanData'!C476,"")</f>
        <v>lesson2</v>
      </c>
      <c r="C87" s="73">
        <f>IF('Source NewCleanData'!$C476="lesson2",'Source NewCleanData'!D476,"")</f>
        <v>265083727</v>
      </c>
      <c r="D87" s="73" t="str">
        <f>IF('Source NewCleanData'!$C476="lesson2",'Source NewCleanData'!E476,"")</f>
        <v>ConfirmS=#Io#S;
ConfirmK=#J;</v>
      </c>
      <c r="E87" s="73" t="s">
        <v>356</v>
      </c>
      <c r="F87" s="75" t="s">
        <v>287</v>
      </c>
      <c r="G87" s="73" t="b">
        <f t="shared" si="3"/>
        <v>0</v>
      </c>
      <c r="H87" s="75" t="s">
        <v>174</v>
      </c>
      <c r="I87" s="75" t="b">
        <f t="shared" si="4"/>
        <v>1</v>
      </c>
      <c r="J87" s="75" t="b">
        <f t="shared" si="5"/>
        <v>0</v>
      </c>
      <c r="K87" s="73" t="str">
        <f>IF('Source NewCleanData'!$C476="lesson2",'Source NewCleanData'!F476,"")</f>
        <v>2018-04-29T22:10:35.835Z</v>
      </c>
    </row>
    <row r="88" spans="1:11" x14ac:dyDescent="0.3">
      <c r="A88" s="73">
        <f>VLOOKUP(C88,'UniqueAuthor#s'!$M$5:$N$68,2,TRUE)</f>
        <v>13</v>
      </c>
      <c r="B88" s="73" t="str">
        <f>IF('Source NewCleanData'!$C477="lesson2",'Source NewCleanData'!C477,"")</f>
        <v>lesson2</v>
      </c>
      <c r="C88" s="73">
        <f>IF('Source NewCleanData'!$C477="lesson2",'Source NewCleanData'!D477,"")</f>
        <v>265083727</v>
      </c>
      <c r="D88" s="73" t="str">
        <f>IF('Source NewCleanData'!$C477="lesson2",'Source NewCleanData'!E477,"")</f>
        <v>ConfirmS=&lt;#I&gt;o#S;
ConfirmK=#J;</v>
      </c>
      <c r="E88" s="73" t="s">
        <v>200</v>
      </c>
      <c r="F88" s="75" t="s">
        <v>175</v>
      </c>
      <c r="G88" s="73" t="b">
        <f t="shared" si="3"/>
        <v>1</v>
      </c>
      <c r="H88" s="75" t="s">
        <v>174</v>
      </c>
      <c r="I88" s="75" t="b">
        <f t="shared" si="4"/>
        <v>1</v>
      </c>
      <c r="J88" s="75" t="b">
        <f t="shared" si="5"/>
        <v>1</v>
      </c>
      <c r="K88" s="73" t="str">
        <f>IF('Source NewCleanData'!$C477="lesson2",'Source NewCleanData'!F477,"")</f>
        <v>2018-04-29T22:10:43.470Z</v>
      </c>
    </row>
    <row r="89" spans="1:11" x14ac:dyDescent="0.3">
      <c r="A89" s="73">
        <f>VLOOKUP(C89,'UniqueAuthor#s'!$M$5:$N$68,2,TRUE)</f>
        <v>14</v>
      </c>
      <c r="B89" s="73" t="str">
        <f>IF('Source NewCleanData'!$C487="lesson2",'Source NewCleanData'!C487,"")</f>
        <v>lesson2</v>
      </c>
      <c r="C89" s="73">
        <f>IF('Source NewCleanData'!$C487="lesson2",'Source NewCleanData'!D487,"")</f>
        <v>271627384</v>
      </c>
      <c r="D89" s="73" t="str">
        <f>IF('Source NewCleanData'!$C487="lesson2",'Source NewCleanData'!E487,"")</f>
        <v>ConfirmS=&lt;#I&gt;o#S;
ConfirmK=#J;</v>
      </c>
      <c r="E89" s="73" t="s">
        <v>200</v>
      </c>
      <c r="F89" s="75" t="s">
        <v>175</v>
      </c>
      <c r="G89" s="73" t="b">
        <f t="shared" si="3"/>
        <v>1</v>
      </c>
      <c r="H89" s="75" t="s">
        <v>174</v>
      </c>
      <c r="I89" s="75" t="b">
        <f t="shared" si="4"/>
        <v>1</v>
      </c>
      <c r="J89" s="75" t="b">
        <f t="shared" si="5"/>
        <v>1</v>
      </c>
      <c r="K89" s="73" t="str">
        <f>IF('Source NewCleanData'!$C487="lesson2",'Source NewCleanData'!F487,"")</f>
        <v>2018-04-24T02:56:54.434Z</v>
      </c>
    </row>
    <row r="90" spans="1:11" x14ac:dyDescent="0.3">
      <c r="A90" s="73">
        <f>VLOOKUP(C90,'UniqueAuthor#s'!$M$5:$N$68,2,TRUE)</f>
        <v>15</v>
      </c>
      <c r="B90" s="73" t="str">
        <f>IF('Source NewCleanData'!$C498="lesson2",'Source NewCleanData'!C498,"")</f>
        <v>lesson2</v>
      </c>
      <c r="C90" s="73">
        <f>IF('Source NewCleanData'!$C498="lesson2",'Source NewCleanData'!D498,"")</f>
        <v>277475471</v>
      </c>
      <c r="D90" s="73" t="str">
        <f>IF('Source NewCleanData'!$C498="lesson2",'Source NewCleanData'!E498,"")</f>
        <v>ConfirmS=&lt;#I&gt;;
ConfirmK=#J;</v>
      </c>
      <c r="E90" s="73" t="s">
        <v>172</v>
      </c>
      <c r="F90" s="75" t="s">
        <v>173</v>
      </c>
      <c r="G90" s="73" t="b">
        <f t="shared" si="3"/>
        <v>1</v>
      </c>
      <c r="H90" s="75" t="s">
        <v>174</v>
      </c>
      <c r="I90" s="75" t="b">
        <f t="shared" si="4"/>
        <v>1</v>
      </c>
      <c r="J90" s="75" t="b">
        <f t="shared" si="5"/>
        <v>1</v>
      </c>
      <c r="K90" s="73" t="str">
        <f>IF('Source NewCleanData'!$C498="lesson2",'Source NewCleanData'!F498,"")</f>
        <v>2018-04-26T04:19:56.367Z</v>
      </c>
    </row>
    <row r="91" spans="1:11" x14ac:dyDescent="0.3">
      <c r="A91" s="73">
        <f>VLOOKUP(C91,'UniqueAuthor#s'!$M$5:$N$68,2,TRUE)</f>
        <v>15</v>
      </c>
      <c r="B91" s="73" t="str">
        <f>IF('Source NewCleanData'!$C505="lesson2",'Source NewCleanData'!C505,"")</f>
        <v>lesson2</v>
      </c>
      <c r="C91" s="73">
        <f>IF('Source NewCleanData'!$C505="lesson2",'Source NewCleanData'!D505,"")</f>
        <v>277475471</v>
      </c>
      <c r="D91" s="73" t="str">
        <f>IF('Source NewCleanData'!$C505="lesson2",'Source NewCleanData'!E505,"")</f>
        <v>ConfirmS=&lt;#I&gt;;
ConfirmK=#J;</v>
      </c>
      <c r="E91" s="73" t="s">
        <v>172</v>
      </c>
      <c r="F91" s="75" t="s">
        <v>173</v>
      </c>
      <c r="G91" s="73" t="b">
        <f t="shared" si="3"/>
        <v>1</v>
      </c>
      <c r="H91" s="75" t="s">
        <v>174</v>
      </c>
      <c r="I91" s="75" t="b">
        <f t="shared" si="4"/>
        <v>1</v>
      </c>
      <c r="J91" s="75" t="b">
        <f t="shared" si="5"/>
        <v>1</v>
      </c>
      <c r="K91" s="73" t="str">
        <f>IF('Source NewCleanData'!$C505="lesson2",'Source NewCleanData'!F505,"")</f>
        <v>2018-05-03T11:27:35.642Z</v>
      </c>
    </row>
    <row r="92" spans="1:11" x14ac:dyDescent="0.3">
      <c r="A92" s="73">
        <f>VLOOKUP(C92,'UniqueAuthor#s'!$M$5:$N$68,2,TRUE)</f>
        <v>16</v>
      </c>
      <c r="B92" s="73" t="str">
        <f>IF('Source NewCleanData'!$C515="lesson2",'Source NewCleanData'!C515,"")</f>
        <v>lesson2</v>
      </c>
      <c r="C92" s="73">
        <f>IF('Source NewCleanData'!$C515="lesson2",'Source NewCleanData'!D515,"")</f>
        <v>295685076</v>
      </c>
      <c r="D92" s="73" t="str">
        <f>IF('Source NewCleanData'!$C515="lesson2",'Source NewCleanData'!E515,"")</f>
        <v>ConfirmS=&lt;#I&gt;;
ConfirmK=#J;</v>
      </c>
      <c r="E92" s="73" t="s">
        <v>172</v>
      </c>
      <c r="F92" s="75" t="s">
        <v>173</v>
      </c>
      <c r="G92" s="73" t="b">
        <f t="shared" si="3"/>
        <v>1</v>
      </c>
      <c r="H92" s="75" t="s">
        <v>174</v>
      </c>
      <c r="I92" s="75" t="b">
        <f t="shared" si="4"/>
        <v>1</v>
      </c>
      <c r="J92" s="75" t="b">
        <f t="shared" si="5"/>
        <v>1</v>
      </c>
      <c r="K92" s="73" t="str">
        <f>IF('Source NewCleanData'!$C515="lesson2",'Source NewCleanData'!F515,"")</f>
        <v>2018-04-28T16:17:49.924Z</v>
      </c>
    </row>
    <row r="93" spans="1:11" x14ac:dyDescent="0.3">
      <c r="A93" s="73">
        <f>VLOOKUP(C93,'UniqueAuthor#s'!$M$5:$N$68,2,TRUE)</f>
        <v>17</v>
      </c>
      <c r="B93" s="73" t="str">
        <f>IF('Source NewCleanData'!$C528="lesson2",'Source NewCleanData'!C528,"")</f>
        <v>lesson2</v>
      </c>
      <c r="C93" s="73">
        <f>IF('Source NewCleanData'!$C528="lesson2",'Source NewCleanData'!D528,"")</f>
        <v>301402026</v>
      </c>
      <c r="D93" s="73" t="str">
        <f>IF('Source NewCleanData'!$C528="lesson2",'Source NewCleanData'!E528,"")</f>
        <v>ConfirmS=&lt;#J&gt;o&lt;#I&gt;;
ConfirmK=;</v>
      </c>
      <c r="E93" s="73" t="s">
        <v>357</v>
      </c>
      <c r="F93" s="75" t="s">
        <v>201</v>
      </c>
      <c r="G93" s="73" t="b">
        <f t="shared" si="3"/>
        <v>0</v>
      </c>
      <c r="H93" s="75" t="s">
        <v>238</v>
      </c>
      <c r="I93" s="75" t="b">
        <f t="shared" si="4"/>
        <v>0</v>
      </c>
      <c r="J93" s="75" t="b">
        <f t="shared" si="5"/>
        <v>0</v>
      </c>
      <c r="K93" s="73" t="str">
        <f>IF('Source NewCleanData'!$C528="lesson2",'Source NewCleanData'!F528,"")</f>
        <v>2018-04-26T15:57:08.820Z</v>
      </c>
    </row>
    <row r="94" spans="1:11" x14ac:dyDescent="0.3">
      <c r="A94" s="73">
        <f>VLOOKUP(C94,'UniqueAuthor#s'!$M$5:$N$68,2,TRUE)</f>
        <v>17</v>
      </c>
      <c r="B94" s="73" t="str">
        <f>IF('Source NewCleanData'!$C529="lesson2",'Source NewCleanData'!C529,"")</f>
        <v>lesson2</v>
      </c>
      <c r="C94" s="73">
        <f>IF('Source NewCleanData'!$C529="lesson2",'Source NewCleanData'!D529,"")</f>
        <v>301402026</v>
      </c>
      <c r="D94" s="73" t="str">
        <f>IF('Source NewCleanData'!$C529="lesson2",'Source NewCleanData'!E529,"")</f>
        <v>ConfirmS=&lt;#J&gt;o&lt;#I&gt;;
ConfirmK=&lt;#K&gt;;</v>
      </c>
      <c r="E94" s="73" t="s">
        <v>358</v>
      </c>
      <c r="F94" s="75" t="s">
        <v>201</v>
      </c>
      <c r="G94" s="73" t="b">
        <f t="shared" si="3"/>
        <v>0</v>
      </c>
      <c r="H94" s="75" t="s">
        <v>208</v>
      </c>
      <c r="I94" s="75" t="b">
        <f t="shared" si="4"/>
        <v>0</v>
      </c>
      <c r="J94" s="75" t="b">
        <f t="shared" si="5"/>
        <v>0</v>
      </c>
      <c r="K94" s="73" t="str">
        <f>IF('Source NewCleanData'!$C529="lesson2",'Source NewCleanData'!F529,"")</f>
        <v>2018-04-26T15:57:40.108Z</v>
      </c>
    </row>
    <row r="95" spans="1:11" x14ac:dyDescent="0.3">
      <c r="A95" s="73">
        <f>VLOOKUP(C95,'UniqueAuthor#s'!$M$5:$N$68,2,TRUE)</f>
        <v>17</v>
      </c>
      <c r="B95" s="73" t="str">
        <f>IF('Source NewCleanData'!$C530="lesson2",'Source NewCleanData'!C530,"")</f>
        <v>lesson2</v>
      </c>
      <c r="C95" s="73">
        <f>IF('Source NewCleanData'!$C530="lesson2",'Source NewCleanData'!D530,"")</f>
        <v>301402026</v>
      </c>
      <c r="D95" s="73" t="str">
        <f>IF('Source NewCleanData'!$C530="lesson2",'Source NewCleanData'!E530,"")</f>
        <v>ConfirmS=&lt;J&gt;o&lt;I&gt;;
ConfirmK=&lt;#K&gt;;</v>
      </c>
      <c r="E95" s="73" t="s">
        <v>359</v>
      </c>
      <c r="F95" s="75" t="s">
        <v>288</v>
      </c>
      <c r="G95" s="73" t="b">
        <f t="shared" si="3"/>
        <v>0</v>
      </c>
      <c r="H95" s="75" t="s">
        <v>208</v>
      </c>
      <c r="I95" s="75" t="b">
        <f t="shared" si="4"/>
        <v>0</v>
      </c>
      <c r="J95" s="75" t="b">
        <f t="shared" si="5"/>
        <v>0</v>
      </c>
      <c r="K95" s="73" t="str">
        <f>IF('Source NewCleanData'!$C530="lesson2",'Source NewCleanData'!F530,"")</f>
        <v>2018-04-26T16:18:13.029Z</v>
      </c>
    </row>
    <row r="96" spans="1:11" x14ac:dyDescent="0.3">
      <c r="A96" s="73">
        <f>VLOOKUP(C96,'UniqueAuthor#s'!$M$5:$N$68,2,TRUE)</f>
        <v>17</v>
      </c>
      <c r="B96" s="73" t="str">
        <f>IF('Source NewCleanData'!$C531="lesson2",'Source NewCleanData'!C531,"")</f>
        <v>lesson2</v>
      </c>
      <c r="C96" s="73">
        <f>IF('Source NewCleanData'!$C531="lesson2",'Source NewCleanData'!D531,"")</f>
        <v>301402026</v>
      </c>
      <c r="D96" s="73" t="str">
        <f>IF('Source NewCleanData'!$C531="lesson2",'Source NewCleanData'!E531,"")</f>
        <v>ConfirmS=&lt;J&gt;o&lt;I&gt;o&lt;#S&gt;;
ConfirmK=&lt;#K&gt;;</v>
      </c>
      <c r="E96" s="73" t="s">
        <v>360</v>
      </c>
      <c r="F96" s="75" t="s">
        <v>290</v>
      </c>
      <c r="G96" s="73" t="b">
        <f t="shared" si="3"/>
        <v>0</v>
      </c>
      <c r="H96" s="75" t="s">
        <v>208</v>
      </c>
      <c r="I96" s="75" t="b">
        <f t="shared" si="4"/>
        <v>0</v>
      </c>
      <c r="J96" s="75" t="b">
        <f t="shared" si="5"/>
        <v>0</v>
      </c>
      <c r="K96" s="73" t="str">
        <f>IF('Source NewCleanData'!$C531="lesson2",'Source NewCleanData'!F531,"")</f>
        <v>2018-04-26T16:18:42.037Z</v>
      </c>
    </row>
    <row r="97" spans="1:11" x14ac:dyDescent="0.3">
      <c r="A97" s="73">
        <f>VLOOKUP(C97,'UniqueAuthor#s'!$M$5:$N$68,2,TRUE)</f>
        <v>17</v>
      </c>
      <c r="B97" s="73" t="str">
        <f>IF('Source NewCleanData'!$C532="lesson2",'Source NewCleanData'!C532,"")</f>
        <v>lesson2</v>
      </c>
      <c r="C97" s="73">
        <f>IF('Source NewCleanData'!$C532="lesson2",'Source NewCleanData'!D532,"")</f>
        <v>301402026</v>
      </c>
      <c r="D97" s="73" t="str">
        <f>IF('Source NewCleanData'!$C532="lesson2",'Source NewCleanData'!E532,"")</f>
        <v>ConfirmS=;
ConfirmK=;</v>
      </c>
      <c r="E97" s="73" t="s">
        <v>336</v>
      </c>
      <c r="F97" s="75" t="s">
        <v>91</v>
      </c>
      <c r="G97" s="73" t="b">
        <f t="shared" si="3"/>
        <v>0</v>
      </c>
      <c r="H97" s="75" t="s">
        <v>238</v>
      </c>
      <c r="I97" s="75" t="b">
        <f t="shared" si="4"/>
        <v>0</v>
      </c>
      <c r="J97" s="75" t="b">
        <f t="shared" si="5"/>
        <v>0</v>
      </c>
      <c r="K97" s="73" t="str">
        <f>IF('Source NewCleanData'!$C532="lesson2",'Source NewCleanData'!F532,"")</f>
        <v>2018-04-26T16:28:12.680Z</v>
      </c>
    </row>
    <row r="98" spans="1:11" x14ac:dyDescent="0.3">
      <c r="A98" s="73">
        <f>VLOOKUP(C98,'UniqueAuthor#s'!$M$5:$N$68,2,TRUE)</f>
        <v>17</v>
      </c>
      <c r="B98" s="73" t="str">
        <f>IF('Source NewCleanData'!$C533="lesson2",'Source NewCleanData'!C533,"")</f>
        <v>lesson2</v>
      </c>
      <c r="C98" s="73">
        <f>IF('Source NewCleanData'!$C533="lesson2",'Source NewCleanData'!D533,"")</f>
        <v>301402026</v>
      </c>
      <c r="D98" s="73" t="str">
        <f>IF('Source NewCleanData'!$C533="lesson2",'Source NewCleanData'!E533,"")</f>
        <v>ConfirmS=#S;
ConfirmK=;</v>
      </c>
      <c r="E98" s="73" t="s">
        <v>361</v>
      </c>
      <c r="F98" s="75" t="s">
        <v>41</v>
      </c>
      <c r="G98" s="73" t="b">
        <f t="shared" si="3"/>
        <v>0</v>
      </c>
      <c r="H98" s="75" t="s">
        <v>238</v>
      </c>
      <c r="I98" s="75" t="b">
        <f t="shared" si="4"/>
        <v>0</v>
      </c>
      <c r="J98" s="75" t="b">
        <f t="shared" si="5"/>
        <v>0</v>
      </c>
      <c r="K98" s="73" t="str">
        <f>IF('Source NewCleanData'!$C533="lesson2",'Source NewCleanData'!F533,"")</f>
        <v>2018-04-26T16:28:18.364Z</v>
      </c>
    </row>
    <row r="99" spans="1:11" x14ac:dyDescent="0.3">
      <c r="A99" s="73">
        <f>VLOOKUP(C99,'UniqueAuthor#s'!$M$5:$N$68,2,TRUE)</f>
        <v>17</v>
      </c>
      <c r="B99" s="73" t="str">
        <f>IF('Source NewCleanData'!$C534="lesson2",'Source NewCleanData'!C534,"")</f>
        <v>lesson2</v>
      </c>
      <c r="C99" s="73">
        <f>IF('Source NewCleanData'!$C534="lesson2",'Source NewCleanData'!D534,"")</f>
        <v>301402026</v>
      </c>
      <c r="D99" s="73" t="str">
        <f>IF('Source NewCleanData'!$C534="lesson2",'Source NewCleanData'!E534,"")</f>
        <v>ConfirmS=#S;
ConfirmK=#K;</v>
      </c>
      <c r="E99" s="73" t="s">
        <v>362</v>
      </c>
      <c r="F99" s="75" t="s">
        <v>41</v>
      </c>
      <c r="G99" s="73" t="b">
        <f t="shared" si="3"/>
        <v>0</v>
      </c>
      <c r="H99" s="75" t="s">
        <v>202</v>
      </c>
      <c r="I99" s="75" t="b">
        <f t="shared" si="4"/>
        <v>0</v>
      </c>
      <c r="J99" s="75" t="b">
        <f t="shared" si="5"/>
        <v>0</v>
      </c>
      <c r="K99" s="73" t="str">
        <f>IF('Source NewCleanData'!$C534="lesson2",'Source NewCleanData'!F534,"")</f>
        <v>2018-04-26T16:28:35.650Z</v>
      </c>
    </row>
    <row r="100" spans="1:11" x14ac:dyDescent="0.3">
      <c r="A100" s="73">
        <f>VLOOKUP(C100,'UniqueAuthor#s'!$M$5:$N$68,2,TRUE)</f>
        <v>18</v>
      </c>
      <c r="B100" s="73" t="str">
        <f>IF('Source NewCleanData'!$C538="lesson2",'Source NewCleanData'!C538,"")</f>
        <v>lesson2</v>
      </c>
      <c r="C100" s="73">
        <f>IF('Source NewCleanData'!$C538="lesson2",'Source NewCleanData'!D538,"")</f>
        <v>333030749</v>
      </c>
      <c r="D100" s="73" t="str">
        <f>IF('Source NewCleanData'!$C538="lesson2",'Source NewCleanData'!E538,"")</f>
        <v>ConfirmS=&lt;#I&gt;;
ConfirmK=#J;</v>
      </c>
      <c r="E100" s="73" t="s">
        <v>172</v>
      </c>
      <c r="F100" s="75" t="s">
        <v>173</v>
      </c>
      <c r="G100" s="73" t="b">
        <f t="shared" si="3"/>
        <v>1</v>
      </c>
      <c r="H100" s="75" t="s">
        <v>174</v>
      </c>
      <c r="I100" s="75" t="b">
        <f t="shared" si="4"/>
        <v>1</v>
      </c>
      <c r="J100" s="75" t="b">
        <f t="shared" si="5"/>
        <v>1</v>
      </c>
      <c r="K100" s="73" t="str">
        <f>IF('Source NewCleanData'!$C538="lesson2",'Source NewCleanData'!F538,"")</f>
        <v>2018-04-26T04:16:54.284Z</v>
      </c>
    </row>
    <row r="101" spans="1:11" x14ac:dyDescent="0.3">
      <c r="A101" s="73">
        <f>VLOOKUP(C101,'UniqueAuthor#s'!$M$5:$N$68,2,TRUE)</f>
        <v>19</v>
      </c>
      <c r="B101" s="73" t="str">
        <f>IF('Source NewCleanData'!$C566="lesson2",'Source NewCleanData'!C566,"")</f>
        <v>lesson2</v>
      </c>
      <c r="C101" s="73">
        <f>IF('Source NewCleanData'!$C566="lesson2",'Source NewCleanData'!D566,"")</f>
        <v>353072782</v>
      </c>
      <c r="D101" s="73" t="str">
        <f>IF('Source NewCleanData'!$C566="lesson2",'Source NewCleanData'!E566,"")</f>
        <v>ConfirmS=&lt;#J&gt;o&lt;#I&gt;o#S;
ConfirmK=#J;</v>
      </c>
      <c r="E101" s="73" t="s">
        <v>354</v>
      </c>
      <c r="F101" s="75" t="s">
        <v>183</v>
      </c>
      <c r="G101" s="73" t="b">
        <f t="shared" si="3"/>
        <v>0</v>
      </c>
      <c r="H101" s="75" t="s">
        <v>174</v>
      </c>
      <c r="I101" s="75" t="b">
        <f t="shared" si="4"/>
        <v>1</v>
      </c>
      <c r="J101" s="75" t="b">
        <f t="shared" si="5"/>
        <v>0</v>
      </c>
      <c r="K101" s="73" t="str">
        <f>IF('Source NewCleanData'!$C566="lesson2",'Source NewCleanData'!F566,"")</f>
        <v>2018-04-29T18:51:37.173Z</v>
      </c>
    </row>
    <row r="102" spans="1:11" x14ac:dyDescent="0.3">
      <c r="A102" s="73">
        <f>VLOOKUP(C102,'UniqueAuthor#s'!$M$5:$N$68,2,TRUE)</f>
        <v>19</v>
      </c>
      <c r="B102" s="73" t="str">
        <f>IF('Source NewCleanData'!$C567="lesson2",'Source NewCleanData'!C567,"")</f>
        <v>lesson2</v>
      </c>
      <c r="C102" s="73">
        <f>IF('Source NewCleanData'!$C567="lesson2",'Source NewCleanData'!D567,"")</f>
        <v>353072782</v>
      </c>
      <c r="D102" s="73" t="str">
        <f>IF('Source NewCleanData'!$C567="lesson2",'Source NewCleanData'!E567,"")</f>
        <v>ConfirmS=&lt;#Jo#I&gt;o#S;
ConfirmK=#J;</v>
      </c>
      <c r="E102" s="73" t="s">
        <v>363</v>
      </c>
      <c r="F102" s="75" t="s">
        <v>292</v>
      </c>
      <c r="G102" s="73" t="b">
        <f t="shared" si="3"/>
        <v>0</v>
      </c>
      <c r="H102" s="75" t="s">
        <v>174</v>
      </c>
      <c r="I102" s="75" t="b">
        <f t="shared" si="4"/>
        <v>1</v>
      </c>
      <c r="J102" s="75" t="b">
        <f t="shared" si="5"/>
        <v>0</v>
      </c>
      <c r="K102" s="73" t="str">
        <f>IF('Source NewCleanData'!$C567="lesson2",'Source NewCleanData'!F567,"")</f>
        <v>2018-04-29T18:52:42.629Z</v>
      </c>
    </row>
    <row r="103" spans="1:11" x14ac:dyDescent="0.3">
      <c r="A103" s="73">
        <f>VLOOKUP(C103,'UniqueAuthor#s'!$M$5:$N$68,2,TRUE)</f>
        <v>19</v>
      </c>
      <c r="B103" s="73" t="str">
        <f>IF('Source NewCleanData'!$C568="lesson2",'Source NewCleanData'!C568,"")</f>
        <v>lesson2</v>
      </c>
      <c r="C103" s="73">
        <f>IF('Source NewCleanData'!$C568="lesson2",'Source NewCleanData'!D568,"")</f>
        <v>353072782</v>
      </c>
      <c r="D103" s="73" t="str">
        <f>IF('Source NewCleanData'!$C568="lesson2",'Source NewCleanData'!E568,"")</f>
        <v>ConfirmS=(&lt;#J&gt;o&lt;#I&gt;)o#S;
ConfirmK=#J;</v>
      </c>
      <c r="E103" s="73" t="s">
        <v>364</v>
      </c>
      <c r="F103" s="75" t="s">
        <v>295</v>
      </c>
      <c r="G103" s="73" t="b">
        <f t="shared" si="3"/>
        <v>0</v>
      </c>
      <c r="H103" s="75" t="s">
        <v>174</v>
      </c>
      <c r="I103" s="75" t="b">
        <f t="shared" si="4"/>
        <v>1</v>
      </c>
      <c r="J103" s="75" t="b">
        <f t="shared" si="5"/>
        <v>0</v>
      </c>
      <c r="K103" s="73" t="str">
        <f>IF('Source NewCleanData'!$C568="lesson2",'Source NewCleanData'!F568,"")</f>
        <v>2018-04-29T18:53:06.958Z</v>
      </c>
    </row>
    <row r="104" spans="1:11" x14ac:dyDescent="0.3">
      <c r="A104" s="73">
        <f>VLOOKUP(C104,'UniqueAuthor#s'!$M$5:$N$68,2,TRUE)</f>
        <v>19</v>
      </c>
      <c r="B104" s="73" t="str">
        <f>IF('Source NewCleanData'!$C569="lesson2",'Source NewCleanData'!C569,"")</f>
        <v>lesson2</v>
      </c>
      <c r="C104" s="73">
        <f>IF('Source NewCleanData'!$C569="lesson2",'Source NewCleanData'!D569,"")</f>
        <v>353072782</v>
      </c>
      <c r="D104" s="73" t="str">
        <f>IF('Source NewCleanData'!$C569="lesson2",'Source NewCleanData'!E569,"")</f>
        <v>ConfirmS=&lt;#J&gt;o&lt;#I&gt;o#S;
ConfirmK=#J;</v>
      </c>
      <c r="E104" s="73" t="s">
        <v>354</v>
      </c>
      <c r="F104" s="75" t="s">
        <v>183</v>
      </c>
      <c r="G104" s="73" t="b">
        <f t="shared" si="3"/>
        <v>0</v>
      </c>
      <c r="H104" s="75" t="s">
        <v>174</v>
      </c>
      <c r="I104" s="75" t="b">
        <f t="shared" si="4"/>
        <v>1</v>
      </c>
      <c r="J104" s="75" t="b">
        <f t="shared" si="5"/>
        <v>0</v>
      </c>
      <c r="K104" s="73" t="str">
        <f>IF('Source NewCleanData'!$C569="lesson2",'Source NewCleanData'!F569,"")</f>
        <v>2018-04-29T18:53:47.471Z</v>
      </c>
    </row>
    <row r="105" spans="1:11" x14ac:dyDescent="0.3">
      <c r="A105" s="73">
        <f>VLOOKUP(C105,'UniqueAuthor#s'!$M$5:$N$68,2,TRUE)</f>
        <v>19</v>
      </c>
      <c r="B105" s="73" t="str">
        <f>IF('Source NewCleanData'!$C570="lesson2",'Source NewCleanData'!C570,"")</f>
        <v>lesson2</v>
      </c>
      <c r="C105" s="73">
        <f>IF('Source NewCleanData'!$C570="lesson2",'Source NewCleanData'!D570,"")</f>
        <v>353072782</v>
      </c>
      <c r="D105" s="73" t="str">
        <f>IF('Source NewCleanData'!$C570="lesson2",'Source NewCleanData'!E570,"")</f>
        <v>ConfirmS=&lt;#J&gt;o(&lt;#I&gt;o#S);
ConfirmK=#J;</v>
      </c>
      <c r="E105" s="73" t="s">
        <v>365</v>
      </c>
      <c r="F105" s="75" t="s">
        <v>297</v>
      </c>
      <c r="G105" s="73" t="b">
        <f t="shared" si="3"/>
        <v>0</v>
      </c>
      <c r="H105" s="75" t="s">
        <v>174</v>
      </c>
      <c r="I105" s="75" t="b">
        <f t="shared" si="4"/>
        <v>1</v>
      </c>
      <c r="J105" s="75" t="b">
        <f t="shared" si="5"/>
        <v>0</v>
      </c>
      <c r="K105" s="73" t="str">
        <f>IF('Source NewCleanData'!$C570="lesson2",'Source NewCleanData'!F570,"")</f>
        <v>2018-04-29T18:54:17.716Z</v>
      </c>
    </row>
    <row r="106" spans="1:11" x14ac:dyDescent="0.3">
      <c r="A106" s="73">
        <f>VLOOKUP(C106,'UniqueAuthor#s'!$M$5:$N$68,2,TRUE)</f>
        <v>19</v>
      </c>
      <c r="B106" s="73" t="str">
        <f>IF('Source NewCleanData'!$C571="lesson2",'Source NewCleanData'!C571,"")</f>
        <v>lesson2</v>
      </c>
      <c r="C106" s="73">
        <f>IF('Source NewCleanData'!$C571="lesson2",'Source NewCleanData'!D571,"")</f>
        <v>353072782</v>
      </c>
      <c r="D106" s="73" t="str">
        <f>IF('Source NewCleanData'!$C571="lesson2",'Source NewCleanData'!E571,"")</f>
        <v>ConfirmS=&lt;#I&gt;o#S;
ConfirmK=#J;</v>
      </c>
      <c r="E106" s="73" t="s">
        <v>200</v>
      </c>
      <c r="F106" s="75" t="s">
        <v>175</v>
      </c>
      <c r="G106" s="73" t="b">
        <f t="shared" si="3"/>
        <v>1</v>
      </c>
      <c r="H106" s="75" t="s">
        <v>174</v>
      </c>
      <c r="I106" s="75" t="b">
        <f t="shared" si="4"/>
        <v>1</v>
      </c>
      <c r="J106" s="75" t="b">
        <f t="shared" si="5"/>
        <v>1</v>
      </c>
      <c r="K106" s="73" t="str">
        <f>IF('Source NewCleanData'!$C571="lesson2",'Source NewCleanData'!F571,"")</f>
        <v>2018-04-29T18:54:38.782Z</v>
      </c>
    </row>
    <row r="107" spans="1:11" x14ac:dyDescent="0.3">
      <c r="A107" s="73">
        <f>VLOOKUP(C107,'UniqueAuthor#s'!$M$5:$N$68,2,TRUE)</f>
        <v>20</v>
      </c>
      <c r="B107" s="73" t="str">
        <f>IF('Source NewCleanData'!$C593="lesson2",'Source NewCleanData'!C593,"")</f>
        <v>lesson2</v>
      </c>
      <c r="C107" s="73">
        <f>IF('Source NewCleanData'!$C593="lesson2",'Source NewCleanData'!D593,"")</f>
        <v>377597233</v>
      </c>
      <c r="D107" s="73" t="str">
        <f>IF('Source NewCleanData'!$C593="lesson2",'Source NewCleanData'!E593,"")</f>
        <v>ConfirmS=&lt;#J&gt;;
ConfirmK=#I/*expression*/;</v>
      </c>
      <c r="E107" s="73" t="s">
        <v>366</v>
      </c>
      <c r="F107" s="75" t="s">
        <v>207</v>
      </c>
      <c r="G107" s="73" t="b">
        <f t="shared" si="3"/>
        <v>0</v>
      </c>
      <c r="H107" s="75" t="s">
        <v>267</v>
      </c>
      <c r="I107" s="75" t="b">
        <f t="shared" si="4"/>
        <v>0</v>
      </c>
      <c r="J107" s="75" t="b">
        <f t="shared" si="5"/>
        <v>0</v>
      </c>
      <c r="K107" s="73" t="str">
        <f>IF('Source NewCleanData'!$C593="lesson2",'Source NewCleanData'!F593,"")</f>
        <v>2018-04-26T03:48:10.747Z</v>
      </c>
    </row>
    <row r="108" spans="1:11" x14ac:dyDescent="0.3">
      <c r="A108" s="73">
        <f>VLOOKUP(C108,'UniqueAuthor#s'!$M$5:$N$68,2,TRUE)</f>
        <v>20</v>
      </c>
      <c r="B108" s="73" t="str">
        <f>IF('Source NewCleanData'!$C594="lesson2",'Source NewCleanData'!C594,"")</f>
        <v>lesson2</v>
      </c>
      <c r="C108" s="73">
        <f>IF('Source NewCleanData'!$C594="lesson2",'Source NewCleanData'!D594,"")</f>
        <v>377597233</v>
      </c>
      <c r="D108" s="73" t="str">
        <f>IF('Source NewCleanData'!$C594="lesson2",'Source NewCleanData'!E594,"")</f>
        <v>ConfirmS=&lt;#J&gt;;
ConfirmK=#I/*expression*/;</v>
      </c>
      <c r="E108" s="73" t="s">
        <v>366</v>
      </c>
      <c r="F108" s="75" t="s">
        <v>207</v>
      </c>
      <c r="G108" s="73" t="b">
        <f t="shared" si="3"/>
        <v>0</v>
      </c>
      <c r="H108" s="75" t="s">
        <v>267</v>
      </c>
      <c r="I108" s="75" t="b">
        <f t="shared" si="4"/>
        <v>0</v>
      </c>
      <c r="J108" s="75" t="b">
        <f t="shared" si="5"/>
        <v>0</v>
      </c>
      <c r="K108" s="73" t="str">
        <f>IF('Source NewCleanData'!$C594="lesson2",'Source NewCleanData'!F594,"")</f>
        <v>2018-04-26T03:48:15.179Z</v>
      </c>
    </row>
    <row r="109" spans="1:11" x14ac:dyDescent="0.3">
      <c r="A109" s="73">
        <f>VLOOKUP(C109,'UniqueAuthor#s'!$M$5:$N$68,2,TRUE)</f>
        <v>20</v>
      </c>
      <c r="B109" s="73" t="str">
        <f>IF('Source NewCleanData'!$C595="lesson2",'Source NewCleanData'!C595,"")</f>
        <v>lesson2</v>
      </c>
      <c r="C109" s="73">
        <f>IF('Source NewCleanData'!$C595="lesson2",'Source NewCleanData'!D595,"")</f>
        <v>377597233</v>
      </c>
      <c r="D109" s="73" t="str">
        <f>IF('Source NewCleanData'!$C595="lesson2",'Source NewCleanData'!E595,"")</f>
        <v>ConfirmS=&lt;#J&gt;;
ConfirmK=#I;</v>
      </c>
      <c r="E109" s="73" t="s">
        <v>367</v>
      </c>
      <c r="F109" s="75" t="s">
        <v>207</v>
      </c>
      <c r="G109" s="73" t="b">
        <f t="shared" si="3"/>
        <v>0</v>
      </c>
      <c r="H109" s="75" t="s">
        <v>219</v>
      </c>
      <c r="I109" s="75" t="b">
        <f t="shared" si="4"/>
        <v>0</v>
      </c>
      <c r="J109" s="75" t="b">
        <f t="shared" si="5"/>
        <v>0</v>
      </c>
      <c r="K109" s="73" t="str">
        <f>IF('Source NewCleanData'!$C595="lesson2",'Source NewCleanData'!F595,"")</f>
        <v>2018-04-26T03:48:27.708Z</v>
      </c>
    </row>
    <row r="110" spans="1:11" x14ac:dyDescent="0.3">
      <c r="A110" s="73">
        <f>VLOOKUP(C110,'UniqueAuthor#s'!$M$5:$N$68,2,TRUE)</f>
        <v>20</v>
      </c>
      <c r="B110" s="73" t="str">
        <f>IF('Source NewCleanData'!$C596="lesson2",'Source NewCleanData'!C596,"")</f>
        <v>lesson2</v>
      </c>
      <c r="C110" s="73">
        <f>IF('Source NewCleanData'!$C596="lesson2",'Source NewCleanData'!D596,"")</f>
        <v>377597233</v>
      </c>
      <c r="D110" s="73" t="str">
        <f>IF('Source NewCleanData'!$C596="lesson2",'Source NewCleanData'!E596,"")</f>
        <v>ConfirmS=&lt;#I&gt;;
ConfirmK=#J;</v>
      </c>
      <c r="E110" s="73" t="s">
        <v>172</v>
      </c>
      <c r="F110" s="75" t="s">
        <v>173</v>
      </c>
      <c r="G110" s="73" t="b">
        <f t="shared" si="3"/>
        <v>1</v>
      </c>
      <c r="H110" s="75" t="s">
        <v>174</v>
      </c>
      <c r="I110" s="75" t="b">
        <f t="shared" si="4"/>
        <v>1</v>
      </c>
      <c r="J110" s="75" t="b">
        <f t="shared" si="5"/>
        <v>1</v>
      </c>
      <c r="K110" s="73" t="str">
        <f>IF('Source NewCleanData'!$C596="lesson2",'Source NewCleanData'!F596,"")</f>
        <v>2018-04-26T03:48:40.820Z</v>
      </c>
    </row>
    <row r="111" spans="1:11" x14ac:dyDescent="0.3">
      <c r="A111" s="73">
        <f>VLOOKUP(C111,'UniqueAuthor#s'!$M$5:$N$68,2,TRUE)</f>
        <v>21</v>
      </c>
      <c r="B111" s="73" t="str">
        <f>IF('Source NewCleanData'!$C612="lesson2",'Source NewCleanData'!C612,"")</f>
        <v>lesson2</v>
      </c>
      <c r="C111" s="73">
        <f>IF('Source NewCleanData'!$C612="lesson2",'Source NewCleanData'!D612,"")</f>
        <v>379308075</v>
      </c>
      <c r="D111" s="73" t="str">
        <f>IF('Source NewCleanData'!$C612="lesson2",'Source NewCleanData'!E612,"")</f>
        <v>ConfirmS=&lt;#I&gt;o&lt;#J&gt;;
ConfirmK=#I;</v>
      </c>
      <c r="E111" s="73" t="s">
        <v>368</v>
      </c>
      <c r="F111" s="75" t="s">
        <v>215</v>
      </c>
      <c r="G111" s="73" t="b">
        <f t="shared" si="3"/>
        <v>0</v>
      </c>
      <c r="H111" s="75" t="s">
        <v>219</v>
      </c>
      <c r="I111" s="75" t="b">
        <f t="shared" si="4"/>
        <v>0</v>
      </c>
      <c r="J111" s="75" t="b">
        <f t="shared" si="5"/>
        <v>0</v>
      </c>
      <c r="K111" s="73" t="str">
        <f>IF('Source NewCleanData'!$C612="lesson2",'Source NewCleanData'!F612,"")</f>
        <v>2018-04-26T00:59:37.166Z</v>
      </c>
    </row>
    <row r="112" spans="1:11" x14ac:dyDescent="0.3">
      <c r="A112" s="73">
        <f>VLOOKUP(C112,'UniqueAuthor#s'!$M$5:$N$68,2,TRUE)</f>
        <v>21</v>
      </c>
      <c r="B112" s="73" t="str">
        <f>IF('Source NewCleanData'!$C613="lesson2",'Source NewCleanData'!C613,"")</f>
        <v>lesson2</v>
      </c>
      <c r="C112" s="73">
        <f>IF('Source NewCleanData'!$C613="lesson2",'Source NewCleanData'!D613,"")</f>
        <v>379308075</v>
      </c>
      <c r="D112" s="73" t="str">
        <f>IF('Source NewCleanData'!$C613="lesson2",'Source NewCleanData'!E613,"")</f>
        <v>ConfirmS=&lt;#J&gt;o&lt;#I&gt;;
ConfirmK=#J;</v>
      </c>
      <c r="E112" s="73" t="s">
        <v>369</v>
      </c>
      <c r="F112" s="75" t="s">
        <v>201</v>
      </c>
      <c r="G112" s="73" t="b">
        <f t="shared" si="3"/>
        <v>0</v>
      </c>
      <c r="H112" s="75" t="s">
        <v>174</v>
      </c>
      <c r="I112" s="75" t="b">
        <f t="shared" si="4"/>
        <v>1</v>
      </c>
      <c r="J112" s="75" t="b">
        <f t="shared" si="5"/>
        <v>0</v>
      </c>
      <c r="K112" s="73" t="str">
        <f>IF('Source NewCleanData'!$C613="lesson2",'Source NewCleanData'!F613,"")</f>
        <v>2018-04-26T01:00:48.856Z</v>
      </c>
    </row>
    <row r="113" spans="1:11" x14ac:dyDescent="0.3">
      <c r="A113" s="73">
        <f>VLOOKUP(C113,'UniqueAuthor#s'!$M$5:$N$68,2,TRUE)</f>
        <v>21</v>
      </c>
      <c r="B113" s="73" t="str">
        <f>IF('Source NewCleanData'!$C614="lesson2",'Source NewCleanData'!C614,"")</f>
        <v>lesson2</v>
      </c>
      <c r="C113" s="73">
        <f>IF('Source NewCleanData'!$C614="lesson2",'Source NewCleanData'!D614,"")</f>
        <v>379308075</v>
      </c>
      <c r="D113" s="73" t="str">
        <f>IF('Source NewCleanData'!$C614="lesson2",'Source NewCleanData'!E614,"")</f>
        <v>ConfirmS=&lt;#J&gt;o&lt;#I&gt;o#S;
ConfirmK=#J;</v>
      </c>
      <c r="E113" s="73" t="s">
        <v>354</v>
      </c>
      <c r="F113" s="75" t="s">
        <v>183</v>
      </c>
      <c r="G113" s="73" t="b">
        <f t="shared" si="3"/>
        <v>0</v>
      </c>
      <c r="H113" s="75" t="s">
        <v>174</v>
      </c>
      <c r="I113" s="75" t="b">
        <f t="shared" si="4"/>
        <v>1</v>
      </c>
      <c r="J113" s="75" t="b">
        <f t="shared" si="5"/>
        <v>0</v>
      </c>
      <c r="K113" s="73" t="str">
        <f>IF('Source NewCleanData'!$C614="lesson2",'Source NewCleanData'!F614,"")</f>
        <v>2018-04-26T01:04:07.657Z</v>
      </c>
    </row>
    <row r="114" spans="1:11" x14ac:dyDescent="0.3">
      <c r="A114" s="73">
        <f>VLOOKUP(C114,'UniqueAuthor#s'!$M$5:$N$68,2,TRUE)</f>
        <v>21</v>
      </c>
      <c r="B114" s="73" t="str">
        <f>IF('Source NewCleanData'!$C615="lesson2",'Source NewCleanData'!C615,"")</f>
        <v>lesson2</v>
      </c>
      <c r="C114" s="73">
        <f>IF('Source NewCleanData'!$C615="lesson2",'Source NewCleanData'!D615,"")</f>
        <v>379308075</v>
      </c>
      <c r="D114" s="73" t="str">
        <f>IF('Source NewCleanData'!$C615="lesson2",'Source NewCleanData'!E615,"")</f>
        <v>ConfirmS=&lt;#I&gt;o#S;
ConfirmK=#J;</v>
      </c>
      <c r="E114" s="73" t="s">
        <v>200</v>
      </c>
      <c r="F114" s="75" t="s">
        <v>175</v>
      </c>
      <c r="G114" s="73" t="b">
        <f t="shared" si="3"/>
        <v>1</v>
      </c>
      <c r="H114" s="75" t="s">
        <v>174</v>
      </c>
      <c r="I114" s="75" t="b">
        <f t="shared" si="4"/>
        <v>1</v>
      </c>
      <c r="J114" s="75" t="b">
        <f t="shared" si="5"/>
        <v>1</v>
      </c>
      <c r="K114" s="73" t="str">
        <f>IF('Source NewCleanData'!$C615="lesson2",'Source NewCleanData'!F615,"")</f>
        <v>2018-04-26T01:04:31.367Z</v>
      </c>
    </row>
    <row r="115" spans="1:11" x14ac:dyDescent="0.3">
      <c r="A115" s="73">
        <f>VLOOKUP(C115,'UniqueAuthor#s'!$M$5:$N$68,2,TRUE)</f>
        <v>21</v>
      </c>
      <c r="B115" s="73" t="str">
        <f>IF('Source NewCleanData'!$C625="lesson2",'Source NewCleanData'!C625,"")</f>
        <v>lesson2</v>
      </c>
      <c r="C115" s="73">
        <f>IF('Source NewCleanData'!$C625="lesson2",'Source NewCleanData'!D625,"")</f>
        <v>379308075</v>
      </c>
      <c r="D115" s="73" t="str">
        <f>IF('Source NewCleanData'!$C625="lesson2",'Source NewCleanData'!E625,"")</f>
        <v>ConfirmS=&lt;#I&gt;o#S;
ConfirmK=#J;</v>
      </c>
      <c r="E115" s="73" t="s">
        <v>200</v>
      </c>
      <c r="F115" s="75" t="s">
        <v>175</v>
      </c>
      <c r="G115" s="73" t="b">
        <f t="shared" si="3"/>
        <v>1</v>
      </c>
      <c r="H115" s="75" t="s">
        <v>174</v>
      </c>
      <c r="I115" s="75" t="b">
        <f t="shared" si="4"/>
        <v>1</v>
      </c>
      <c r="J115" s="75" t="b">
        <f t="shared" si="5"/>
        <v>1</v>
      </c>
      <c r="K115" s="73" t="str">
        <f>IF('Source NewCleanData'!$C625="lesson2",'Source NewCleanData'!F625,"")</f>
        <v>2018-04-26T01:19:08.970Z</v>
      </c>
    </row>
    <row r="116" spans="1:11" x14ac:dyDescent="0.3">
      <c r="A116" s="73">
        <f>VLOOKUP(C116,'UniqueAuthor#s'!$M$5:$N$68,2,TRUE)</f>
        <v>21</v>
      </c>
      <c r="B116" s="73" t="str">
        <f>IF('Source NewCleanData'!$C637="lesson2",'Source NewCleanData'!C637,"")</f>
        <v>lesson2</v>
      </c>
      <c r="C116" s="73">
        <f>IF('Source NewCleanData'!$C637="lesson2",'Source NewCleanData'!D637,"")</f>
        <v>379308075</v>
      </c>
      <c r="D116" s="73" t="str">
        <f>IF('Source NewCleanData'!$C637="lesson2",'Source NewCleanData'!E637,"")</f>
        <v>ConfirmS=&lt;#I&gt;o#S;
ConfirmK=#J;</v>
      </c>
      <c r="E116" s="73" t="s">
        <v>200</v>
      </c>
      <c r="F116" s="75" t="s">
        <v>175</v>
      </c>
      <c r="G116" s="73" t="b">
        <f t="shared" si="3"/>
        <v>1</v>
      </c>
      <c r="H116" s="75" t="s">
        <v>174</v>
      </c>
      <c r="I116" s="75" t="b">
        <f t="shared" si="4"/>
        <v>1</v>
      </c>
      <c r="J116" s="75" t="b">
        <f t="shared" si="5"/>
        <v>1</v>
      </c>
      <c r="K116" s="73" t="str">
        <f>IF('Source NewCleanData'!$C637="lesson2",'Source NewCleanData'!F637,"")</f>
        <v>2018-04-26T01:35:59.089Z</v>
      </c>
    </row>
    <row r="117" spans="1:11" x14ac:dyDescent="0.3">
      <c r="A117" s="73">
        <f>VLOOKUP(C117,'UniqueAuthor#s'!$M$5:$N$68,2,TRUE)</f>
        <v>21</v>
      </c>
      <c r="B117" s="73" t="str">
        <f>IF('Source NewCleanData'!$C645="lesson2",'Source NewCleanData'!C645,"")</f>
        <v>lesson2</v>
      </c>
      <c r="C117" s="73">
        <f>IF('Source NewCleanData'!$C645="lesson2",'Source NewCleanData'!D645,"")</f>
        <v>379308075</v>
      </c>
      <c r="D117" s="73" t="str">
        <f>IF('Source NewCleanData'!$C645="lesson2",'Source NewCleanData'!E645,"")</f>
        <v>ConfirmS=&lt;#I&gt;;
ConfirmK=#J;</v>
      </c>
      <c r="E117" s="73" t="s">
        <v>172</v>
      </c>
      <c r="F117" s="75" t="s">
        <v>173</v>
      </c>
      <c r="G117" s="73" t="b">
        <f t="shared" si="3"/>
        <v>1</v>
      </c>
      <c r="H117" s="75" t="s">
        <v>174</v>
      </c>
      <c r="I117" s="75" t="b">
        <f t="shared" si="4"/>
        <v>1</v>
      </c>
      <c r="J117" s="75" t="b">
        <f t="shared" si="5"/>
        <v>1</v>
      </c>
      <c r="K117" s="73" t="str">
        <f>IF('Source NewCleanData'!$C645="lesson2",'Source NewCleanData'!F645,"")</f>
        <v>2018-05-03T20:46:00.676Z</v>
      </c>
    </row>
    <row r="118" spans="1:11" x14ac:dyDescent="0.3">
      <c r="A118" s="73">
        <f>VLOOKUP(C118,'UniqueAuthor#s'!$M$5:$N$68,2,TRUE)</f>
        <v>21</v>
      </c>
      <c r="B118" s="73" t="str">
        <f>IF('Source NewCleanData'!$C691="lesson2",'Source NewCleanData'!C691,"")</f>
        <v>lesson2</v>
      </c>
      <c r="C118" s="73">
        <f>IF('Source NewCleanData'!$C691="lesson2",'Source NewCleanData'!D691,"")</f>
        <v>379308075</v>
      </c>
      <c r="D118" s="73" t="str">
        <f>IF('Source NewCleanData'!$C691="lesson2",'Source NewCleanData'!E691,"")</f>
        <v>ConfirmS=&lt;#I&gt;;
ConfirmK=J;</v>
      </c>
      <c r="E118" s="73" t="s">
        <v>294</v>
      </c>
      <c r="F118" s="75" t="s">
        <v>173</v>
      </c>
      <c r="G118" s="73" t="b">
        <f t="shared" si="3"/>
        <v>1</v>
      </c>
      <c r="H118" s="75" t="s">
        <v>184</v>
      </c>
      <c r="I118" s="75" t="b">
        <f t="shared" si="4"/>
        <v>0</v>
      </c>
      <c r="J118" s="75" t="b">
        <f t="shared" si="5"/>
        <v>0</v>
      </c>
      <c r="K118" s="73" t="str">
        <f>IF('Source NewCleanData'!$C691="lesson2",'Source NewCleanData'!F691,"")</f>
        <v>2018-05-03T21:15:46.448Z</v>
      </c>
    </row>
    <row r="119" spans="1:11" x14ac:dyDescent="0.3">
      <c r="A119" s="73">
        <f>VLOOKUP(C119,'UniqueAuthor#s'!$M$5:$N$68,2,TRUE)</f>
        <v>21</v>
      </c>
      <c r="B119" s="73" t="str">
        <f>IF('Source NewCleanData'!$C692="lesson2",'Source NewCleanData'!C692,"")</f>
        <v>lesson2</v>
      </c>
      <c r="C119" s="73">
        <f>IF('Source NewCleanData'!$C692="lesson2",'Source NewCleanData'!D692,"")</f>
        <v>379308075</v>
      </c>
      <c r="D119" s="73" t="str">
        <f>IF('Source NewCleanData'!$C692="lesson2",'Source NewCleanData'!E692,"")</f>
        <v>ConfirmS=&lt;#I&gt;;
ConfirmK=#J;</v>
      </c>
      <c r="E119" s="73" t="s">
        <v>172</v>
      </c>
      <c r="F119" s="75" t="s">
        <v>173</v>
      </c>
      <c r="G119" s="73" t="b">
        <f t="shared" si="3"/>
        <v>1</v>
      </c>
      <c r="H119" s="75" t="s">
        <v>174</v>
      </c>
      <c r="I119" s="75" t="b">
        <f t="shared" si="4"/>
        <v>1</v>
      </c>
      <c r="J119" s="75" t="b">
        <f t="shared" si="5"/>
        <v>1</v>
      </c>
      <c r="K119" s="73" t="str">
        <f>IF('Source NewCleanData'!$C692="lesson2",'Source NewCleanData'!F692,"")</f>
        <v>2018-05-03T21:15:50.816Z</v>
      </c>
    </row>
    <row r="120" spans="1:11" x14ac:dyDescent="0.3">
      <c r="A120" s="73">
        <f>VLOOKUP(C120,'UniqueAuthor#s'!$M$5:$N$68,2,TRUE)</f>
        <v>22</v>
      </c>
      <c r="B120" s="73" t="str">
        <f>IF('Source NewCleanData'!$C702="lesson2",'Source NewCleanData'!C702,"")</f>
        <v>lesson2</v>
      </c>
      <c r="C120" s="73">
        <f>IF('Source NewCleanData'!$C702="lesson2",'Source NewCleanData'!D702,"")</f>
        <v>380300581</v>
      </c>
      <c r="D120" s="73" t="str">
        <f>IF('Source NewCleanData'!$C702="lesson2",'Source NewCleanData'!E702,"")</f>
        <v>ConfirmS=&lt;#I&gt;o#S;
ConfirmK=#J;</v>
      </c>
      <c r="E120" s="73" t="s">
        <v>200</v>
      </c>
      <c r="F120" s="75" t="s">
        <v>175</v>
      </c>
      <c r="G120" s="73" t="b">
        <f t="shared" si="3"/>
        <v>1</v>
      </c>
      <c r="H120" s="75" t="s">
        <v>174</v>
      </c>
      <c r="I120" s="75" t="b">
        <f t="shared" si="4"/>
        <v>1</v>
      </c>
      <c r="J120" s="75" t="b">
        <f t="shared" si="5"/>
        <v>1</v>
      </c>
      <c r="K120" s="73" t="str">
        <f>IF('Source NewCleanData'!$C702="lesson2",'Source NewCleanData'!F702,"")</f>
        <v>2018-04-26T16:02:14.878Z</v>
      </c>
    </row>
    <row r="121" spans="1:11" x14ac:dyDescent="0.3">
      <c r="A121" s="73">
        <f>VLOOKUP(C121,'UniqueAuthor#s'!$M$5:$N$68,2,TRUE)</f>
        <v>23</v>
      </c>
      <c r="B121" s="73" t="str">
        <f>IF('Source NewCleanData'!$C715="lesson2",'Source NewCleanData'!C715,"")</f>
        <v>lesson2</v>
      </c>
      <c r="C121" s="73">
        <f>IF('Source NewCleanData'!$C715="lesson2",'Source NewCleanData'!D715,"")</f>
        <v>381170352</v>
      </c>
      <c r="D121" s="73" t="str">
        <f>IF('Source NewCleanData'!$C715="lesson2",'Source NewCleanData'!E715,"")</f>
        <v>ConfirmS=&lt;#I&gt;o#S;
ConfirmK=&lt;#J&gt;;</v>
      </c>
      <c r="E121" s="73" t="s">
        <v>255</v>
      </c>
      <c r="F121" s="75" t="s">
        <v>175</v>
      </c>
      <c r="G121" s="73" t="b">
        <f t="shared" si="3"/>
        <v>1</v>
      </c>
      <c r="H121" s="75" t="s">
        <v>190</v>
      </c>
      <c r="I121" s="75" t="b">
        <f t="shared" si="4"/>
        <v>0</v>
      </c>
      <c r="J121" s="75" t="b">
        <f t="shared" si="5"/>
        <v>0</v>
      </c>
      <c r="K121" s="73" t="str">
        <f>IF('Source NewCleanData'!$C715="lesson2",'Source NewCleanData'!F715,"")</f>
        <v>2018-04-30T01:58:04.203Z</v>
      </c>
    </row>
    <row r="122" spans="1:11" x14ac:dyDescent="0.3">
      <c r="A122" s="73">
        <f>VLOOKUP(C122,'UniqueAuthor#s'!$M$5:$N$68,2,TRUE)</f>
        <v>23</v>
      </c>
      <c r="B122" s="73" t="str">
        <f>IF('Source NewCleanData'!$C716="lesson2",'Source NewCleanData'!C716,"")</f>
        <v>lesson2</v>
      </c>
      <c r="C122" s="73">
        <f>IF('Source NewCleanData'!$C716="lesson2",'Source NewCleanData'!D716,"")</f>
        <v>381170352</v>
      </c>
      <c r="D122" s="73" t="str">
        <f>IF('Source NewCleanData'!$C716="lesson2",'Source NewCleanData'!E716,"")</f>
        <v>ConfirmS=&lt;#I&gt;o#S;
ConfirmK=#J;</v>
      </c>
      <c r="E122" s="73" t="s">
        <v>200</v>
      </c>
      <c r="F122" s="75" t="s">
        <v>175</v>
      </c>
      <c r="G122" s="73" t="b">
        <f t="shared" si="3"/>
        <v>1</v>
      </c>
      <c r="H122" s="75" t="s">
        <v>174</v>
      </c>
      <c r="I122" s="75" t="b">
        <f t="shared" si="4"/>
        <v>1</v>
      </c>
      <c r="J122" s="75" t="b">
        <f t="shared" si="5"/>
        <v>1</v>
      </c>
      <c r="K122" s="73" t="str">
        <f>IF('Source NewCleanData'!$C716="lesson2",'Source NewCleanData'!F716,"")</f>
        <v>2018-04-30T01:58:13.566Z</v>
      </c>
    </row>
    <row r="123" spans="1:11" x14ac:dyDescent="0.3">
      <c r="A123" s="73">
        <f>VLOOKUP(C123,'UniqueAuthor#s'!$M$5:$N$68,2,TRUE)</f>
        <v>24</v>
      </c>
      <c r="B123" s="73" t="str">
        <f>IF('Source NewCleanData'!$C756="lesson2",'Source NewCleanData'!C756,"")</f>
        <v>lesson2</v>
      </c>
      <c r="C123" s="73">
        <f>IF('Source NewCleanData'!$C756="lesson2",'Source NewCleanData'!D756,"")</f>
        <v>410358274</v>
      </c>
      <c r="D123" s="73" t="str">
        <f>IF('Source NewCleanData'!$C756="lesson2",'Source NewCleanData'!E756,"")</f>
        <v>ConfirmS=&lt;#I&gt;o#S;
ConfirmK=J;</v>
      </c>
      <c r="E123" s="73" t="s">
        <v>196</v>
      </c>
      <c r="F123" s="75" t="s">
        <v>175</v>
      </c>
      <c r="G123" s="73" t="b">
        <f t="shared" si="3"/>
        <v>1</v>
      </c>
      <c r="H123" s="75" t="s">
        <v>184</v>
      </c>
      <c r="I123" s="75" t="b">
        <f t="shared" si="4"/>
        <v>0</v>
      </c>
      <c r="J123" s="75" t="b">
        <f t="shared" si="5"/>
        <v>0</v>
      </c>
      <c r="K123" s="73" t="str">
        <f>IF('Source NewCleanData'!$C756="lesson2",'Source NewCleanData'!F756,"")</f>
        <v>2018-04-24T14:13:39.964Z</v>
      </c>
    </row>
    <row r="124" spans="1:11" x14ac:dyDescent="0.3">
      <c r="A124" s="73">
        <f>VLOOKUP(C124,'UniqueAuthor#s'!$M$5:$N$68,2,TRUE)</f>
        <v>24</v>
      </c>
      <c r="B124" s="73" t="str">
        <f>IF('Source NewCleanData'!$C757="lesson2",'Source NewCleanData'!C757,"")</f>
        <v>lesson2</v>
      </c>
      <c r="C124" s="73">
        <f>IF('Source NewCleanData'!$C757="lesson2",'Source NewCleanData'!D757,"")</f>
        <v>410358274</v>
      </c>
      <c r="D124" s="73" t="str">
        <f>IF('Source NewCleanData'!$C757="lesson2",'Source NewCleanData'!E757,"")</f>
        <v>ConfirmS=&lt;#I&gt;o#S;
ConfirmK=#J;</v>
      </c>
      <c r="E124" s="73" t="s">
        <v>200</v>
      </c>
      <c r="F124" s="75" t="s">
        <v>175</v>
      </c>
      <c r="G124" s="73" t="b">
        <f t="shared" si="3"/>
        <v>1</v>
      </c>
      <c r="H124" s="75" t="s">
        <v>174</v>
      </c>
      <c r="I124" s="75" t="b">
        <f t="shared" si="4"/>
        <v>1</v>
      </c>
      <c r="J124" s="75" t="b">
        <f t="shared" si="5"/>
        <v>1</v>
      </c>
      <c r="K124" s="73" t="str">
        <f>IF('Source NewCleanData'!$C757="lesson2",'Source NewCleanData'!F757,"")</f>
        <v>2018-04-24T14:13:54.100Z</v>
      </c>
    </row>
    <row r="125" spans="1:11" x14ac:dyDescent="0.3">
      <c r="A125" s="73">
        <f>VLOOKUP(C125,'UniqueAuthor#s'!$M$5:$N$68,2,TRUE)</f>
        <v>24</v>
      </c>
      <c r="B125" s="73" t="str">
        <f>IF('Source NewCleanData'!$C779="lesson2",'Source NewCleanData'!C779,"")</f>
        <v>lesson2</v>
      </c>
      <c r="C125" s="73">
        <f>IF('Source NewCleanData'!$C779="lesson2",'Source NewCleanData'!D779,"")</f>
        <v>410358274</v>
      </c>
      <c r="D125" s="73" t="str">
        <f>IF('Source NewCleanData'!$C779="lesson2",'Source NewCleanData'!E779,"")</f>
        <v>ConfirmS=&lt;#I&gt;o#S;
ConfirmK=J;</v>
      </c>
      <c r="E125" s="73" t="s">
        <v>196</v>
      </c>
      <c r="F125" s="75" t="s">
        <v>175</v>
      </c>
      <c r="G125" s="73" t="b">
        <f t="shared" si="3"/>
        <v>1</v>
      </c>
      <c r="H125" s="75" t="s">
        <v>184</v>
      </c>
      <c r="I125" s="75" t="b">
        <f t="shared" si="4"/>
        <v>0</v>
      </c>
      <c r="J125" s="75" t="b">
        <f t="shared" si="5"/>
        <v>0</v>
      </c>
      <c r="K125" s="73" t="str">
        <f>IF('Source NewCleanData'!$C779="lesson2",'Source NewCleanData'!F779,"")</f>
        <v>2018-05-02T15:55:42.883Z</v>
      </c>
    </row>
    <row r="126" spans="1:11" x14ac:dyDescent="0.3">
      <c r="A126" s="73">
        <f>VLOOKUP(C126,'UniqueAuthor#s'!$M$5:$N$68,2,TRUE)</f>
        <v>24</v>
      </c>
      <c r="B126" s="73" t="str">
        <f>IF('Source NewCleanData'!$C780="lesson2",'Source NewCleanData'!C780,"")</f>
        <v>lesson2</v>
      </c>
      <c r="C126" s="73">
        <f>IF('Source NewCleanData'!$C780="lesson2",'Source NewCleanData'!D780,"")</f>
        <v>410358274</v>
      </c>
      <c r="D126" s="73" t="str">
        <f>IF('Source NewCleanData'!$C780="lesson2",'Source NewCleanData'!E780,"")</f>
        <v>ConfirmS=&lt;#I&gt;o#S;
ConfirmK=#J;</v>
      </c>
      <c r="E126" s="73" t="s">
        <v>200</v>
      </c>
      <c r="F126" s="75" t="s">
        <v>175</v>
      </c>
      <c r="G126" s="73" t="b">
        <f t="shared" si="3"/>
        <v>1</v>
      </c>
      <c r="H126" s="75" t="s">
        <v>174</v>
      </c>
      <c r="I126" s="75" t="b">
        <f t="shared" si="4"/>
        <v>1</v>
      </c>
      <c r="J126" s="75" t="b">
        <f t="shared" si="5"/>
        <v>1</v>
      </c>
      <c r="K126" s="73" t="str">
        <f>IF('Source NewCleanData'!$C780="lesson2",'Source NewCleanData'!F780,"")</f>
        <v>2018-05-02T15:55:50.828Z</v>
      </c>
    </row>
    <row r="127" spans="1:11" x14ac:dyDescent="0.3">
      <c r="A127" s="73">
        <f>VLOOKUP(C127,'UniqueAuthor#s'!$M$5:$N$68,2,TRUE)</f>
        <v>24</v>
      </c>
      <c r="B127" s="73" t="str">
        <f>IF('Source NewCleanData'!$C810="lesson2",'Source NewCleanData'!C810,"")</f>
        <v>lesson2</v>
      </c>
      <c r="C127" s="73">
        <f>IF('Source NewCleanData'!$C810="lesson2",'Source NewCleanData'!D810,"")</f>
        <v>410358274</v>
      </c>
      <c r="D127" s="73" t="str">
        <f>IF('Source NewCleanData'!$C810="lesson2",'Source NewCleanData'!E810,"")</f>
        <v>ConfirmS=&lt;#I&gt;o#S;
ConfirmK=#J;</v>
      </c>
      <c r="E127" s="73" t="s">
        <v>200</v>
      </c>
      <c r="F127" s="75" t="s">
        <v>175</v>
      </c>
      <c r="G127" s="73" t="b">
        <f t="shared" si="3"/>
        <v>1</v>
      </c>
      <c r="H127" s="75" t="s">
        <v>174</v>
      </c>
      <c r="I127" s="75" t="b">
        <f t="shared" si="4"/>
        <v>1</v>
      </c>
      <c r="J127" s="75" t="b">
        <f t="shared" si="5"/>
        <v>1</v>
      </c>
      <c r="K127" s="73" t="str">
        <f>IF('Source NewCleanData'!$C810="lesson2",'Source NewCleanData'!F810,"")</f>
        <v>2018-05-02T16:34:31.125Z</v>
      </c>
    </row>
    <row r="128" spans="1:11" x14ac:dyDescent="0.3">
      <c r="A128" s="73">
        <f>VLOOKUP(C128,'UniqueAuthor#s'!$M$5:$N$68,2,TRUE)</f>
        <v>24</v>
      </c>
      <c r="B128" s="73" t="str">
        <f>IF('Source NewCleanData'!$C817="lesson2",'Source NewCleanData'!C817,"")</f>
        <v>lesson2</v>
      </c>
      <c r="C128" s="73">
        <f>IF('Source NewCleanData'!$C817="lesson2",'Source NewCleanData'!D817,"")</f>
        <v>410358274</v>
      </c>
      <c r="D128" s="73" t="str">
        <f>IF('Source NewCleanData'!$C817="lesson2",'Source NewCleanData'!E817,"")</f>
        <v>ConfirmS=&lt;#I&gt;o#S;
ConfirmK=#J;</v>
      </c>
      <c r="E128" s="73" t="s">
        <v>200</v>
      </c>
      <c r="F128" s="75" t="s">
        <v>175</v>
      </c>
      <c r="G128" s="73" t="b">
        <f t="shared" si="3"/>
        <v>1</v>
      </c>
      <c r="H128" s="75" t="s">
        <v>174</v>
      </c>
      <c r="I128" s="75" t="b">
        <f t="shared" si="4"/>
        <v>1</v>
      </c>
      <c r="J128" s="75" t="b">
        <f t="shared" si="5"/>
        <v>1</v>
      </c>
      <c r="K128" s="73" t="str">
        <f>IF('Source NewCleanData'!$C817="lesson2",'Source NewCleanData'!F817,"")</f>
        <v>2018-05-03T10:36:21.316Z</v>
      </c>
    </row>
    <row r="129" spans="1:11" x14ac:dyDescent="0.3">
      <c r="A129" s="73">
        <f>VLOOKUP(C129,'UniqueAuthor#s'!$M$5:$N$68,2,TRUE)</f>
        <v>25</v>
      </c>
      <c r="B129" s="73" t="str">
        <f>IF('Source NewCleanData'!$C831="lesson2",'Source NewCleanData'!C831,"")</f>
        <v>lesson2</v>
      </c>
      <c r="C129" s="73">
        <f>IF('Source NewCleanData'!$C831="lesson2",'Source NewCleanData'!D831,"")</f>
        <v>432230568</v>
      </c>
      <c r="D129" s="73" t="str">
        <f>IF('Source NewCleanData'!$C831="lesson2",'Source NewCleanData'!E831,"")</f>
        <v>ConfirmS=&lt;#I&gt;;
ConfirmK=#J;</v>
      </c>
      <c r="E129" s="73" t="s">
        <v>172</v>
      </c>
      <c r="F129" s="75" t="s">
        <v>173</v>
      </c>
      <c r="G129" s="73" t="b">
        <f t="shared" si="3"/>
        <v>1</v>
      </c>
      <c r="H129" s="75" t="s">
        <v>174</v>
      </c>
      <c r="I129" s="75" t="b">
        <f t="shared" si="4"/>
        <v>1</v>
      </c>
      <c r="J129" s="75" t="b">
        <f t="shared" si="5"/>
        <v>1</v>
      </c>
      <c r="K129" s="73" t="str">
        <f>IF('Source NewCleanData'!$C831="lesson2",'Source NewCleanData'!F831,"")</f>
        <v>2018-04-26T17:06:40.277Z</v>
      </c>
    </row>
    <row r="130" spans="1:11" x14ac:dyDescent="0.3">
      <c r="A130" s="73">
        <f>VLOOKUP(C130,'UniqueAuthor#s'!$M$5:$N$68,2,TRUE)</f>
        <v>26</v>
      </c>
      <c r="B130" s="73" t="str">
        <f>IF('Source NewCleanData'!$C847="lesson2",'Source NewCleanData'!C847,"")</f>
        <v>lesson2</v>
      </c>
      <c r="C130" s="73">
        <f>IF('Source NewCleanData'!$C847="lesson2",'Source NewCleanData'!D847,"")</f>
        <v>457228378</v>
      </c>
      <c r="D130" s="73" t="str">
        <f>IF('Source NewCleanData'!$C847="lesson2",'Source NewCleanData'!E847,"")</f>
        <v>ConfirmS=&lt;#I&gt;o#S;
ConfirmK=#J;</v>
      </c>
      <c r="E130" s="73" t="s">
        <v>200</v>
      </c>
      <c r="F130" s="75" t="s">
        <v>175</v>
      </c>
      <c r="G130" s="73" t="b">
        <f t="shared" si="3"/>
        <v>1</v>
      </c>
      <c r="H130" s="75" t="s">
        <v>174</v>
      </c>
      <c r="I130" s="75" t="b">
        <f t="shared" si="4"/>
        <v>1</v>
      </c>
      <c r="J130" s="75" t="b">
        <f t="shared" si="5"/>
        <v>1</v>
      </c>
      <c r="K130" s="73" t="str">
        <f>IF('Source NewCleanData'!$C847="lesson2",'Source NewCleanData'!F847,"")</f>
        <v>2018-04-29T21:57:59.223Z</v>
      </c>
    </row>
    <row r="131" spans="1:11" x14ac:dyDescent="0.3">
      <c r="A131" s="73">
        <f>VLOOKUP(C131,'UniqueAuthor#s'!$M$5:$N$68,2,TRUE)</f>
        <v>27</v>
      </c>
      <c r="B131" s="73" t="str">
        <f>IF('Source NewCleanData'!$C865="lesson2",'Source NewCleanData'!C865,"")</f>
        <v>lesson2</v>
      </c>
      <c r="C131" s="73">
        <f>IF('Source NewCleanData'!$C865="lesson2",'Source NewCleanData'!D865,"")</f>
        <v>459045734</v>
      </c>
      <c r="D131" s="73" t="str">
        <f>IF('Source NewCleanData'!$C865="lesson2",'Source NewCleanData'!E865,"")</f>
        <v>Confirm|S|&gt;0;
Confirm|K|&gt;0;</v>
      </c>
      <c r="E131" s="73" t="s">
        <v>370</v>
      </c>
      <c r="F131" s="75" t="s">
        <v>228</v>
      </c>
      <c r="G131" s="73" t="b">
        <f t="shared" si="3"/>
        <v>0</v>
      </c>
      <c r="H131" s="75" t="s">
        <v>301</v>
      </c>
      <c r="I131" s="75" t="b">
        <f t="shared" si="4"/>
        <v>0</v>
      </c>
      <c r="J131" s="75" t="b">
        <f t="shared" si="5"/>
        <v>0</v>
      </c>
      <c r="K131" s="73" t="str">
        <f>IF('Source NewCleanData'!$C865="lesson2",'Source NewCleanData'!F865,"")</f>
        <v>2018-04-29T15:06:24.324Z</v>
      </c>
    </row>
    <row r="132" spans="1:11" x14ac:dyDescent="0.3">
      <c r="A132" s="73">
        <f>VLOOKUP(C132,'UniqueAuthor#s'!$M$5:$N$68,2,TRUE)</f>
        <v>27</v>
      </c>
      <c r="B132" s="73" t="str">
        <f>IF('Source NewCleanData'!$C866="lesson2",'Source NewCleanData'!C866,"")</f>
        <v>lesson2</v>
      </c>
      <c r="C132" s="73">
        <f>IF('Source NewCleanData'!$C866="lesson2",'Source NewCleanData'!D866,"")</f>
        <v>459045734</v>
      </c>
      <c r="D132" s="73" t="str">
        <f>IF('Source NewCleanData'!$C866="lesson2",'Source NewCleanData'!E866,"")</f>
        <v>Confirm|S|&gt;0;
Confirm|K|=0;</v>
      </c>
      <c r="E132" s="73" t="s">
        <v>371</v>
      </c>
      <c r="F132" s="75" t="s">
        <v>228</v>
      </c>
      <c r="G132" s="73" t="b">
        <f t="shared" si="3"/>
        <v>0</v>
      </c>
      <c r="H132" s="75" t="s">
        <v>304</v>
      </c>
      <c r="I132" s="75" t="b">
        <f t="shared" si="4"/>
        <v>0</v>
      </c>
      <c r="J132" s="75" t="b">
        <f t="shared" si="5"/>
        <v>0</v>
      </c>
      <c r="K132" s="73" t="str">
        <f>IF('Source NewCleanData'!$C866="lesson2",'Source NewCleanData'!F866,"")</f>
        <v>2018-04-29T15:06:34.603Z</v>
      </c>
    </row>
    <row r="133" spans="1:11" x14ac:dyDescent="0.3">
      <c r="A133" s="73">
        <f>VLOOKUP(C133,'UniqueAuthor#s'!$M$5:$N$68,2,TRUE)</f>
        <v>27</v>
      </c>
      <c r="B133" s="73" t="str">
        <f>IF('Source NewCleanData'!$C867="lesson2",'Source NewCleanData'!C867,"")</f>
        <v>lesson2</v>
      </c>
      <c r="C133" s="73">
        <f>IF('Source NewCleanData'!$C867="lesson2",'Source NewCleanData'!D867,"")</f>
        <v>459045734</v>
      </c>
      <c r="D133" s="73" t="str">
        <f>IF('Source NewCleanData'!$C867="lesson2",'Source NewCleanData'!E867,"")</f>
        <v>Confirm|S|&gt;0;
ConfirmK&gt;0;</v>
      </c>
      <c r="E133" s="73" t="s">
        <v>372</v>
      </c>
      <c r="F133" s="75" t="s">
        <v>228</v>
      </c>
      <c r="G133" s="73" t="b">
        <f t="shared" si="3"/>
        <v>0</v>
      </c>
      <c r="H133" s="75" t="s">
        <v>306</v>
      </c>
      <c r="I133" s="75" t="b">
        <f t="shared" si="4"/>
        <v>0</v>
      </c>
      <c r="J133" s="75" t="b">
        <f t="shared" si="5"/>
        <v>0</v>
      </c>
      <c r="K133" s="73" t="str">
        <f>IF('Source NewCleanData'!$C867="lesson2",'Source NewCleanData'!F867,"")</f>
        <v>2018-04-29T15:06:52.353Z</v>
      </c>
    </row>
    <row r="134" spans="1:11" x14ac:dyDescent="0.3">
      <c r="A134" s="73">
        <f>VLOOKUP(C134,'UniqueAuthor#s'!$M$5:$N$68,2,TRUE)</f>
        <v>27</v>
      </c>
      <c r="B134" s="73" t="str">
        <f>IF('Source NewCleanData'!$C868="lesson2",'Source NewCleanData'!C868,"")</f>
        <v>lesson2</v>
      </c>
      <c r="C134" s="73">
        <f>IF('Source NewCleanData'!$C868="lesson2",'Source NewCleanData'!D868,"")</f>
        <v>459045734</v>
      </c>
      <c r="D134" s="73" t="str">
        <f>IF('Source NewCleanData'!$C868="lesson2",'Source NewCleanData'!E868,"")</f>
        <v>Confirm|S|&gt;0;
ConfirmK=#J;</v>
      </c>
      <c r="E134" s="73" t="s">
        <v>373</v>
      </c>
      <c r="F134" s="75" t="s">
        <v>228</v>
      </c>
      <c r="G134" s="73" t="b">
        <f t="shared" si="3"/>
        <v>0</v>
      </c>
      <c r="H134" s="75" t="s">
        <v>174</v>
      </c>
      <c r="I134" s="75" t="b">
        <f t="shared" si="4"/>
        <v>1</v>
      </c>
      <c r="J134" s="75" t="b">
        <f t="shared" si="5"/>
        <v>0</v>
      </c>
      <c r="K134" s="73" t="str">
        <f>IF('Source NewCleanData'!$C868="lesson2",'Source NewCleanData'!F868,"")</f>
        <v>2018-04-29T15:07:49.928Z</v>
      </c>
    </row>
    <row r="135" spans="1:11" x14ac:dyDescent="0.3">
      <c r="A135" s="73">
        <f>VLOOKUP(C135,'UniqueAuthor#s'!$M$5:$N$68,2,TRUE)</f>
        <v>28</v>
      </c>
      <c r="B135" s="73" t="str">
        <f>IF('Source NewCleanData'!$C887="lesson2",'Source NewCleanData'!C887,"")</f>
        <v>lesson2</v>
      </c>
      <c r="C135" s="73">
        <f>IF('Source NewCleanData'!$C887="lesson2",'Source NewCleanData'!D887,"")</f>
        <v>472308960</v>
      </c>
      <c r="D135" s="73" t="str">
        <f>IF('Source NewCleanData'!$C887="lesson2",'Source NewCleanData'!E887,"")</f>
        <v>ConfirmS=&lt;#I&gt;;
ConfirmK=&lt;K&gt;o#S;</v>
      </c>
      <c r="E135" s="73" t="s">
        <v>374</v>
      </c>
      <c r="F135" s="75" t="s">
        <v>173</v>
      </c>
      <c r="G135" s="73" t="b">
        <f t="shared" ref="G135:G198" si="6">IF(OR($F135=$R$9,$F135=$R$10,$F135=$R$11),TRUE,FALSE)</f>
        <v>1</v>
      </c>
      <c r="H135" s="75" t="s">
        <v>308</v>
      </c>
      <c r="I135" s="75" t="b">
        <f t="shared" ref="I135:I198" si="7">IF(H135=$R$17,TRUE,FALSE)</f>
        <v>0</v>
      </c>
      <c r="J135" s="75" t="b">
        <f t="shared" ref="J135:J198" si="8">IF(AND(G135,I135),TRUE,FALSE)</f>
        <v>0</v>
      </c>
      <c r="K135" s="73" t="str">
        <f>IF('Source NewCleanData'!$C887="lesson2",'Source NewCleanData'!F887,"")</f>
        <v>2018-04-24T13:13:37.580Z</v>
      </c>
    </row>
    <row r="136" spans="1:11" x14ac:dyDescent="0.3">
      <c r="A136" s="73">
        <f>VLOOKUP(C136,'UniqueAuthor#s'!$M$5:$N$68,2,TRUE)</f>
        <v>28</v>
      </c>
      <c r="B136" s="73" t="str">
        <f>IF('Source NewCleanData'!$C888="lesson2",'Source NewCleanData'!C888,"")</f>
        <v>lesson2</v>
      </c>
      <c r="C136" s="73">
        <f>IF('Source NewCleanData'!$C888="lesson2",'Source NewCleanData'!D888,"")</f>
        <v>472308960</v>
      </c>
      <c r="D136" s="73" t="str">
        <f>IF('Source NewCleanData'!$C888="lesson2",'Source NewCleanData'!E888,"")</f>
        <v>ConfirmS=&lt;#I&gt;;
ConfirmK=&lt;#J&gt;o#S;</v>
      </c>
      <c r="E136" s="73" t="s">
        <v>375</v>
      </c>
      <c r="F136" s="75" t="s">
        <v>173</v>
      </c>
      <c r="G136" s="73" t="b">
        <f t="shared" si="6"/>
        <v>1</v>
      </c>
      <c r="H136" s="75" t="s">
        <v>310</v>
      </c>
      <c r="I136" s="75" t="b">
        <f t="shared" si="7"/>
        <v>0</v>
      </c>
      <c r="J136" s="75" t="b">
        <f t="shared" si="8"/>
        <v>0</v>
      </c>
      <c r="K136" s="73" t="str">
        <f>IF('Source NewCleanData'!$C888="lesson2",'Source NewCleanData'!F888,"")</f>
        <v>2018-04-24T13:13:57.366Z</v>
      </c>
    </row>
    <row r="137" spans="1:11" x14ac:dyDescent="0.3">
      <c r="A137" s="73">
        <f>VLOOKUP(C137,'UniqueAuthor#s'!$M$5:$N$68,2,TRUE)</f>
        <v>28</v>
      </c>
      <c r="B137" s="73" t="str">
        <f>IF('Source NewCleanData'!$C889="lesson2",'Source NewCleanData'!C889,"")</f>
        <v>lesson2</v>
      </c>
      <c r="C137" s="73">
        <f>IF('Source NewCleanData'!$C889="lesson2",'Source NewCleanData'!D889,"")</f>
        <v>472308960</v>
      </c>
      <c r="D137" s="73" t="str">
        <f>IF('Source NewCleanData'!$C889="lesson2",'Source NewCleanData'!E889,"")</f>
        <v>ConfirmS=&lt;#I&gt;;
ConfirmK=&lt;J&gt;o#S;</v>
      </c>
      <c r="E137" s="73" t="s">
        <v>376</v>
      </c>
      <c r="F137" s="75" t="s">
        <v>173</v>
      </c>
      <c r="G137" s="73" t="b">
        <f t="shared" si="6"/>
        <v>1</v>
      </c>
      <c r="H137" s="75" t="s">
        <v>312</v>
      </c>
      <c r="I137" s="75" t="b">
        <f t="shared" si="7"/>
        <v>0</v>
      </c>
      <c r="J137" s="75" t="b">
        <f t="shared" si="8"/>
        <v>0</v>
      </c>
      <c r="K137" s="73" t="str">
        <f>IF('Source NewCleanData'!$C889="lesson2",'Source NewCleanData'!F889,"")</f>
        <v>2018-04-24T13:14:12.996Z</v>
      </c>
    </row>
    <row r="138" spans="1:11" x14ac:dyDescent="0.3">
      <c r="A138" s="73">
        <f>VLOOKUP(C138,'UniqueAuthor#s'!$M$5:$N$68,2,TRUE)</f>
        <v>28</v>
      </c>
      <c r="B138" s="73" t="str">
        <f>IF('Source NewCleanData'!$C890="lesson2",'Source NewCleanData'!C890,"")</f>
        <v>lesson2</v>
      </c>
      <c r="C138" s="73">
        <f>IF('Source NewCleanData'!$C890="lesson2",'Source NewCleanData'!D890,"")</f>
        <v>472308960</v>
      </c>
      <c r="D138" s="73" t="str">
        <f>IF('Source NewCleanData'!$C890="lesson2",'Source NewCleanData'!E890,"")</f>
        <v>ConfirmS=&lt;#I&gt;;
ConfirmK=&lt;J&gt;oS;</v>
      </c>
      <c r="E138" s="73" t="s">
        <v>377</v>
      </c>
      <c r="F138" s="75" t="s">
        <v>173</v>
      </c>
      <c r="G138" s="73" t="b">
        <f t="shared" si="6"/>
        <v>1</v>
      </c>
      <c r="H138" s="75" t="s">
        <v>315</v>
      </c>
      <c r="I138" s="75" t="b">
        <f t="shared" si="7"/>
        <v>0</v>
      </c>
      <c r="J138" s="75" t="b">
        <f t="shared" si="8"/>
        <v>0</v>
      </c>
      <c r="K138" s="73" t="str">
        <f>IF('Source NewCleanData'!$C890="lesson2",'Source NewCleanData'!F890,"")</f>
        <v>2018-04-24T13:14:21.086Z</v>
      </c>
    </row>
    <row r="139" spans="1:11" x14ac:dyDescent="0.3">
      <c r="A139" s="73">
        <f>VLOOKUP(C139,'UniqueAuthor#s'!$M$5:$N$68,2,TRUE)</f>
        <v>28</v>
      </c>
      <c r="B139" s="73" t="str">
        <f>IF('Source NewCleanData'!$C891="lesson2",'Source NewCleanData'!C891,"")</f>
        <v>lesson2</v>
      </c>
      <c r="C139" s="73">
        <f>IF('Source NewCleanData'!$C891="lesson2",'Source NewCleanData'!D891,"")</f>
        <v>472308960</v>
      </c>
      <c r="D139" s="73" t="str">
        <f>IF('Source NewCleanData'!$C891="lesson2",'Source NewCleanData'!E891,"")</f>
        <v>ConfirmS=&lt;#I&gt;;
ConfirmK=#J;</v>
      </c>
      <c r="E139" s="73" t="s">
        <v>172</v>
      </c>
      <c r="F139" s="75" t="s">
        <v>173</v>
      </c>
      <c r="G139" s="73" t="b">
        <f t="shared" si="6"/>
        <v>1</v>
      </c>
      <c r="H139" s="75" t="s">
        <v>174</v>
      </c>
      <c r="I139" s="75" t="b">
        <f t="shared" si="7"/>
        <v>1</v>
      </c>
      <c r="J139" s="75" t="b">
        <f t="shared" si="8"/>
        <v>1</v>
      </c>
      <c r="K139" s="73" t="str">
        <f>IF('Source NewCleanData'!$C891="lesson2",'Source NewCleanData'!F891,"")</f>
        <v>2018-04-24T13:14:39.533Z</v>
      </c>
    </row>
    <row r="140" spans="1:11" x14ac:dyDescent="0.3">
      <c r="A140" s="73">
        <f>VLOOKUP(C140,'UniqueAuthor#s'!$M$5:$N$68,2,TRUE)</f>
        <v>28</v>
      </c>
      <c r="B140" s="73" t="str">
        <f>IF('Source NewCleanData'!$C915="lesson2",'Source NewCleanData'!C915,"")</f>
        <v>lesson2</v>
      </c>
      <c r="C140" s="73">
        <f>IF('Source NewCleanData'!$C915="lesson2",'Source NewCleanData'!D915,"")</f>
        <v>472308960</v>
      </c>
      <c r="D140" s="73" t="str">
        <f>IF('Source NewCleanData'!$C915="lesson2",'Source NewCleanData'!E915,"")</f>
        <v>ConfirmS=&lt;#I&gt;;
ConfirmK=#J;</v>
      </c>
      <c r="E140" s="73" t="s">
        <v>172</v>
      </c>
      <c r="F140" s="75" t="s">
        <v>173</v>
      </c>
      <c r="G140" s="73" t="b">
        <f t="shared" si="6"/>
        <v>1</v>
      </c>
      <c r="H140" s="75" t="s">
        <v>174</v>
      </c>
      <c r="I140" s="75" t="b">
        <f t="shared" si="7"/>
        <v>1</v>
      </c>
      <c r="J140" s="75" t="b">
        <f t="shared" si="8"/>
        <v>1</v>
      </c>
      <c r="K140" s="73" t="str">
        <f>IF('Source NewCleanData'!$C915="lesson2",'Source NewCleanData'!F915,"")</f>
        <v>2018-04-24T14:50:36.751Z</v>
      </c>
    </row>
    <row r="141" spans="1:11" x14ac:dyDescent="0.3">
      <c r="A141" s="73">
        <f>VLOOKUP(C141,'UniqueAuthor#s'!$M$5:$N$68,2,TRUE)</f>
        <v>28</v>
      </c>
      <c r="B141" s="73" t="str">
        <f>IF('Source NewCleanData'!$C958="lesson2",'Source NewCleanData'!C958,"")</f>
        <v>lesson2</v>
      </c>
      <c r="C141" s="73">
        <f>IF('Source NewCleanData'!$C958="lesson2",'Source NewCleanData'!D958,"")</f>
        <v>472308960</v>
      </c>
      <c r="D141" s="73" t="str">
        <f>IF('Source NewCleanData'!$C958="lesson2",'Source NewCleanData'!E958,"")</f>
        <v>ConfirmS=#I;
ConfirmK=#J;</v>
      </c>
      <c r="E141" s="73" t="s">
        <v>466</v>
      </c>
      <c r="F141" s="75" t="s">
        <v>332</v>
      </c>
      <c r="G141" s="73" t="b">
        <f t="shared" si="6"/>
        <v>0</v>
      </c>
      <c r="H141" s="75" t="s">
        <v>174</v>
      </c>
      <c r="I141" s="75" t="b">
        <f t="shared" si="7"/>
        <v>1</v>
      </c>
      <c r="J141" s="75" t="b">
        <f t="shared" si="8"/>
        <v>0</v>
      </c>
      <c r="K141" s="73" t="str">
        <f>IF('Source NewCleanData'!$C958="lesson2",'Source NewCleanData'!F958,"")</f>
        <v>2018-05-02T20:15:47.356Z</v>
      </c>
    </row>
    <row r="142" spans="1:11" x14ac:dyDescent="0.3">
      <c r="A142" s="73">
        <f>VLOOKUP(C142,'UniqueAuthor#s'!$M$5:$N$68,2,TRUE)</f>
        <v>28</v>
      </c>
      <c r="B142" s="73" t="str">
        <f>IF('Source NewCleanData'!$C959="lesson2",'Source NewCleanData'!C959,"")</f>
        <v>lesson2</v>
      </c>
      <c r="C142" s="73">
        <f>IF('Source NewCleanData'!$C959="lesson2",'Source NewCleanData'!D959,"")</f>
        <v>472308960</v>
      </c>
      <c r="D142" s="73" t="str">
        <f>IF('Source NewCleanData'!$C959="lesson2",'Source NewCleanData'!E959,"")</f>
        <v>ConfirmS=&lt;#I&gt;;
ConfirmK=#J;</v>
      </c>
      <c r="E142" s="73" t="s">
        <v>172</v>
      </c>
      <c r="F142" s="75" t="s">
        <v>173</v>
      </c>
      <c r="G142" s="73" t="b">
        <f t="shared" si="6"/>
        <v>1</v>
      </c>
      <c r="H142" s="75" t="s">
        <v>174</v>
      </c>
      <c r="I142" s="75" t="b">
        <f t="shared" si="7"/>
        <v>1</v>
      </c>
      <c r="J142" s="75" t="b">
        <f t="shared" si="8"/>
        <v>1</v>
      </c>
      <c r="K142" s="73" t="str">
        <f>IF('Source NewCleanData'!$C959="lesson2",'Source NewCleanData'!F959,"")</f>
        <v>2018-05-02T20:15:57.132Z</v>
      </c>
    </row>
    <row r="143" spans="1:11" x14ac:dyDescent="0.3">
      <c r="A143" s="73">
        <f>VLOOKUP(C143,'UniqueAuthor#s'!$M$5:$N$68,2,TRUE)</f>
        <v>29</v>
      </c>
      <c r="B143" s="73" t="str">
        <f>IF('Source NewCleanData'!$C979="lesson2",'Source NewCleanData'!C979,"")</f>
        <v>lesson2</v>
      </c>
      <c r="C143" s="73">
        <f>IF('Source NewCleanData'!$C979="lesson2",'Source NewCleanData'!D979,"")</f>
        <v>479224761</v>
      </c>
      <c r="D143" s="73" t="str">
        <f>IF('Source NewCleanData'!$C979="lesson2",'Source NewCleanData'!E979,"")</f>
        <v>ConfirmS=&lt;#I&gt;o&lt;#J&gt;;
ConfirmK=&lt;#J&gt;;</v>
      </c>
      <c r="E143" s="73" t="s">
        <v>378</v>
      </c>
      <c r="F143" s="75" t="s">
        <v>215</v>
      </c>
      <c r="G143" s="73" t="b">
        <f t="shared" si="6"/>
        <v>0</v>
      </c>
      <c r="H143" s="75" t="s">
        <v>190</v>
      </c>
      <c r="I143" s="75" t="b">
        <f t="shared" si="7"/>
        <v>0</v>
      </c>
      <c r="J143" s="75" t="b">
        <f t="shared" si="8"/>
        <v>0</v>
      </c>
      <c r="K143" s="73" t="str">
        <f>IF('Source NewCleanData'!$C979="lesson2",'Source NewCleanData'!F979,"")</f>
        <v>2018-05-03T23:59:48.328Z</v>
      </c>
    </row>
    <row r="144" spans="1:11" x14ac:dyDescent="0.3">
      <c r="A144" s="73">
        <f>VLOOKUP(C144,'UniqueAuthor#s'!$M$5:$N$68,2,TRUE)</f>
        <v>29</v>
      </c>
      <c r="B144" s="73" t="str">
        <f>IF('Source NewCleanData'!$C980="lesson2",'Source NewCleanData'!C980,"")</f>
        <v>lesson2</v>
      </c>
      <c r="C144" s="73">
        <f>IF('Source NewCleanData'!$C980="lesson2",'Source NewCleanData'!D980,"")</f>
        <v>479224761</v>
      </c>
      <c r="D144" s="73" t="str">
        <f>IF('Source NewCleanData'!$C980="lesson2",'Source NewCleanData'!E980,"")</f>
        <v>ConfirmS=&lt;#I&gt;;
ConfirmK=&lt;#J&gt;;</v>
      </c>
      <c r="E144" s="73" t="s">
        <v>262</v>
      </c>
      <c r="F144" s="75" t="s">
        <v>173</v>
      </c>
      <c r="G144" s="73" t="b">
        <f t="shared" si="6"/>
        <v>1</v>
      </c>
      <c r="H144" s="75" t="s">
        <v>190</v>
      </c>
      <c r="I144" s="75" t="b">
        <f t="shared" si="7"/>
        <v>0</v>
      </c>
      <c r="J144" s="75" t="b">
        <f t="shared" si="8"/>
        <v>0</v>
      </c>
      <c r="K144" s="73" t="str">
        <f>IF('Source NewCleanData'!$C980="lesson2",'Source NewCleanData'!F980,"")</f>
        <v>2018-05-04T00:00:17.980Z</v>
      </c>
    </row>
    <row r="145" spans="1:11" x14ac:dyDescent="0.3">
      <c r="A145" s="73">
        <f>VLOOKUP(C145,'UniqueAuthor#s'!$M$5:$N$68,2,TRUE)</f>
        <v>29</v>
      </c>
      <c r="B145" s="73" t="str">
        <f>IF('Source NewCleanData'!$C981="lesson2",'Source NewCleanData'!C981,"")</f>
        <v>lesson2</v>
      </c>
      <c r="C145" s="73">
        <f>IF('Source NewCleanData'!$C981="lesson2",'Source NewCleanData'!D981,"")</f>
        <v>479224761</v>
      </c>
      <c r="D145" s="73" t="str">
        <f>IF('Source NewCleanData'!$C981="lesson2",'Source NewCleanData'!E981,"")</f>
        <v>ConfirmS=&lt;#I&gt;;
ConfirmK=&lt;#I&gt;;</v>
      </c>
      <c r="E145" s="73" t="s">
        <v>273</v>
      </c>
      <c r="F145" s="75" t="s">
        <v>173</v>
      </c>
      <c r="G145" s="73" t="b">
        <f t="shared" si="6"/>
        <v>1</v>
      </c>
      <c r="H145" s="75" t="s">
        <v>205</v>
      </c>
      <c r="I145" s="75" t="b">
        <f t="shared" si="7"/>
        <v>0</v>
      </c>
      <c r="J145" s="75" t="b">
        <f t="shared" si="8"/>
        <v>0</v>
      </c>
      <c r="K145" s="73" t="str">
        <f>IF('Source NewCleanData'!$C981="lesson2",'Source NewCleanData'!F981,"")</f>
        <v>2018-05-04T00:00:31.502Z</v>
      </c>
    </row>
    <row r="146" spans="1:11" x14ac:dyDescent="0.3">
      <c r="A146" s="73">
        <f>VLOOKUP(C146,'UniqueAuthor#s'!$M$5:$N$68,2,TRUE)</f>
        <v>29</v>
      </c>
      <c r="B146" s="73" t="str">
        <f>IF('Source NewCleanData'!$C982="lesson2",'Source NewCleanData'!C982,"")</f>
        <v>lesson2</v>
      </c>
      <c r="C146" s="73">
        <f>IF('Source NewCleanData'!$C982="lesson2",'Source NewCleanData'!D982,"")</f>
        <v>479224761</v>
      </c>
      <c r="D146" s="73" t="str">
        <f>IF('Source NewCleanData'!$C982="lesson2",'Source NewCleanData'!E982,"")</f>
        <v>ConfirmS=&lt;#I&gt;;
ConfirmK=&lt;#J&gt;;</v>
      </c>
      <c r="E146" s="73" t="s">
        <v>262</v>
      </c>
      <c r="F146" s="75" t="s">
        <v>173</v>
      </c>
      <c r="G146" s="73" t="b">
        <f t="shared" si="6"/>
        <v>1</v>
      </c>
      <c r="H146" s="75" t="s">
        <v>190</v>
      </c>
      <c r="I146" s="75" t="b">
        <f t="shared" si="7"/>
        <v>0</v>
      </c>
      <c r="J146" s="75" t="b">
        <f t="shared" si="8"/>
        <v>0</v>
      </c>
      <c r="K146" s="73" t="str">
        <f>IF('Source NewCleanData'!$C982="lesson2",'Source NewCleanData'!F982,"")</f>
        <v>2018-05-04T00:00:47.287Z</v>
      </c>
    </row>
    <row r="147" spans="1:11" x14ac:dyDescent="0.3">
      <c r="A147" s="73">
        <f>VLOOKUP(C147,'UniqueAuthor#s'!$M$5:$N$68,2,TRUE)</f>
        <v>29</v>
      </c>
      <c r="B147" s="73" t="str">
        <f>IF('Source NewCleanData'!$C983="lesson2",'Source NewCleanData'!C983,"")</f>
        <v>lesson2</v>
      </c>
      <c r="C147" s="73">
        <f>IF('Source NewCleanData'!$C983="lesson2",'Source NewCleanData'!D983,"")</f>
        <v>479224761</v>
      </c>
      <c r="D147" s="73" t="str">
        <f>IF('Source NewCleanData'!$C983="lesson2",'Source NewCleanData'!E983,"")</f>
        <v>ConfirmS=&lt;#I&gt;;
ConfirmK=&lt;#S&gt;;</v>
      </c>
      <c r="E147" s="73" t="s">
        <v>280</v>
      </c>
      <c r="F147" s="75" t="s">
        <v>173</v>
      </c>
      <c r="G147" s="73" t="b">
        <f t="shared" si="6"/>
        <v>1</v>
      </c>
      <c r="H147" s="75" t="s">
        <v>257</v>
      </c>
      <c r="I147" s="75" t="b">
        <f t="shared" si="7"/>
        <v>0</v>
      </c>
      <c r="J147" s="75" t="b">
        <f t="shared" si="8"/>
        <v>0</v>
      </c>
      <c r="K147" s="73" t="str">
        <f>IF('Source NewCleanData'!$C983="lesson2",'Source NewCleanData'!F983,"")</f>
        <v>2018-05-04T00:00:59.339Z</v>
      </c>
    </row>
    <row r="148" spans="1:11" x14ac:dyDescent="0.3">
      <c r="A148" s="73">
        <f>VLOOKUP(C148,'UniqueAuthor#s'!$M$5:$N$68,2,TRUE)</f>
        <v>29</v>
      </c>
      <c r="B148" s="73" t="str">
        <f>IF('Source NewCleanData'!$C984="lesson2",'Source NewCleanData'!C984,"")</f>
        <v>lesson2</v>
      </c>
      <c r="C148" s="73">
        <f>IF('Source NewCleanData'!$C984="lesson2",'Source NewCleanData'!D984,"")</f>
        <v>479224761</v>
      </c>
      <c r="D148" s="73" t="str">
        <f>IF('Source NewCleanData'!$C984="lesson2",'Source NewCleanData'!E984,"")</f>
        <v>ConfirmS=&lt;#I&gt;;
ConfirmK=&lt;#K&gt;;</v>
      </c>
      <c r="E148" s="73" t="s">
        <v>379</v>
      </c>
      <c r="F148" s="75" t="s">
        <v>173</v>
      </c>
      <c r="G148" s="73" t="b">
        <f t="shared" si="6"/>
        <v>1</v>
      </c>
      <c r="H148" s="75" t="s">
        <v>208</v>
      </c>
      <c r="I148" s="75" t="b">
        <f t="shared" si="7"/>
        <v>0</v>
      </c>
      <c r="J148" s="75" t="b">
        <f t="shared" si="8"/>
        <v>0</v>
      </c>
      <c r="K148" s="73" t="str">
        <f>IF('Source NewCleanData'!$C984="lesson2",'Source NewCleanData'!F984,"")</f>
        <v>2018-05-04T00:01:25.492Z</v>
      </c>
    </row>
    <row r="149" spans="1:11" x14ac:dyDescent="0.3">
      <c r="A149" s="73">
        <f>VLOOKUP(C149,'UniqueAuthor#s'!$M$5:$N$68,2,TRUE)</f>
        <v>29</v>
      </c>
      <c r="B149" s="73" t="str">
        <f>IF('Source NewCleanData'!$C985="lesson2",'Source NewCleanData'!C985,"")</f>
        <v>lesson2</v>
      </c>
      <c r="C149" s="73">
        <f>IF('Source NewCleanData'!$C985="lesson2",'Source NewCleanData'!D985,"")</f>
        <v>479224761</v>
      </c>
      <c r="D149" s="73" t="str">
        <f>IF('Source NewCleanData'!$C985="lesson2",'Source NewCleanData'!E985,"")</f>
        <v>ConfirmS=&lt;#I&gt;;
ConfirmK=Empty_String;</v>
      </c>
      <c r="E149" s="73" t="s">
        <v>380</v>
      </c>
      <c r="F149" s="75" t="s">
        <v>173</v>
      </c>
      <c r="G149" s="73" t="b">
        <f t="shared" si="6"/>
        <v>1</v>
      </c>
      <c r="H149" s="75" t="s">
        <v>317</v>
      </c>
      <c r="I149" s="75" t="b">
        <f t="shared" si="7"/>
        <v>0</v>
      </c>
      <c r="J149" s="75" t="b">
        <f t="shared" si="8"/>
        <v>0</v>
      </c>
      <c r="K149" s="73" t="str">
        <f>IF('Source NewCleanData'!$C985="lesson2",'Source NewCleanData'!F985,"")</f>
        <v>2018-05-04T00:01:40.067Z</v>
      </c>
    </row>
    <row r="150" spans="1:11" x14ac:dyDescent="0.3">
      <c r="A150" s="73">
        <f>VLOOKUP(C150,'UniqueAuthor#s'!$M$5:$N$68,2,TRUE)</f>
        <v>29</v>
      </c>
      <c r="B150" s="73" t="str">
        <f>IF('Source NewCleanData'!$C986="lesson2",'Source NewCleanData'!C986,"")</f>
        <v>lesson2</v>
      </c>
      <c r="C150" s="73">
        <f>IF('Source NewCleanData'!$C986="lesson2",'Source NewCleanData'!D986,"")</f>
        <v>479224761</v>
      </c>
      <c r="D150" s="73" t="str">
        <f>IF('Source NewCleanData'!$C986="lesson2",'Source NewCleanData'!E986,"")</f>
        <v>ConfirmS=&lt;#I&gt;;
ConfirmK=&lt;I&gt;;</v>
      </c>
      <c r="E150" s="73" t="s">
        <v>268</v>
      </c>
      <c r="F150" s="75" t="s">
        <v>173</v>
      </c>
      <c r="G150" s="73" t="b">
        <f t="shared" si="6"/>
        <v>1</v>
      </c>
      <c r="H150" s="75" t="s">
        <v>235</v>
      </c>
      <c r="I150" s="75" t="b">
        <f t="shared" si="7"/>
        <v>0</v>
      </c>
      <c r="J150" s="75" t="b">
        <f t="shared" si="8"/>
        <v>0</v>
      </c>
      <c r="K150" s="73" t="str">
        <f>IF('Source NewCleanData'!$C986="lesson2",'Source NewCleanData'!F986,"")</f>
        <v>2018-05-04T00:02:24.233Z</v>
      </c>
    </row>
    <row r="151" spans="1:11" x14ac:dyDescent="0.3">
      <c r="A151" s="73">
        <f>VLOOKUP(C151,'UniqueAuthor#s'!$M$5:$N$68,2,TRUE)</f>
        <v>29</v>
      </c>
      <c r="B151" s="73" t="str">
        <f>IF('Source NewCleanData'!$C987="lesson2",'Source NewCleanData'!C987,"")</f>
        <v>lesson2</v>
      </c>
      <c r="C151" s="73">
        <f>IF('Source NewCleanData'!$C987="lesson2",'Source NewCleanData'!D987,"")</f>
        <v>479224761</v>
      </c>
      <c r="D151" s="73" t="str">
        <f>IF('Source NewCleanData'!$C987="lesson2",'Source NewCleanData'!E987,"")</f>
        <v>ConfirmS=&lt;#I&gt;;
ConfirmK=&lt;J&gt;;</v>
      </c>
      <c r="E151" s="73" t="s">
        <v>266</v>
      </c>
      <c r="F151" s="75" t="s">
        <v>173</v>
      </c>
      <c r="G151" s="73" t="b">
        <f t="shared" si="6"/>
        <v>1</v>
      </c>
      <c r="H151" s="75" t="s">
        <v>195</v>
      </c>
      <c r="I151" s="75" t="b">
        <f t="shared" si="7"/>
        <v>0</v>
      </c>
      <c r="J151" s="75" t="b">
        <f t="shared" si="8"/>
        <v>0</v>
      </c>
      <c r="K151" s="73" t="str">
        <f>IF('Source NewCleanData'!$C987="lesson2",'Source NewCleanData'!F987,"")</f>
        <v>2018-05-04T00:02:46.334Z</v>
      </c>
    </row>
    <row r="152" spans="1:11" x14ac:dyDescent="0.3">
      <c r="A152" s="73">
        <f>VLOOKUP(C152,'UniqueAuthor#s'!$M$5:$N$68,2,TRUE)</f>
        <v>29</v>
      </c>
      <c r="B152" s="73" t="str">
        <f>IF('Source NewCleanData'!$C988="lesson2",'Source NewCleanData'!C988,"")</f>
        <v>lesson2</v>
      </c>
      <c r="C152" s="73">
        <f>IF('Source NewCleanData'!$C988="lesson2",'Source NewCleanData'!D988,"")</f>
        <v>479224761</v>
      </c>
      <c r="D152" s="73" t="str">
        <f>IF('Source NewCleanData'!$C988="lesson2",'Source NewCleanData'!E988,"")</f>
        <v>ConfirmS=&lt;#I&gt;;
ConfirmK=&lt;&gt;;</v>
      </c>
      <c r="E152" s="73" t="s">
        <v>381</v>
      </c>
      <c r="F152" s="75" t="s">
        <v>173</v>
      </c>
      <c r="G152" s="73" t="b">
        <f t="shared" si="6"/>
        <v>1</v>
      </c>
      <c r="H152" s="75" t="s">
        <v>250</v>
      </c>
      <c r="I152" s="75" t="b">
        <f t="shared" si="7"/>
        <v>0</v>
      </c>
      <c r="J152" s="75" t="b">
        <f t="shared" si="8"/>
        <v>0</v>
      </c>
      <c r="K152" s="73" t="str">
        <f>IF('Source NewCleanData'!$C988="lesson2",'Source NewCleanData'!F988,"")</f>
        <v>2018-05-04T00:02:57.504Z</v>
      </c>
    </row>
    <row r="153" spans="1:11" x14ac:dyDescent="0.3">
      <c r="A153" s="73">
        <f>VLOOKUP(C153,'UniqueAuthor#s'!$M$5:$N$68,2,TRUE)</f>
        <v>29</v>
      </c>
      <c r="B153" s="73" t="str">
        <f>IF('Source NewCleanData'!$C989="lesson2",'Source NewCleanData'!C989,"")</f>
        <v>lesson2</v>
      </c>
      <c r="C153" s="73">
        <f>IF('Source NewCleanData'!$C989="lesson2",'Source NewCleanData'!D989,"")</f>
        <v>479224761</v>
      </c>
      <c r="D153" s="73" t="str">
        <f>IF('Source NewCleanData'!$C989="lesson2",'Source NewCleanData'!E989,"")</f>
        <v>ConfirmS=&lt;#I&gt;;
ConfirmK=#S;</v>
      </c>
      <c r="E153" s="73" t="s">
        <v>382</v>
      </c>
      <c r="F153" s="75" t="s">
        <v>173</v>
      </c>
      <c r="G153" s="73" t="b">
        <f t="shared" si="6"/>
        <v>1</v>
      </c>
      <c r="H153" s="75" t="s">
        <v>227</v>
      </c>
      <c r="I153" s="75" t="b">
        <f t="shared" si="7"/>
        <v>0</v>
      </c>
      <c r="J153" s="75" t="b">
        <f t="shared" si="8"/>
        <v>0</v>
      </c>
      <c r="K153" s="73" t="str">
        <f>IF('Source NewCleanData'!$C989="lesson2",'Source NewCleanData'!F989,"")</f>
        <v>2018-05-04T00:03:14.455Z</v>
      </c>
    </row>
    <row r="154" spans="1:11" x14ac:dyDescent="0.3">
      <c r="A154" s="73">
        <f>VLOOKUP(C154,'UniqueAuthor#s'!$M$5:$N$68,2,TRUE)</f>
        <v>29</v>
      </c>
      <c r="B154" s="73" t="str">
        <f>IF('Source NewCleanData'!$C990="lesson2",'Source NewCleanData'!C990,"")</f>
        <v>lesson2</v>
      </c>
      <c r="C154" s="73">
        <f>IF('Source NewCleanData'!$C990="lesson2",'Source NewCleanData'!D990,"")</f>
        <v>479224761</v>
      </c>
      <c r="D154" s="73" t="str">
        <f>IF('Source NewCleanData'!$C990="lesson2",'Source NewCleanData'!E990,"")</f>
        <v>ConfirmS=&lt;#I&gt;;
ConfirmK=#J;</v>
      </c>
      <c r="E154" s="73" t="s">
        <v>172</v>
      </c>
      <c r="F154" s="75" t="s">
        <v>173</v>
      </c>
      <c r="G154" s="73" t="b">
        <f t="shared" si="6"/>
        <v>1</v>
      </c>
      <c r="H154" s="75" t="s">
        <v>174</v>
      </c>
      <c r="I154" s="75" t="b">
        <f t="shared" si="7"/>
        <v>1</v>
      </c>
      <c r="J154" s="75" t="b">
        <f t="shared" si="8"/>
        <v>1</v>
      </c>
      <c r="K154" s="73" t="str">
        <f>IF('Source NewCleanData'!$C990="lesson2",'Source NewCleanData'!F990,"")</f>
        <v>2018-05-04T00:03:22.410Z</v>
      </c>
    </row>
    <row r="155" spans="1:11" x14ac:dyDescent="0.3">
      <c r="A155" s="73">
        <f>VLOOKUP(C155,'UniqueAuthor#s'!$M$5:$N$68,2,TRUE)</f>
        <v>30</v>
      </c>
      <c r="B155" s="73" t="str">
        <f>IF('Source NewCleanData'!$C1009="lesson2",'Source NewCleanData'!C1009,"")</f>
        <v>lesson2</v>
      </c>
      <c r="C155" s="73">
        <f>IF('Source NewCleanData'!$C1009="lesson2",'Source NewCleanData'!D1009,"")</f>
        <v>505534945</v>
      </c>
      <c r="D155" s="73" t="str">
        <f>IF('Source NewCleanData'!$C1009="lesson2",'Source NewCleanData'!E1009,"")</f>
        <v>ConfirmS=&lt;I&gt;o#s;
ConfirmK=#J;</v>
      </c>
      <c r="E155" s="73" t="s">
        <v>383</v>
      </c>
      <c r="F155" s="75" t="s">
        <v>384</v>
      </c>
      <c r="G155" s="73" t="b">
        <f t="shared" si="6"/>
        <v>0</v>
      </c>
      <c r="H155" s="75" t="s">
        <v>174</v>
      </c>
      <c r="I155" s="75" t="b">
        <f t="shared" si="7"/>
        <v>1</v>
      </c>
      <c r="J155" s="75" t="b">
        <f t="shared" si="8"/>
        <v>0</v>
      </c>
      <c r="K155" s="73" t="str">
        <f>IF('Source NewCleanData'!$C1009="lesson2",'Source NewCleanData'!F1009,"")</f>
        <v>2018-04-24T23:58:49.665Z</v>
      </c>
    </row>
    <row r="156" spans="1:11" x14ac:dyDescent="0.3">
      <c r="A156" s="73">
        <f>VLOOKUP(C156,'UniqueAuthor#s'!$M$5:$N$68,2,TRUE)</f>
        <v>30</v>
      </c>
      <c r="B156" s="73" t="str">
        <f>IF('Source NewCleanData'!$C1010="lesson2",'Source NewCleanData'!C1010,"")</f>
        <v>lesson2</v>
      </c>
      <c r="C156" s="73">
        <f>IF('Source NewCleanData'!$C1010="lesson2",'Source NewCleanData'!D1010,"")</f>
        <v>505534945</v>
      </c>
      <c r="D156" s="73" t="str">
        <f>IF('Source NewCleanData'!$C1010="lesson2",'Source NewCleanData'!E1010,"")</f>
        <v>ConfirmS=&lt;I&gt;o#S;
ConfirmK=#J;</v>
      </c>
      <c r="E156" s="73" t="s">
        <v>240</v>
      </c>
      <c r="F156" s="75" t="s">
        <v>204</v>
      </c>
      <c r="G156" s="73" t="b">
        <f t="shared" si="6"/>
        <v>0</v>
      </c>
      <c r="H156" s="75" t="s">
        <v>174</v>
      </c>
      <c r="I156" s="75" t="b">
        <f t="shared" si="7"/>
        <v>1</v>
      </c>
      <c r="J156" s="75" t="b">
        <f t="shared" si="8"/>
        <v>0</v>
      </c>
      <c r="K156" s="73" t="str">
        <f>IF('Source NewCleanData'!$C1010="lesson2",'Source NewCleanData'!F1010,"")</f>
        <v>2018-04-24T23:59:04.840Z</v>
      </c>
    </row>
    <row r="157" spans="1:11" x14ac:dyDescent="0.3">
      <c r="A157" s="73">
        <f>VLOOKUP(C157,'UniqueAuthor#s'!$M$5:$N$68,2,TRUE)</f>
        <v>30</v>
      </c>
      <c r="B157" s="73" t="str">
        <f>IF('Source NewCleanData'!$C1011="lesson2",'Source NewCleanData'!C1011,"")</f>
        <v>lesson2</v>
      </c>
      <c r="C157" s="73">
        <f>IF('Source NewCleanData'!$C1011="lesson2",'Source NewCleanData'!D1011,"")</f>
        <v>505534945</v>
      </c>
      <c r="D157" s="73" t="str">
        <f>IF('Source NewCleanData'!$C1011="lesson2",'Source NewCleanData'!E1011,"")</f>
        <v>ConfirmS=#So&lt;I&gt;;
ConfirmK=#J;</v>
      </c>
      <c r="E157" s="73" t="s">
        <v>385</v>
      </c>
      <c r="F157" s="75" t="s">
        <v>243</v>
      </c>
      <c r="G157" s="73" t="b">
        <f t="shared" si="6"/>
        <v>0</v>
      </c>
      <c r="H157" s="75" t="s">
        <v>174</v>
      </c>
      <c r="I157" s="75" t="b">
        <f t="shared" si="7"/>
        <v>1</v>
      </c>
      <c r="J157" s="75" t="b">
        <f t="shared" si="8"/>
        <v>0</v>
      </c>
      <c r="K157" s="73" t="str">
        <f>IF('Source NewCleanData'!$C1011="lesson2",'Source NewCleanData'!F1011,"")</f>
        <v>2018-04-24T23:59:22.213Z</v>
      </c>
    </row>
    <row r="158" spans="1:11" x14ac:dyDescent="0.3">
      <c r="A158" s="73">
        <f>VLOOKUP(C158,'UniqueAuthor#s'!$M$5:$N$68,2,TRUE)</f>
        <v>30</v>
      </c>
      <c r="B158" s="73" t="str">
        <f>IF('Source NewCleanData'!$C1012="lesson2",'Source NewCleanData'!C1012,"")</f>
        <v>lesson2</v>
      </c>
      <c r="C158" s="73">
        <f>IF('Source NewCleanData'!$C1012="lesson2",'Source NewCleanData'!D1012,"")</f>
        <v>505534945</v>
      </c>
      <c r="D158" s="73" t="str">
        <f>IF('Source NewCleanData'!$C1012="lesson2",'Source NewCleanData'!E1012,"")</f>
        <v>ConfirmS=#So&lt;#I&gt;;
ConfirmK=#J;</v>
      </c>
      <c r="E158" s="73" t="s">
        <v>181</v>
      </c>
      <c r="F158" s="75" t="s">
        <v>182</v>
      </c>
      <c r="G158" s="73" t="b">
        <f t="shared" si="6"/>
        <v>1</v>
      </c>
      <c r="H158" s="75" t="s">
        <v>174</v>
      </c>
      <c r="I158" s="75" t="b">
        <f t="shared" si="7"/>
        <v>1</v>
      </c>
      <c r="J158" s="75" t="b">
        <f t="shared" si="8"/>
        <v>1</v>
      </c>
      <c r="K158" s="73" t="str">
        <f>IF('Source NewCleanData'!$C1012="lesson2",'Source NewCleanData'!F1012,"")</f>
        <v>2018-04-24T23:59:30.131Z</v>
      </c>
    </row>
    <row r="159" spans="1:11" x14ac:dyDescent="0.3">
      <c r="A159" s="73">
        <f>VLOOKUP(C159,'UniqueAuthor#s'!$M$5:$N$68,2,TRUE)</f>
        <v>31</v>
      </c>
      <c r="B159" s="73" t="str">
        <f>IF('Source NewCleanData'!$C1048="lesson2",'Source NewCleanData'!C1048,"")</f>
        <v>lesson2</v>
      </c>
      <c r="C159" s="73">
        <f>IF('Source NewCleanData'!$C1048="lesson2",'Source NewCleanData'!D1048,"")</f>
        <v>520399923</v>
      </c>
      <c r="D159" s="73" t="str">
        <f>IF('Source NewCleanData'!$C1048="lesson2",'Source NewCleanData'!E1048,"")</f>
        <v>ConfirmS=&lt;#I&gt;;
ConfirmK=&lt;#J&gt;;</v>
      </c>
      <c r="E159" s="73" t="s">
        <v>262</v>
      </c>
      <c r="F159" s="75" t="s">
        <v>173</v>
      </c>
      <c r="G159" s="73" t="b">
        <f t="shared" si="6"/>
        <v>1</v>
      </c>
      <c r="H159" s="75" t="s">
        <v>190</v>
      </c>
      <c r="I159" s="75" t="b">
        <f t="shared" si="7"/>
        <v>0</v>
      </c>
      <c r="J159" s="75" t="b">
        <f t="shared" si="8"/>
        <v>0</v>
      </c>
      <c r="K159" s="73" t="str">
        <f>IF('Source NewCleanData'!$C1048="lesson2",'Source NewCleanData'!F1048,"")</f>
        <v>2018-04-24T00:23:01.198Z</v>
      </c>
    </row>
    <row r="160" spans="1:11" x14ac:dyDescent="0.3">
      <c r="A160" s="73">
        <f>VLOOKUP(C160,'UniqueAuthor#s'!$M$5:$N$68,2,TRUE)</f>
        <v>31</v>
      </c>
      <c r="B160" s="73" t="str">
        <f>IF('Source NewCleanData'!$C1049="lesson2",'Source NewCleanData'!C1049,"")</f>
        <v>lesson2</v>
      </c>
      <c r="C160" s="73">
        <f>IF('Source NewCleanData'!$C1049="lesson2",'Source NewCleanData'!D1049,"")</f>
        <v>520399923</v>
      </c>
      <c r="D160" s="73" t="str">
        <f>IF('Source NewCleanData'!$C1049="lesson2",'Source NewCleanData'!E1049,"")</f>
        <v>ConfirmS=&lt;#J&gt;;
ConfirmK=&lt;#I&gt;;</v>
      </c>
      <c r="E160" s="73" t="s">
        <v>386</v>
      </c>
      <c r="F160" s="75" t="s">
        <v>207</v>
      </c>
      <c r="G160" s="73" t="b">
        <f t="shared" si="6"/>
        <v>0</v>
      </c>
      <c r="H160" s="75" t="s">
        <v>205</v>
      </c>
      <c r="I160" s="75" t="b">
        <f t="shared" si="7"/>
        <v>0</v>
      </c>
      <c r="J160" s="75" t="b">
        <f t="shared" si="8"/>
        <v>0</v>
      </c>
      <c r="K160" s="73" t="str">
        <f>IF('Source NewCleanData'!$C1049="lesson2",'Source NewCleanData'!F1049,"")</f>
        <v>2018-04-24T00:23:22.036Z</v>
      </c>
    </row>
    <row r="161" spans="1:11" x14ac:dyDescent="0.3">
      <c r="A161" s="73">
        <f>VLOOKUP(C161,'UniqueAuthor#s'!$M$5:$N$68,2,TRUE)</f>
        <v>31</v>
      </c>
      <c r="B161" s="73" t="str">
        <f>IF('Source NewCleanData'!$C1050="lesson2",'Source NewCleanData'!C1050,"")</f>
        <v>lesson2</v>
      </c>
      <c r="C161" s="73">
        <f>IF('Source NewCleanData'!$C1050="lesson2",'Source NewCleanData'!D1050,"")</f>
        <v>520399923</v>
      </c>
      <c r="D161" s="73" t="str">
        <f>IF('Source NewCleanData'!$C1050="lesson2",'Source NewCleanData'!E1050,"")</f>
        <v>ConfirmS=&lt;#I&gt;;
ConfirmK=&lt;#I&gt;;</v>
      </c>
      <c r="E161" s="73" t="s">
        <v>273</v>
      </c>
      <c r="F161" s="75" t="s">
        <v>173</v>
      </c>
      <c r="G161" s="73" t="b">
        <f t="shared" si="6"/>
        <v>1</v>
      </c>
      <c r="H161" s="75" t="s">
        <v>205</v>
      </c>
      <c r="I161" s="75" t="b">
        <f t="shared" si="7"/>
        <v>0</v>
      </c>
      <c r="J161" s="75" t="b">
        <f t="shared" si="8"/>
        <v>0</v>
      </c>
      <c r="K161" s="73" t="str">
        <f>IF('Source NewCleanData'!$C1050="lesson2",'Source NewCleanData'!F1050,"")</f>
        <v>2018-04-24T00:23:45.441Z</v>
      </c>
    </row>
    <row r="162" spans="1:11" x14ac:dyDescent="0.3">
      <c r="A162" s="73">
        <f>VLOOKUP(C162,'UniqueAuthor#s'!$M$5:$N$68,2,TRUE)</f>
        <v>31</v>
      </c>
      <c r="B162" s="73" t="str">
        <f>IF('Source NewCleanData'!$C1051="lesson2",'Source NewCleanData'!C1051,"")</f>
        <v>lesson2</v>
      </c>
      <c r="C162" s="73">
        <f>IF('Source NewCleanData'!$C1051="lesson2",'Source NewCleanData'!D1051,"")</f>
        <v>520399923</v>
      </c>
      <c r="D162" s="73" t="str">
        <f>IF('Source NewCleanData'!$C1051="lesson2",'Source NewCleanData'!E1051,"")</f>
        <v>ConfirmS=&lt;#I&gt;;
ConfirmK=#S;</v>
      </c>
      <c r="E162" s="73" t="s">
        <v>382</v>
      </c>
      <c r="F162" s="75" t="s">
        <v>173</v>
      </c>
      <c r="G162" s="73" t="b">
        <f t="shared" si="6"/>
        <v>1</v>
      </c>
      <c r="H162" s="75" t="s">
        <v>227</v>
      </c>
      <c r="I162" s="75" t="b">
        <f t="shared" si="7"/>
        <v>0</v>
      </c>
      <c r="J162" s="75" t="b">
        <f t="shared" si="8"/>
        <v>0</v>
      </c>
      <c r="K162" s="73" t="str">
        <f>IF('Source NewCleanData'!$C1051="lesson2",'Source NewCleanData'!F1051,"")</f>
        <v>2018-04-24T00:24:17.097Z</v>
      </c>
    </row>
    <row r="163" spans="1:11" x14ac:dyDescent="0.3">
      <c r="A163" s="73">
        <f>VLOOKUP(C163,'UniqueAuthor#s'!$M$5:$N$68,2,TRUE)</f>
        <v>31</v>
      </c>
      <c r="B163" s="73" t="str">
        <f>IF('Source NewCleanData'!$C1052="lesson2",'Source NewCleanData'!C1052,"")</f>
        <v>lesson2</v>
      </c>
      <c r="C163" s="73">
        <f>IF('Source NewCleanData'!$C1052="lesson2",'Source NewCleanData'!D1052,"")</f>
        <v>520399923</v>
      </c>
      <c r="D163" s="73" t="str">
        <f>IF('Source NewCleanData'!$C1052="lesson2",'Source NewCleanData'!E1052,"")</f>
        <v>ConfirmS=&lt;#I&gt;;
ConfirmK=#J;</v>
      </c>
      <c r="E163" s="73" t="s">
        <v>172</v>
      </c>
      <c r="F163" s="75" t="s">
        <v>173</v>
      </c>
      <c r="G163" s="73" t="b">
        <f t="shared" si="6"/>
        <v>1</v>
      </c>
      <c r="H163" s="75" t="s">
        <v>174</v>
      </c>
      <c r="I163" s="75" t="b">
        <f t="shared" si="7"/>
        <v>1</v>
      </c>
      <c r="J163" s="75" t="b">
        <f t="shared" si="8"/>
        <v>1</v>
      </c>
      <c r="K163" s="73" t="str">
        <f>IF('Source NewCleanData'!$C1052="lesson2",'Source NewCleanData'!F1052,"")</f>
        <v>2018-04-24T00:24:47.075Z</v>
      </c>
    </row>
    <row r="164" spans="1:11" x14ac:dyDescent="0.3">
      <c r="A164" s="73">
        <f>VLOOKUP(C164,'UniqueAuthor#s'!$M$5:$N$68,2,TRUE)</f>
        <v>31</v>
      </c>
      <c r="B164" s="73" t="str">
        <f>IF('Source NewCleanData'!$C1060="lesson2",'Source NewCleanData'!C1060,"")</f>
        <v>lesson2</v>
      </c>
      <c r="C164" s="73">
        <f>IF('Source NewCleanData'!$C1060="lesson2",'Source NewCleanData'!D1060,"")</f>
        <v>520399923</v>
      </c>
      <c r="D164" s="73" t="str">
        <f>IF('Source NewCleanData'!$C1060="lesson2",'Source NewCleanData'!E1060,"")</f>
        <v>ConfirmS=&lt;#I&gt;;
ConfirmK=#J;</v>
      </c>
      <c r="E164" s="73" t="s">
        <v>172</v>
      </c>
      <c r="F164" s="75" t="s">
        <v>173</v>
      </c>
      <c r="G164" s="73" t="b">
        <f t="shared" si="6"/>
        <v>1</v>
      </c>
      <c r="H164" s="75" t="s">
        <v>174</v>
      </c>
      <c r="I164" s="75" t="b">
        <f t="shared" si="7"/>
        <v>1</v>
      </c>
      <c r="J164" s="75" t="b">
        <f t="shared" si="8"/>
        <v>1</v>
      </c>
      <c r="K164" s="73" t="str">
        <f>IF('Source NewCleanData'!$C1060="lesson2",'Source NewCleanData'!F1060,"")</f>
        <v>2018-05-03T01:53:43.223Z</v>
      </c>
    </row>
    <row r="165" spans="1:11" x14ac:dyDescent="0.3">
      <c r="A165" s="73">
        <f>VLOOKUP(C165,'UniqueAuthor#s'!$M$5:$N$68,2,TRUE)</f>
        <v>32</v>
      </c>
      <c r="B165" s="73" t="str">
        <f>IF('Source NewCleanData'!$C1067="lesson2",'Source NewCleanData'!C1067,"")</f>
        <v>lesson2</v>
      </c>
      <c r="C165" s="73">
        <f>IF('Source NewCleanData'!$C1067="lesson2",'Source NewCleanData'!D1067,"")</f>
        <v>539024302</v>
      </c>
      <c r="D165" s="73" t="str">
        <f>IF('Source NewCleanData'!$C1067="lesson2",'Source NewCleanData'!E1067,"")</f>
        <v>ConfirmS=&lt;#I&gt;;
ConfirmK=#J;</v>
      </c>
      <c r="E165" s="73" t="s">
        <v>172</v>
      </c>
      <c r="F165" s="75" t="s">
        <v>173</v>
      </c>
      <c r="G165" s="73" t="b">
        <f t="shared" si="6"/>
        <v>1</v>
      </c>
      <c r="H165" s="75" t="s">
        <v>174</v>
      </c>
      <c r="I165" s="75" t="b">
        <f t="shared" si="7"/>
        <v>1</v>
      </c>
      <c r="J165" s="75" t="b">
        <f t="shared" si="8"/>
        <v>1</v>
      </c>
      <c r="K165" s="73" t="str">
        <f>IF('Source NewCleanData'!$C1067="lesson2",'Source NewCleanData'!F1067,"")</f>
        <v>2018-04-26T12:10:01.782Z</v>
      </c>
    </row>
    <row r="166" spans="1:11" x14ac:dyDescent="0.3">
      <c r="A166" s="73">
        <f>VLOOKUP(C166,'UniqueAuthor#s'!$M$5:$N$68,2,TRUE)</f>
        <v>33</v>
      </c>
      <c r="B166" s="73" t="str">
        <f>IF('Source NewCleanData'!$C1085="lesson2",'Source NewCleanData'!C1085,"")</f>
        <v>lesson2</v>
      </c>
      <c r="C166" s="73">
        <f>IF('Source NewCleanData'!$C1085="lesson2",'Source NewCleanData'!D1085,"")</f>
        <v>564686712</v>
      </c>
      <c r="D166" s="73" t="str">
        <f>IF('Source NewCleanData'!$C1085="lesson2",'Source NewCleanData'!E1085,"")</f>
        <v>ConfirmS=&lt;#J&gt;o&lt;#I&gt;o#S;
ConfirmK=&lt;K&gt;;</v>
      </c>
      <c r="E166" s="73" t="s">
        <v>387</v>
      </c>
      <c r="F166" s="75" t="s">
        <v>183</v>
      </c>
      <c r="G166" s="73" t="b">
        <f t="shared" si="6"/>
        <v>0</v>
      </c>
      <c r="H166" s="75" t="s">
        <v>264</v>
      </c>
      <c r="I166" s="75" t="b">
        <f t="shared" si="7"/>
        <v>0</v>
      </c>
      <c r="J166" s="75" t="b">
        <f t="shared" si="8"/>
        <v>0</v>
      </c>
      <c r="K166" s="73" t="str">
        <f>IF('Source NewCleanData'!$C1085="lesson2",'Source NewCleanData'!F1085,"")</f>
        <v>2018-05-03T22:05:07.355Z</v>
      </c>
    </row>
    <row r="167" spans="1:11" x14ac:dyDescent="0.3">
      <c r="A167" s="73">
        <f>VLOOKUP(C167,'UniqueAuthor#s'!$M$5:$N$68,2,TRUE)</f>
        <v>33</v>
      </c>
      <c r="B167" s="73" t="str">
        <f>IF('Source NewCleanData'!$C1086="lesson2",'Source NewCleanData'!C1086,"")</f>
        <v>lesson2</v>
      </c>
      <c r="C167" s="73">
        <f>IF('Source NewCleanData'!$C1086="lesson2",'Source NewCleanData'!D1086,"")</f>
        <v>564686712</v>
      </c>
      <c r="D167" s="73" t="str">
        <f>IF('Source NewCleanData'!$C1086="lesson2",'Source NewCleanData'!E1086,"")</f>
        <v>ConfirmS=&lt;#J&gt;o&lt;#I&gt;o#S;
ConfirmK=&lt;#K&gt;;</v>
      </c>
      <c r="E167" s="73" t="s">
        <v>388</v>
      </c>
      <c r="F167" s="75" t="s">
        <v>183</v>
      </c>
      <c r="G167" s="73" t="b">
        <f t="shared" si="6"/>
        <v>0</v>
      </c>
      <c r="H167" s="75" t="s">
        <v>208</v>
      </c>
      <c r="I167" s="75" t="b">
        <f t="shared" si="7"/>
        <v>0</v>
      </c>
      <c r="J167" s="75" t="b">
        <f t="shared" si="8"/>
        <v>0</v>
      </c>
      <c r="K167" s="73" t="str">
        <f>IF('Source NewCleanData'!$C1086="lesson2",'Source NewCleanData'!F1086,"")</f>
        <v>2018-05-03T22:05:20.111Z</v>
      </c>
    </row>
    <row r="168" spans="1:11" x14ac:dyDescent="0.3">
      <c r="A168" s="73">
        <f>VLOOKUP(C168,'UniqueAuthor#s'!$M$5:$N$68,2,TRUE)</f>
        <v>33</v>
      </c>
      <c r="B168" s="73" t="str">
        <f>IF('Source NewCleanData'!$C1087="lesson2",'Source NewCleanData'!C1087,"")</f>
        <v>lesson2</v>
      </c>
      <c r="C168" s="73">
        <f>IF('Source NewCleanData'!$C1087="lesson2",'Source NewCleanData'!D1087,"")</f>
        <v>564686712</v>
      </c>
      <c r="D168" s="73" t="str">
        <f>IF('Source NewCleanData'!$C1087="lesson2",'Source NewCleanData'!E1087,"")</f>
        <v>ConfirmS=&lt;#J&gt;o#S;
ConfirmK=&lt;#K&gt;;</v>
      </c>
      <c r="E168" s="73" t="s">
        <v>389</v>
      </c>
      <c r="F168" s="75" t="s">
        <v>197</v>
      </c>
      <c r="G168" s="73" t="b">
        <f t="shared" si="6"/>
        <v>0</v>
      </c>
      <c r="H168" s="75" t="s">
        <v>208</v>
      </c>
      <c r="I168" s="75" t="b">
        <f t="shared" si="7"/>
        <v>0</v>
      </c>
      <c r="J168" s="75" t="b">
        <f t="shared" si="8"/>
        <v>0</v>
      </c>
      <c r="K168" s="73" t="str">
        <f>IF('Source NewCleanData'!$C1087="lesson2",'Source NewCleanData'!F1087,"")</f>
        <v>2018-05-03T22:05:59.049Z</v>
      </c>
    </row>
    <row r="169" spans="1:11" x14ac:dyDescent="0.3">
      <c r="A169" s="73">
        <f>VLOOKUP(C169,'UniqueAuthor#s'!$M$5:$N$68,2,TRUE)</f>
        <v>33</v>
      </c>
      <c r="B169" s="73" t="str">
        <f>IF('Source NewCleanData'!$C1088="lesson2",'Source NewCleanData'!C1088,"")</f>
        <v>lesson2</v>
      </c>
      <c r="C169" s="73">
        <f>IF('Source NewCleanData'!$C1088="lesson2",'Source NewCleanData'!D1088,"")</f>
        <v>564686712</v>
      </c>
      <c r="D169" s="73" t="str">
        <f>IF('Source NewCleanData'!$C1088="lesson2",'Source NewCleanData'!E1088,"")</f>
        <v>ConfirmS=&lt;#J&gt;o#S;
ConfirmK=K;</v>
      </c>
      <c r="E169" s="73" t="s">
        <v>390</v>
      </c>
      <c r="F169" s="75" t="s">
        <v>197</v>
      </c>
      <c r="G169" s="73" t="b">
        <f t="shared" si="6"/>
        <v>0</v>
      </c>
      <c r="H169" s="75" t="s">
        <v>269</v>
      </c>
      <c r="I169" s="75" t="b">
        <f t="shared" si="7"/>
        <v>0</v>
      </c>
      <c r="J169" s="75" t="b">
        <f t="shared" si="8"/>
        <v>0</v>
      </c>
      <c r="K169" s="73" t="str">
        <f>IF('Source NewCleanData'!$C1088="lesson2",'Source NewCleanData'!F1088,"")</f>
        <v>2018-05-03T22:07:03.951Z</v>
      </c>
    </row>
    <row r="170" spans="1:11" x14ac:dyDescent="0.3">
      <c r="A170" s="73">
        <f>VLOOKUP(C170,'UniqueAuthor#s'!$M$5:$N$68,2,TRUE)</f>
        <v>33</v>
      </c>
      <c r="B170" s="73" t="str">
        <f>IF('Source NewCleanData'!$C1089="lesson2",'Source NewCleanData'!C1089,"")</f>
        <v>lesson2</v>
      </c>
      <c r="C170" s="73">
        <f>IF('Source NewCleanData'!$C1089="lesson2",'Source NewCleanData'!D1089,"")</f>
        <v>564686712</v>
      </c>
      <c r="D170" s="73" t="str">
        <f>IF('Source NewCleanData'!$C1089="lesson2",'Source NewCleanData'!E1089,"")</f>
        <v>ConfirmS=&lt;#J&gt;o#S;
ConfirmK=#K;</v>
      </c>
      <c r="E170" s="73" t="s">
        <v>391</v>
      </c>
      <c r="F170" s="75" t="s">
        <v>197</v>
      </c>
      <c r="G170" s="73" t="b">
        <f t="shared" si="6"/>
        <v>0</v>
      </c>
      <c r="H170" s="75" t="s">
        <v>202</v>
      </c>
      <c r="I170" s="75" t="b">
        <f t="shared" si="7"/>
        <v>0</v>
      </c>
      <c r="J170" s="75" t="b">
        <f t="shared" si="8"/>
        <v>0</v>
      </c>
      <c r="K170" s="73" t="str">
        <f>IF('Source NewCleanData'!$C1089="lesson2",'Source NewCleanData'!F1089,"")</f>
        <v>2018-05-03T22:07:20.429Z</v>
      </c>
    </row>
    <row r="171" spans="1:11" x14ac:dyDescent="0.3">
      <c r="A171" s="73">
        <f>VLOOKUP(C171,'UniqueAuthor#s'!$M$5:$N$68,2,TRUE)</f>
        <v>33</v>
      </c>
      <c r="B171" s="73" t="str">
        <f>IF('Source NewCleanData'!$C1090="lesson2",'Source NewCleanData'!C1090,"")</f>
        <v>lesson2</v>
      </c>
      <c r="C171" s="73">
        <f>IF('Source NewCleanData'!$C1090="lesson2",'Source NewCleanData'!D1090,"")</f>
        <v>564686712</v>
      </c>
      <c r="D171" s="73" t="str">
        <f>IF('Source NewCleanData'!$C1090="lesson2",'Source NewCleanData'!E1090,"")</f>
        <v>ConfirmS=&lt;#J&gt;o#S;
ConfirmK=K;</v>
      </c>
      <c r="E171" s="73" t="s">
        <v>390</v>
      </c>
      <c r="F171" s="75" t="s">
        <v>197</v>
      </c>
      <c r="G171" s="73" t="b">
        <f t="shared" si="6"/>
        <v>0</v>
      </c>
      <c r="H171" s="75" t="s">
        <v>269</v>
      </c>
      <c r="I171" s="75" t="b">
        <f t="shared" si="7"/>
        <v>0</v>
      </c>
      <c r="J171" s="75" t="b">
        <f t="shared" si="8"/>
        <v>0</v>
      </c>
      <c r="K171" s="73" t="str">
        <f>IF('Source NewCleanData'!$C1090="lesson2",'Source NewCleanData'!F1090,"")</f>
        <v>2018-05-03T22:07:26.132Z</v>
      </c>
    </row>
    <row r="172" spans="1:11" x14ac:dyDescent="0.3">
      <c r="A172" s="73">
        <f>VLOOKUP(C172,'UniqueAuthor#s'!$M$5:$N$68,2,TRUE)</f>
        <v>33</v>
      </c>
      <c r="B172" s="73" t="str">
        <f>IF('Source NewCleanData'!$C1091="lesson2",'Source NewCleanData'!C1091,"")</f>
        <v>lesson2</v>
      </c>
      <c r="C172" s="73">
        <f>IF('Source NewCleanData'!$C1091="lesson2",'Source NewCleanData'!D1091,"")</f>
        <v>564686712</v>
      </c>
      <c r="D172" s="73" t="str">
        <f>IF('Source NewCleanData'!$C1091="lesson2",'Source NewCleanData'!E1091,"")</f>
        <v>ConfirmS=&lt;#J&gt;o#S;
ConfirmK=&lt;#I&gt;;</v>
      </c>
      <c r="E172" s="73" t="s">
        <v>392</v>
      </c>
      <c r="F172" s="75" t="s">
        <v>197</v>
      </c>
      <c r="G172" s="73" t="b">
        <f t="shared" si="6"/>
        <v>0</v>
      </c>
      <c r="H172" s="75" t="s">
        <v>205</v>
      </c>
      <c r="I172" s="75" t="b">
        <f t="shared" si="7"/>
        <v>0</v>
      </c>
      <c r="J172" s="75" t="b">
        <f t="shared" si="8"/>
        <v>0</v>
      </c>
      <c r="K172" s="73" t="str">
        <f>IF('Source NewCleanData'!$C1091="lesson2",'Source NewCleanData'!F1091,"")</f>
        <v>2018-05-03T22:07:57.563Z</v>
      </c>
    </row>
    <row r="173" spans="1:11" x14ac:dyDescent="0.3">
      <c r="A173" s="73">
        <f>VLOOKUP(C173,'UniqueAuthor#s'!$M$5:$N$68,2,TRUE)</f>
        <v>33</v>
      </c>
      <c r="B173" s="73" t="str">
        <f>IF('Source NewCleanData'!$C1092="lesson2",'Source NewCleanData'!C1092,"")</f>
        <v>lesson2</v>
      </c>
      <c r="C173" s="73">
        <f>IF('Source NewCleanData'!$C1092="lesson2",'Source NewCleanData'!D1092,"")</f>
        <v>564686712</v>
      </c>
      <c r="D173" s="73" t="str">
        <f>IF('Source NewCleanData'!$C1092="lesson2",'Source NewCleanData'!E1092,"")</f>
        <v>ConfirmS=&lt;#I&gt;o#S;
ConfirmK=&lt;#J&gt;;</v>
      </c>
      <c r="E173" s="73" t="s">
        <v>255</v>
      </c>
      <c r="F173" s="75" t="s">
        <v>175</v>
      </c>
      <c r="G173" s="73" t="b">
        <f t="shared" si="6"/>
        <v>1</v>
      </c>
      <c r="H173" s="75" t="s">
        <v>190</v>
      </c>
      <c r="I173" s="75" t="b">
        <f t="shared" si="7"/>
        <v>0</v>
      </c>
      <c r="J173" s="75" t="b">
        <f t="shared" si="8"/>
        <v>0</v>
      </c>
      <c r="K173" s="73" t="str">
        <f>IF('Source NewCleanData'!$C1092="lesson2",'Source NewCleanData'!F1092,"")</f>
        <v>2018-05-03T22:08:12.681Z</v>
      </c>
    </row>
    <row r="174" spans="1:11" x14ac:dyDescent="0.3">
      <c r="A174" s="73">
        <f>VLOOKUP(C174,'UniqueAuthor#s'!$M$5:$N$68,2,TRUE)</f>
        <v>33</v>
      </c>
      <c r="B174" s="73" t="str">
        <f>IF('Source NewCleanData'!$C1093="lesson2",'Source NewCleanData'!C1093,"")</f>
        <v>lesson2</v>
      </c>
      <c r="C174" s="73">
        <f>IF('Source NewCleanData'!$C1093="lesson2",'Source NewCleanData'!D1093,"")</f>
        <v>564686712</v>
      </c>
      <c r="D174" s="73" t="str">
        <f>IF('Source NewCleanData'!$C1093="lesson2",'Source NewCleanData'!E1093,"")</f>
        <v>ConfirmS=&lt;#I&gt;o#S;
ConfirmK=#J;</v>
      </c>
      <c r="E174" s="73" t="s">
        <v>200</v>
      </c>
      <c r="F174" s="75" t="s">
        <v>175</v>
      </c>
      <c r="G174" s="73" t="b">
        <f t="shared" si="6"/>
        <v>1</v>
      </c>
      <c r="H174" s="75" t="s">
        <v>174</v>
      </c>
      <c r="I174" s="75" t="b">
        <f t="shared" si="7"/>
        <v>1</v>
      </c>
      <c r="J174" s="75" t="b">
        <f t="shared" si="8"/>
        <v>1</v>
      </c>
      <c r="K174" s="73" t="str">
        <f>IF('Source NewCleanData'!$C1093="lesson2",'Source NewCleanData'!F1093,"")</f>
        <v>2018-05-03T22:08:24.891Z</v>
      </c>
    </row>
    <row r="175" spans="1:11" x14ac:dyDescent="0.3">
      <c r="A175" s="73">
        <f>VLOOKUP(C175,'UniqueAuthor#s'!$M$5:$N$68,2,TRUE)</f>
        <v>34</v>
      </c>
      <c r="B175" s="73" t="str">
        <f>IF('Source NewCleanData'!$C1125="lesson2",'Source NewCleanData'!C1125,"")</f>
        <v>lesson2</v>
      </c>
      <c r="C175" s="73">
        <f>IF('Source NewCleanData'!$C1125="lesson2",'Source NewCleanData'!D1125,"")</f>
        <v>566473760</v>
      </c>
      <c r="D175" s="73" t="str">
        <f>IF('Source NewCleanData'!$C1125="lesson2",'Source NewCleanData'!E1125,"")</f>
        <v>ConfirmS=&lt;#I&gt;o#S;
ConfirmK=#J</v>
      </c>
      <c r="E175" s="73" t="s">
        <v>393</v>
      </c>
      <c r="F175" s="75" t="s">
        <v>175</v>
      </c>
      <c r="G175" s="73" t="b">
        <f t="shared" si="6"/>
        <v>1</v>
      </c>
      <c r="H175" s="75" t="s">
        <v>270</v>
      </c>
      <c r="I175" s="75" t="b">
        <f t="shared" si="7"/>
        <v>0</v>
      </c>
      <c r="J175" s="75" t="b">
        <f t="shared" si="8"/>
        <v>0</v>
      </c>
      <c r="K175" s="73" t="str">
        <f>IF('Source NewCleanData'!$C1125="lesson2",'Source NewCleanData'!F1125,"")</f>
        <v>2018-04-25T21:56:46.259Z</v>
      </c>
    </row>
    <row r="176" spans="1:11" x14ac:dyDescent="0.3">
      <c r="A176" s="73">
        <f>VLOOKUP(C176,'UniqueAuthor#s'!$M$5:$N$68,2,TRUE)</f>
        <v>34</v>
      </c>
      <c r="B176" s="73" t="str">
        <f>IF('Source NewCleanData'!$C1126="lesson2",'Source NewCleanData'!C1126,"")</f>
        <v>lesson2</v>
      </c>
      <c r="C176" s="73">
        <f>IF('Source NewCleanData'!$C1126="lesson2",'Source NewCleanData'!D1126,"")</f>
        <v>566473760</v>
      </c>
      <c r="D176" s="73" t="str">
        <f>IF('Source NewCleanData'!$C1126="lesson2",'Source NewCleanData'!E1126,"")</f>
        <v>ConfirmS=&lt;#I&gt;o#S;
ConfirmK=#J;</v>
      </c>
      <c r="E176" s="73" t="s">
        <v>200</v>
      </c>
      <c r="F176" s="75" t="s">
        <v>175</v>
      </c>
      <c r="G176" s="73" t="b">
        <f t="shared" si="6"/>
        <v>1</v>
      </c>
      <c r="H176" s="75" t="s">
        <v>174</v>
      </c>
      <c r="I176" s="75" t="b">
        <f t="shared" si="7"/>
        <v>1</v>
      </c>
      <c r="J176" s="75" t="b">
        <f t="shared" si="8"/>
        <v>1</v>
      </c>
      <c r="K176" s="73" t="str">
        <f>IF('Source NewCleanData'!$C1126="lesson2",'Source NewCleanData'!F1126,"")</f>
        <v>2018-04-25T21:56:52.816Z</v>
      </c>
    </row>
    <row r="177" spans="1:11" x14ac:dyDescent="0.3">
      <c r="A177" s="73">
        <f>VLOOKUP(C177,'UniqueAuthor#s'!$M$5:$N$68,2,TRUE)</f>
        <v>34</v>
      </c>
      <c r="B177" s="73" t="str">
        <f>IF('Source NewCleanData'!$C1139="lesson2",'Source NewCleanData'!C1139,"")</f>
        <v>lesson2</v>
      </c>
      <c r="C177" s="73">
        <f>IF('Source NewCleanData'!$C1139="lesson2",'Source NewCleanData'!D1139,"")</f>
        <v>566473760</v>
      </c>
      <c r="D177" s="73" t="str">
        <f>IF('Source NewCleanData'!$C1139="lesson2",'Source NewCleanData'!E1139,"")</f>
        <v>ConfirmS=&lt;#I&gt;;
ConfirmK=#J;</v>
      </c>
      <c r="E177" s="73" t="s">
        <v>172</v>
      </c>
      <c r="F177" s="75" t="s">
        <v>173</v>
      </c>
      <c r="G177" s="73" t="b">
        <f t="shared" si="6"/>
        <v>1</v>
      </c>
      <c r="H177" s="75" t="s">
        <v>174</v>
      </c>
      <c r="I177" s="75" t="b">
        <f t="shared" si="7"/>
        <v>1</v>
      </c>
      <c r="J177" s="75" t="b">
        <f t="shared" si="8"/>
        <v>1</v>
      </c>
      <c r="K177" s="73" t="str">
        <f>IF('Source NewCleanData'!$C1139="lesson2",'Source NewCleanData'!F1139,"")</f>
        <v>2018-05-03T11:37:34.405Z</v>
      </c>
    </row>
    <row r="178" spans="1:11" x14ac:dyDescent="0.3">
      <c r="A178" s="73">
        <f>VLOOKUP(C178,'UniqueAuthor#s'!$M$5:$N$68,2,TRUE)</f>
        <v>35</v>
      </c>
      <c r="B178" s="73" t="str">
        <f>IF('Source NewCleanData'!$C1147="lesson2",'Source NewCleanData'!C1147,"")</f>
        <v>lesson2</v>
      </c>
      <c r="C178" s="73">
        <f>IF('Source NewCleanData'!$C1147="lesson2",'Source NewCleanData'!D1147,"")</f>
        <v>584901398</v>
      </c>
      <c r="D178" s="73" t="str">
        <f>IF('Source NewCleanData'!$C1147="lesson2",'Source NewCleanData'!E1147,"")</f>
        <v>ConfirmS=&lt;#I&gt;;
ConfirmK=#J;</v>
      </c>
      <c r="E178" s="73" t="s">
        <v>172</v>
      </c>
      <c r="F178" s="75" t="s">
        <v>173</v>
      </c>
      <c r="G178" s="73" t="b">
        <f t="shared" si="6"/>
        <v>1</v>
      </c>
      <c r="H178" s="75" t="s">
        <v>174</v>
      </c>
      <c r="I178" s="75" t="b">
        <f t="shared" si="7"/>
        <v>1</v>
      </c>
      <c r="J178" s="75" t="b">
        <f t="shared" si="8"/>
        <v>1</v>
      </c>
      <c r="K178" s="73" t="str">
        <f>IF('Source NewCleanData'!$C1147="lesson2",'Source NewCleanData'!F1147,"")</f>
        <v>2018-04-26T01:24:35.226Z</v>
      </c>
    </row>
    <row r="179" spans="1:11" x14ac:dyDescent="0.3">
      <c r="A179" s="73">
        <f>VLOOKUP(C179,'UniqueAuthor#s'!$M$5:$N$68,2,TRUE)</f>
        <v>36</v>
      </c>
      <c r="B179" s="73" t="str">
        <f>IF('Source NewCleanData'!$C1155="lesson2",'Source NewCleanData'!C1155,"")</f>
        <v>lesson2</v>
      </c>
      <c r="C179" s="73">
        <f>IF('Source NewCleanData'!$C1155="lesson2",'Source NewCleanData'!D1155,"")</f>
        <v>594515373</v>
      </c>
      <c r="D179" s="73" t="str">
        <f>IF('Source NewCleanData'!$C1155="lesson2",'Source NewCleanData'!E1155,"")</f>
        <v>ConfirmS=&lt;#I&gt;;
ConfirmK=&lt;#J&gt;;</v>
      </c>
      <c r="E179" s="73" t="s">
        <v>262</v>
      </c>
      <c r="F179" s="75" t="s">
        <v>173</v>
      </c>
      <c r="G179" s="73" t="b">
        <f t="shared" si="6"/>
        <v>1</v>
      </c>
      <c r="H179" s="75" t="s">
        <v>190</v>
      </c>
      <c r="I179" s="75" t="b">
        <f t="shared" si="7"/>
        <v>0</v>
      </c>
      <c r="J179" s="75" t="b">
        <f t="shared" si="8"/>
        <v>0</v>
      </c>
      <c r="K179" s="73" t="str">
        <f>IF('Source NewCleanData'!$C1155="lesson2",'Source NewCleanData'!F1155,"")</f>
        <v>2018-04-24T00:17:32.236Z</v>
      </c>
    </row>
    <row r="180" spans="1:11" x14ac:dyDescent="0.3">
      <c r="A180" s="73">
        <f>VLOOKUP(C180,'UniqueAuthor#s'!$M$5:$N$68,2,TRUE)</f>
        <v>36</v>
      </c>
      <c r="B180" s="73" t="str">
        <f>IF('Source NewCleanData'!$C1156="lesson2",'Source NewCleanData'!C1156,"")</f>
        <v>lesson2</v>
      </c>
      <c r="C180" s="73">
        <f>IF('Source NewCleanData'!$C1156="lesson2",'Source NewCleanData'!D1156,"")</f>
        <v>594515373</v>
      </c>
      <c r="D180" s="73" t="str">
        <f>IF('Source NewCleanData'!$C1156="lesson2",'Source NewCleanData'!E1156,"")</f>
        <v>ConfirmS=&lt;#I&gt;;
ConfirmK=#J;</v>
      </c>
      <c r="E180" s="73" t="s">
        <v>172</v>
      </c>
      <c r="F180" s="75" t="s">
        <v>173</v>
      </c>
      <c r="G180" s="73" t="b">
        <f t="shared" si="6"/>
        <v>1</v>
      </c>
      <c r="H180" s="75" t="s">
        <v>174</v>
      </c>
      <c r="I180" s="75" t="b">
        <f t="shared" si="7"/>
        <v>1</v>
      </c>
      <c r="J180" s="75" t="b">
        <f t="shared" si="8"/>
        <v>1</v>
      </c>
      <c r="K180" s="73" t="str">
        <f>IF('Source NewCleanData'!$C1156="lesson2",'Source NewCleanData'!F1156,"")</f>
        <v>2018-04-24T00:17:48.579Z</v>
      </c>
    </row>
    <row r="181" spans="1:11" x14ac:dyDescent="0.3">
      <c r="A181" s="73">
        <f>VLOOKUP(C181,'UniqueAuthor#s'!$M$5:$N$68,2,TRUE)</f>
        <v>36</v>
      </c>
      <c r="B181" s="73" t="str">
        <f>IF('Source NewCleanData'!$C1166="lesson2",'Source NewCleanData'!C1166,"")</f>
        <v>lesson2</v>
      </c>
      <c r="C181" s="73">
        <f>IF('Source NewCleanData'!$C1166="lesson2",'Source NewCleanData'!D1166,"")</f>
        <v>594515373</v>
      </c>
      <c r="D181" s="73" t="str">
        <f>IF('Source NewCleanData'!$C1166="lesson2",'Source NewCleanData'!E1166,"")</f>
        <v>ConfirmS=&lt;#I&gt;;
ConfirmK=#J;</v>
      </c>
      <c r="E181" s="73" t="s">
        <v>172</v>
      </c>
      <c r="F181" s="75" t="s">
        <v>173</v>
      </c>
      <c r="G181" s="73" t="b">
        <f t="shared" si="6"/>
        <v>1</v>
      </c>
      <c r="H181" s="75" t="s">
        <v>174</v>
      </c>
      <c r="I181" s="75" t="b">
        <f t="shared" si="7"/>
        <v>1</v>
      </c>
      <c r="J181" s="75" t="b">
        <f t="shared" si="8"/>
        <v>1</v>
      </c>
      <c r="K181" s="73" t="str">
        <f>IF('Source NewCleanData'!$C1166="lesson2",'Source NewCleanData'!F1166,"")</f>
        <v>2018-04-30T01:27:25.837Z</v>
      </c>
    </row>
    <row r="182" spans="1:11" x14ac:dyDescent="0.3">
      <c r="A182" s="73">
        <f>VLOOKUP(C182,'UniqueAuthor#s'!$M$5:$N$68,2,TRUE)</f>
        <v>36</v>
      </c>
      <c r="B182" s="73" t="str">
        <f>IF('Source NewCleanData'!$C1180="lesson2",'Source NewCleanData'!C1180,"")</f>
        <v>lesson2</v>
      </c>
      <c r="C182" s="73">
        <f>IF('Source NewCleanData'!$C1180="lesson2",'Source NewCleanData'!D1180,"")</f>
        <v>594515373</v>
      </c>
      <c r="D182" s="73" t="str">
        <f>IF('Source NewCleanData'!$C1180="lesson2",'Source NewCleanData'!E1180,"")</f>
        <v>ConfirmS=&lt;#I&gt;;
ConfirmK=#J;</v>
      </c>
      <c r="E182" s="73" t="s">
        <v>172</v>
      </c>
      <c r="F182" s="75" t="s">
        <v>173</v>
      </c>
      <c r="G182" s="73" t="b">
        <f t="shared" si="6"/>
        <v>1</v>
      </c>
      <c r="H182" s="75" t="s">
        <v>174</v>
      </c>
      <c r="I182" s="75" t="b">
        <f t="shared" si="7"/>
        <v>1</v>
      </c>
      <c r="J182" s="75" t="b">
        <f t="shared" si="8"/>
        <v>1</v>
      </c>
      <c r="K182" s="73" t="str">
        <f>IF('Source NewCleanData'!$C1180="lesson2",'Source NewCleanData'!F1180,"")</f>
        <v>2018-05-02T16:12:14.773Z</v>
      </c>
    </row>
    <row r="183" spans="1:11" x14ac:dyDescent="0.3">
      <c r="A183" s="73">
        <f>VLOOKUP(C183,'UniqueAuthor#s'!$M$5:$N$68,2,TRUE)</f>
        <v>37</v>
      </c>
      <c r="B183" s="73" t="str">
        <f>IF('Source NewCleanData'!$C1194="lesson2",'Source NewCleanData'!C1194,"")</f>
        <v>lesson2</v>
      </c>
      <c r="C183" s="73">
        <f>IF('Source NewCleanData'!$C1194="lesson2",'Source NewCleanData'!D1194,"")</f>
        <v>596146975</v>
      </c>
      <c r="D183" s="73" t="str">
        <f>IF('Source NewCleanData'!$C1194="lesson2",'Source NewCleanData'!E1194,"")</f>
        <v>ConfirmS=&lt;#J,#I&gt;;
ConfirmK=#K;</v>
      </c>
      <c r="E183" s="73" t="s">
        <v>394</v>
      </c>
      <c r="F183" s="75" t="s">
        <v>211</v>
      </c>
      <c r="G183" s="73" t="b">
        <f t="shared" si="6"/>
        <v>0</v>
      </c>
      <c r="H183" s="75" t="s">
        <v>202</v>
      </c>
      <c r="I183" s="75" t="b">
        <f t="shared" si="7"/>
        <v>0</v>
      </c>
      <c r="J183" s="75" t="b">
        <f t="shared" si="8"/>
        <v>0</v>
      </c>
      <c r="K183" s="73" t="str">
        <f>IF('Source NewCleanData'!$C1194="lesson2",'Source NewCleanData'!F1194,"")</f>
        <v>2018-05-03T02:11:12.478Z</v>
      </c>
    </row>
    <row r="184" spans="1:11" x14ac:dyDescent="0.3">
      <c r="A184" s="73">
        <f>VLOOKUP(C184,'UniqueAuthor#s'!$M$5:$N$68,2,TRUE)</f>
        <v>37</v>
      </c>
      <c r="B184" s="73" t="str">
        <f>IF('Source NewCleanData'!$C1195="lesson2",'Source NewCleanData'!C1195,"")</f>
        <v>lesson2</v>
      </c>
      <c r="C184" s="73">
        <f>IF('Source NewCleanData'!$C1195="lesson2",'Source NewCleanData'!D1195,"")</f>
        <v>596146975</v>
      </c>
      <c r="D184" s="73" t="str">
        <f>IF('Source NewCleanData'!$C1195="lesson2",'Source NewCleanData'!E1195,"")</f>
        <v>ConfirmS=&lt;#J,#I&gt;;
ConfirmK=#K;</v>
      </c>
      <c r="E184" s="73" t="s">
        <v>394</v>
      </c>
      <c r="F184" s="75" t="s">
        <v>211</v>
      </c>
      <c r="G184" s="73" t="b">
        <f t="shared" si="6"/>
        <v>0</v>
      </c>
      <c r="H184" s="75" t="s">
        <v>202</v>
      </c>
      <c r="I184" s="75" t="b">
        <f t="shared" si="7"/>
        <v>0</v>
      </c>
      <c r="J184" s="75" t="b">
        <f t="shared" si="8"/>
        <v>0</v>
      </c>
      <c r="K184" s="73" t="str">
        <f>IF('Source NewCleanData'!$C1195="lesson2",'Source NewCleanData'!F1195,"")</f>
        <v>2018-05-03T02:11:19.177Z</v>
      </c>
    </row>
    <row r="185" spans="1:11" x14ac:dyDescent="0.3">
      <c r="A185" s="73">
        <f>VLOOKUP(C185,'UniqueAuthor#s'!$M$5:$N$68,2,TRUE)</f>
        <v>37</v>
      </c>
      <c r="B185" s="73" t="str">
        <f>IF('Source NewCleanData'!$C1196="lesson2",'Source NewCleanData'!C1196,"")</f>
        <v>lesson2</v>
      </c>
      <c r="C185" s="73">
        <f>IF('Source NewCleanData'!$C1196="lesson2",'Source NewCleanData'!D1196,"")</f>
        <v>596146975</v>
      </c>
      <c r="D185" s="73" t="str">
        <f>IF('Source NewCleanData'!$C1196="lesson2",'Source NewCleanData'!E1196,"")</f>
        <v>ConfirmS=&lt;#J,#I&gt;;
ConfirmK=#K;</v>
      </c>
      <c r="E185" s="73" t="s">
        <v>394</v>
      </c>
      <c r="F185" s="75" t="s">
        <v>211</v>
      </c>
      <c r="G185" s="73" t="b">
        <f t="shared" si="6"/>
        <v>0</v>
      </c>
      <c r="H185" s="75" t="s">
        <v>202</v>
      </c>
      <c r="I185" s="75" t="b">
        <f t="shared" si="7"/>
        <v>0</v>
      </c>
      <c r="J185" s="75" t="b">
        <f t="shared" si="8"/>
        <v>0</v>
      </c>
      <c r="K185" s="73" t="str">
        <f>IF('Source NewCleanData'!$C1196="lesson2",'Source NewCleanData'!F1196,"")</f>
        <v>2018-05-03T02:11:32.592Z</v>
      </c>
    </row>
    <row r="186" spans="1:11" x14ac:dyDescent="0.3">
      <c r="A186" s="73">
        <f>VLOOKUP(C186,'UniqueAuthor#s'!$M$5:$N$68,2,TRUE)</f>
        <v>37</v>
      </c>
      <c r="B186" s="73" t="str">
        <f>IF('Source NewCleanData'!$C1197="lesson2",'Source NewCleanData'!C1197,"")</f>
        <v>lesson2</v>
      </c>
      <c r="C186" s="73">
        <f>IF('Source NewCleanData'!$C1197="lesson2",'Source NewCleanData'!D1197,"")</f>
        <v>596146975</v>
      </c>
      <c r="D186" s="73" t="str">
        <f>IF('Source NewCleanData'!$C1197="lesson2",'Source NewCleanData'!E1197,"")</f>
        <v>ConfirmS=&lt;#J,#I&gt;;
ConfirmK=/**/</v>
      </c>
      <c r="E186" s="73" t="s">
        <v>395</v>
      </c>
      <c r="F186" s="75" t="s">
        <v>211</v>
      </c>
      <c r="G186" s="73" t="b">
        <f t="shared" si="6"/>
        <v>0</v>
      </c>
      <c r="H186" s="75" t="s">
        <v>319</v>
      </c>
      <c r="I186" s="75" t="b">
        <f t="shared" si="7"/>
        <v>0</v>
      </c>
      <c r="J186" s="75" t="b">
        <f t="shared" si="8"/>
        <v>0</v>
      </c>
      <c r="K186" s="73" t="str">
        <f>IF('Source NewCleanData'!$C1197="lesson2",'Source NewCleanData'!F1197,"")</f>
        <v>2018-05-03T02:11:54.836Z</v>
      </c>
    </row>
    <row r="187" spans="1:11" x14ac:dyDescent="0.3">
      <c r="A187" s="73">
        <f>VLOOKUP(C187,'UniqueAuthor#s'!$M$5:$N$68,2,TRUE)</f>
        <v>37</v>
      </c>
      <c r="B187" s="73" t="str">
        <f>IF('Source NewCleanData'!$C1198="lesson2",'Source NewCleanData'!C1198,"")</f>
        <v>lesson2</v>
      </c>
      <c r="C187" s="73">
        <f>IF('Source NewCleanData'!$C1198="lesson2",'Source NewCleanData'!D1198,"")</f>
        <v>596146975</v>
      </c>
      <c r="D187" s="73" t="str">
        <f>IF('Source NewCleanData'!$C1198="lesson2",'Source NewCleanData'!E1198,"")</f>
        <v>ConfirmS=&lt;#J,#I&gt;;
ConfirmK=/**/;</v>
      </c>
      <c r="E187" s="73" t="s">
        <v>396</v>
      </c>
      <c r="F187" s="75" t="s">
        <v>211</v>
      </c>
      <c r="G187" s="73" t="b">
        <f t="shared" si="6"/>
        <v>0</v>
      </c>
      <c r="H187" s="75" t="s">
        <v>198</v>
      </c>
      <c r="I187" s="75" t="b">
        <f t="shared" si="7"/>
        <v>0</v>
      </c>
      <c r="J187" s="75" t="b">
        <f t="shared" si="8"/>
        <v>0</v>
      </c>
      <c r="K187" s="73" t="str">
        <f>IF('Source NewCleanData'!$C1198="lesson2",'Source NewCleanData'!F1198,"")</f>
        <v>2018-05-03T02:12:02.638Z</v>
      </c>
    </row>
    <row r="188" spans="1:11" x14ac:dyDescent="0.3">
      <c r="A188" s="73">
        <f>VLOOKUP(C188,'UniqueAuthor#s'!$M$5:$N$68,2,TRUE)</f>
        <v>37</v>
      </c>
      <c r="B188" s="73" t="str">
        <f>IF('Source NewCleanData'!$C1199="lesson2",'Source NewCleanData'!C1199,"")</f>
        <v>lesson2</v>
      </c>
      <c r="C188" s="73">
        <f>IF('Source NewCleanData'!$C1199="lesson2",'Source NewCleanData'!D1199,"")</f>
        <v>596146975</v>
      </c>
      <c r="D188" s="73" t="str">
        <f>IF('Source NewCleanData'!$C1199="lesson2",'Source NewCleanData'!E1199,"")</f>
        <v>ConfirmS=;
ConfirmK=/**/;</v>
      </c>
      <c r="E188" s="73" t="s">
        <v>397</v>
      </c>
      <c r="F188" s="75" t="s">
        <v>91</v>
      </c>
      <c r="G188" s="73" t="b">
        <f t="shared" si="6"/>
        <v>0</v>
      </c>
      <c r="H188" s="75" t="s">
        <v>198</v>
      </c>
      <c r="I188" s="75" t="b">
        <f t="shared" si="7"/>
        <v>0</v>
      </c>
      <c r="J188" s="75" t="b">
        <f t="shared" si="8"/>
        <v>0</v>
      </c>
      <c r="K188" s="73" t="str">
        <f>IF('Source NewCleanData'!$C1199="lesson2",'Source NewCleanData'!F1199,"")</f>
        <v>2018-05-03T02:12:22.792Z</v>
      </c>
    </row>
    <row r="189" spans="1:11" x14ac:dyDescent="0.3">
      <c r="A189" s="73">
        <f>VLOOKUP(C189,'UniqueAuthor#s'!$M$5:$N$68,2,TRUE)</f>
        <v>37</v>
      </c>
      <c r="B189" s="73" t="str">
        <f>IF('Source NewCleanData'!$C1200="lesson2",'Source NewCleanData'!C1200,"")</f>
        <v>lesson2</v>
      </c>
      <c r="C189" s="73">
        <f>IF('Source NewCleanData'!$C1200="lesson2",'Source NewCleanData'!D1200,"")</f>
        <v>596146975</v>
      </c>
      <c r="D189" s="73" t="str">
        <f>IF('Source NewCleanData'!$C1200="lesson2",'Source NewCleanData'!E1200,"")</f>
        <v>ConfirmS=/**/;
ConfirmK=/**/;</v>
      </c>
      <c r="E189" s="73" t="s">
        <v>398</v>
      </c>
      <c r="F189" s="75" t="s">
        <v>249</v>
      </c>
      <c r="G189" s="73" t="b">
        <f t="shared" si="6"/>
        <v>0</v>
      </c>
      <c r="H189" s="75" t="s">
        <v>198</v>
      </c>
      <c r="I189" s="75" t="b">
        <f t="shared" si="7"/>
        <v>0</v>
      </c>
      <c r="J189" s="75" t="b">
        <f t="shared" si="8"/>
        <v>0</v>
      </c>
      <c r="K189" s="73" t="str">
        <f>IF('Source NewCleanData'!$C1200="lesson2",'Source NewCleanData'!F1200,"")</f>
        <v>2018-05-03T02:12:30.058Z</v>
      </c>
    </row>
    <row r="190" spans="1:11" x14ac:dyDescent="0.3">
      <c r="A190" s="73">
        <f>VLOOKUP(C190,'UniqueAuthor#s'!$M$5:$N$68,2,TRUE)</f>
        <v>37</v>
      </c>
      <c r="B190" s="73" t="str">
        <f>IF('Source NewCleanData'!$C1201="lesson2",'Source NewCleanData'!C1201,"")</f>
        <v>lesson2</v>
      </c>
      <c r="C190" s="73">
        <f>IF('Source NewCleanData'!$C1201="lesson2",'Source NewCleanData'!D1201,"")</f>
        <v>596146975</v>
      </c>
      <c r="D190" s="73" t="str">
        <f>IF('Source NewCleanData'!$C1201="lesson2",'Source NewCleanData'!E1201,"")</f>
        <v>ConfirmS=&lt;#J&gt;;
ConfirmK=/**/;</v>
      </c>
      <c r="E190" s="73" t="s">
        <v>399</v>
      </c>
      <c r="F190" s="75" t="s">
        <v>207</v>
      </c>
      <c r="G190" s="73" t="b">
        <f t="shared" si="6"/>
        <v>0</v>
      </c>
      <c r="H190" s="75" t="s">
        <v>198</v>
      </c>
      <c r="I190" s="75" t="b">
        <f t="shared" si="7"/>
        <v>0</v>
      </c>
      <c r="J190" s="75" t="b">
        <f t="shared" si="8"/>
        <v>0</v>
      </c>
      <c r="K190" s="73" t="str">
        <f>IF('Source NewCleanData'!$C1201="lesson2",'Source NewCleanData'!F1201,"")</f>
        <v>2018-05-03T02:13:17.582Z</v>
      </c>
    </row>
    <row r="191" spans="1:11" x14ac:dyDescent="0.3">
      <c r="A191" s="73">
        <f>VLOOKUP(C191,'UniqueAuthor#s'!$M$5:$N$68,2,TRUE)</f>
        <v>37</v>
      </c>
      <c r="B191" s="73" t="str">
        <f>IF('Source NewCleanData'!$C1202="lesson2",'Source NewCleanData'!C1202,"")</f>
        <v>lesson2</v>
      </c>
      <c r="C191" s="73">
        <f>IF('Source NewCleanData'!$C1202="lesson2",'Source NewCleanData'!D1202,"")</f>
        <v>596146975</v>
      </c>
      <c r="D191" s="73" t="str">
        <f>IF('Source NewCleanData'!$C1202="lesson2",'Source NewCleanData'!E1202,"")</f>
        <v>ConfirmS=&lt;#J&gt;;
ConfirmK=3;</v>
      </c>
      <c r="E191" s="73" t="s">
        <v>400</v>
      </c>
      <c r="F191" s="75" t="s">
        <v>207</v>
      </c>
      <c r="G191" s="73" t="b">
        <f t="shared" si="6"/>
        <v>0</v>
      </c>
      <c r="H191" s="75" t="s">
        <v>241</v>
      </c>
      <c r="I191" s="75" t="b">
        <f t="shared" si="7"/>
        <v>0</v>
      </c>
      <c r="J191" s="75" t="b">
        <f t="shared" si="8"/>
        <v>0</v>
      </c>
      <c r="K191" s="73" t="str">
        <f>IF('Source NewCleanData'!$C1202="lesson2",'Source NewCleanData'!F1202,"")</f>
        <v>2018-05-03T02:13:38.096Z</v>
      </c>
    </row>
    <row r="192" spans="1:11" x14ac:dyDescent="0.3">
      <c r="A192" s="73">
        <f>VLOOKUP(C192,'UniqueAuthor#s'!$M$5:$N$68,2,TRUE)</f>
        <v>37</v>
      </c>
      <c r="B192" s="73" t="str">
        <f>IF('Source NewCleanData'!$C1203="lesson2",'Source NewCleanData'!C1203,"")</f>
        <v>lesson2</v>
      </c>
      <c r="C192" s="73">
        <f>IF('Source NewCleanData'!$C1203="lesson2",'Source NewCleanData'!D1203,"")</f>
        <v>596146975</v>
      </c>
      <c r="D192" s="73" t="str">
        <f>IF('Source NewCleanData'!$C1203="lesson2",'Source NewCleanData'!E1203,"")</f>
        <v>ConfirmS=&lt;#J,#I&gt;;
ConfirmK=3;</v>
      </c>
      <c r="E192" s="73" t="s">
        <v>401</v>
      </c>
      <c r="F192" s="75" t="s">
        <v>211</v>
      </c>
      <c r="G192" s="73" t="b">
        <f t="shared" si="6"/>
        <v>0</v>
      </c>
      <c r="H192" s="75" t="s">
        <v>241</v>
      </c>
      <c r="I192" s="75" t="b">
        <f t="shared" si="7"/>
        <v>0</v>
      </c>
      <c r="J192" s="75" t="b">
        <f t="shared" si="8"/>
        <v>0</v>
      </c>
      <c r="K192" s="73" t="str">
        <f>IF('Source NewCleanData'!$C1203="lesson2",'Source NewCleanData'!F1203,"")</f>
        <v>2018-05-03T02:13:44.604Z</v>
      </c>
    </row>
    <row r="193" spans="1:11" x14ac:dyDescent="0.3">
      <c r="A193" s="73">
        <f>VLOOKUP(C193,'UniqueAuthor#s'!$M$5:$N$68,2,TRUE)</f>
        <v>37</v>
      </c>
      <c r="B193" s="73" t="str">
        <f>IF('Source NewCleanData'!$C1204="lesson2",'Source NewCleanData'!C1204,"")</f>
        <v>lesson2</v>
      </c>
      <c r="C193" s="73">
        <f>IF('Source NewCleanData'!$C1204="lesson2",'Source NewCleanData'!D1204,"")</f>
        <v>596146975</v>
      </c>
      <c r="D193" s="73" t="str">
        <f>IF('Source NewCleanData'!$C1204="lesson2",'Source NewCleanData'!E1204,"")</f>
        <v>ConfirmS=&lt;#J#I&gt;;
ConfirmK=3;</v>
      </c>
      <c r="E193" s="73" t="s">
        <v>402</v>
      </c>
      <c r="F193" s="75" t="s">
        <v>300</v>
      </c>
      <c r="G193" s="73" t="b">
        <f t="shared" si="6"/>
        <v>0</v>
      </c>
      <c r="H193" s="75" t="s">
        <v>241</v>
      </c>
      <c r="I193" s="75" t="b">
        <f t="shared" si="7"/>
        <v>0</v>
      </c>
      <c r="J193" s="75" t="b">
        <f t="shared" si="8"/>
        <v>0</v>
      </c>
      <c r="K193" s="73" t="str">
        <f>IF('Source NewCleanData'!$C1204="lesson2",'Source NewCleanData'!F1204,"")</f>
        <v>2018-05-03T02:13:50.985Z</v>
      </c>
    </row>
    <row r="194" spans="1:11" x14ac:dyDescent="0.3">
      <c r="A194" s="73">
        <f>VLOOKUP(C194,'UniqueAuthor#s'!$M$5:$N$68,2,TRUE)</f>
        <v>37</v>
      </c>
      <c r="B194" s="73" t="str">
        <f>IF('Source NewCleanData'!$C1205="lesson2",'Source NewCleanData'!C1205,"")</f>
        <v>lesson2</v>
      </c>
      <c r="C194" s="73">
        <f>IF('Source NewCleanData'!$C1205="lesson2",'Source NewCleanData'!D1205,"")</f>
        <v>596146975</v>
      </c>
      <c r="D194" s="73" t="str">
        <f>IF('Source NewCleanData'!$C1205="lesson2",'Source NewCleanData'!E1205,"")</f>
        <v>ConfirmS=&lt;#J&gt;o&lt;#I&gt;;
ConfirmK=3;</v>
      </c>
      <c r="E194" s="73" t="s">
        <v>403</v>
      </c>
      <c r="F194" s="75" t="s">
        <v>201</v>
      </c>
      <c r="G194" s="73" t="b">
        <f t="shared" si="6"/>
        <v>0</v>
      </c>
      <c r="H194" s="75" t="s">
        <v>241</v>
      </c>
      <c r="I194" s="75" t="b">
        <f t="shared" si="7"/>
        <v>0</v>
      </c>
      <c r="J194" s="75" t="b">
        <f t="shared" si="8"/>
        <v>0</v>
      </c>
      <c r="K194" s="73" t="str">
        <f>IF('Source NewCleanData'!$C1205="lesson2",'Source NewCleanData'!F1205,"")</f>
        <v>2018-05-03T02:14:26.869Z</v>
      </c>
    </row>
    <row r="195" spans="1:11" x14ac:dyDescent="0.3">
      <c r="A195" s="73">
        <f>VLOOKUP(C195,'UniqueAuthor#s'!$M$5:$N$68,2,TRUE)</f>
        <v>37</v>
      </c>
      <c r="B195" s="73" t="str">
        <f>IF('Source NewCleanData'!$C1206="lesson2",'Source NewCleanData'!C1206,"")</f>
        <v>lesson2</v>
      </c>
      <c r="C195" s="73">
        <f>IF('Source NewCleanData'!$C1206="lesson2",'Source NewCleanData'!D1206,"")</f>
        <v>596146975</v>
      </c>
      <c r="D195" s="73" t="str">
        <f>IF('Source NewCleanData'!$C1206="lesson2",'Source NewCleanData'!E1206,"")</f>
        <v>ConfirmS=&lt;#J&gt;o&lt;#I&gt;;
ConfirmK=#K;</v>
      </c>
      <c r="E195" s="73" t="s">
        <v>404</v>
      </c>
      <c r="F195" s="75" t="s">
        <v>201</v>
      </c>
      <c r="G195" s="73" t="b">
        <f t="shared" si="6"/>
        <v>0</v>
      </c>
      <c r="H195" s="75" t="s">
        <v>202</v>
      </c>
      <c r="I195" s="75" t="b">
        <f t="shared" si="7"/>
        <v>0</v>
      </c>
      <c r="J195" s="75" t="b">
        <f t="shared" si="8"/>
        <v>0</v>
      </c>
      <c r="K195" s="73" t="str">
        <f>IF('Source NewCleanData'!$C1206="lesson2",'Source NewCleanData'!F1206,"")</f>
        <v>2018-05-03T02:14:40.700Z</v>
      </c>
    </row>
    <row r="196" spans="1:11" x14ac:dyDescent="0.3">
      <c r="A196" s="73">
        <f>VLOOKUP(C196,'UniqueAuthor#s'!$M$5:$N$68,2,TRUE)</f>
        <v>37</v>
      </c>
      <c r="B196" s="73" t="str">
        <f>IF('Source NewCleanData'!$C1207="lesson2",'Source NewCleanData'!C1207,"")</f>
        <v>lesson2</v>
      </c>
      <c r="C196" s="73">
        <f>IF('Source NewCleanData'!$C1207="lesson2",'Source NewCleanData'!D1207,"")</f>
        <v>596146975</v>
      </c>
      <c r="D196" s="73" t="str">
        <f>IF('Source NewCleanData'!$C1207="lesson2",'Source NewCleanData'!E1207,"")</f>
        <v>ConfirmS=&lt;#I&gt;;
ConfirmK=#J;</v>
      </c>
      <c r="E196" s="73" t="s">
        <v>172</v>
      </c>
      <c r="F196" s="75" t="s">
        <v>173</v>
      </c>
      <c r="G196" s="73" t="b">
        <f t="shared" si="6"/>
        <v>1</v>
      </c>
      <c r="H196" s="75" t="s">
        <v>174</v>
      </c>
      <c r="I196" s="75" t="b">
        <f t="shared" si="7"/>
        <v>1</v>
      </c>
      <c r="J196" s="75" t="b">
        <f t="shared" si="8"/>
        <v>1</v>
      </c>
      <c r="K196" s="73" t="str">
        <f>IF('Source NewCleanData'!$C1207="lesson2",'Source NewCleanData'!F1207,"")</f>
        <v>2018-05-03T02:15:30.849Z</v>
      </c>
    </row>
    <row r="197" spans="1:11" x14ac:dyDescent="0.3">
      <c r="A197" s="73">
        <f>VLOOKUP(C197,'UniqueAuthor#s'!$M$5:$N$68,2,TRUE)</f>
        <v>38</v>
      </c>
      <c r="B197" s="73" t="str">
        <f>IF('Source NewCleanData'!$C1226="lesson2",'Source NewCleanData'!C1226,"")</f>
        <v>lesson2</v>
      </c>
      <c r="C197" s="73">
        <f>IF('Source NewCleanData'!$C1226="lesson2",'Source NewCleanData'!D1226,"")</f>
        <v>599521860</v>
      </c>
      <c r="D197" s="73" t="str">
        <f>IF('Source NewCleanData'!$C1226="lesson2",'Source NewCleanData'!E1226,"")</f>
        <v>ConfirmS=&lt;#I&gt;;
ConfirmK=#J;</v>
      </c>
      <c r="E197" s="73" t="s">
        <v>172</v>
      </c>
      <c r="F197" s="75" t="s">
        <v>173</v>
      </c>
      <c r="G197" s="73" t="b">
        <f t="shared" si="6"/>
        <v>1</v>
      </c>
      <c r="H197" s="75" t="s">
        <v>174</v>
      </c>
      <c r="I197" s="75" t="b">
        <f t="shared" si="7"/>
        <v>1</v>
      </c>
      <c r="J197" s="75" t="b">
        <f t="shared" si="8"/>
        <v>1</v>
      </c>
      <c r="K197" s="73" t="str">
        <f>IF('Source NewCleanData'!$C1226="lesson2",'Source NewCleanData'!F1226,"")</f>
        <v>2018-04-30T00:48:10.061Z</v>
      </c>
    </row>
    <row r="198" spans="1:11" x14ac:dyDescent="0.3">
      <c r="A198" s="73">
        <f>VLOOKUP(C198,'UniqueAuthor#s'!$M$5:$N$68,2,TRUE)</f>
        <v>39</v>
      </c>
      <c r="B198" s="73" t="str">
        <f>IF('Source NewCleanData'!$C1242="lesson2",'Source NewCleanData'!C1242,"")</f>
        <v>lesson2</v>
      </c>
      <c r="C198" s="73">
        <f>IF('Source NewCleanData'!$C1242="lesson2",'Source NewCleanData'!D1242,"")</f>
        <v>602371802</v>
      </c>
      <c r="D198" s="73" t="str">
        <f>IF('Source NewCleanData'!$C1242="lesson2",'Source NewCleanData'!E1242,"")</f>
        <v>ConfirmS=&lt;#I&gt;o&lt;#J&gt;o#S;
ConfirmK=#J;</v>
      </c>
      <c r="E198" s="73" t="s">
        <v>405</v>
      </c>
      <c r="F198" s="75" t="s">
        <v>189</v>
      </c>
      <c r="G198" s="73" t="b">
        <f t="shared" si="6"/>
        <v>0</v>
      </c>
      <c r="H198" s="75" t="s">
        <v>174</v>
      </c>
      <c r="I198" s="75" t="b">
        <f t="shared" si="7"/>
        <v>1</v>
      </c>
      <c r="J198" s="75" t="b">
        <f t="shared" si="8"/>
        <v>0</v>
      </c>
      <c r="K198" s="73" t="str">
        <f>IF('Source NewCleanData'!$C1242="lesson2",'Source NewCleanData'!F1242,"")</f>
        <v>2018-04-30T00:05:52.613Z</v>
      </c>
    </row>
    <row r="199" spans="1:11" x14ac:dyDescent="0.3">
      <c r="A199" s="73">
        <f>VLOOKUP(C199,'UniqueAuthor#s'!$M$5:$N$68,2,TRUE)</f>
        <v>39</v>
      </c>
      <c r="B199" s="73" t="str">
        <f>IF('Source NewCleanData'!$C1243="lesson2",'Source NewCleanData'!C1243,"")</f>
        <v>lesson2</v>
      </c>
      <c r="C199" s="73">
        <f>IF('Source NewCleanData'!$C1243="lesson2",'Source NewCleanData'!D1243,"")</f>
        <v>602371802</v>
      </c>
      <c r="D199" s="73" t="str">
        <f>IF('Source NewCleanData'!$C1243="lesson2",'Source NewCleanData'!E1243,"")</f>
        <v>ConfirmS=&lt;#J&gt;o&lt;#I&gt;o#S;
ConfirmK=#J;</v>
      </c>
      <c r="E199" s="73" t="s">
        <v>354</v>
      </c>
      <c r="F199" s="75" t="s">
        <v>183</v>
      </c>
      <c r="G199" s="73" t="b">
        <f t="shared" ref="G199:G262" si="9">IF(OR($F199=$R$9,$F199=$R$10,$F199=$R$11),TRUE,FALSE)</f>
        <v>0</v>
      </c>
      <c r="H199" s="75" t="s">
        <v>174</v>
      </c>
      <c r="I199" s="75" t="b">
        <f t="shared" ref="I199:I262" si="10">IF(H199=$R$17,TRUE,FALSE)</f>
        <v>1</v>
      </c>
      <c r="J199" s="75" t="b">
        <f t="shared" ref="J199:J262" si="11">IF(AND(G199,I199),TRUE,FALSE)</f>
        <v>0</v>
      </c>
      <c r="K199" s="73" t="str">
        <f>IF('Source NewCleanData'!$C1243="lesson2",'Source NewCleanData'!F1243,"")</f>
        <v>2018-04-30T00:06:04.392Z</v>
      </c>
    </row>
    <row r="200" spans="1:11" x14ac:dyDescent="0.3">
      <c r="A200" s="73">
        <f>VLOOKUP(C200,'UniqueAuthor#s'!$M$5:$N$68,2,TRUE)</f>
        <v>39</v>
      </c>
      <c r="B200" s="73" t="str">
        <f>IF('Source NewCleanData'!$C1244="lesson2",'Source NewCleanData'!C1244,"")</f>
        <v>lesson2</v>
      </c>
      <c r="C200" s="73">
        <f>IF('Source NewCleanData'!$C1244="lesson2",'Source NewCleanData'!D1244,"")</f>
        <v>602371802</v>
      </c>
      <c r="D200" s="73" t="str">
        <f>IF('Source NewCleanData'!$C1244="lesson2",'Source NewCleanData'!E1244,"")</f>
        <v>ConfirmS=&lt;#I&gt;o#S;
ConfirmK=#J;</v>
      </c>
      <c r="E200" s="73" t="s">
        <v>200</v>
      </c>
      <c r="F200" s="75" t="s">
        <v>175</v>
      </c>
      <c r="G200" s="73" t="b">
        <f t="shared" si="9"/>
        <v>1</v>
      </c>
      <c r="H200" s="75" t="s">
        <v>174</v>
      </c>
      <c r="I200" s="75" t="b">
        <f t="shared" si="10"/>
        <v>1</v>
      </c>
      <c r="J200" s="75" t="b">
        <f t="shared" si="11"/>
        <v>1</v>
      </c>
      <c r="K200" s="73" t="str">
        <f>IF('Source NewCleanData'!$C1244="lesson2",'Source NewCleanData'!F1244,"")</f>
        <v>2018-04-30T00:06:43.816Z</v>
      </c>
    </row>
    <row r="201" spans="1:11" x14ac:dyDescent="0.3">
      <c r="A201" s="73">
        <f>VLOOKUP(C201,'UniqueAuthor#s'!$M$5:$N$68,2,TRUE)</f>
        <v>39</v>
      </c>
      <c r="B201" s="73" t="str">
        <f>IF('Source NewCleanData'!$C1252="lesson2",'Source NewCleanData'!C1252,"")</f>
        <v>lesson2</v>
      </c>
      <c r="C201" s="73">
        <f>IF('Source NewCleanData'!$C1252="lesson2",'Source NewCleanData'!D1252,"")</f>
        <v>602371802</v>
      </c>
      <c r="D201" s="73" t="str">
        <f>IF('Source NewCleanData'!$C1252="lesson2",'Source NewCleanData'!E1252,"")</f>
        <v>ConfirmS=&lt;#I&gt;o#S;
ConfirmK=#J;</v>
      </c>
      <c r="E201" s="73" t="s">
        <v>200</v>
      </c>
      <c r="F201" s="75" t="s">
        <v>175</v>
      </c>
      <c r="G201" s="73" t="b">
        <f t="shared" si="9"/>
        <v>1</v>
      </c>
      <c r="H201" s="75" t="s">
        <v>174</v>
      </c>
      <c r="I201" s="75" t="b">
        <f t="shared" si="10"/>
        <v>1</v>
      </c>
      <c r="J201" s="75" t="b">
        <f t="shared" si="11"/>
        <v>1</v>
      </c>
      <c r="K201" s="73" t="str">
        <f>IF('Source NewCleanData'!$C1252="lesson2",'Source NewCleanData'!F1252,"")</f>
        <v>2018-04-30T00:16:31.498Z</v>
      </c>
    </row>
    <row r="202" spans="1:11" x14ac:dyDescent="0.3">
      <c r="A202" s="73">
        <f>VLOOKUP(C202,'UniqueAuthor#s'!$M$5:$N$68,2,TRUE)</f>
        <v>39</v>
      </c>
      <c r="B202" s="73" t="str">
        <f>IF('Source NewCleanData'!$C1259="lesson2",'Source NewCleanData'!C1259,"")</f>
        <v>lesson2</v>
      </c>
      <c r="C202" s="73">
        <f>IF('Source NewCleanData'!$C1259="lesson2",'Source NewCleanData'!D1259,"")</f>
        <v>602371802</v>
      </c>
      <c r="D202" s="73" t="str">
        <f>IF('Source NewCleanData'!$C1259="lesson2",'Source NewCleanData'!E1259,"")</f>
        <v>ConfirmS=#Jo#Io#S;
ConfirmK=/*expression*/;</v>
      </c>
      <c r="E202" s="73" t="s">
        <v>2158</v>
      </c>
      <c r="F202" s="75" t="s">
        <v>285</v>
      </c>
      <c r="G202" s="73" t="b">
        <f t="shared" si="9"/>
        <v>0</v>
      </c>
      <c r="H202" s="75" t="s">
        <v>212</v>
      </c>
      <c r="I202" s="75" t="b">
        <f t="shared" si="10"/>
        <v>0</v>
      </c>
      <c r="J202" s="75" t="b">
        <f t="shared" si="11"/>
        <v>0</v>
      </c>
      <c r="K202" s="73" t="str">
        <f>IF('Source NewCleanData'!$C1259="lesson2",'Source NewCleanData'!F1259,"")</f>
        <v>2018-05-03T21:13:52.960Z</v>
      </c>
    </row>
    <row r="203" spans="1:11" x14ac:dyDescent="0.3">
      <c r="A203" s="73">
        <f>VLOOKUP(C203,'UniqueAuthor#s'!$M$5:$N$68,2,TRUE)</f>
        <v>39</v>
      </c>
      <c r="B203" s="73" t="str">
        <f>IF('Source NewCleanData'!$C1260="lesson2",'Source NewCleanData'!C1260,"")</f>
        <v>lesson2</v>
      </c>
      <c r="C203" s="73">
        <f>IF('Source NewCleanData'!$C1260="lesson2",'Source NewCleanData'!D1260,"")</f>
        <v>602371802</v>
      </c>
      <c r="D203" s="73" t="str">
        <f>IF('Source NewCleanData'!$C1260="lesson2",'Source NewCleanData'!E1260,"")</f>
        <v>ConfirmS=#Io#S;
ConfirmK=#J;</v>
      </c>
      <c r="E203" s="73" t="s">
        <v>356</v>
      </c>
      <c r="F203" s="75" t="s">
        <v>287</v>
      </c>
      <c r="G203" s="73" t="b">
        <f t="shared" si="9"/>
        <v>0</v>
      </c>
      <c r="H203" s="75" t="s">
        <v>174</v>
      </c>
      <c r="I203" s="75" t="b">
        <f t="shared" si="10"/>
        <v>1</v>
      </c>
      <c r="J203" s="75" t="b">
        <f t="shared" si="11"/>
        <v>0</v>
      </c>
      <c r="K203" s="73" t="str">
        <f>IF('Source NewCleanData'!$C1260="lesson2",'Source NewCleanData'!F1260,"")</f>
        <v>2018-05-03T21:14:09.996Z</v>
      </c>
    </row>
    <row r="204" spans="1:11" x14ac:dyDescent="0.3">
      <c r="A204" s="73">
        <f>VLOOKUP(C204,'UniqueAuthor#s'!$M$5:$N$68,2,TRUE)</f>
        <v>39</v>
      </c>
      <c r="B204" s="73" t="str">
        <f>IF('Source NewCleanData'!$C1261="lesson2",'Source NewCleanData'!C1261,"")</f>
        <v>lesson2</v>
      </c>
      <c r="C204" s="73">
        <f>IF('Source NewCleanData'!$C1261="lesson2",'Source NewCleanData'!D1261,"")</f>
        <v>602371802</v>
      </c>
      <c r="D204" s="73" t="str">
        <f>IF('Source NewCleanData'!$C1261="lesson2",'Source NewCleanData'!E1261,"")</f>
        <v>ConfirmS=#Io#S;
ConfirmK=#J;</v>
      </c>
      <c r="E204" s="73" t="s">
        <v>356</v>
      </c>
      <c r="F204" s="75" t="s">
        <v>287</v>
      </c>
      <c r="G204" s="73" t="b">
        <f t="shared" si="9"/>
        <v>0</v>
      </c>
      <c r="H204" s="75" t="s">
        <v>174</v>
      </c>
      <c r="I204" s="75" t="b">
        <f t="shared" si="10"/>
        <v>1</v>
      </c>
      <c r="J204" s="75" t="b">
        <f t="shared" si="11"/>
        <v>0</v>
      </c>
      <c r="K204" s="73" t="str">
        <f>IF('Source NewCleanData'!$C1261="lesson2",'Source NewCleanData'!F1261,"")</f>
        <v>2018-05-03T21:14:34.517Z</v>
      </c>
    </row>
    <row r="205" spans="1:11" x14ac:dyDescent="0.3">
      <c r="A205" s="73">
        <f>VLOOKUP(C205,'UniqueAuthor#s'!$M$5:$N$68,2,TRUE)</f>
        <v>39</v>
      </c>
      <c r="B205" s="73" t="str">
        <f>IF('Source NewCleanData'!$C1262="lesson2",'Source NewCleanData'!C1262,"")</f>
        <v>lesson2</v>
      </c>
      <c r="C205" s="73">
        <f>IF('Source NewCleanData'!$C1262="lesson2",'Source NewCleanData'!D1262,"")</f>
        <v>602371802</v>
      </c>
      <c r="D205" s="73" t="str">
        <f>IF('Source NewCleanData'!$C1262="lesson2",'Source NewCleanData'!E1262,"")</f>
        <v>ConfirmS=#Io#S;
ConfirmK=#J;</v>
      </c>
      <c r="E205" s="73" t="s">
        <v>356</v>
      </c>
      <c r="F205" s="75" t="s">
        <v>287</v>
      </c>
      <c r="G205" s="73" t="b">
        <f t="shared" si="9"/>
        <v>0</v>
      </c>
      <c r="H205" s="75" t="s">
        <v>174</v>
      </c>
      <c r="I205" s="75" t="b">
        <f t="shared" si="10"/>
        <v>1</v>
      </c>
      <c r="J205" s="75" t="b">
        <f t="shared" si="11"/>
        <v>0</v>
      </c>
      <c r="K205" s="73" t="str">
        <f>IF('Source NewCleanData'!$C1262="lesson2",'Source NewCleanData'!F1262,"")</f>
        <v>2018-05-03T21:14:42.166Z</v>
      </c>
    </row>
    <row r="206" spans="1:11" x14ac:dyDescent="0.3">
      <c r="A206" s="73">
        <f>VLOOKUP(C206,'UniqueAuthor#s'!$M$5:$N$68,2,TRUE)</f>
        <v>39</v>
      </c>
      <c r="B206" s="73" t="str">
        <f>IF('Source NewCleanData'!$C1263="lesson2",'Source NewCleanData'!C1263,"")</f>
        <v>lesson2</v>
      </c>
      <c r="C206" s="73">
        <f>IF('Source NewCleanData'!$C1263="lesson2",'Source NewCleanData'!D1263,"")</f>
        <v>602371802</v>
      </c>
      <c r="D206" s="73" t="str">
        <f>IF('Source NewCleanData'!$C1263="lesson2",'Source NewCleanData'!E1263,"")</f>
        <v>ConfirmS=#S;
ConfirmK=#K;</v>
      </c>
      <c r="E206" s="73" t="s">
        <v>362</v>
      </c>
      <c r="F206" s="75" t="s">
        <v>41</v>
      </c>
      <c r="G206" s="73" t="b">
        <f t="shared" si="9"/>
        <v>0</v>
      </c>
      <c r="H206" s="75" t="s">
        <v>202</v>
      </c>
      <c r="I206" s="75" t="b">
        <f t="shared" si="10"/>
        <v>0</v>
      </c>
      <c r="J206" s="75" t="b">
        <f t="shared" si="11"/>
        <v>0</v>
      </c>
      <c r="K206" s="73" t="str">
        <f>IF('Source NewCleanData'!$C1263="lesson2",'Source NewCleanData'!F1263,"")</f>
        <v>2018-05-03T21:15:21.102Z</v>
      </c>
    </row>
    <row r="207" spans="1:11" x14ac:dyDescent="0.3">
      <c r="A207" s="73">
        <f>VLOOKUP(C207,'UniqueAuthor#s'!$M$5:$N$68,2,TRUE)</f>
        <v>39</v>
      </c>
      <c r="B207" s="73" t="str">
        <f>IF('Source NewCleanData'!$C1264="lesson2",'Source NewCleanData'!C1264,"")</f>
        <v>lesson2</v>
      </c>
      <c r="C207" s="73">
        <f>IF('Source NewCleanData'!$C1264="lesson2",'Source NewCleanData'!D1264,"")</f>
        <v>602371802</v>
      </c>
      <c r="D207" s="73" t="str">
        <f>IF('Source NewCleanData'!$C1264="lesson2",'Source NewCleanData'!E1264,"")</f>
        <v>ConfirmS=#Io#S;
ConfirmK=#K;</v>
      </c>
      <c r="E207" s="73" t="s">
        <v>2164</v>
      </c>
      <c r="F207" s="75" t="s">
        <v>287</v>
      </c>
      <c r="G207" s="73" t="b">
        <f t="shared" si="9"/>
        <v>0</v>
      </c>
      <c r="H207" s="75" t="s">
        <v>202</v>
      </c>
      <c r="I207" s="75" t="b">
        <f t="shared" si="10"/>
        <v>0</v>
      </c>
      <c r="J207" s="75" t="b">
        <f t="shared" si="11"/>
        <v>0</v>
      </c>
      <c r="K207" s="73" t="str">
        <f>IF('Source NewCleanData'!$C1264="lesson2",'Source NewCleanData'!F1264,"")</f>
        <v>2018-05-03T21:15:31.326Z</v>
      </c>
    </row>
    <row r="208" spans="1:11" x14ac:dyDescent="0.3">
      <c r="A208" s="73">
        <f>VLOOKUP(C208,'UniqueAuthor#s'!$M$5:$N$68,2,TRUE)</f>
        <v>39</v>
      </c>
      <c r="B208" s="73" t="str">
        <f>IF('Source NewCleanData'!$C1267="lesson2",'Source NewCleanData'!C1267,"")</f>
        <v>lesson2</v>
      </c>
      <c r="C208" s="73">
        <f>IF('Source NewCleanData'!$C1267="lesson2",'Source NewCleanData'!D1267,"")</f>
        <v>602371802</v>
      </c>
      <c r="D208" s="73" t="str">
        <f>IF('Source NewCleanData'!$C1267="lesson2",'Source NewCleanData'!E1267,"")</f>
        <v>ConfirmS=&lt;#I&gt;o#S;
ConfirmK=#J;</v>
      </c>
      <c r="E208" s="73" t="s">
        <v>200</v>
      </c>
      <c r="F208" s="75" t="s">
        <v>175</v>
      </c>
      <c r="G208" s="73" t="b">
        <f t="shared" si="9"/>
        <v>1</v>
      </c>
      <c r="H208" s="75" t="s">
        <v>174</v>
      </c>
      <c r="I208" s="75" t="b">
        <f t="shared" si="10"/>
        <v>1</v>
      </c>
      <c r="J208" s="75" t="b">
        <f t="shared" si="11"/>
        <v>1</v>
      </c>
      <c r="K208" s="73" t="str">
        <f>IF('Source NewCleanData'!$C1267="lesson2",'Source NewCleanData'!F1267,"")</f>
        <v>2018-05-03T21:16:49.393Z</v>
      </c>
    </row>
    <row r="209" spans="1:11" x14ac:dyDescent="0.3">
      <c r="A209" s="73">
        <f>VLOOKUP(C209,'UniqueAuthor#s'!$M$5:$N$68,2,TRUE)</f>
        <v>40</v>
      </c>
      <c r="B209" s="73" t="str">
        <f>IF('Source NewCleanData'!$C1282="lesson2",'Source NewCleanData'!C1282,"")</f>
        <v>lesson2</v>
      </c>
      <c r="C209" s="73">
        <f>IF('Source NewCleanData'!$C1282="lesson2",'Source NewCleanData'!D1282,"")</f>
        <v>618773139</v>
      </c>
      <c r="D209" s="73" t="str">
        <f>IF('Source NewCleanData'!$C1282="lesson2",'Source NewCleanData'!E1282,"")</f>
        <v>ConfirmS=I;
ConfirmK=J;</v>
      </c>
      <c r="E209" s="73" t="s">
        <v>225</v>
      </c>
      <c r="F209" s="75" t="s">
        <v>226</v>
      </c>
      <c r="G209" s="73" t="b">
        <f t="shared" si="9"/>
        <v>0</v>
      </c>
      <c r="H209" s="75" t="s">
        <v>184</v>
      </c>
      <c r="I209" s="75" t="b">
        <f t="shared" si="10"/>
        <v>0</v>
      </c>
      <c r="J209" s="75" t="b">
        <f t="shared" si="11"/>
        <v>0</v>
      </c>
      <c r="K209" s="73" t="str">
        <f>IF('Source NewCleanData'!$C1282="lesson2",'Source NewCleanData'!F1282,"")</f>
        <v>2018-04-29T20:38:13.830Z</v>
      </c>
    </row>
    <row r="210" spans="1:11" x14ac:dyDescent="0.3">
      <c r="A210" s="73">
        <f>VLOOKUP(C210,'UniqueAuthor#s'!$M$5:$N$68,2,TRUE)</f>
        <v>40</v>
      </c>
      <c r="B210" s="73" t="str">
        <f>IF('Source NewCleanData'!$C1283="lesson2",'Source NewCleanData'!C1283,"")</f>
        <v>lesson2</v>
      </c>
      <c r="C210" s="73">
        <f>IF('Source NewCleanData'!$C1283="lesson2",'Source NewCleanData'!D1283,"")</f>
        <v>618773139</v>
      </c>
      <c r="D210" s="73" t="str">
        <f>IF('Source NewCleanData'!$C1283="lesson2",'Source NewCleanData'!E1283,"")</f>
        <v>ConfirmS=&lt;#I&gt;o#S;
ConfirmK=J;</v>
      </c>
      <c r="E210" s="73" t="s">
        <v>196</v>
      </c>
      <c r="F210" s="75" t="s">
        <v>175</v>
      </c>
      <c r="G210" s="73" t="b">
        <f t="shared" si="9"/>
        <v>1</v>
      </c>
      <c r="H210" s="75" t="s">
        <v>184</v>
      </c>
      <c r="I210" s="75" t="b">
        <f t="shared" si="10"/>
        <v>0</v>
      </c>
      <c r="J210" s="75" t="b">
        <f t="shared" si="11"/>
        <v>0</v>
      </c>
      <c r="K210" s="73" t="str">
        <f>IF('Source NewCleanData'!$C1283="lesson2",'Source NewCleanData'!F1283,"")</f>
        <v>2018-04-29T20:38:51.418Z</v>
      </c>
    </row>
    <row r="211" spans="1:11" x14ac:dyDescent="0.3">
      <c r="A211" s="73">
        <f>VLOOKUP(C211,'UniqueAuthor#s'!$M$5:$N$68,2,TRUE)</f>
        <v>41</v>
      </c>
      <c r="B211" s="73" t="str">
        <f>IF('Source NewCleanData'!$C1290="lesson2",'Source NewCleanData'!C1290,"")</f>
        <v>lesson2</v>
      </c>
      <c r="C211" s="73">
        <f>IF('Source NewCleanData'!$C1290="lesson2",'Source NewCleanData'!D1290,"")</f>
        <v>625941617</v>
      </c>
      <c r="D211" s="73" t="str">
        <f>IF('Source NewCleanData'!$C1290="lesson2",'Source NewCleanData'!E1290,"")</f>
        <v>ConfirmS=&lt;#I&gt;:
ConfirmK=#J;</v>
      </c>
      <c r="E211" s="73" t="s">
        <v>406</v>
      </c>
      <c r="F211" s="75" t="s">
        <v>303</v>
      </c>
      <c r="G211" s="73" t="b">
        <f t="shared" si="9"/>
        <v>0</v>
      </c>
      <c r="H211" s="75" t="s">
        <v>174</v>
      </c>
      <c r="I211" s="75" t="b">
        <f t="shared" si="10"/>
        <v>1</v>
      </c>
      <c r="J211" s="75" t="b">
        <f t="shared" si="11"/>
        <v>0</v>
      </c>
      <c r="K211" s="73" t="str">
        <f>IF('Source NewCleanData'!$C1290="lesson2",'Source NewCleanData'!F1290,"")</f>
        <v>2018-04-26T15:56:42.965Z</v>
      </c>
    </row>
    <row r="212" spans="1:11" x14ac:dyDescent="0.3">
      <c r="A212" s="73">
        <f>VLOOKUP(C212,'UniqueAuthor#s'!$M$5:$N$68,2,TRUE)</f>
        <v>41</v>
      </c>
      <c r="B212" s="73" t="str">
        <f>IF('Source NewCleanData'!$C1291="lesson2",'Source NewCleanData'!C1291,"")</f>
        <v>lesson2</v>
      </c>
      <c r="C212" s="73">
        <f>IF('Source NewCleanData'!$C1291="lesson2",'Source NewCleanData'!D1291,"")</f>
        <v>625941617</v>
      </c>
      <c r="D212" s="73" t="str">
        <f>IF('Source NewCleanData'!$C1291="lesson2",'Source NewCleanData'!E1291,"")</f>
        <v>ConfirmS=&lt;#I&gt;;
ConfirmK=#J;</v>
      </c>
      <c r="E212" s="73" t="s">
        <v>172</v>
      </c>
      <c r="F212" s="75" t="s">
        <v>173</v>
      </c>
      <c r="G212" s="73" t="b">
        <f t="shared" si="9"/>
        <v>1</v>
      </c>
      <c r="H212" s="75" t="s">
        <v>174</v>
      </c>
      <c r="I212" s="75" t="b">
        <f t="shared" si="10"/>
        <v>1</v>
      </c>
      <c r="J212" s="75" t="b">
        <f t="shared" si="11"/>
        <v>1</v>
      </c>
      <c r="K212" s="73" t="str">
        <f>IF('Source NewCleanData'!$C1291="lesson2",'Source NewCleanData'!F1291,"")</f>
        <v>2018-04-26T15:56:49.301Z</v>
      </c>
    </row>
    <row r="213" spans="1:11" x14ac:dyDescent="0.3">
      <c r="A213" s="73">
        <f>VLOOKUP(C213,'UniqueAuthor#s'!$M$5:$N$68,2,TRUE)</f>
        <v>41</v>
      </c>
      <c r="B213" s="73" t="str">
        <f>IF('Source NewCleanData'!$C1306="lesson2",'Source NewCleanData'!C1306,"")</f>
        <v>lesson2</v>
      </c>
      <c r="C213" s="73">
        <f>IF('Source NewCleanData'!$C1306="lesson2",'Source NewCleanData'!D1306,"")</f>
        <v>625941617</v>
      </c>
      <c r="D213" s="73" t="str">
        <f>IF('Source NewCleanData'!$C1306="lesson2",'Source NewCleanData'!E1306,"")</f>
        <v>ConfirmS=&lt;#J&gt;;
ConfirmK=#I;</v>
      </c>
      <c r="E213" s="73" t="s">
        <v>367</v>
      </c>
      <c r="F213" s="75" t="s">
        <v>207</v>
      </c>
      <c r="G213" s="73" t="b">
        <f t="shared" si="9"/>
        <v>0</v>
      </c>
      <c r="H213" s="75" t="s">
        <v>219</v>
      </c>
      <c r="I213" s="75" t="b">
        <f t="shared" si="10"/>
        <v>0</v>
      </c>
      <c r="J213" s="75" t="b">
        <f t="shared" si="11"/>
        <v>0</v>
      </c>
      <c r="K213" s="73" t="str">
        <f>IF('Source NewCleanData'!$C1306="lesson2",'Source NewCleanData'!F1306,"")</f>
        <v>2018-05-03T04:51:29.793Z</v>
      </c>
    </row>
    <row r="214" spans="1:11" x14ac:dyDescent="0.3">
      <c r="A214" s="73">
        <f>VLOOKUP(C214,'UniqueAuthor#s'!$M$5:$N$68,2,TRUE)</f>
        <v>41</v>
      </c>
      <c r="B214" s="73" t="str">
        <f>IF('Source NewCleanData'!$C1307="lesson2",'Source NewCleanData'!C1307,"")</f>
        <v>lesson2</v>
      </c>
      <c r="C214" s="73">
        <f>IF('Source NewCleanData'!$C1307="lesson2",'Source NewCleanData'!D1307,"")</f>
        <v>625941617</v>
      </c>
      <c r="D214" s="73" t="str">
        <f>IF('Source NewCleanData'!$C1307="lesson2",'Source NewCleanData'!E1307,"")</f>
        <v>ConfirmS=&lt;#J&gt;o#S;
ConfirmK=#I;</v>
      </c>
      <c r="E214" s="73" t="s">
        <v>464</v>
      </c>
      <c r="F214" s="75" t="s">
        <v>197</v>
      </c>
      <c r="G214" s="73" t="b">
        <f t="shared" si="9"/>
        <v>0</v>
      </c>
      <c r="H214" s="75" t="s">
        <v>219</v>
      </c>
      <c r="I214" s="75" t="b">
        <f t="shared" si="10"/>
        <v>0</v>
      </c>
      <c r="J214" s="75" t="b">
        <f t="shared" si="11"/>
        <v>0</v>
      </c>
      <c r="K214" s="73" t="str">
        <f>IF('Source NewCleanData'!$C1307="lesson2",'Source NewCleanData'!F1307,"")</f>
        <v>2018-05-03T04:52:04.729Z</v>
      </c>
    </row>
    <row r="215" spans="1:11" x14ac:dyDescent="0.3">
      <c r="A215" s="73">
        <f>VLOOKUP(C215,'UniqueAuthor#s'!$M$5:$N$68,2,TRUE)</f>
        <v>41</v>
      </c>
      <c r="B215" s="73" t="str">
        <f>IF('Source NewCleanData'!$C1308="lesson2",'Source NewCleanData'!C1308,"")</f>
        <v>lesson2</v>
      </c>
      <c r="C215" s="73">
        <f>IF('Source NewCleanData'!$C1308="lesson2",'Source NewCleanData'!D1308,"")</f>
        <v>625941617</v>
      </c>
      <c r="D215" s="73" t="str">
        <f>IF('Source NewCleanData'!$C1308="lesson2",'Source NewCleanData'!E1308,"")</f>
        <v>ConfirmS=&lt;#I&gt;o#S;
ConfirmK=#J;</v>
      </c>
      <c r="E215" s="73" t="s">
        <v>200</v>
      </c>
      <c r="F215" s="75" t="s">
        <v>175</v>
      </c>
      <c r="G215" s="73" t="b">
        <f t="shared" si="9"/>
        <v>1</v>
      </c>
      <c r="H215" s="75" t="s">
        <v>174</v>
      </c>
      <c r="I215" s="75" t="b">
        <f t="shared" si="10"/>
        <v>1</v>
      </c>
      <c r="J215" s="75" t="b">
        <f t="shared" si="11"/>
        <v>1</v>
      </c>
      <c r="K215" s="73" t="str">
        <f>IF('Source NewCleanData'!$C1308="lesson2",'Source NewCleanData'!F1308,"")</f>
        <v>2018-05-03T04:52:25.373Z</v>
      </c>
    </row>
    <row r="216" spans="1:11" x14ac:dyDescent="0.3">
      <c r="A216" s="73">
        <f>VLOOKUP(C216,'UniqueAuthor#s'!$M$5:$N$68,2,TRUE)</f>
        <v>42</v>
      </c>
      <c r="B216" s="73" t="str">
        <f>IF('Source NewCleanData'!$C1322="lesson2",'Source NewCleanData'!C1322,"")</f>
        <v>lesson2</v>
      </c>
      <c r="C216" s="73">
        <f>IF('Source NewCleanData'!$C1322="lesson2",'Source NewCleanData'!D1322,"")</f>
        <v>641372445</v>
      </c>
      <c r="D216" s="73" t="str">
        <f>IF('Source NewCleanData'!$C1322="lesson2",'Source NewCleanData'!E1322,"")</f>
        <v>ConfirmS=#So&lt;I&gt;;
ConfirmK=J;</v>
      </c>
      <c r="E216" s="73" t="s">
        <v>407</v>
      </c>
      <c r="F216" s="75" t="s">
        <v>243</v>
      </c>
      <c r="G216" s="73" t="b">
        <f t="shared" si="9"/>
        <v>0</v>
      </c>
      <c r="H216" s="75" t="s">
        <v>184</v>
      </c>
      <c r="I216" s="75" t="b">
        <f t="shared" si="10"/>
        <v>0</v>
      </c>
      <c r="J216" s="75" t="b">
        <f t="shared" si="11"/>
        <v>0</v>
      </c>
      <c r="K216" s="73" t="str">
        <f>IF('Source NewCleanData'!$C1322="lesson2",'Source NewCleanData'!F1322,"")</f>
        <v>2018-04-29T23:20:11.907Z</v>
      </c>
    </row>
    <row r="217" spans="1:11" x14ac:dyDescent="0.3">
      <c r="A217" s="73">
        <f>VLOOKUP(C217,'UniqueAuthor#s'!$M$5:$N$68,2,TRUE)</f>
        <v>42</v>
      </c>
      <c r="B217" s="73" t="str">
        <f>IF('Source NewCleanData'!$C1323="lesson2",'Source NewCleanData'!C1323,"")</f>
        <v>lesson2</v>
      </c>
      <c r="C217" s="73">
        <f>IF('Source NewCleanData'!$C1323="lesson2",'Source NewCleanData'!D1323,"")</f>
        <v>641372445</v>
      </c>
      <c r="D217" s="73" t="str">
        <f>IF('Source NewCleanData'!$C1323="lesson2",'Source NewCleanData'!E1323,"")</f>
        <v>ConfirmS=#So&lt;#I&gt;;
ConfirmK=#J;</v>
      </c>
      <c r="E217" s="73" t="s">
        <v>181</v>
      </c>
      <c r="F217" s="75" t="s">
        <v>182</v>
      </c>
      <c r="G217" s="73" t="b">
        <f t="shared" si="9"/>
        <v>1</v>
      </c>
      <c r="H217" s="75" t="s">
        <v>174</v>
      </c>
      <c r="I217" s="75" t="b">
        <f t="shared" si="10"/>
        <v>1</v>
      </c>
      <c r="J217" s="75" t="b">
        <f t="shared" si="11"/>
        <v>1</v>
      </c>
      <c r="K217" s="73" t="str">
        <f>IF('Source NewCleanData'!$C1323="lesson2",'Source NewCleanData'!F1323,"")</f>
        <v>2018-04-29T23:20:23.305Z</v>
      </c>
    </row>
    <row r="218" spans="1:11" x14ac:dyDescent="0.3">
      <c r="A218" s="73">
        <f>VLOOKUP(C218,'UniqueAuthor#s'!$M$5:$N$68,2,TRUE)</f>
        <v>43</v>
      </c>
      <c r="B218" s="73" t="str">
        <f>IF('Source NewCleanData'!$C1346="lesson2",'Source NewCleanData'!C1346,"")</f>
        <v>lesson2</v>
      </c>
      <c r="C218" s="73">
        <f>IF('Source NewCleanData'!$C1346="lesson2",'Source NewCleanData'!D1346,"")</f>
        <v>665385044</v>
      </c>
      <c r="D218" s="73" t="str">
        <f>IF('Source NewCleanData'!$C1346="lesson2",'Source NewCleanData'!E1346,"")</f>
        <v>ConfirmS=&lt;#I,#J&gt;;
ConfirmK=&lt;#I&gt;;</v>
      </c>
      <c r="E218" s="73" t="s">
        <v>408</v>
      </c>
      <c r="F218" s="75" t="s">
        <v>194</v>
      </c>
      <c r="G218" s="73" t="b">
        <f t="shared" si="9"/>
        <v>0</v>
      </c>
      <c r="H218" s="75" t="s">
        <v>205</v>
      </c>
      <c r="I218" s="75" t="b">
        <f t="shared" si="10"/>
        <v>0</v>
      </c>
      <c r="J218" s="75" t="b">
        <f t="shared" si="11"/>
        <v>0</v>
      </c>
      <c r="K218" s="73" t="str">
        <f>IF('Source NewCleanData'!$C1346="lesson2",'Source NewCleanData'!F1346,"")</f>
        <v>2018-04-24T13:49:07.936Z</v>
      </c>
    </row>
    <row r="219" spans="1:11" x14ac:dyDescent="0.3">
      <c r="A219" s="73">
        <f>VLOOKUP(C219,'UniqueAuthor#s'!$M$5:$N$68,2,TRUE)</f>
        <v>43</v>
      </c>
      <c r="B219" s="73" t="str">
        <f>IF('Source NewCleanData'!$C1347="lesson2",'Source NewCleanData'!C1347,"")</f>
        <v>lesson2</v>
      </c>
      <c r="C219" s="73">
        <f>IF('Source NewCleanData'!$C1347="lesson2",'Source NewCleanData'!D1347,"")</f>
        <v>665385044</v>
      </c>
      <c r="D219" s="73" t="str">
        <f>IF('Source NewCleanData'!$C1347="lesson2",'Source NewCleanData'!E1347,"")</f>
        <v>ConfirmS=&lt;#I,#J&gt;;
ConfirmK=#I;</v>
      </c>
      <c r="E219" s="73" t="s">
        <v>409</v>
      </c>
      <c r="F219" s="75" t="s">
        <v>194</v>
      </c>
      <c r="G219" s="73" t="b">
        <f t="shared" si="9"/>
        <v>0</v>
      </c>
      <c r="H219" s="75" t="s">
        <v>219</v>
      </c>
      <c r="I219" s="75" t="b">
        <f t="shared" si="10"/>
        <v>0</v>
      </c>
      <c r="J219" s="75" t="b">
        <f t="shared" si="11"/>
        <v>0</v>
      </c>
      <c r="K219" s="73" t="str">
        <f>IF('Source NewCleanData'!$C1347="lesson2",'Source NewCleanData'!F1347,"")</f>
        <v>2018-04-24T13:49:19.737Z</v>
      </c>
    </row>
    <row r="220" spans="1:11" x14ac:dyDescent="0.3">
      <c r="A220" s="73">
        <f>VLOOKUP(C220,'UniqueAuthor#s'!$M$5:$N$68,2,TRUE)</f>
        <v>43</v>
      </c>
      <c r="B220" s="73" t="str">
        <f>IF('Source NewCleanData'!$C1348="lesson2",'Source NewCleanData'!C1348,"")</f>
        <v>lesson2</v>
      </c>
      <c r="C220" s="73">
        <f>IF('Source NewCleanData'!$C1348="lesson2",'Source NewCleanData'!D1348,"")</f>
        <v>665385044</v>
      </c>
      <c r="D220" s="73" t="str">
        <f>IF('Source NewCleanData'!$C1348="lesson2",'Source NewCleanData'!E1348,"")</f>
        <v>ConfirmS=&lt;#I,#J&gt;;
ConfirmK=I;</v>
      </c>
      <c r="E220" s="73" t="s">
        <v>410</v>
      </c>
      <c r="F220" s="75" t="s">
        <v>194</v>
      </c>
      <c r="G220" s="73" t="b">
        <f t="shared" si="9"/>
        <v>0</v>
      </c>
      <c r="H220" s="75" t="s">
        <v>271</v>
      </c>
      <c r="I220" s="75" t="b">
        <f t="shared" si="10"/>
        <v>0</v>
      </c>
      <c r="J220" s="75" t="b">
        <f t="shared" si="11"/>
        <v>0</v>
      </c>
      <c r="K220" s="73" t="str">
        <f>IF('Source NewCleanData'!$C1348="lesson2",'Source NewCleanData'!F1348,"")</f>
        <v>2018-04-24T13:49:25.735Z</v>
      </c>
    </row>
    <row r="221" spans="1:11" x14ac:dyDescent="0.3">
      <c r="A221" s="73">
        <f>VLOOKUP(C221,'UniqueAuthor#s'!$M$5:$N$68,2,TRUE)</f>
        <v>43</v>
      </c>
      <c r="B221" s="73" t="str">
        <f>IF('Source NewCleanData'!$C1349="lesson2",'Source NewCleanData'!C1349,"")</f>
        <v>lesson2</v>
      </c>
      <c r="C221" s="73">
        <f>IF('Source NewCleanData'!$C1349="lesson2",'Source NewCleanData'!D1349,"")</f>
        <v>665385044</v>
      </c>
      <c r="D221" s="73" t="str">
        <f>IF('Source NewCleanData'!$C1349="lesson2",'Source NewCleanData'!E1349,"")</f>
        <v>ConfirmS=&lt;#I,#J&gt;;
ConfirmK=0;</v>
      </c>
      <c r="E221" s="73" t="s">
        <v>411</v>
      </c>
      <c r="F221" s="75" t="s">
        <v>194</v>
      </c>
      <c r="G221" s="73" t="b">
        <f t="shared" si="9"/>
        <v>0</v>
      </c>
      <c r="H221" s="75" t="s">
        <v>253</v>
      </c>
      <c r="I221" s="75" t="b">
        <f t="shared" si="10"/>
        <v>0</v>
      </c>
      <c r="J221" s="75" t="b">
        <f t="shared" si="11"/>
        <v>0</v>
      </c>
      <c r="K221" s="73" t="str">
        <f>IF('Source NewCleanData'!$C1349="lesson2",'Source NewCleanData'!F1349,"")</f>
        <v>2018-04-24T13:50:11.060Z</v>
      </c>
    </row>
    <row r="222" spans="1:11" x14ac:dyDescent="0.3">
      <c r="A222" s="73">
        <f>VLOOKUP(C222,'UniqueAuthor#s'!$M$5:$N$68,2,TRUE)</f>
        <v>43</v>
      </c>
      <c r="B222" s="73" t="str">
        <f>IF('Source NewCleanData'!$C1350="lesson2",'Source NewCleanData'!C1350,"")</f>
        <v>lesson2</v>
      </c>
      <c r="C222" s="73">
        <f>IF('Source NewCleanData'!$C1350="lesson2",'Source NewCleanData'!D1350,"")</f>
        <v>665385044</v>
      </c>
      <c r="D222" s="73" t="str">
        <f>IF('Source NewCleanData'!$C1350="lesson2",'Source NewCleanData'!E1350,"")</f>
        <v>ConfirmS=&lt;#K,#J&gt;;
ConfirmK=0;</v>
      </c>
      <c r="E222" s="73" t="s">
        <v>412</v>
      </c>
      <c r="F222" s="75" t="s">
        <v>252</v>
      </c>
      <c r="G222" s="73" t="b">
        <f t="shared" si="9"/>
        <v>0</v>
      </c>
      <c r="H222" s="75" t="s">
        <v>253</v>
      </c>
      <c r="I222" s="75" t="b">
        <f t="shared" si="10"/>
        <v>0</v>
      </c>
      <c r="J222" s="75" t="b">
        <f t="shared" si="11"/>
        <v>0</v>
      </c>
      <c r="K222" s="73" t="str">
        <f>IF('Source NewCleanData'!$C1350="lesson2",'Source NewCleanData'!F1350,"")</f>
        <v>2018-04-24T13:50:58.277Z</v>
      </c>
    </row>
    <row r="223" spans="1:11" x14ac:dyDescent="0.3">
      <c r="A223" s="73">
        <f>VLOOKUP(C223,'UniqueAuthor#s'!$M$5:$N$68,2,TRUE)</f>
        <v>43</v>
      </c>
      <c r="B223" s="73" t="str">
        <f>IF('Source NewCleanData'!$C1351="lesson2",'Source NewCleanData'!C1351,"")</f>
        <v>lesson2</v>
      </c>
      <c r="C223" s="73">
        <f>IF('Source NewCleanData'!$C1351="lesson2",'Source NewCleanData'!D1351,"")</f>
        <v>665385044</v>
      </c>
      <c r="D223" s="73" t="str">
        <f>IF('Source NewCleanData'!$C1351="lesson2",'Source NewCleanData'!E1351,"")</f>
        <v>ConfirmS=&lt;#K,#J&gt;;
ConfirmK=0;</v>
      </c>
      <c r="E223" s="73" t="s">
        <v>412</v>
      </c>
      <c r="F223" s="75" t="s">
        <v>252</v>
      </c>
      <c r="G223" s="73" t="b">
        <f t="shared" si="9"/>
        <v>0</v>
      </c>
      <c r="H223" s="75" t="s">
        <v>253</v>
      </c>
      <c r="I223" s="75" t="b">
        <f t="shared" si="10"/>
        <v>0</v>
      </c>
      <c r="J223" s="75" t="b">
        <f t="shared" si="11"/>
        <v>0</v>
      </c>
      <c r="K223" s="73" t="str">
        <f>IF('Source NewCleanData'!$C1351="lesson2",'Source NewCleanData'!F1351,"")</f>
        <v>2018-04-24T13:51:53.046Z</v>
      </c>
    </row>
    <row r="224" spans="1:11" x14ac:dyDescent="0.3">
      <c r="A224" s="73">
        <f>VLOOKUP(C224,'UniqueAuthor#s'!$M$5:$N$68,2,TRUE)</f>
        <v>43</v>
      </c>
      <c r="B224" s="73" t="str">
        <f>IF('Source NewCleanData'!$C1354="lesson2",'Source NewCleanData'!C1354,"")</f>
        <v>lesson2</v>
      </c>
      <c r="C224" s="73">
        <f>IF('Source NewCleanData'!$C1354="lesson2",'Source NewCleanData'!D1354,"")</f>
        <v>665385044</v>
      </c>
      <c r="D224" s="73" t="str">
        <f>IF('Source NewCleanData'!$C1354="lesson2",'Source NewCleanData'!E1354,"")</f>
        <v>ConfirmS=&lt;#I&gt;;
ConfirmK=J;</v>
      </c>
      <c r="E224" s="73" t="s">
        <v>294</v>
      </c>
      <c r="F224" s="75" t="s">
        <v>173</v>
      </c>
      <c r="G224" s="73" t="b">
        <f t="shared" si="9"/>
        <v>1</v>
      </c>
      <c r="H224" s="75" t="s">
        <v>184</v>
      </c>
      <c r="I224" s="75" t="b">
        <f t="shared" si="10"/>
        <v>0</v>
      </c>
      <c r="J224" s="75" t="b">
        <f t="shared" si="11"/>
        <v>0</v>
      </c>
      <c r="K224" s="73" t="str">
        <f>IF('Source NewCleanData'!$C1354="lesson2",'Source NewCleanData'!F1354,"")</f>
        <v>2018-04-24T13:55:08.046Z</v>
      </c>
    </row>
    <row r="225" spans="1:11" x14ac:dyDescent="0.3">
      <c r="A225" s="73">
        <f>VLOOKUP(C225,'UniqueAuthor#s'!$M$5:$N$68,2,TRUE)</f>
        <v>43</v>
      </c>
      <c r="B225" s="73" t="str">
        <f>IF('Source NewCleanData'!$C1355="lesson2",'Source NewCleanData'!C1355,"")</f>
        <v>lesson2</v>
      </c>
      <c r="C225" s="73">
        <f>IF('Source NewCleanData'!$C1355="lesson2",'Source NewCleanData'!D1355,"")</f>
        <v>665385044</v>
      </c>
      <c r="D225" s="73" t="str">
        <f>IF('Source NewCleanData'!$C1355="lesson2",'Source NewCleanData'!E1355,"")</f>
        <v>ConfirmS=&lt;#I&gt;;
ConfirmK=#J;</v>
      </c>
      <c r="E225" s="73" t="s">
        <v>172</v>
      </c>
      <c r="F225" s="75" t="s">
        <v>173</v>
      </c>
      <c r="G225" s="73" t="b">
        <f t="shared" si="9"/>
        <v>1</v>
      </c>
      <c r="H225" s="75" t="s">
        <v>174</v>
      </c>
      <c r="I225" s="75" t="b">
        <f t="shared" si="10"/>
        <v>1</v>
      </c>
      <c r="J225" s="75" t="b">
        <f t="shared" si="11"/>
        <v>1</v>
      </c>
      <c r="K225" s="73" t="str">
        <f>IF('Source NewCleanData'!$C1355="lesson2",'Source NewCleanData'!F1355,"")</f>
        <v>2018-04-24T13:55:15.079Z</v>
      </c>
    </row>
    <row r="226" spans="1:11" x14ac:dyDescent="0.3">
      <c r="A226" s="73">
        <f>VLOOKUP(C226,'UniqueAuthor#s'!$M$5:$N$68,2,TRUE)</f>
        <v>44</v>
      </c>
      <c r="B226" s="73" t="str">
        <f>IF('Source NewCleanData'!$C1368="lesson2",'Source NewCleanData'!C1368,"")</f>
        <v>lesson2</v>
      </c>
      <c r="C226" s="73">
        <f>IF('Source NewCleanData'!$C1368="lesson2",'Source NewCleanData'!D1368,"")</f>
        <v>667897783</v>
      </c>
      <c r="D226" s="73" t="str">
        <f>IF('Source NewCleanData'!$C1368="lesson2",'Source NewCleanData'!E1368,"")</f>
        <v>ConfirmS=&lt;#I&gt;o&lt;#S&gt;;
ConfirmK=/*expression*/;</v>
      </c>
      <c r="E226" s="73" t="s">
        <v>413</v>
      </c>
      <c r="F226" s="75" t="s">
        <v>305</v>
      </c>
      <c r="G226" s="73" t="b">
        <f t="shared" si="9"/>
        <v>0</v>
      </c>
      <c r="H226" s="75" t="s">
        <v>212</v>
      </c>
      <c r="I226" s="75" t="b">
        <f t="shared" si="10"/>
        <v>0</v>
      </c>
      <c r="J226" s="75" t="b">
        <f t="shared" si="11"/>
        <v>0</v>
      </c>
      <c r="K226" s="73" t="str">
        <f>IF('Source NewCleanData'!$C1368="lesson2",'Source NewCleanData'!F1368,"")</f>
        <v>2018-05-03T21:56:34.701Z</v>
      </c>
    </row>
    <row r="227" spans="1:11" x14ac:dyDescent="0.3">
      <c r="A227" s="73">
        <f>VLOOKUP(C227,'UniqueAuthor#s'!$M$5:$N$68,2,TRUE)</f>
        <v>44</v>
      </c>
      <c r="B227" s="73" t="str">
        <f>IF('Source NewCleanData'!$C1369="lesson2",'Source NewCleanData'!C1369,"")</f>
        <v>lesson2</v>
      </c>
      <c r="C227" s="73">
        <f>IF('Source NewCleanData'!$C1369="lesson2",'Source NewCleanData'!D1369,"")</f>
        <v>667897783</v>
      </c>
      <c r="D227" s="73" t="str">
        <f>IF('Source NewCleanData'!$C1369="lesson2",'Source NewCleanData'!E1369,"")</f>
        <v>ConfirmS=&lt;#I&gt;o#S;
ConfirmK=/*expression*/;</v>
      </c>
      <c r="E227" s="73" t="s">
        <v>414</v>
      </c>
      <c r="F227" s="75" t="s">
        <v>175</v>
      </c>
      <c r="G227" s="73" t="b">
        <f t="shared" si="9"/>
        <v>1</v>
      </c>
      <c r="H227" s="75" t="s">
        <v>212</v>
      </c>
      <c r="I227" s="75" t="b">
        <f t="shared" si="10"/>
        <v>0</v>
      </c>
      <c r="J227" s="75" t="b">
        <f t="shared" si="11"/>
        <v>0</v>
      </c>
      <c r="K227" s="73" t="str">
        <f>IF('Source NewCleanData'!$C1369="lesson2",'Source NewCleanData'!F1369,"")</f>
        <v>2018-05-03T21:56:42.141Z</v>
      </c>
    </row>
    <row r="228" spans="1:11" x14ac:dyDescent="0.3">
      <c r="A228" s="73">
        <f>VLOOKUP(C228,'UniqueAuthor#s'!$M$5:$N$68,2,TRUE)</f>
        <v>44</v>
      </c>
      <c r="B228" s="73" t="str">
        <f>IF('Source NewCleanData'!$C1370="lesson2",'Source NewCleanData'!C1370,"")</f>
        <v>lesson2</v>
      </c>
      <c r="C228" s="73">
        <f>IF('Source NewCleanData'!$C1370="lesson2",'Source NewCleanData'!D1370,"")</f>
        <v>667897783</v>
      </c>
      <c r="D228" s="73" t="str">
        <f>IF('Source NewCleanData'!$C1370="lesson2",'Source NewCleanData'!E1370,"")</f>
        <v>ConfirmS=&lt;#I&gt;o#S;
ConfirmK=/*expression*/;</v>
      </c>
      <c r="E228" s="73" t="s">
        <v>414</v>
      </c>
      <c r="F228" s="75" t="s">
        <v>175</v>
      </c>
      <c r="G228" s="73" t="b">
        <f t="shared" si="9"/>
        <v>1</v>
      </c>
      <c r="H228" s="75" t="s">
        <v>212</v>
      </c>
      <c r="I228" s="75" t="b">
        <f t="shared" si="10"/>
        <v>0</v>
      </c>
      <c r="J228" s="75" t="b">
        <f t="shared" si="11"/>
        <v>0</v>
      </c>
      <c r="K228" s="73" t="str">
        <f>IF('Source NewCleanData'!$C1370="lesson2",'Source NewCleanData'!F1370,"")</f>
        <v>2018-05-03T21:56:54.072Z</v>
      </c>
    </row>
    <row r="229" spans="1:11" x14ac:dyDescent="0.3">
      <c r="A229" s="73">
        <f>VLOOKUP(C229,'UniqueAuthor#s'!$M$5:$N$68,2,TRUE)</f>
        <v>44</v>
      </c>
      <c r="B229" s="73" t="str">
        <f>IF('Source NewCleanData'!$C1371="lesson2",'Source NewCleanData'!C1371,"")</f>
        <v>lesson2</v>
      </c>
      <c r="C229" s="73">
        <f>IF('Source NewCleanData'!$C1371="lesson2",'Source NewCleanData'!D1371,"")</f>
        <v>667897783</v>
      </c>
      <c r="D229" s="73" t="str">
        <f>IF('Source NewCleanData'!$C1371="lesson2",'Source NewCleanData'!E1371,"")</f>
        <v>ConfirmS=&lt;#I&gt;o#S;
ConfirmK=&lt;#I&gt;;</v>
      </c>
      <c r="E229" s="73" t="s">
        <v>415</v>
      </c>
      <c r="F229" s="75" t="s">
        <v>175</v>
      </c>
      <c r="G229" s="73" t="b">
        <f t="shared" si="9"/>
        <v>1</v>
      </c>
      <c r="H229" s="75" t="s">
        <v>205</v>
      </c>
      <c r="I229" s="75" t="b">
        <f t="shared" si="10"/>
        <v>0</v>
      </c>
      <c r="J229" s="75" t="b">
        <f t="shared" si="11"/>
        <v>0</v>
      </c>
      <c r="K229" s="73" t="str">
        <f>IF('Source NewCleanData'!$C1371="lesson2",'Source NewCleanData'!F1371,"")</f>
        <v>2018-05-03T21:57:24.739Z</v>
      </c>
    </row>
    <row r="230" spans="1:11" x14ac:dyDescent="0.3">
      <c r="A230" s="73">
        <f>VLOOKUP(C230,'UniqueAuthor#s'!$M$5:$N$68,2,TRUE)</f>
        <v>44</v>
      </c>
      <c r="B230" s="73" t="str">
        <f>IF('Source NewCleanData'!$C1372="lesson2",'Source NewCleanData'!C1372,"")</f>
        <v>lesson2</v>
      </c>
      <c r="C230" s="73">
        <f>IF('Source NewCleanData'!$C1372="lesson2",'Source NewCleanData'!D1372,"")</f>
        <v>667897783</v>
      </c>
      <c r="D230" s="73" t="str">
        <f>IF('Source NewCleanData'!$C1372="lesson2",'Source NewCleanData'!E1372,"")</f>
        <v>ConfirmS=&lt;#I&gt;o#S;
ConfirmK=&lt;#J&gt;;</v>
      </c>
      <c r="E230" s="73" t="s">
        <v>255</v>
      </c>
      <c r="F230" s="75" t="s">
        <v>175</v>
      </c>
      <c r="G230" s="73" t="b">
        <f t="shared" si="9"/>
        <v>1</v>
      </c>
      <c r="H230" s="75" t="s">
        <v>190</v>
      </c>
      <c r="I230" s="75" t="b">
        <f t="shared" si="10"/>
        <v>0</v>
      </c>
      <c r="J230" s="75" t="b">
        <f t="shared" si="11"/>
        <v>0</v>
      </c>
      <c r="K230" s="73" t="str">
        <f>IF('Source NewCleanData'!$C1372="lesson2",'Source NewCleanData'!F1372,"")</f>
        <v>2018-05-03T21:57:33.954Z</v>
      </c>
    </row>
    <row r="231" spans="1:11" x14ac:dyDescent="0.3">
      <c r="A231" s="73">
        <f>VLOOKUP(C231,'UniqueAuthor#s'!$M$5:$N$68,2,TRUE)</f>
        <v>44</v>
      </c>
      <c r="B231" s="73" t="str">
        <f>IF('Source NewCleanData'!$C1373="lesson2",'Source NewCleanData'!C1373,"")</f>
        <v>lesson2</v>
      </c>
      <c r="C231" s="73">
        <f>IF('Source NewCleanData'!$C1373="lesson2",'Source NewCleanData'!D1373,"")</f>
        <v>667897783</v>
      </c>
      <c r="D231" s="73" t="str">
        <f>IF('Source NewCleanData'!$C1373="lesson2",'Source NewCleanData'!E1373,"")</f>
        <v>ConfirmS=&lt;#I&gt;o#S;
ConfirmK=&lt;J&gt;;</v>
      </c>
      <c r="E231" s="73" t="s">
        <v>258</v>
      </c>
      <c r="F231" s="75" t="s">
        <v>175</v>
      </c>
      <c r="G231" s="73" t="b">
        <f t="shared" si="9"/>
        <v>1</v>
      </c>
      <c r="H231" s="75" t="s">
        <v>195</v>
      </c>
      <c r="I231" s="75" t="b">
        <f t="shared" si="10"/>
        <v>0</v>
      </c>
      <c r="J231" s="75" t="b">
        <f t="shared" si="11"/>
        <v>0</v>
      </c>
      <c r="K231" s="73" t="str">
        <f>IF('Source NewCleanData'!$C1373="lesson2",'Source NewCleanData'!F1373,"")</f>
        <v>2018-05-03T21:57:43.993Z</v>
      </c>
    </row>
    <row r="232" spans="1:11" x14ac:dyDescent="0.3">
      <c r="A232" s="73">
        <f>VLOOKUP(C232,'UniqueAuthor#s'!$M$5:$N$68,2,TRUE)</f>
        <v>44</v>
      </c>
      <c r="B232" s="73" t="str">
        <f>IF('Source NewCleanData'!$C1374="lesson2",'Source NewCleanData'!C1374,"")</f>
        <v>lesson2</v>
      </c>
      <c r="C232" s="73">
        <f>IF('Source NewCleanData'!$C1374="lesson2",'Source NewCleanData'!D1374,"")</f>
        <v>667897783</v>
      </c>
      <c r="D232" s="73" t="str">
        <f>IF('Source NewCleanData'!$C1374="lesson2",'Source NewCleanData'!E1374,"")</f>
        <v>ConfirmS=&lt;#I&gt;o#S;
ConfirmK=J;</v>
      </c>
      <c r="E232" s="73" t="s">
        <v>196</v>
      </c>
      <c r="F232" s="75" t="s">
        <v>175</v>
      </c>
      <c r="G232" s="73" t="b">
        <f t="shared" si="9"/>
        <v>1</v>
      </c>
      <c r="H232" s="75" t="s">
        <v>184</v>
      </c>
      <c r="I232" s="75" t="b">
        <f t="shared" si="10"/>
        <v>0</v>
      </c>
      <c r="J232" s="75" t="b">
        <f t="shared" si="11"/>
        <v>0</v>
      </c>
      <c r="K232" s="73" t="str">
        <f>IF('Source NewCleanData'!$C1374="lesson2",'Source NewCleanData'!F1374,"")</f>
        <v>2018-05-03T21:57:59.017Z</v>
      </c>
    </row>
    <row r="233" spans="1:11" x14ac:dyDescent="0.3">
      <c r="A233" s="73">
        <f>VLOOKUP(C233,'UniqueAuthor#s'!$M$5:$N$68,2,TRUE)</f>
        <v>44</v>
      </c>
      <c r="B233" s="73" t="str">
        <f>IF('Source NewCleanData'!$C1375="lesson2",'Source NewCleanData'!C1375,"")</f>
        <v>lesson2</v>
      </c>
      <c r="C233" s="73">
        <f>IF('Source NewCleanData'!$C1375="lesson2",'Source NewCleanData'!D1375,"")</f>
        <v>667897783</v>
      </c>
      <c r="D233" s="73" t="str">
        <f>IF('Source NewCleanData'!$C1375="lesson2",'Source NewCleanData'!E1375,"")</f>
        <v>ConfirmS=&lt;#I&gt;o#S;
ConfirmK=#J;</v>
      </c>
      <c r="E233" s="73" t="s">
        <v>200</v>
      </c>
      <c r="F233" s="75" t="s">
        <v>175</v>
      </c>
      <c r="G233" s="73" t="b">
        <f t="shared" si="9"/>
        <v>1</v>
      </c>
      <c r="H233" s="75" t="s">
        <v>174</v>
      </c>
      <c r="I233" s="75" t="b">
        <f t="shared" si="10"/>
        <v>1</v>
      </c>
      <c r="J233" s="75" t="b">
        <f t="shared" si="11"/>
        <v>1</v>
      </c>
      <c r="K233" s="73" t="str">
        <f>IF('Source NewCleanData'!$C1375="lesson2",'Source NewCleanData'!F1375,"")</f>
        <v>2018-05-03T21:58:02.799Z</v>
      </c>
    </row>
    <row r="234" spans="1:11" x14ac:dyDescent="0.3">
      <c r="A234" s="73">
        <f>VLOOKUP(C234,'UniqueAuthor#s'!$M$5:$N$68,2,TRUE)</f>
        <v>45</v>
      </c>
      <c r="B234" s="73" t="str">
        <f>IF('Source NewCleanData'!$C1402="lesson2",'Source NewCleanData'!C1402,"")</f>
        <v>lesson2</v>
      </c>
      <c r="C234" s="73">
        <f>IF('Source NewCleanData'!$C1402="lesson2",'Source NewCleanData'!D1402,"")</f>
        <v>675845501</v>
      </c>
      <c r="D234" s="73" t="str">
        <f>IF('Source NewCleanData'!$C1402="lesson2",'Source NewCleanData'!E1402,"")</f>
        <v>ConfirmS=&lt;#I&gt;o#S;
ConfirmK=#J;</v>
      </c>
      <c r="E234" s="73" t="s">
        <v>200</v>
      </c>
      <c r="F234" s="75" t="s">
        <v>175</v>
      </c>
      <c r="G234" s="73" t="b">
        <f t="shared" si="9"/>
        <v>1</v>
      </c>
      <c r="H234" s="75" t="s">
        <v>174</v>
      </c>
      <c r="I234" s="75" t="b">
        <f t="shared" si="10"/>
        <v>1</v>
      </c>
      <c r="J234" s="75" t="b">
        <f t="shared" si="11"/>
        <v>1</v>
      </c>
      <c r="K234" s="73" t="str">
        <f>IF('Source NewCleanData'!$C1402="lesson2",'Source NewCleanData'!F1402,"")</f>
        <v>2018-04-27T15:36:24.819Z</v>
      </c>
    </row>
    <row r="235" spans="1:11" x14ac:dyDescent="0.3">
      <c r="A235" s="73">
        <f>VLOOKUP(C235,'UniqueAuthor#s'!$M$5:$N$68,2,TRUE)</f>
        <v>46</v>
      </c>
      <c r="B235" s="73" t="str">
        <f>IF('Source NewCleanData'!$C1411="lesson2",'Source NewCleanData'!C1411,"")</f>
        <v>lesson2</v>
      </c>
      <c r="C235" s="73">
        <f>IF('Source NewCleanData'!$C1411="lesson2",'Source NewCleanData'!D1411,"")</f>
        <v>722009152</v>
      </c>
      <c r="D235" s="73" t="str">
        <f>IF('Source NewCleanData'!$C1411="lesson2",'Source NewCleanData'!E1411,"")</f>
        <v>ConfirmS=&lt;#J&gt;o&lt;#I&gt;o&lt;#S&gt;;
ConfirmK=&lt;S&gt;o&lt;#K&gt;;</v>
      </c>
      <c r="E235" s="73" t="s">
        <v>416</v>
      </c>
      <c r="F235" s="75" t="s">
        <v>307</v>
      </c>
      <c r="G235" s="73" t="b">
        <f t="shared" si="9"/>
        <v>0</v>
      </c>
      <c r="H235" s="75" t="s">
        <v>321</v>
      </c>
      <c r="I235" s="75" t="b">
        <f t="shared" si="10"/>
        <v>0</v>
      </c>
      <c r="J235" s="75" t="b">
        <f t="shared" si="11"/>
        <v>0</v>
      </c>
      <c r="K235" s="73" t="str">
        <f>IF('Source NewCleanData'!$C1411="lesson2",'Source NewCleanData'!F1411,"")</f>
        <v>2018-04-26T13:39:12.595Z</v>
      </c>
    </row>
    <row r="236" spans="1:11" x14ac:dyDescent="0.3">
      <c r="A236" s="73">
        <f>VLOOKUP(C236,'UniqueAuthor#s'!$M$5:$N$68,2,TRUE)</f>
        <v>46</v>
      </c>
      <c r="B236" s="73" t="str">
        <f>IF('Source NewCleanData'!$C1412="lesson2",'Source NewCleanData'!C1412,"")</f>
        <v>lesson2</v>
      </c>
      <c r="C236" s="73">
        <f>IF('Source NewCleanData'!$C1412="lesson2",'Source NewCleanData'!D1412,"")</f>
        <v>722009152</v>
      </c>
      <c r="D236" s="73" t="str">
        <f>IF('Source NewCleanData'!$C1412="lesson2",'Source NewCleanData'!E1412,"")</f>
        <v>ConfirmS=&lt;#J&gt;o&lt;#I&gt;o#S;
ConfirmK=So&lt;#K&gt;;</v>
      </c>
      <c r="E236" s="73" t="s">
        <v>417</v>
      </c>
      <c r="F236" s="75" t="s">
        <v>183</v>
      </c>
      <c r="G236" s="73" t="b">
        <f t="shared" si="9"/>
        <v>0</v>
      </c>
      <c r="H236" s="75" t="s">
        <v>323</v>
      </c>
      <c r="I236" s="75" t="b">
        <f t="shared" si="10"/>
        <v>0</v>
      </c>
      <c r="J236" s="75" t="b">
        <f t="shared" si="11"/>
        <v>0</v>
      </c>
      <c r="K236" s="73" t="str">
        <f>IF('Source NewCleanData'!$C1412="lesson2",'Source NewCleanData'!F1412,"")</f>
        <v>2018-04-26T13:39:32.728Z</v>
      </c>
    </row>
    <row r="237" spans="1:11" x14ac:dyDescent="0.3">
      <c r="A237" s="73">
        <f>VLOOKUP(C237,'UniqueAuthor#s'!$M$5:$N$68,2,TRUE)</f>
        <v>46</v>
      </c>
      <c r="B237" s="73" t="str">
        <f>IF('Source NewCleanData'!$C1413="lesson2",'Source NewCleanData'!C1413,"")</f>
        <v>lesson2</v>
      </c>
      <c r="C237" s="73">
        <f>IF('Source NewCleanData'!$C1413="lesson2",'Source NewCleanData'!D1413,"")</f>
        <v>722009152</v>
      </c>
      <c r="D237" s="73" t="str">
        <f>IF('Source NewCleanData'!$C1413="lesson2",'Source NewCleanData'!E1413,"")</f>
        <v>ConfirmS=&lt;#I&gt;o&lt;#J&gt;o#S;
ConfirmK=#K;</v>
      </c>
      <c r="E237" s="73" t="s">
        <v>418</v>
      </c>
      <c r="F237" s="75" t="s">
        <v>189</v>
      </c>
      <c r="G237" s="73" t="b">
        <f t="shared" si="9"/>
        <v>0</v>
      </c>
      <c r="H237" s="75" t="s">
        <v>202</v>
      </c>
      <c r="I237" s="75" t="b">
        <f t="shared" si="10"/>
        <v>0</v>
      </c>
      <c r="J237" s="75" t="b">
        <f t="shared" si="11"/>
        <v>0</v>
      </c>
      <c r="K237" s="73" t="str">
        <f>IF('Source NewCleanData'!$C1413="lesson2",'Source NewCleanData'!F1413,"")</f>
        <v>2018-04-26T13:42:28.407Z</v>
      </c>
    </row>
    <row r="238" spans="1:11" x14ac:dyDescent="0.3">
      <c r="A238" s="73">
        <f>VLOOKUP(C238,'UniqueAuthor#s'!$M$5:$N$68,2,TRUE)</f>
        <v>46</v>
      </c>
      <c r="B238" s="73" t="str">
        <f>IF('Source NewCleanData'!$C1415="lesson2",'Source NewCleanData'!C1415,"")</f>
        <v>lesson2</v>
      </c>
      <c r="C238" s="73">
        <f>IF('Source NewCleanData'!$C1415="lesson2",'Source NewCleanData'!D1415,"")</f>
        <v>722009152</v>
      </c>
      <c r="D238" s="73" t="str">
        <f>IF('Source NewCleanData'!$C1415="lesson2",'Source NewCleanData'!E1415,"")</f>
        <v>ConfirmS=&lt;I&gt;o&lt;J&gt;o#S;
ConfirmK=&lt;I&gt;;</v>
      </c>
      <c r="E238" s="73" t="s">
        <v>419</v>
      </c>
      <c r="F238" s="75" t="s">
        <v>256</v>
      </c>
      <c r="G238" s="73" t="b">
        <f t="shared" si="9"/>
        <v>0</v>
      </c>
      <c r="H238" s="75" t="s">
        <v>235</v>
      </c>
      <c r="I238" s="75" t="b">
        <f t="shared" si="10"/>
        <v>0</v>
      </c>
      <c r="J238" s="75" t="b">
        <f t="shared" si="11"/>
        <v>0</v>
      </c>
      <c r="K238" s="73" t="str">
        <f>IF('Source NewCleanData'!$C1415="lesson2",'Source NewCleanData'!F1415,"")</f>
        <v>2018-04-26T16:00:58.278Z</v>
      </c>
    </row>
    <row r="239" spans="1:11" x14ac:dyDescent="0.3">
      <c r="A239" s="73">
        <f>VLOOKUP(C239,'UniqueAuthor#s'!$M$5:$N$68,2,TRUE)</f>
        <v>46</v>
      </c>
      <c r="B239" s="73" t="str">
        <f>IF('Source NewCleanData'!$C1416="lesson2",'Source NewCleanData'!C1416,"")</f>
        <v>lesson2</v>
      </c>
      <c r="C239" s="73">
        <f>IF('Source NewCleanData'!$C1416="lesson2",'Source NewCleanData'!D1416,"")</f>
        <v>722009152</v>
      </c>
      <c r="D239" s="73" t="str">
        <f>IF('Source NewCleanData'!$C1416="lesson2",'Source NewCleanData'!E1416,"")</f>
        <v>ConfirmS=&lt;J&gt;o&lt;I&gt;o#S;
ConfirmK=&lt;J&gt;;</v>
      </c>
      <c r="E239" s="73" t="s">
        <v>420</v>
      </c>
      <c r="F239" s="75" t="s">
        <v>223</v>
      </c>
      <c r="G239" s="73" t="b">
        <f t="shared" si="9"/>
        <v>0</v>
      </c>
      <c r="H239" s="75" t="s">
        <v>195</v>
      </c>
      <c r="I239" s="75" t="b">
        <f t="shared" si="10"/>
        <v>0</v>
      </c>
      <c r="J239" s="75" t="b">
        <f t="shared" si="11"/>
        <v>0</v>
      </c>
      <c r="K239" s="73" t="str">
        <f>IF('Source NewCleanData'!$C1416="lesson2",'Source NewCleanData'!F1416,"")</f>
        <v>2018-04-26T16:01:42.981Z</v>
      </c>
    </row>
    <row r="240" spans="1:11" x14ac:dyDescent="0.3">
      <c r="A240" s="73">
        <f>VLOOKUP(C240,'UniqueAuthor#s'!$M$5:$N$68,2,TRUE)</f>
        <v>46</v>
      </c>
      <c r="B240" s="73" t="str">
        <f>IF('Source NewCleanData'!$C1417="lesson2",'Source NewCleanData'!C1417,"")</f>
        <v>lesson2</v>
      </c>
      <c r="C240" s="73">
        <f>IF('Source NewCleanData'!$C1417="lesson2",'Source NewCleanData'!D1417,"")</f>
        <v>722009152</v>
      </c>
      <c r="D240" s="73" t="str">
        <f>IF('Source NewCleanData'!$C1417="lesson2",'Source NewCleanData'!E1417,"")</f>
        <v>ConfirmS=&lt;J&gt;o&lt;I&gt;o#S;
ConfirmK=J;</v>
      </c>
      <c r="E240" s="73" t="s">
        <v>231</v>
      </c>
      <c r="F240" s="75" t="s">
        <v>223</v>
      </c>
      <c r="G240" s="73" t="b">
        <f t="shared" si="9"/>
        <v>0</v>
      </c>
      <c r="H240" s="75" t="s">
        <v>184</v>
      </c>
      <c r="I240" s="75" t="b">
        <f t="shared" si="10"/>
        <v>0</v>
      </c>
      <c r="J240" s="75" t="b">
        <f t="shared" si="11"/>
        <v>0</v>
      </c>
      <c r="K240" s="73" t="str">
        <f>IF('Source NewCleanData'!$C1417="lesson2",'Source NewCleanData'!F1417,"")</f>
        <v>2018-04-26T16:01:59.492Z</v>
      </c>
    </row>
    <row r="241" spans="1:11" x14ac:dyDescent="0.3">
      <c r="A241" s="73">
        <f>VLOOKUP(C241,'UniqueAuthor#s'!$M$5:$N$68,2,TRUE)</f>
        <v>46</v>
      </c>
      <c r="B241" s="73" t="str">
        <f>IF('Source NewCleanData'!$C1418="lesson2",'Source NewCleanData'!C1418,"")</f>
        <v>lesson2</v>
      </c>
      <c r="C241" s="73">
        <f>IF('Source NewCleanData'!$C1418="lesson2",'Source NewCleanData'!D1418,"")</f>
        <v>722009152</v>
      </c>
      <c r="D241" s="73" t="str">
        <f>IF('Source NewCleanData'!$C1418="lesson2",'Source NewCleanData'!E1418,"")</f>
        <v>ConfirmS=&lt;#J&gt;o&lt;#I&gt;o#S;
ConfirmK=#J;</v>
      </c>
      <c r="E241" s="73" t="s">
        <v>354</v>
      </c>
      <c r="F241" s="75" t="s">
        <v>183</v>
      </c>
      <c r="G241" s="73" t="b">
        <f t="shared" si="9"/>
        <v>0</v>
      </c>
      <c r="H241" s="75" t="s">
        <v>174</v>
      </c>
      <c r="I241" s="75" t="b">
        <f t="shared" si="10"/>
        <v>1</v>
      </c>
      <c r="J241" s="75" t="b">
        <f t="shared" si="11"/>
        <v>0</v>
      </c>
      <c r="K241" s="73" t="str">
        <f>IF('Source NewCleanData'!$C1418="lesson2",'Source NewCleanData'!F1418,"")</f>
        <v>2018-04-26T16:02:39.839Z</v>
      </c>
    </row>
    <row r="242" spans="1:11" x14ac:dyDescent="0.3">
      <c r="A242" s="73">
        <f>VLOOKUP(C242,'UniqueAuthor#s'!$M$5:$N$68,2,TRUE)</f>
        <v>46</v>
      </c>
      <c r="B242" s="73" t="str">
        <f>IF('Source NewCleanData'!$C1419="lesson2",'Source NewCleanData'!C1419,"")</f>
        <v>lesson2</v>
      </c>
      <c r="C242" s="73">
        <f>IF('Source NewCleanData'!$C1419="lesson2",'Source NewCleanData'!D1419,"")</f>
        <v>722009152</v>
      </c>
      <c r="D242" s="73" t="str">
        <f>IF('Source NewCleanData'!$C1419="lesson2",'Source NewCleanData'!E1419,"")</f>
        <v>ConfirmS=&lt;#J,#I&gt;o#S;
ConfirmK=#J;</v>
      </c>
      <c r="E242" s="73" t="s">
        <v>421</v>
      </c>
      <c r="F242" s="75" t="s">
        <v>309</v>
      </c>
      <c r="G242" s="73" t="b">
        <f t="shared" si="9"/>
        <v>0</v>
      </c>
      <c r="H242" s="75" t="s">
        <v>174</v>
      </c>
      <c r="I242" s="75" t="b">
        <f t="shared" si="10"/>
        <v>1</v>
      </c>
      <c r="J242" s="75" t="b">
        <f t="shared" si="11"/>
        <v>0</v>
      </c>
      <c r="K242" s="73" t="str">
        <f>IF('Source NewCleanData'!$C1419="lesson2",'Source NewCleanData'!F1419,"")</f>
        <v>2018-04-26T16:03:47.378Z</v>
      </c>
    </row>
    <row r="243" spans="1:11" x14ac:dyDescent="0.3">
      <c r="A243" s="73">
        <f>VLOOKUP(C243,'UniqueAuthor#s'!$M$5:$N$68,2,TRUE)</f>
        <v>46</v>
      </c>
      <c r="B243" s="73" t="str">
        <f>IF('Source NewCleanData'!$C1420="lesson2",'Source NewCleanData'!C1420,"")</f>
        <v>lesson2</v>
      </c>
      <c r="C243" s="73">
        <f>IF('Source NewCleanData'!$C1420="lesson2",'Source NewCleanData'!D1420,"")</f>
        <v>722009152</v>
      </c>
      <c r="D243" s="73" t="str">
        <f>IF('Source NewCleanData'!$C1420="lesson2",'Source NewCleanData'!E1420,"")</f>
        <v>ConfirmS=&lt;#J&gt;o&lt;#I&gt;o#S;
ConfirmK=#J;</v>
      </c>
      <c r="E243" s="73" t="s">
        <v>354</v>
      </c>
      <c r="F243" s="75" t="s">
        <v>183</v>
      </c>
      <c r="G243" s="73" t="b">
        <f t="shared" si="9"/>
        <v>0</v>
      </c>
      <c r="H243" s="75" t="s">
        <v>174</v>
      </c>
      <c r="I243" s="75" t="b">
        <f t="shared" si="10"/>
        <v>1</v>
      </c>
      <c r="J243" s="75" t="b">
        <f t="shared" si="11"/>
        <v>0</v>
      </c>
      <c r="K243" s="73" t="str">
        <f>IF('Source NewCleanData'!$C1420="lesson2",'Source NewCleanData'!F1420,"")</f>
        <v>2018-04-26T16:04:05.362Z</v>
      </c>
    </row>
    <row r="244" spans="1:11" x14ac:dyDescent="0.3">
      <c r="A244" s="73">
        <f>VLOOKUP(C244,'UniqueAuthor#s'!$M$5:$N$68,2,TRUE)</f>
        <v>46</v>
      </c>
      <c r="B244" s="73" t="str">
        <f>IF('Source NewCleanData'!$C1421="lesson2",'Source NewCleanData'!C1421,"")</f>
        <v>lesson2</v>
      </c>
      <c r="C244" s="73">
        <f>IF('Source NewCleanData'!$C1421="lesson2",'Source NewCleanData'!D1421,"")</f>
        <v>722009152</v>
      </c>
      <c r="D244" s="73" t="str">
        <f>IF('Source NewCleanData'!$C1421="lesson2",'Source NewCleanData'!E1421,"")</f>
        <v>ConfirmS=&lt;#I&gt;o&lt;#J&gt;o#S;
ConfirmK=#J;</v>
      </c>
      <c r="E244" s="73" t="s">
        <v>405</v>
      </c>
      <c r="F244" s="75" t="s">
        <v>189</v>
      </c>
      <c r="G244" s="73" t="b">
        <f t="shared" si="9"/>
        <v>0</v>
      </c>
      <c r="H244" s="75" t="s">
        <v>174</v>
      </c>
      <c r="I244" s="75" t="b">
        <f t="shared" si="10"/>
        <v>1</v>
      </c>
      <c r="J244" s="75" t="b">
        <f t="shared" si="11"/>
        <v>0</v>
      </c>
      <c r="K244" s="73" t="str">
        <f>IF('Source NewCleanData'!$C1421="lesson2",'Source NewCleanData'!F1421,"")</f>
        <v>2018-04-26T16:04:19.856Z</v>
      </c>
    </row>
    <row r="245" spans="1:11" x14ac:dyDescent="0.3">
      <c r="A245" s="73">
        <f>VLOOKUP(C245,'UniqueAuthor#s'!$M$5:$N$68,2,TRUE)</f>
        <v>46</v>
      </c>
      <c r="B245" s="73" t="str">
        <f>IF('Source NewCleanData'!$C1422="lesson2",'Source NewCleanData'!C1422,"")</f>
        <v>lesson2</v>
      </c>
      <c r="C245" s="73">
        <f>IF('Source NewCleanData'!$C1422="lesson2",'Source NewCleanData'!D1422,"")</f>
        <v>722009152</v>
      </c>
      <c r="D245" s="73" t="str">
        <f>IF('Source NewCleanData'!$C1422="lesson2",'Source NewCleanData'!E1422,"")</f>
        <v>ConfirmS=&lt;I&gt;o&lt;J&gt;o#S;
ConfirmK=#J;</v>
      </c>
      <c r="E245" s="73" t="s">
        <v>422</v>
      </c>
      <c r="F245" s="75" t="s">
        <v>256</v>
      </c>
      <c r="G245" s="73" t="b">
        <f t="shared" si="9"/>
        <v>0</v>
      </c>
      <c r="H245" s="75" t="s">
        <v>174</v>
      </c>
      <c r="I245" s="75" t="b">
        <f t="shared" si="10"/>
        <v>1</v>
      </c>
      <c r="J245" s="75" t="b">
        <f t="shared" si="11"/>
        <v>0</v>
      </c>
      <c r="K245" s="73" t="str">
        <f>IF('Source NewCleanData'!$C1422="lesson2",'Source NewCleanData'!F1422,"")</f>
        <v>2018-04-26T16:06:20.633Z</v>
      </c>
    </row>
    <row r="246" spans="1:11" x14ac:dyDescent="0.3">
      <c r="A246" s="73">
        <f>VLOOKUP(C246,'UniqueAuthor#s'!$M$5:$N$68,2,TRUE)</f>
        <v>46</v>
      </c>
      <c r="B246" s="73" t="str">
        <f>IF('Source NewCleanData'!$C1423="lesson2",'Source NewCleanData'!C1423,"")</f>
        <v>lesson2</v>
      </c>
      <c r="C246" s="73">
        <f>IF('Source NewCleanData'!$C1423="lesson2",'Source NewCleanData'!D1423,"")</f>
        <v>722009152</v>
      </c>
      <c r="D246" s="73" t="str">
        <f>IF('Source NewCleanData'!$C1423="lesson2",'Source NewCleanData'!E1423,"")</f>
        <v>ConfirmS=&lt;I&gt;o&lt;J&gt;oS;
ConfirmK=#J;</v>
      </c>
      <c r="E246" s="73" t="s">
        <v>423</v>
      </c>
      <c r="F246" s="75" t="s">
        <v>232</v>
      </c>
      <c r="G246" s="73" t="b">
        <f t="shared" si="9"/>
        <v>0</v>
      </c>
      <c r="H246" s="75" t="s">
        <v>174</v>
      </c>
      <c r="I246" s="75" t="b">
        <f t="shared" si="10"/>
        <v>1</v>
      </c>
      <c r="J246" s="75" t="b">
        <f t="shared" si="11"/>
        <v>0</v>
      </c>
      <c r="K246" s="73" t="str">
        <f>IF('Source NewCleanData'!$C1423="lesson2",'Source NewCleanData'!F1423,"")</f>
        <v>2018-04-26T16:06:25.045Z</v>
      </c>
    </row>
    <row r="247" spans="1:11" x14ac:dyDescent="0.3">
      <c r="A247" s="73">
        <f>VLOOKUP(C247,'UniqueAuthor#s'!$M$5:$N$68,2,TRUE)</f>
        <v>46</v>
      </c>
      <c r="B247" s="73" t="str">
        <f>IF('Source NewCleanData'!$C1424="lesson2",'Source NewCleanData'!C1424,"")</f>
        <v>lesson2</v>
      </c>
      <c r="C247" s="73">
        <f>IF('Source NewCleanData'!$C1424="lesson2",'Source NewCleanData'!D1424,"")</f>
        <v>722009152</v>
      </c>
      <c r="D247" s="73" t="str">
        <f>IF('Source NewCleanData'!$C1424="lesson2",'Source NewCleanData'!E1424,"")</f>
        <v>ConfirmS=&lt;I&gt;o&lt;J&gt;oS;
ConfirmK=#J;</v>
      </c>
      <c r="E247" s="73" t="s">
        <v>423</v>
      </c>
      <c r="F247" s="75" t="s">
        <v>232</v>
      </c>
      <c r="G247" s="73" t="b">
        <f t="shared" si="9"/>
        <v>0</v>
      </c>
      <c r="H247" s="75" t="s">
        <v>174</v>
      </c>
      <c r="I247" s="75" t="b">
        <f t="shared" si="10"/>
        <v>1</v>
      </c>
      <c r="J247" s="75" t="b">
        <f t="shared" si="11"/>
        <v>0</v>
      </c>
      <c r="K247" s="73" t="str">
        <f>IF('Source NewCleanData'!$C1424="lesson2",'Source NewCleanData'!F1424,"")</f>
        <v>2018-04-26T16:06:28.913Z</v>
      </c>
    </row>
    <row r="248" spans="1:11" x14ac:dyDescent="0.3">
      <c r="A248" s="73">
        <f>VLOOKUP(C248,'UniqueAuthor#s'!$M$5:$N$68,2,TRUE)</f>
        <v>46</v>
      </c>
      <c r="B248" s="73" t="str">
        <f>IF('Source NewCleanData'!$C1425="lesson2",'Source NewCleanData'!C1425,"")</f>
        <v>lesson2</v>
      </c>
      <c r="C248" s="73">
        <f>IF('Source NewCleanData'!$C1425="lesson2",'Source NewCleanData'!D1425,"")</f>
        <v>722009152</v>
      </c>
      <c r="D248" s="73" t="str">
        <f>IF('Source NewCleanData'!$C1425="lesson2",'Source NewCleanData'!E1425,"")</f>
        <v>ConfirmS=&lt;I&gt;o&lt;J&gt;oS;
ConfirmK=#J;</v>
      </c>
      <c r="E248" s="73" t="s">
        <v>423</v>
      </c>
      <c r="F248" s="75" t="s">
        <v>232</v>
      </c>
      <c r="G248" s="73" t="b">
        <f t="shared" si="9"/>
        <v>0</v>
      </c>
      <c r="H248" s="75" t="s">
        <v>174</v>
      </c>
      <c r="I248" s="75" t="b">
        <f t="shared" si="10"/>
        <v>1</v>
      </c>
      <c r="J248" s="75" t="b">
        <f t="shared" si="11"/>
        <v>0</v>
      </c>
      <c r="K248" s="73" t="str">
        <f>IF('Source NewCleanData'!$C1425="lesson2",'Source NewCleanData'!F1425,"")</f>
        <v>2018-04-26T16:06:36.216Z</v>
      </c>
    </row>
    <row r="249" spans="1:11" x14ac:dyDescent="0.3">
      <c r="A249" s="73">
        <f>VLOOKUP(C249,'UniqueAuthor#s'!$M$5:$N$68,2,TRUE)</f>
        <v>46</v>
      </c>
      <c r="B249" s="73" t="str">
        <f>IF('Source NewCleanData'!$C1426="lesson2",'Source NewCleanData'!C1426,"")</f>
        <v>lesson2</v>
      </c>
      <c r="C249" s="73">
        <f>IF('Source NewCleanData'!$C1426="lesson2",'Source NewCleanData'!D1426,"")</f>
        <v>722009152</v>
      </c>
      <c r="D249" s="73" t="str">
        <f>IF('Source NewCleanData'!$C1426="lesson2",'Source NewCleanData'!E1426,"")</f>
        <v>ConfirmS=&lt;I&gt;o&lt;#J&gt;o#S;
ConfirmK=#J;</v>
      </c>
      <c r="E249" s="73" t="s">
        <v>424</v>
      </c>
      <c r="F249" s="75" t="s">
        <v>311</v>
      </c>
      <c r="G249" s="73" t="b">
        <f t="shared" si="9"/>
        <v>0</v>
      </c>
      <c r="H249" s="75" t="s">
        <v>174</v>
      </c>
      <c r="I249" s="75" t="b">
        <f t="shared" si="10"/>
        <v>1</v>
      </c>
      <c r="J249" s="75" t="b">
        <f t="shared" si="11"/>
        <v>0</v>
      </c>
      <c r="K249" s="73" t="str">
        <f>IF('Source NewCleanData'!$C1426="lesson2",'Source NewCleanData'!F1426,"")</f>
        <v>2018-04-26T16:06:51.730Z</v>
      </c>
    </row>
    <row r="250" spans="1:11" x14ac:dyDescent="0.3">
      <c r="A250" s="73">
        <f>VLOOKUP(C250,'UniqueAuthor#s'!$M$5:$N$68,2,TRUE)</f>
        <v>46</v>
      </c>
      <c r="B250" s="73" t="str">
        <f>IF('Source NewCleanData'!$C1427="lesson2",'Source NewCleanData'!C1427,"")</f>
        <v>lesson2</v>
      </c>
      <c r="C250" s="73">
        <f>IF('Source NewCleanData'!$C1427="lesson2",'Source NewCleanData'!D1427,"")</f>
        <v>722009152</v>
      </c>
      <c r="D250" s="73" t="str">
        <f>IF('Source NewCleanData'!$C1427="lesson2",'Source NewCleanData'!E1427,"")</f>
        <v>ConfirmS=&lt;#J&gt;oS;
ConfirmK=#J;</v>
      </c>
      <c r="E250" s="73" t="s">
        <v>425</v>
      </c>
      <c r="F250" s="75" t="s">
        <v>314</v>
      </c>
      <c r="G250" s="73" t="b">
        <f t="shared" si="9"/>
        <v>0</v>
      </c>
      <c r="H250" s="75" t="s">
        <v>174</v>
      </c>
      <c r="I250" s="75" t="b">
        <f t="shared" si="10"/>
        <v>1</v>
      </c>
      <c r="J250" s="75" t="b">
        <f t="shared" si="11"/>
        <v>0</v>
      </c>
      <c r="K250" s="73" t="str">
        <f>IF('Source NewCleanData'!$C1427="lesson2",'Source NewCleanData'!F1427,"")</f>
        <v>2018-04-26T16:06:59.767Z</v>
      </c>
    </row>
    <row r="251" spans="1:11" x14ac:dyDescent="0.3">
      <c r="A251" s="73">
        <f>VLOOKUP(C251,'UniqueAuthor#s'!$M$5:$N$68,2,TRUE)</f>
        <v>46</v>
      </c>
      <c r="B251" s="73" t="str">
        <f>IF('Source NewCleanData'!$C1428="lesson2",'Source NewCleanData'!C1428,"")</f>
        <v>lesson2</v>
      </c>
      <c r="C251" s="73">
        <f>IF('Source NewCleanData'!$C1428="lesson2",'Source NewCleanData'!D1428,"")</f>
        <v>722009152</v>
      </c>
      <c r="D251" s="73" t="str">
        <f>IF('Source NewCleanData'!$C1428="lesson2",'Source NewCleanData'!E1428,"")</f>
        <v>ConfirmS=&lt;J&gt;oS;
ConfirmK=#J;</v>
      </c>
      <c r="E251" s="73" t="s">
        <v>426</v>
      </c>
      <c r="F251" s="75" t="s">
        <v>316</v>
      </c>
      <c r="G251" s="73" t="b">
        <f t="shared" si="9"/>
        <v>0</v>
      </c>
      <c r="H251" s="75" t="s">
        <v>174</v>
      </c>
      <c r="I251" s="75" t="b">
        <f t="shared" si="10"/>
        <v>1</v>
      </c>
      <c r="J251" s="75" t="b">
        <f t="shared" si="11"/>
        <v>0</v>
      </c>
      <c r="K251" s="73" t="str">
        <f>IF('Source NewCleanData'!$C1428="lesson2",'Source NewCleanData'!F1428,"")</f>
        <v>2018-04-26T16:07:03.518Z</v>
      </c>
    </row>
    <row r="252" spans="1:11" x14ac:dyDescent="0.3">
      <c r="A252" s="73">
        <f>VLOOKUP(C252,'UniqueAuthor#s'!$M$5:$N$68,2,TRUE)</f>
        <v>46</v>
      </c>
      <c r="B252" s="73" t="str">
        <f>IF('Source NewCleanData'!$C1429="lesson2",'Source NewCleanData'!C1429,"")</f>
        <v>lesson2</v>
      </c>
      <c r="C252" s="73">
        <f>IF('Source NewCleanData'!$C1429="lesson2",'Source NewCleanData'!D1429,"")</f>
        <v>722009152</v>
      </c>
      <c r="D252" s="73" t="str">
        <f>IF('Source NewCleanData'!$C1429="lesson2",'Source NewCleanData'!E1429,"")</f>
        <v>ConfirmS=&lt;I&gt;o&lt;J&gt;oS;
ConfirmK=#J;</v>
      </c>
      <c r="E252" s="73" t="s">
        <v>423</v>
      </c>
      <c r="F252" s="75" t="s">
        <v>232</v>
      </c>
      <c r="G252" s="73" t="b">
        <f t="shared" si="9"/>
        <v>0</v>
      </c>
      <c r="H252" s="75" t="s">
        <v>174</v>
      </c>
      <c r="I252" s="75" t="b">
        <f t="shared" si="10"/>
        <v>1</v>
      </c>
      <c r="J252" s="75" t="b">
        <f t="shared" si="11"/>
        <v>0</v>
      </c>
      <c r="K252" s="73" t="str">
        <f>IF('Source NewCleanData'!$C1429="lesson2",'Source NewCleanData'!F1429,"")</f>
        <v>2018-04-26T16:10:00.165Z</v>
      </c>
    </row>
    <row r="253" spans="1:11" x14ac:dyDescent="0.3">
      <c r="A253" s="73">
        <f>VLOOKUP(C253,'UniqueAuthor#s'!$M$5:$N$68,2,TRUE)</f>
        <v>46</v>
      </c>
      <c r="B253" s="73" t="str">
        <f>IF('Source NewCleanData'!$C1430="lesson2",'Source NewCleanData'!C1430,"")</f>
        <v>lesson2</v>
      </c>
      <c r="C253" s="73">
        <f>IF('Source NewCleanData'!$C1430="lesson2",'Source NewCleanData'!D1430,"")</f>
        <v>722009152</v>
      </c>
      <c r="D253" s="73" t="str">
        <f>IF('Source NewCleanData'!$C1430="lesson2",'Source NewCleanData'!E1430,"")</f>
        <v>ConfirmS=&lt;#I&gt;o&lt;#J&gt;oS;
ConfirmK=#J;</v>
      </c>
      <c r="E253" s="73" t="s">
        <v>427</v>
      </c>
      <c r="F253" s="75" t="s">
        <v>318</v>
      </c>
      <c r="G253" s="73" t="b">
        <f t="shared" si="9"/>
        <v>0</v>
      </c>
      <c r="H253" s="75" t="s">
        <v>174</v>
      </c>
      <c r="I253" s="75" t="b">
        <f t="shared" si="10"/>
        <v>1</v>
      </c>
      <c r="J253" s="75" t="b">
        <f t="shared" si="11"/>
        <v>0</v>
      </c>
      <c r="K253" s="73" t="str">
        <f>IF('Source NewCleanData'!$C1430="lesson2",'Source NewCleanData'!F1430,"")</f>
        <v>2018-04-26T16:10:07.044Z</v>
      </c>
    </row>
    <row r="254" spans="1:11" x14ac:dyDescent="0.3">
      <c r="A254" s="73">
        <f>VLOOKUP(C254,'UniqueAuthor#s'!$M$5:$N$68,2,TRUE)</f>
        <v>46</v>
      </c>
      <c r="B254" s="73" t="str">
        <f>IF('Source NewCleanData'!$C1431="lesson2",'Source NewCleanData'!C1431,"")</f>
        <v>lesson2</v>
      </c>
      <c r="C254" s="73">
        <f>IF('Source NewCleanData'!$C1431="lesson2",'Source NewCleanData'!D1431,"")</f>
        <v>722009152</v>
      </c>
      <c r="D254" s="73" t="str">
        <f>IF('Source NewCleanData'!$C1431="lesson2",'Source NewCleanData'!E1431,"")</f>
        <v>ConfirmS=&lt;#I&gt;o&lt;#J&gt;o#S;
ConfirmK=#J;</v>
      </c>
      <c r="E254" s="73" t="s">
        <v>405</v>
      </c>
      <c r="F254" s="75" t="s">
        <v>189</v>
      </c>
      <c r="G254" s="73" t="b">
        <f t="shared" si="9"/>
        <v>0</v>
      </c>
      <c r="H254" s="75" t="s">
        <v>174</v>
      </c>
      <c r="I254" s="75" t="b">
        <f t="shared" si="10"/>
        <v>1</v>
      </c>
      <c r="J254" s="75" t="b">
        <f t="shared" si="11"/>
        <v>0</v>
      </c>
      <c r="K254" s="73" t="str">
        <f>IF('Source NewCleanData'!$C1431="lesson2",'Source NewCleanData'!F1431,"")</f>
        <v>2018-04-26T16:10:16.860Z</v>
      </c>
    </row>
    <row r="255" spans="1:11" x14ac:dyDescent="0.3">
      <c r="A255" s="73">
        <f>VLOOKUP(C255,'UniqueAuthor#s'!$M$5:$N$68,2,TRUE)</f>
        <v>46</v>
      </c>
      <c r="B255" s="73" t="str">
        <f>IF('Source NewCleanData'!$C1432="lesson2",'Source NewCleanData'!C1432,"")</f>
        <v>lesson2</v>
      </c>
      <c r="C255" s="73">
        <f>IF('Source NewCleanData'!$C1432="lesson2",'Source NewCleanData'!D1432,"")</f>
        <v>722009152</v>
      </c>
      <c r="D255" s="73" t="str">
        <f>IF('Source NewCleanData'!$C1432="lesson2",'Source NewCleanData'!E1432,"")</f>
        <v>ConfirmS=&lt;#I,#J&gt;o#S;
ConfirmK=#J;</v>
      </c>
      <c r="E255" s="73" t="s">
        <v>428</v>
      </c>
      <c r="F255" s="75" t="s">
        <v>320</v>
      </c>
      <c r="G255" s="73" t="b">
        <f t="shared" si="9"/>
        <v>0</v>
      </c>
      <c r="H255" s="75" t="s">
        <v>174</v>
      </c>
      <c r="I255" s="75" t="b">
        <f t="shared" si="10"/>
        <v>1</v>
      </c>
      <c r="J255" s="75" t="b">
        <f t="shared" si="11"/>
        <v>0</v>
      </c>
      <c r="K255" s="73" t="str">
        <f>IF('Source NewCleanData'!$C1432="lesson2",'Source NewCleanData'!F1432,"")</f>
        <v>2018-04-26T16:10:41.083Z</v>
      </c>
    </row>
    <row r="256" spans="1:11" x14ac:dyDescent="0.3">
      <c r="A256" s="73">
        <f>VLOOKUP(C256,'UniqueAuthor#s'!$M$5:$N$68,2,TRUE)</f>
        <v>46</v>
      </c>
      <c r="B256" s="73" t="str">
        <f>IF('Source NewCleanData'!$C1433="lesson2",'Source NewCleanData'!C1433,"")</f>
        <v>lesson2</v>
      </c>
      <c r="C256" s="73">
        <f>IF('Source NewCleanData'!$C1433="lesson2",'Source NewCleanData'!D1433,"")</f>
        <v>722009152</v>
      </c>
      <c r="D256" s="73" t="str">
        <f>IF('Source NewCleanData'!$C1433="lesson2",'Source NewCleanData'!E1433,"")</f>
        <v>ConfirmS=&lt;#I&gt;o#S;
ConfirmK=#J;</v>
      </c>
      <c r="E256" s="73" t="s">
        <v>200</v>
      </c>
      <c r="F256" s="75" t="s">
        <v>175</v>
      </c>
      <c r="G256" s="73" t="b">
        <f t="shared" si="9"/>
        <v>1</v>
      </c>
      <c r="H256" s="75" t="s">
        <v>174</v>
      </c>
      <c r="I256" s="75" t="b">
        <f t="shared" si="10"/>
        <v>1</v>
      </c>
      <c r="J256" s="75" t="b">
        <f t="shared" si="11"/>
        <v>1</v>
      </c>
      <c r="K256" s="73" t="str">
        <f>IF('Source NewCleanData'!$C1433="lesson2",'Source NewCleanData'!F1433,"")</f>
        <v>2018-04-26T16:12:33.174Z</v>
      </c>
    </row>
    <row r="257" spans="1:11" x14ac:dyDescent="0.3">
      <c r="A257" s="73">
        <f>VLOOKUP(C257,'UniqueAuthor#s'!$M$5:$N$68,2,TRUE)</f>
        <v>47</v>
      </c>
      <c r="B257" s="73" t="str">
        <f>IF('Source NewCleanData'!$C1443="lesson2",'Source NewCleanData'!C1443,"")</f>
        <v>lesson2</v>
      </c>
      <c r="C257" s="73">
        <f>IF('Source NewCleanData'!$C1443="lesson2",'Source NewCleanData'!D1443,"")</f>
        <v>763921044</v>
      </c>
      <c r="D257" s="73" t="str">
        <f>IF('Source NewCleanData'!$C1443="lesson2",'Source NewCleanData'!E1443,"")</f>
        <v>ConfirmS=&lt;#I&gt;o#S;
ConfirmK=#J;</v>
      </c>
      <c r="E257" s="73" t="s">
        <v>200</v>
      </c>
      <c r="F257" s="75" t="s">
        <v>175</v>
      </c>
      <c r="G257" s="73" t="b">
        <f t="shared" si="9"/>
        <v>1</v>
      </c>
      <c r="H257" s="75" t="s">
        <v>174</v>
      </c>
      <c r="I257" s="75" t="b">
        <f t="shared" si="10"/>
        <v>1</v>
      </c>
      <c r="J257" s="75" t="b">
        <f t="shared" si="11"/>
        <v>1</v>
      </c>
      <c r="K257" s="73" t="str">
        <f>IF('Source NewCleanData'!$C1443="lesson2",'Source NewCleanData'!F1443,"")</f>
        <v>2018-04-25T23:40:38.907Z</v>
      </c>
    </row>
    <row r="258" spans="1:11" x14ac:dyDescent="0.3">
      <c r="A258" s="73">
        <f>VLOOKUP(C258,'UniqueAuthor#s'!$M$5:$N$68,2,TRUE)</f>
        <v>48</v>
      </c>
      <c r="B258" s="73" t="str">
        <f>IF('Source NewCleanData'!$C1457="lesson2",'Source NewCleanData'!C1457,"")</f>
        <v>lesson2</v>
      </c>
      <c r="C258" s="73">
        <f>IF('Source NewCleanData'!$C1457="lesson2",'Source NewCleanData'!D1457,"")</f>
        <v>768375577</v>
      </c>
      <c r="D258" s="73" t="str">
        <f>IF('Source NewCleanData'!$C1457="lesson2",'Source NewCleanData'!E1457,"")</f>
        <v>ConfirmS=I;
ConfirmK=J;</v>
      </c>
      <c r="E258" s="73" t="s">
        <v>225</v>
      </c>
      <c r="F258" s="75" t="s">
        <v>226</v>
      </c>
      <c r="G258" s="73" t="b">
        <f t="shared" si="9"/>
        <v>0</v>
      </c>
      <c r="H258" s="75" t="s">
        <v>184</v>
      </c>
      <c r="I258" s="75" t="b">
        <f t="shared" si="10"/>
        <v>0</v>
      </c>
      <c r="J258" s="75" t="b">
        <f t="shared" si="11"/>
        <v>0</v>
      </c>
      <c r="K258" s="73" t="str">
        <f>IF('Source NewCleanData'!$C1457="lesson2",'Source NewCleanData'!F1457,"")</f>
        <v>2018-04-24T19:32:26.757Z</v>
      </c>
    </row>
    <row r="259" spans="1:11" x14ac:dyDescent="0.3">
      <c r="A259" s="73">
        <f>VLOOKUP(C259,'UniqueAuthor#s'!$M$5:$N$68,2,TRUE)</f>
        <v>48</v>
      </c>
      <c r="B259" s="73" t="str">
        <f>IF('Source NewCleanData'!$C1458="lesson2",'Source NewCleanData'!C1458,"")</f>
        <v>lesson2</v>
      </c>
      <c r="C259" s="73">
        <f>IF('Source NewCleanData'!$C1458="lesson2",'Source NewCleanData'!D1458,"")</f>
        <v>768375577</v>
      </c>
      <c r="D259" s="73" t="str">
        <f>IF('Source NewCleanData'!$C1458="lesson2",'Source NewCleanData'!E1458,"")</f>
        <v>ConfirmS=&lt;#I&gt;;
ConfirmK=#J;</v>
      </c>
      <c r="E259" s="73" t="s">
        <v>172</v>
      </c>
      <c r="F259" s="75" t="s">
        <v>173</v>
      </c>
      <c r="G259" s="73" t="b">
        <f t="shared" si="9"/>
        <v>1</v>
      </c>
      <c r="H259" s="75" t="s">
        <v>174</v>
      </c>
      <c r="I259" s="75" t="b">
        <f t="shared" si="10"/>
        <v>1</v>
      </c>
      <c r="J259" s="75" t="b">
        <f t="shared" si="11"/>
        <v>1</v>
      </c>
      <c r="K259" s="73" t="str">
        <f>IF('Source NewCleanData'!$C1458="lesson2",'Source NewCleanData'!F1458,"")</f>
        <v>2018-04-24T19:33:36.895Z</v>
      </c>
    </row>
    <row r="260" spans="1:11" x14ac:dyDescent="0.3">
      <c r="A260" s="73">
        <f>VLOOKUP(C260,'UniqueAuthor#s'!$M$5:$N$68,2,TRUE)</f>
        <v>49</v>
      </c>
      <c r="B260" s="73" t="str">
        <f>IF('Source NewCleanData'!$C1480="lesson2",'Source NewCleanData'!C1480,"")</f>
        <v>lesson2</v>
      </c>
      <c r="C260" s="73">
        <f>IF('Source NewCleanData'!$C1480="lesson2",'Source NewCleanData'!D1480,"")</f>
        <v>778015582</v>
      </c>
      <c r="D260" s="73" t="str">
        <f>IF('Source NewCleanData'!$C1480="lesson2",'Source NewCleanData'!E1480,"")</f>
        <v>ConfirmS=&lt;#J&gt;o&lt;#I&gt;o#S;
ConfirmK=/*expression*/;</v>
      </c>
      <c r="E260" s="73" t="s">
        <v>331</v>
      </c>
      <c r="F260" s="75" t="s">
        <v>183</v>
      </c>
      <c r="G260" s="73" t="b">
        <f t="shared" si="9"/>
        <v>0</v>
      </c>
      <c r="H260" s="75" t="s">
        <v>212</v>
      </c>
      <c r="I260" s="75" t="b">
        <f t="shared" si="10"/>
        <v>0</v>
      </c>
      <c r="J260" s="75" t="b">
        <f t="shared" si="11"/>
        <v>0</v>
      </c>
      <c r="K260" s="73" t="str">
        <f>IF('Source NewCleanData'!$C1480="lesson2",'Source NewCleanData'!F1480,"")</f>
        <v>2018-04-30T01:12:54.226Z</v>
      </c>
    </row>
    <row r="261" spans="1:11" x14ac:dyDescent="0.3">
      <c r="A261" s="73">
        <f>VLOOKUP(C261,'UniqueAuthor#s'!$M$5:$N$68,2,TRUE)</f>
        <v>50</v>
      </c>
      <c r="B261" s="73" t="str">
        <f>IF('Source NewCleanData'!$C1487="lesson2",'Source NewCleanData'!C1487,"")</f>
        <v>lesson2</v>
      </c>
      <c r="C261" s="73">
        <f>IF('Source NewCleanData'!$C1487="lesson2",'Source NewCleanData'!D1487,"")</f>
        <v>824185842</v>
      </c>
      <c r="D261" s="73" t="str">
        <f>IF('Source NewCleanData'!$C1487="lesson2",'Source NewCleanData'!E1487,"")</f>
        <v>ConfirmS=&lt;#J&gt;o#S;
ConfirmK=&lt;#I&gt;;</v>
      </c>
      <c r="E261" s="73" t="s">
        <v>392</v>
      </c>
      <c r="F261" s="75" t="s">
        <v>197</v>
      </c>
      <c r="G261" s="73" t="b">
        <f t="shared" si="9"/>
        <v>0</v>
      </c>
      <c r="H261" s="75" t="s">
        <v>205</v>
      </c>
      <c r="I261" s="75" t="b">
        <f t="shared" si="10"/>
        <v>0</v>
      </c>
      <c r="J261" s="75" t="b">
        <f t="shared" si="11"/>
        <v>0</v>
      </c>
      <c r="K261" s="73" t="str">
        <f>IF('Source NewCleanData'!$C1487="lesson2",'Source NewCleanData'!F1487,"")</f>
        <v>2018-04-26T17:34:05.617Z</v>
      </c>
    </row>
    <row r="262" spans="1:11" x14ac:dyDescent="0.3">
      <c r="A262" s="73">
        <f>VLOOKUP(C262,'UniqueAuthor#s'!$M$5:$N$68,2,TRUE)</f>
        <v>50</v>
      </c>
      <c r="B262" s="73" t="str">
        <f>IF('Source NewCleanData'!$C1488="lesson2",'Source NewCleanData'!C1488,"")</f>
        <v>lesson2</v>
      </c>
      <c r="C262" s="73">
        <f>IF('Source NewCleanData'!$C1488="lesson2",'Source NewCleanData'!D1488,"")</f>
        <v>824185842</v>
      </c>
      <c r="D262" s="73" t="str">
        <f>IF('Source NewCleanData'!$C1488="lesson2",'Source NewCleanData'!E1488,"")</f>
        <v>ConfirmS=&lt;#I&gt;o#S;
ConfirmK=&lt;#J&gt;;</v>
      </c>
      <c r="E262" s="73" t="s">
        <v>255</v>
      </c>
      <c r="F262" s="75" t="s">
        <v>175</v>
      </c>
      <c r="G262" s="73" t="b">
        <f t="shared" si="9"/>
        <v>1</v>
      </c>
      <c r="H262" s="75" t="s">
        <v>190</v>
      </c>
      <c r="I262" s="75" t="b">
        <f t="shared" si="10"/>
        <v>0</v>
      </c>
      <c r="J262" s="75" t="b">
        <f t="shared" si="11"/>
        <v>0</v>
      </c>
      <c r="K262" s="73" t="str">
        <f>IF('Source NewCleanData'!$C1488="lesson2",'Source NewCleanData'!F1488,"")</f>
        <v>2018-04-26T17:34:30.744Z</v>
      </c>
    </row>
    <row r="263" spans="1:11" x14ac:dyDescent="0.3">
      <c r="A263" s="73">
        <f>VLOOKUP(C263,'UniqueAuthor#s'!$M$5:$N$68,2,TRUE)</f>
        <v>50</v>
      </c>
      <c r="B263" s="73" t="str">
        <f>IF('Source NewCleanData'!$C1489="lesson2",'Source NewCleanData'!C1489,"")</f>
        <v>lesson2</v>
      </c>
      <c r="C263" s="73">
        <f>IF('Source NewCleanData'!$C1489="lesson2",'Source NewCleanData'!D1489,"")</f>
        <v>824185842</v>
      </c>
      <c r="D263" s="73" t="str">
        <f>IF('Source NewCleanData'!$C1489="lesson2",'Source NewCleanData'!E1489,"")</f>
        <v>ConfirmS=&lt;#I&gt;o#S;
ConfirmK=&lt;J&gt;;</v>
      </c>
      <c r="E263" s="73" t="s">
        <v>258</v>
      </c>
      <c r="F263" s="75" t="s">
        <v>175</v>
      </c>
      <c r="G263" s="73" t="b">
        <f t="shared" ref="G263:G326" si="12">IF(OR($F263=$R$9,$F263=$R$10,$F263=$R$11),TRUE,FALSE)</f>
        <v>1</v>
      </c>
      <c r="H263" s="75" t="s">
        <v>195</v>
      </c>
      <c r="I263" s="75" t="b">
        <f t="shared" ref="I263:I326" si="13">IF(H263=$R$17,TRUE,FALSE)</f>
        <v>0</v>
      </c>
      <c r="J263" s="75" t="b">
        <f t="shared" ref="J263:J326" si="14">IF(AND(G263,I263),TRUE,FALSE)</f>
        <v>0</v>
      </c>
      <c r="K263" s="73" t="str">
        <f>IF('Source NewCleanData'!$C1489="lesson2",'Source NewCleanData'!F1489,"")</f>
        <v>2018-04-26T17:34:50.206Z</v>
      </c>
    </row>
    <row r="264" spans="1:11" x14ac:dyDescent="0.3">
      <c r="A264" s="73">
        <f>VLOOKUP(C264,'UniqueAuthor#s'!$M$5:$N$68,2,TRUE)</f>
        <v>50</v>
      </c>
      <c r="B264" s="73" t="str">
        <f>IF('Source NewCleanData'!$C1490="lesson2",'Source NewCleanData'!C1490,"")</f>
        <v>lesson2</v>
      </c>
      <c r="C264" s="73">
        <f>IF('Source NewCleanData'!$C1490="lesson2",'Source NewCleanData'!D1490,"")</f>
        <v>824185842</v>
      </c>
      <c r="D264" s="73" t="str">
        <f>IF('Source NewCleanData'!$C1490="lesson2",'Source NewCleanData'!E1490,"")</f>
        <v>ConfirmS=&lt;#I&gt;o#S;
ConfirmK=&lt;#J&gt;;</v>
      </c>
      <c r="E264" s="73" t="s">
        <v>255</v>
      </c>
      <c r="F264" s="75" t="s">
        <v>175</v>
      </c>
      <c r="G264" s="73" t="b">
        <f t="shared" si="12"/>
        <v>1</v>
      </c>
      <c r="H264" s="75" t="s">
        <v>190</v>
      </c>
      <c r="I264" s="75" t="b">
        <f t="shared" si="13"/>
        <v>0</v>
      </c>
      <c r="J264" s="75" t="b">
        <f t="shared" si="14"/>
        <v>0</v>
      </c>
      <c r="K264" s="73" t="str">
        <f>IF('Source NewCleanData'!$C1490="lesson2",'Source NewCleanData'!F1490,"")</f>
        <v>2018-04-26T17:35:07.113Z</v>
      </c>
    </row>
    <row r="265" spans="1:11" x14ac:dyDescent="0.3">
      <c r="A265" s="73">
        <f>VLOOKUP(C265,'UniqueAuthor#s'!$M$5:$N$68,2,TRUE)</f>
        <v>50</v>
      </c>
      <c r="B265" s="73" t="str">
        <f>IF('Source NewCleanData'!$C1491="lesson2",'Source NewCleanData'!C1491,"")</f>
        <v>lesson2</v>
      </c>
      <c r="C265" s="73">
        <f>IF('Source NewCleanData'!$C1491="lesson2",'Source NewCleanData'!D1491,"")</f>
        <v>824185842</v>
      </c>
      <c r="D265" s="73" t="str">
        <f>IF('Source NewCleanData'!$C1491="lesson2",'Source NewCleanData'!E1491,"")</f>
        <v>ConfirmS=&lt;#I&gt;o#S;
ConfirmK=&lt;#J&gt;;</v>
      </c>
      <c r="E265" s="73" t="s">
        <v>255</v>
      </c>
      <c r="F265" s="75" t="s">
        <v>175</v>
      </c>
      <c r="G265" s="73" t="b">
        <f t="shared" si="12"/>
        <v>1</v>
      </c>
      <c r="H265" s="75" t="s">
        <v>190</v>
      </c>
      <c r="I265" s="75" t="b">
        <f t="shared" si="13"/>
        <v>0</v>
      </c>
      <c r="J265" s="75" t="b">
        <f t="shared" si="14"/>
        <v>0</v>
      </c>
      <c r="K265" s="73" t="str">
        <f>IF('Source NewCleanData'!$C1491="lesson2",'Source NewCleanData'!F1491,"")</f>
        <v>2018-04-26T17:35:14.990Z</v>
      </c>
    </row>
    <row r="266" spans="1:11" x14ac:dyDescent="0.3">
      <c r="A266" s="73">
        <f>VLOOKUP(C266,'UniqueAuthor#s'!$M$5:$N$68,2,TRUE)</f>
        <v>50</v>
      </c>
      <c r="B266" s="73" t="str">
        <f>IF('Source NewCleanData'!$C1492="lesson2",'Source NewCleanData'!C1492,"")</f>
        <v>lesson2</v>
      </c>
      <c r="C266" s="73">
        <f>IF('Source NewCleanData'!$C1492="lesson2",'Source NewCleanData'!D1492,"")</f>
        <v>824185842</v>
      </c>
      <c r="D266" s="73" t="str">
        <f>IF('Source NewCleanData'!$C1492="lesson2",'Source NewCleanData'!E1492,"")</f>
        <v>ConfirmS=&lt;#I&gt;o#S;
ConfirmK=&lt;&gt;;</v>
      </c>
      <c r="E266" s="73" t="s">
        <v>429</v>
      </c>
      <c r="F266" s="75" t="s">
        <v>175</v>
      </c>
      <c r="G266" s="73" t="b">
        <f t="shared" si="12"/>
        <v>1</v>
      </c>
      <c r="H266" s="75" t="s">
        <v>250</v>
      </c>
      <c r="I266" s="75" t="b">
        <f t="shared" si="13"/>
        <v>0</v>
      </c>
      <c r="J266" s="75" t="b">
        <f t="shared" si="14"/>
        <v>0</v>
      </c>
      <c r="K266" s="73" t="str">
        <f>IF('Source NewCleanData'!$C1492="lesson2",'Source NewCleanData'!F1492,"")</f>
        <v>2018-04-26T17:35:26.462Z</v>
      </c>
    </row>
    <row r="267" spans="1:11" x14ac:dyDescent="0.3">
      <c r="A267" s="73">
        <f>VLOOKUP(C267,'UniqueAuthor#s'!$M$5:$N$68,2,TRUE)</f>
        <v>50</v>
      </c>
      <c r="B267" s="73" t="str">
        <f>IF('Source NewCleanData'!$C1493="lesson2",'Source NewCleanData'!C1493,"")</f>
        <v>lesson2</v>
      </c>
      <c r="C267" s="73">
        <f>IF('Source NewCleanData'!$C1493="lesson2",'Source NewCleanData'!D1493,"")</f>
        <v>824185842</v>
      </c>
      <c r="D267" s="73" t="str">
        <f>IF('Source NewCleanData'!$C1493="lesson2",'Source NewCleanData'!E1493,"")</f>
        <v>ConfirmS=&lt;#I&gt;o#S;
ConfirmK=&lt;#K&gt;;</v>
      </c>
      <c r="E267" s="73" t="s">
        <v>430</v>
      </c>
      <c r="F267" s="75" t="s">
        <v>175</v>
      </c>
      <c r="G267" s="73" t="b">
        <f t="shared" si="12"/>
        <v>1</v>
      </c>
      <c r="H267" s="75" t="s">
        <v>208</v>
      </c>
      <c r="I267" s="75" t="b">
        <f t="shared" si="13"/>
        <v>0</v>
      </c>
      <c r="J267" s="75" t="b">
        <f t="shared" si="14"/>
        <v>0</v>
      </c>
      <c r="K267" s="73" t="str">
        <f>IF('Source NewCleanData'!$C1493="lesson2",'Source NewCleanData'!F1493,"")</f>
        <v>2018-04-26T17:35:39.247Z</v>
      </c>
    </row>
    <row r="268" spans="1:11" x14ac:dyDescent="0.3">
      <c r="A268" s="73">
        <f>VLOOKUP(C268,'UniqueAuthor#s'!$M$5:$N$68,2,TRUE)</f>
        <v>50</v>
      </c>
      <c r="B268" s="73" t="str">
        <f>IF('Source NewCleanData'!$C1494="lesson2",'Source NewCleanData'!C1494,"")</f>
        <v>lesson2</v>
      </c>
      <c r="C268" s="73">
        <f>IF('Source NewCleanData'!$C1494="lesson2",'Source NewCleanData'!D1494,"")</f>
        <v>824185842</v>
      </c>
      <c r="D268" s="73" t="str">
        <f>IF('Source NewCleanData'!$C1494="lesson2",'Source NewCleanData'!E1494,"")</f>
        <v>ConfirmS=&lt;#I&gt;o#S;
ConfirmK=&lt;#J&gt;;</v>
      </c>
      <c r="E268" s="73" t="s">
        <v>255</v>
      </c>
      <c r="F268" s="75" t="s">
        <v>175</v>
      </c>
      <c r="G268" s="73" t="b">
        <f t="shared" si="12"/>
        <v>1</v>
      </c>
      <c r="H268" s="75" t="s">
        <v>190</v>
      </c>
      <c r="I268" s="75" t="b">
        <f t="shared" si="13"/>
        <v>0</v>
      </c>
      <c r="J268" s="75" t="b">
        <f t="shared" si="14"/>
        <v>0</v>
      </c>
      <c r="K268" s="73" t="str">
        <f>IF('Source NewCleanData'!$C1494="lesson2",'Source NewCleanData'!F1494,"")</f>
        <v>2018-04-26T17:36:31.811Z</v>
      </c>
    </row>
    <row r="269" spans="1:11" x14ac:dyDescent="0.3">
      <c r="A269" s="73">
        <f>VLOOKUP(C269,'UniqueAuthor#s'!$M$5:$N$68,2,TRUE)</f>
        <v>50</v>
      </c>
      <c r="B269" s="73" t="str">
        <f>IF('Source NewCleanData'!$C1495="lesson2",'Source NewCleanData'!C1495,"")</f>
        <v>lesson2</v>
      </c>
      <c r="C269" s="73">
        <f>IF('Source NewCleanData'!$C1495="lesson2",'Source NewCleanData'!D1495,"")</f>
        <v>824185842</v>
      </c>
      <c r="D269" s="73" t="str">
        <f>IF('Source NewCleanData'!$C1495="lesson2",'Source NewCleanData'!E1495,"")</f>
        <v>ConfirmS=&lt;#I&gt;o#S;
ConfirmK=&lt;#I&gt;;</v>
      </c>
      <c r="E269" s="73" t="s">
        <v>415</v>
      </c>
      <c r="F269" s="75" t="s">
        <v>175</v>
      </c>
      <c r="G269" s="73" t="b">
        <f t="shared" si="12"/>
        <v>1</v>
      </c>
      <c r="H269" s="75" t="s">
        <v>205</v>
      </c>
      <c r="I269" s="75" t="b">
        <f t="shared" si="13"/>
        <v>0</v>
      </c>
      <c r="J269" s="75" t="b">
        <f t="shared" si="14"/>
        <v>0</v>
      </c>
      <c r="K269" s="73" t="str">
        <f>IF('Source NewCleanData'!$C1495="lesson2",'Source NewCleanData'!F1495,"")</f>
        <v>2018-04-26T17:36:56.692Z</v>
      </c>
    </row>
    <row r="270" spans="1:11" x14ac:dyDescent="0.3">
      <c r="A270" s="73">
        <f>VLOOKUP(C270,'UniqueAuthor#s'!$M$5:$N$68,2,TRUE)</f>
        <v>50</v>
      </c>
      <c r="B270" s="73" t="str">
        <f>IF('Source NewCleanData'!$C1496="lesson2",'Source NewCleanData'!C1496,"")</f>
        <v>lesson2</v>
      </c>
      <c r="C270" s="73">
        <f>IF('Source NewCleanData'!$C1496="lesson2",'Source NewCleanData'!D1496,"")</f>
        <v>824185842</v>
      </c>
      <c r="D270" s="73" t="str">
        <f>IF('Source NewCleanData'!$C1496="lesson2",'Source NewCleanData'!E1496,"")</f>
        <v>ConfirmS=&lt;#I&gt;o#S;
ConfirmK=&lt;#&gt;;</v>
      </c>
      <c r="E270" s="73" t="s">
        <v>431</v>
      </c>
      <c r="F270" s="75" t="s">
        <v>175</v>
      </c>
      <c r="G270" s="73" t="b">
        <f t="shared" si="12"/>
        <v>1</v>
      </c>
      <c r="H270" s="75" t="s">
        <v>325</v>
      </c>
      <c r="I270" s="75" t="b">
        <f t="shared" si="13"/>
        <v>0</v>
      </c>
      <c r="J270" s="75" t="b">
        <f t="shared" si="14"/>
        <v>0</v>
      </c>
      <c r="K270" s="73" t="str">
        <f>IF('Source NewCleanData'!$C1496="lesson2",'Source NewCleanData'!F1496,"")</f>
        <v>2018-04-26T17:37:04.614Z</v>
      </c>
    </row>
    <row r="271" spans="1:11" x14ac:dyDescent="0.3">
      <c r="A271" s="73">
        <f>VLOOKUP(C271,'UniqueAuthor#s'!$M$5:$N$68,2,TRUE)</f>
        <v>50</v>
      </c>
      <c r="B271" s="73" t="str">
        <f>IF('Source NewCleanData'!$C1497="lesson2",'Source NewCleanData'!C1497,"")</f>
        <v>lesson2</v>
      </c>
      <c r="C271" s="73">
        <f>IF('Source NewCleanData'!$C1497="lesson2",'Source NewCleanData'!D1497,"")</f>
        <v>824185842</v>
      </c>
      <c r="D271" s="73" t="str">
        <f>IF('Source NewCleanData'!$C1497="lesson2",'Source NewCleanData'!E1497,"")</f>
        <v>ConfirmS=&lt;#I&gt;o#S;
ConfirmK=&lt;&gt;;</v>
      </c>
      <c r="E271" s="73" t="s">
        <v>429</v>
      </c>
      <c r="F271" s="75" t="s">
        <v>175</v>
      </c>
      <c r="G271" s="73" t="b">
        <f t="shared" si="12"/>
        <v>1</v>
      </c>
      <c r="H271" s="75" t="s">
        <v>250</v>
      </c>
      <c r="I271" s="75" t="b">
        <f t="shared" si="13"/>
        <v>0</v>
      </c>
      <c r="J271" s="75" t="b">
        <f t="shared" si="14"/>
        <v>0</v>
      </c>
      <c r="K271" s="73" t="str">
        <f>IF('Source NewCleanData'!$C1497="lesson2",'Source NewCleanData'!F1497,"")</f>
        <v>2018-04-26T17:37:15.849Z</v>
      </c>
    </row>
    <row r="272" spans="1:11" x14ac:dyDescent="0.3">
      <c r="A272" s="73">
        <f>VLOOKUP(C272,'UniqueAuthor#s'!$M$5:$N$68,2,TRUE)</f>
        <v>50</v>
      </c>
      <c r="B272" s="73" t="str">
        <f>IF('Source NewCleanData'!$C1498="lesson2",'Source NewCleanData'!C1498,"")</f>
        <v>lesson2</v>
      </c>
      <c r="C272" s="73">
        <f>IF('Source NewCleanData'!$C1498="lesson2",'Source NewCleanData'!D1498,"")</f>
        <v>824185842</v>
      </c>
      <c r="D272" s="73" t="str">
        <f>IF('Source NewCleanData'!$C1498="lesson2",'Source NewCleanData'!E1498,"")</f>
        <v>ConfirmS=&lt;#I&gt;o#S;
ConfirmK=&lt;J&gt;;</v>
      </c>
      <c r="E272" s="73" t="s">
        <v>258</v>
      </c>
      <c r="F272" s="75" t="s">
        <v>175</v>
      </c>
      <c r="G272" s="73" t="b">
        <f t="shared" si="12"/>
        <v>1</v>
      </c>
      <c r="H272" s="75" t="s">
        <v>195</v>
      </c>
      <c r="I272" s="75" t="b">
        <f t="shared" si="13"/>
        <v>0</v>
      </c>
      <c r="J272" s="75" t="b">
        <f t="shared" si="14"/>
        <v>0</v>
      </c>
      <c r="K272" s="73" t="str">
        <f>IF('Source NewCleanData'!$C1498="lesson2",'Source NewCleanData'!F1498,"")</f>
        <v>2018-04-26T17:37:37.187Z</v>
      </c>
    </row>
    <row r="273" spans="1:11" x14ac:dyDescent="0.3">
      <c r="A273" s="73">
        <f>VLOOKUP(C273,'UniqueAuthor#s'!$M$5:$N$68,2,TRUE)</f>
        <v>50</v>
      </c>
      <c r="B273" s="73" t="str">
        <f>IF('Source NewCleanData'!$C1499="lesson2",'Source NewCleanData'!C1499,"")</f>
        <v>lesson2</v>
      </c>
      <c r="C273" s="73">
        <f>IF('Source NewCleanData'!$C1499="lesson2",'Source NewCleanData'!D1499,"")</f>
        <v>824185842</v>
      </c>
      <c r="D273" s="73" t="str">
        <f>IF('Source NewCleanData'!$C1499="lesson2",'Source NewCleanData'!E1499,"")</f>
        <v>ConfirmS=&lt;#I&gt;o#S;
ConfirmK=#J</v>
      </c>
      <c r="E273" s="73" t="s">
        <v>393</v>
      </c>
      <c r="F273" s="75" t="s">
        <v>175</v>
      </c>
      <c r="G273" s="73" t="b">
        <f t="shared" si="12"/>
        <v>1</v>
      </c>
      <c r="H273" s="75" t="s">
        <v>270</v>
      </c>
      <c r="I273" s="75" t="b">
        <f t="shared" si="13"/>
        <v>0</v>
      </c>
      <c r="J273" s="75" t="b">
        <f t="shared" si="14"/>
        <v>0</v>
      </c>
      <c r="K273" s="73" t="str">
        <f>IF('Source NewCleanData'!$C1499="lesson2",'Source NewCleanData'!F1499,"")</f>
        <v>2018-04-26T17:38:42.884Z</v>
      </c>
    </row>
    <row r="274" spans="1:11" x14ac:dyDescent="0.3">
      <c r="A274" s="73">
        <f>VLOOKUP(C274,'UniqueAuthor#s'!$M$5:$N$68,2,TRUE)</f>
        <v>50</v>
      </c>
      <c r="B274" s="73" t="str">
        <f>IF('Source NewCleanData'!$C1500="lesson2",'Source NewCleanData'!C1500,"")</f>
        <v>lesson2</v>
      </c>
      <c r="C274" s="73">
        <f>IF('Source NewCleanData'!$C1500="lesson2",'Source NewCleanData'!D1500,"")</f>
        <v>824185842</v>
      </c>
      <c r="D274" s="73" t="str">
        <f>IF('Source NewCleanData'!$C1500="lesson2",'Source NewCleanData'!E1500,"")</f>
        <v>ConfirmS=&lt;#I&gt;o#S;
ConfirmK=&lt;J&gt;</v>
      </c>
      <c r="E274" s="73" t="s">
        <v>432</v>
      </c>
      <c r="F274" s="75" t="s">
        <v>175</v>
      </c>
      <c r="G274" s="73" t="b">
        <f t="shared" si="12"/>
        <v>1</v>
      </c>
      <c r="H274" s="75" t="s">
        <v>327</v>
      </c>
      <c r="I274" s="75" t="b">
        <f t="shared" si="13"/>
        <v>0</v>
      </c>
      <c r="J274" s="75" t="b">
        <f t="shared" si="14"/>
        <v>0</v>
      </c>
      <c r="K274" s="73" t="str">
        <f>IF('Source NewCleanData'!$C1500="lesson2",'Source NewCleanData'!F1500,"")</f>
        <v>2018-04-26T17:39:34.919Z</v>
      </c>
    </row>
    <row r="275" spans="1:11" x14ac:dyDescent="0.3">
      <c r="A275" s="73">
        <f>VLOOKUP(C275,'UniqueAuthor#s'!$M$5:$N$68,2,TRUE)</f>
        <v>50</v>
      </c>
      <c r="B275" s="73" t="str">
        <f>IF('Source NewCleanData'!$C1501="lesson2",'Source NewCleanData'!C1501,"")</f>
        <v>lesson2</v>
      </c>
      <c r="C275" s="73">
        <f>IF('Source NewCleanData'!$C1501="lesson2",'Source NewCleanData'!D1501,"")</f>
        <v>824185842</v>
      </c>
      <c r="D275" s="73" t="str">
        <f>IF('Source NewCleanData'!$C1501="lesson2",'Source NewCleanData'!E1501,"")</f>
        <v>ConfirmS=&lt;#I&gt;o#S;
ConfirmK=&lt;#K&gt;</v>
      </c>
      <c r="E275" s="73" t="s">
        <v>433</v>
      </c>
      <c r="F275" s="75" t="s">
        <v>175</v>
      </c>
      <c r="G275" s="73" t="b">
        <f t="shared" si="12"/>
        <v>1</v>
      </c>
      <c r="H275" s="75" t="s">
        <v>330</v>
      </c>
      <c r="I275" s="75" t="b">
        <f t="shared" si="13"/>
        <v>0</v>
      </c>
      <c r="J275" s="75" t="b">
        <f t="shared" si="14"/>
        <v>0</v>
      </c>
      <c r="K275" s="73" t="str">
        <f>IF('Source NewCleanData'!$C1501="lesson2",'Source NewCleanData'!F1501,"")</f>
        <v>2018-04-26T17:39:42.435Z</v>
      </c>
    </row>
    <row r="276" spans="1:11" x14ac:dyDescent="0.3">
      <c r="A276" s="73">
        <f>VLOOKUP(C276,'UniqueAuthor#s'!$M$5:$N$68,2,TRUE)</f>
        <v>50</v>
      </c>
      <c r="B276" s="73" t="str">
        <f>IF('Source NewCleanData'!$C1502="lesson2",'Source NewCleanData'!C1502,"")</f>
        <v>lesson2</v>
      </c>
      <c r="C276" s="73">
        <f>IF('Source NewCleanData'!$C1502="lesson2",'Source NewCleanData'!D1502,"")</f>
        <v>824185842</v>
      </c>
      <c r="D276" s="73" t="str">
        <f>IF('Source NewCleanData'!$C1502="lesson2",'Source NewCleanData'!E1502,"")</f>
        <v>ConfirmS=&lt;#I&gt;o#S;
ConfirmK=&lt;#I&gt;</v>
      </c>
      <c r="E276" s="73" t="s">
        <v>434</v>
      </c>
      <c r="F276" s="75" t="s">
        <v>175</v>
      </c>
      <c r="G276" s="73" t="b">
        <f t="shared" si="12"/>
        <v>1</v>
      </c>
      <c r="H276" s="75" t="s">
        <v>333</v>
      </c>
      <c r="I276" s="75" t="b">
        <f t="shared" si="13"/>
        <v>0</v>
      </c>
      <c r="J276" s="75" t="b">
        <f t="shared" si="14"/>
        <v>0</v>
      </c>
      <c r="K276" s="73" t="str">
        <f>IF('Source NewCleanData'!$C1502="lesson2",'Source NewCleanData'!F1502,"")</f>
        <v>2018-04-26T17:40:02.863Z</v>
      </c>
    </row>
    <row r="277" spans="1:11" x14ac:dyDescent="0.3">
      <c r="A277" s="73">
        <f>VLOOKUP(C277,'UniqueAuthor#s'!$M$5:$N$68,2,TRUE)</f>
        <v>50</v>
      </c>
      <c r="B277" s="73" t="str">
        <f>IF('Source NewCleanData'!$C1503="lesson2",'Source NewCleanData'!C1503,"")</f>
        <v>lesson2</v>
      </c>
      <c r="C277" s="73">
        <f>IF('Source NewCleanData'!$C1503="lesson2",'Source NewCleanData'!D1503,"")</f>
        <v>824185842</v>
      </c>
      <c r="D277" s="73" t="str">
        <f>IF('Source NewCleanData'!$C1503="lesson2",'Source NewCleanData'!E1503,"")</f>
        <v>ConfirmS=&lt;#I&gt;o#S;
ConfirmK=&lt;#I&gt;;</v>
      </c>
      <c r="E277" s="73" t="s">
        <v>415</v>
      </c>
      <c r="F277" s="75" t="s">
        <v>175</v>
      </c>
      <c r="G277" s="73" t="b">
        <f t="shared" si="12"/>
        <v>1</v>
      </c>
      <c r="H277" s="75" t="s">
        <v>205</v>
      </c>
      <c r="I277" s="75" t="b">
        <f t="shared" si="13"/>
        <v>0</v>
      </c>
      <c r="J277" s="75" t="b">
        <f t="shared" si="14"/>
        <v>0</v>
      </c>
      <c r="K277" s="73" t="str">
        <f>IF('Source NewCleanData'!$C1503="lesson2",'Source NewCleanData'!F1503,"")</f>
        <v>2018-04-26T17:40:14.623Z</v>
      </c>
    </row>
    <row r="278" spans="1:11" x14ac:dyDescent="0.3">
      <c r="A278" s="73">
        <f>VLOOKUP(C278,'UniqueAuthor#s'!$M$5:$N$68,2,TRUE)</f>
        <v>50</v>
      </c>
      <c r="B278" s="73" t="str">
        <f>IF('Source NewCleanData'!$C1504="lesson2",'Source NewCleanData'!C1504,"")</f>
        <v>lesson2</v>
      </c>
      <c r="C278" s="73">
        <f>IF('Source NewCleanData'!$C1504="lesson2",'Source NewCleanData'!D1504,"")</f>
        <v>824185842</v>
      </c>
      <c r="D278" s="73" t="str">
        <f>IF('Source NewCleanData'!$C1504="lesson2",'Source NewCleanData'!E1504,"")</f>
        <v>ConfirmS=&lt;#I&gt;o#S;
ConfirmK=&lt;#J&gt;;</v>
      </c>
      <c r="E278" s="73" t="s">
        <v>255</v>
      </c>
      <c r="F278" s="75" t="s">
        <v>175</v>
      </c>
      <c r="G278" s="73" t="b">
        <f t="shared" si="12"/>
        <v>1</v>
      </c>
      <c r="H278" s="75" t="s">
        <v>190</v>
      </c>
      <c r="I278" s="75" t="b">
        <f t="shared" si="13"/>
        <v>0</v>
      </c>
      <c r="J278" s="75" t="b">
        <f t="shared" si="14"/>
        <v>0</v>
      </c>
      <c r="K278" s="73" t="str">
        <f>IF('Source NewCleanData'!$C1504="lesson2",'Source NewCleanData'!F1504,"")</f>
        <v>2018-04-26T17:40:25.501Z</v>
      </c>
    </row>
    <row r="279" spans="1:11" x14ac:dyDescent="0.3">
      <c r="A279" s="73">
        <f>VLOOKUP(C279,'UniqueAuthor#s'!$M$5:$N$68,2,TRUE)</f>
        <v>50</v>
      </c>
      <c r="B279" s="73" t="str">
        <f>IF('Source NewCleanData'!$C1505="lesson2",'Source NewCleanData'!C1505,"")</f>
        <v>lesson2</v>
      </c>
      <c r="C279" s="73">
        <f>IF('Source NewCleanData'!$C1505="lesson2",'Source NewCleanData'!D1505,"")</f>
        <v>824185842</v>
      </c>
      <c r="D279" s="73" t="str">
        <f>IF('Source NewCleanData'!$C1505="lesson2",'Source NewCleanData'!E1505,"")</f>
        <v>ConfirmS=&lt;#I&gt;o#S;
ConfirmK=&lt;J&gt;;</v>
      </c>
      <c r="E279" s="73" t="s">
        <v>258</v>
      </c>
      <c r="F279" s="75" t="s">
        <v>175</v>
      </c>
      <c r="G279" s="73" t="b">
        <f t="shared" si="12"/>
        <v>1</v>
      </c>
      <c r="H279" s="75" t="s">
        <v>195</v>
      </c>
      <c r="I279" s="75" t="b">
        <f t="shared" si="13"/>
        <v>0</v>
      </c>
      <c r="J279" s="75" t="b">
        <f t="shared" si="14"/>
        <v>0</v>
      </c>
      <c r="K279" s="73" t="str">
        <f>IF('Source NewCleanData'!$C1505="lesson2",'Source NewCleanData'!F1505,"")</f>
        <v>2018-04-26T17:40:38.507Z</v>
      </c>
    </row>
    <row r="280" spans="1:11" x14ac:dyDescent="0.3">
      <c r="A280" s="73">
        <f>VLOOKUP(C280,'UniqueAuthor#s'!$M$5:$N$68,2,TRUE)</f>
        <v>50</v>
      </c>
      <c r="B280" s="73" t="str">
        <f>IF('Source NewCleanData'!$C1506="lesson2",'Source NewCleanData'!C1506,"")</f>
        <v>lesson2</v>
      </c>
      <c r="C280" s="73">
        <f>IF('Source NewCleanData'!$C1506="lesson2",'Source NewCleanData'!D1506,"")</f>
        <v>824185842</v>
      </c>
      <c r="D280" s="73" t="str">
        <f>IF('Source NewCleanData'!$C1506="lesson2",'Source NewCleanData'!E1506,"")</f>
        <v>ConfirmS=&lt;#I&gt;o#S;
ConfirmK=&lt;I&gt;;</v>
      </c>
      <c r="E280" s="73" t="s">
        <v>435</v>
      </c>
      <c r="F280" s="75" t="s">
        <v>175</v>
      </c>
      <c r="G280" s="73" t="b">
        <f t="shared" si="12"/>
        <v>1</v>
      </c>
      <c r="H280" s="75" t="s">
        <v>235</v>
      </c>
      <c r="I280" s="75" t="b">
        <f t="shared" si="13"/>
        <v>0</v>
      </c>
      <c r="J280" s="75" t="b">
        <f t="shared" si="14"/>
        <v>0</v>
      </c>
      <c r="K280" s="73" t="str">
        <f>IF('Source NewCleanData'!$C1506="lesson2",'Source NewCleanData'!F1506,"")</f>
        <v>2018-04-26T17:40:49.177Z</v>
      </c>
    </row>
    <row r="281" spans="1:11" x14ac:dyDescent="0.3">
      <c r="A281" s="73">
        <f>VLOOKUP(C281,'UniqueAuthor#s'!$M$5:$N$68,2,TRUE)</f>
        <v>50</v>
      </c>
      <c r="B281" s="73" t="str">
        <f>IF('Source NewCleanData'!$C1507="lesson2",'Source NewCleanData'!C1507,"")</f>
        <v>lesson2</v>
      </c>
      <c r="C281" s="73">
        <f>IF('Source NewCleanData'!$C1507="lesson2",'Source NewCleanData'!D1507,"")</f>
        <v>824185842</v>
      </c>
      <c r="D281" s="73" t="str">
        <f>IF('Source NewCleanData'!$C1507="lesson2",'Source NewCleanData'!E1507,"")</f>
        <v>ConfirmS=&lt;#I&gt;o#S;
ConfirmK=&lt;#J&gt;;</v>
      </c>
      <c r="E281" s="73" t="s">
        <v>255</v>
      </c>
      <c r="F281" s="75" t="s">
        <v>175</v>
      </c>
      <c r="G281" s="73" t="b">
        <f t="shared" si="12"/>
        <v>1</v>
      </c>
      <c r="H281" s="75" t="s">
        <v>190</v>
      </c>
      <c r="I281" s="75" t="b">
        <f t="shared" si="13"/>
        <v>0</v>
      </c>
      <c r="J281" s="75" t="b">
        <f t="shared" si="14"/>
        <v>0</v>
      </c>
      <c r="K281" s="73" t="str">
        <f>IF('Source NewCleanData'!$C1507="lesson2",'Source NewCleanData'!F1507,"")</f>
        <v>2018-04-26T17:41:10.551Z</v>
      </c>
    </row>
    <row r="282" spans="1:11" x14ac:dyDescent="0.3">
      <c r="A282" s="73">
        <f>VLOOKUP(C282,'UniqueAuthor#s'!$M$5:$N$68,2,TRUE)</f>
        <v>51</v>
      </c>
      <c r="B282" s="73" t="str">
        <f>IF('Source NewCleanData'!$C1513="lesson2",'Source NewCleanData'!C1513,"")</f>
        <v>lesson2</v>
      </c>
      <c r="C282" s="73">
        <f>IF('Source NewCleanData'!$C1513="lesson2",'Source NewCleanData'!D1513,"")</f>
        <v>831120960</v>
      </c>
      <c r="D282" s="73" t="str">
        <f>IF('Source NewCleanData'!$C1513="lesson2",'Source NewCleanData'!E1513,"")</f>
        <v>ConfirmS=&lt;#I,#J&gt;;
ConfirmK=S;</v>
      </c>
      <c r="E282" s="73" t="s">
        <v>436</v>
      </c>
      <c r="F282" s="75" t="s">
        <v>194</v>
      </c>
      <c r="G282" s="73" t="b">
        <f t="shared" si="12"/>
        <v>0</v>
      </c>
      <c r="H282" s="75" t="s">
        <v>233</v>
      </c>
      <c r="I282" s="75" t="b">
        <f t="shared" si="13"/>
        <v>0</v>
      </c>
      <c r="J282" s="75" t="b">
        <f t="shared" si="14"/>
        <v>0</v>
      </c>
      <c r="K282" s="73" t="str">
        <f>IF('Source NewCleanData'!$C1513="lesson2",'Source NewCleanData'!F1513,"")</f>
        <v>2018-04-26T04:06:31.735Z</v>
      </c>
    </row>
    <row r="283" spans="1:11" x14ac:dyDescent="0.3">
      <c r="A283" s="73">
        <f>VLOOKUP(C283,'UniqueAuthor#s'!$M$5:$N$68,2,TRUE)</f>
        <v>51</v>
      </c>
      <c r="B283" s="73" t="str">
        <f>IF('Source NewCleanData'!$C1514="lesson2",'Source NewCleanData'!C1514,"")</f>
        <v>lesson2</v>
      </c>
      <c r="C283" s="73">
        <f>IF('Source NewCleanData'!$C1514="lesson2",'Source NewCleanData'!D1514,"")</f>
        <v>831120960</v>
      </c>
      <c r="D283" s="73" t="str">
        <f>IF('Source NewCleanData'!$C1514="lesson2",'Source NewCleanData'!E1514,"")</f>
        <v>ConfirmS=&lt;#I,#J&gt;;
ConfirmK=S;</v>
      </c>
      <c r="E283" s="73" t="s">
        <v>436</v>
      </c>
      <c r="F283" s="75" t="s">
        <v>194</v>
      </c>
      <c r="G283" s="73" t="b">
        <f t="shared" si="12"/>
        <v>0</v>
      </c>
      <c r="H283" s="75" t="s">
        <v>233</v>
      </c>
      <c r="I283" s="75" t="b">
        <f t="shared" si="13"/>
        <v>0</v>
      </c>
      <c r="J283" s="75" t="b">
        <f t="shared" si="14"/>
        <v>0</v>
      </c>
      <c r="K283" s="73" t="str">
        <f>IF('Source NewCleanData'!$C1514="lesson2",'Source NewCleanData'!F1514,"")</f>
        <v>2018-04-26T04:06:40.770Z</v>
      </c>
    </row>
    <row r="284" spans="1:11" x14ac:dyDescent="0.3">
      <c r="A284" s="73">
        <f>VLOOKUP(C284,'UniqueAuthor#s'!$M$5:$N$68,2,TRUE)</f>
        <v>51</v>
      </c>
      <c r="B284" s="73" t="str">
        <f>IF('Source NewCleanData'!$C1515="lesson2",'Source NewCleanData'!C1515,"")</f>
        <v>lesson2</v>
      </c>
      <c r="C284" s="73">
        <f>IF('Source NewCleanData'!$C1515="lesson2",'Source NewCleanData'!D1515,"")</f>
        <v>831120960</v>
      </c>
      <c r="D284" s="73" t="str">
        <f>IF('Source NewCleanData'!$C1515="lesson2",'Source NewCleanData'!E1515,"")</f>
        <v>ConfirmS=&lt;#I&gt;o&lt;#J&gt;;
ConfirmK=S;</v>
      </c>
      <c r="E284" s="73" t="s">
        <v>437</v>
      </c>
      <c r="F284" s="75" t="s">
        <v>215</v>
      </c>
      <c r="G284" s="73" t="b">
        <f t="shared" si="12"/>
        <v>0</v>
      </c>
      <c r="H284" s="75" t="s">
        <v>233</v>
      </c>
      <c r="I284" s="75" t="b">
        <f t="shared" si="13"/>
        <v>0</v>
      </c>
      <c r="J284" s="75" t="b">
        <f t="shared" si="14"/>
        <v>0</v>
      </c>
      <c r="K284" s="73" t="str">
        <f>IF('Source NewCleanData'!$C1515="lesson2",'Source NewCleanData'!F1515,"")</f>
        <v>2018-04-26T04:07:06.154Z</v>
      </c>
    </row>
    <row r="285" spans="1:11" x14ac:dyDescent="0.3">
      <c r="A285" s="73">
        <f>VLOOKUP(C285,'UniqueAuthor#s'!$M$5:$N$68,2,TRUE)</f>
        <v>51</v>
      </c>
      <c r="B285" s="73" t="str">
        <f>IF('Source NewCleanData'!$C1516="lesson2",'Source NewCleanData'!C1516,"")</f>
        <v>lesson2</v>
      </c>
      <c r="C285" s="73">
        <f>IF('Source NewCleanData'!$C1516="lesson2",'Source NewCleanData'!D1516,"")</f>
        <v>831120960</v>
      </c>
      <c r="D285" s="73" t="str">
        <f>IF('Source NewCleanData'!$C1516="lesson2",'Source NewCleanData'!E1516,"")</f>
        <v>ConfirmS=&lt;#I,#J&gt;;
ConfirmK=S;</v>
      </c>
      <c r="E285" s="73" t="s">
        <v>436</v>
      </c>
      <c r="F285" s="75" t="s">
        <v>194</v>
      </c>
      <c r="G285" s="73" t="b">
        <f t="shared" si="12"/>
        <v>0</v>
      </c>
      <c r="H285" s="75" t="s">
        <v>233</v>
      </c>
      <c r="I285" s="75" t="b">
        <f t="shared" si="13"/>
        <v>0</v>
      </c>
      <c r="J285" s="75" t="b">
        <f t="shared" si="14"/>
        <v>0</v>
      </c>
      <c r="K285" s="73" t="str">
        <f>IF('Source NewCleanData'!$C1516="lesson2",'Source NewCleanData'!F1516,"")</f>
        <v>2018-04-26T04:07:19.982Z</v>
      </c>
    </row>
    <row r="286" spans="1:11" x14ac:dyDescent="0.3">
      <c r="A286" s="73">
        <f>VLOOKUP(C286,'UniqueAuthor#s'!$M$5:$N$68,2,TRUE)</f>
        <v>51</v>
      </c>
      <c r="B286" s="73" t="str">
        <f>IF('Source NewCleanData'!$C1517="lesson2",'Source NewCleanData'!C1517,"")</f>
        <v>lesson2</v>
      </c>
      <c r="C286" s="73">
        <f>IF('Source NewCleanData'!$C1517="lesson2",'Source NewCleanData'!D1517,"")</f>
        <v>831120960</v>
      </c>
      <c r="D286" s="73" t="str">
        <f>IF('Source NewCleanData'!$C1517="lesson2",'Source NewCleanData'!E1517,"")</f>
        <v>ConfirmS=&lt;#I,#J&gt;;
ConfirmK=S;</v>
      </c>
      <c r="E286" s="73" t="s">
        <v>436</v>
      </c>
      <c r="F286" s="75" t="s">
        <v>194</v>
      </c>
      <c r="G286" s="73" t="b">
        <f t="shared" si="12"/>
        <v>0</v>
      </c>
      <c r="H286" s="75" t="s">
        <v>233</v>
      </c>
      <c r="I286" s="75" t="b">
        <f t="shared" si="13"/>
        <v>0</v>
      </c>
      <c r="J286" s="75" t="b">
        <f t="shared" si="14"/>
        <v>0</v>
      </c>
      <c r="K286" s="73" t="str">
        <f>IF('Source NewCleanData'!$C1517="lesson2",'Source NewCleanData'!F1517,"")</f>
        <v>2018-04-26T04:07:47.719Z</v>
      </c>
    </row>
    <row r="287" spans="1:11" x14ac:dyDescent="0.3">
      <c r="A287" s="73">
        <f>VLOOKUP(C287,'UniqueAuthor#s'!$M$5:$N$68,2,TRUE)</f>
        <v>51</v>
      </c>
      <c r="B287" s="73" t="str">
        <f>IF('Source NewCleanData'!$C1518="lesson2",'Source NewCleanData'!C1518,"")</f>
        <v>lesson2</v>
      </c>
      <c r="C287" s="73">
        <f>IF('Source NewCleanData'!$C1518="lesson2",'Source NewCleanData'!D1518,"")</f>
        <v>831120960</v>
      </c>
      <c r="D287" s="73" t="str">
        <f>IF('Source NewCleanData'!$C1518="lesson2",'Source NewCleanData'!E1518,"")</f>
        <v>ConfirmS=&lt;#I,#J&gt;;
ConfirmK=#S;</v>
      </c>
      <c r="E287" s="73" t="s">
        <v>438</v>
      </c>
      <c r="F287" s="75" t="s">
        <v>194</v>
      </c>
      <c r="G287" s="73" t="b">
        <f t="shared" si="12"/>
        <v>0</v>
      </c>
      <c r="H287" s="75" t="s">
        <v>227</v>
      </c>
      <c r="I287" s="75" t="b">
        <f t="shared" si="13"/>
        <v>0</v>
      </c>
      <c r="J287" s="75" t="b">
        <f t="shared" si="14"/>
        <v>0</v>
      </c>
      <c r="K287" s="73" t="str">
        <f>IF('Source NewCleanData'!$C1518="lesson2",'Source NewCleanData'!F1518,"")</f>
        <v>2018-04-26T04:07:51.564Z</v>
      </c>
    </row>
    <row r="288" spans="1:11" x14ac:dyDescent="0.3">
      <c r="A288" s="73">
        <f>VLOOKUP(C288,'UniqueAuthor#s'!$M$5:$N$68,2,TRUE)</f>
        <v>51</v>
      </c>
      <c r="B288" s="73" t="str">
        <f>IF('Source NewCleanData'!$C1519="lesson2",'Source NewCleanData'!C1519,"")</f>
        <v>lesson2</v>
      </c>
      <c r="C288" s="73">
        <f>IF('Source NewCleanData'!$C1519="lesson2",'Source NewCleanData'!D1519,"")</f>
        <v>831120960</v>
      </c>
      <c r="D288" s="73" t="str">
        <f>IF('Source NewCleanData'!$C1519="lesson2",'Source NewCleanData'!E1519,"")</f>
        <v>ConfirmS=&lt;#I,#J&gt;;
ConfirmK=&lt;#I,#J&gt;;</v>
      </c>
      <c r="E288" s="73" t="s">
        <v>439</v>
      </c>
      <c r="F288" s="75" t="s">
        <v>194</v>
      </c>
      <c r="G288" s="73" t="b">
        <f t="shared" si="12"/>
        <v>0</v>
      </c>
      <c r="H288" s="75" t="s">
        <v>244</v>
      </c>
      <c r="I288" s="75" t="b">
        <f t="shared" si="13"/>
        <v>0</v>
      </c>
      <c r="J288" s="75" t="b">
        <f t="shared" si="14"/>
        <v>0</v>
      </c>
      <c r="K288" s="73" t="str">
        <f>IF('Source NewCleanData'!$C1519="lesson2",'Source NewCleanData'!F1519,"")</f>
        <v>2018-04-26T04:08:04.789Z</v>
      </c>
    </row>
    <row r="289" spans="1:11" x14ac:dyDescent="0.3">
      <c r="A289" s="73">
        <f>VLOOKUP(C289,'UniqueAuthor#s'!$M$5:$N$68,2,TRUE)</f>
        <v>51</v>
      </c>
      <c r="B289" s="73" t="str">
        <f>IF('Source NewCleanData'!$C1520="lesson2",'Source NewCleanData'!C1520,"")</f>
        <v>lesson2</v>
      </c>
      <c r="C289" s="73">
        <f>IF('Source NewCleanData'!$C1520="lesson2",'Source NewCleanData'!D1520,"")</f>
        <v>831120960</v>
      </c>
      <c r="D289" s="73" t="str">
        <f>IF('Source NewCleanData'!$C1520="lesson2",'Source NewCleanData'!E1520,"")</f>
        <v>ConfirmS=&lt;#I,#J&gt;;
ConfirmK=&lt;#I,#J&gt;;</v>
      </c>
      <c r="E289" s="73" t="s">
        <v>439</v>
      </c>
      <c r="F289" s="75" t="s">
        <v>194</v>
      </c>
      <c r="G289" s="73" t="b">
        <f t="shared" si="12"/>
        <v>0</v>
      </c>
      <c r="H289" s="75" t="s">
        <v>244</v>
      </c>
      <c r="I289" s="75" t="b">
        <f t="shared" si="13"/>
        <v>0</v>
      </c>
      <c r="J289" s="75" t="b">
        <f t="shared" si="14"/>
        <v>0</v>
      </c>
      <c r="K289" s="73" t="str">
        <f>IF('Source NewCleanData'!$C1520="lesson2",'Source NewCleanData'!F1520,"")</f>
        <v>2018-04-26T04:08:09.349Z</v>
      </c>
    </row>
    <row r="290" spans="1:11" x14ac:dyDescent="0.3">
      <c r="A290" s="73">
        <f>VLOOKUP(C290,'UniqueAuthor#s'!$M$5:$N$68,2,TRUE)</f>
        <v>51</v>
      </c>
      <c r="B290" s="73" t="str">
        <f>IF('Source NewCleanData'!$C1521="lesson2",'Source NewCleanData'!C1521,"")</f>
        <v>lesson2</v>
      </c>
      <c r="C290" s="73">
        <f>IF('Source NewCleanData'!$C1521="lesson2",'Source NewCleanData'!D1521,"")</f>
        <v>831120960</v>
      </c>
      <c r="D290" s="73" t="str">
        <f>IF('Source NewCleanData'!$C1521="lesson2",'Source NewCleanData'!E1521,"")</f>
        <v>ConfirmS=&lt;#I,#J&gt;;
ConfirmK=&lt;#I,#J&gt;;</v>
      </c>
      <c r="E290" s="73" t="s">
        <v>439</v>
      </c>
      <c r="F290" s="75" t="s">
        <v>194</v>
      </c>
      <c r="G290" s="73" t="b">
        <f t="shared" si="12"/>
        <v>0</v>
      </c>
      <c r="H290" s="75" t="s">
        <v>244</v>
      </c>
      <c r="I290" s="75" t="b">
        <f t="shared" si="13"/>
        <v>0</v>
      </c>
      <c r="J290" s="75" t="b">
        <f t="shared" si="14"/>
        <v>0</v>
      </c>
      <c r="K290" s="73" t="str">
        <f>IF('Source NewCleanData'!$C1521="lesson2",'Source NewCleanData'!F1521,"")</f>
        <v>2018-04-26T04:08:37.343Z</v>
      </c>
    </row>
    <row r="291" spans="1:11" x14ac:dyDescent="0.3">
      <c r="A291" s="73">
        <f>VLOOKUP(C291,'UniqueAuthor#s'!$M$5:$N$68,2,TRUE)</f>
        <v>51</v>
      </c>
      <c r="B291" s="73" t="str">
        <f>IF('Source NewCleanData'!$C1522="lesson2",'Source NewCleanData'!C1522,"")</f>
        <v>lesson2</v>
      </c>
      <c r="C291" s="73">
        <f>IF('Source NewCleanData'!$C1522="lesson2",'Source NewCleanData'!D1522,"")</f>
        <v>831120960</v>
      </c>
      <c r="D291" s="73" t="str">
        <f>IF('Source NewCleanData'!$C1522="lesson2",'Source NewCleanData'!E1522,"")</f>
        <v>ConfirmS=&lt;#I&gt;o#J;
ConfirmK=&lt;#I,#J&gt;;</v>
      </c>
      <c r="E291" s="73" t="s">
        <v>440</v>
      </c>
      <c r="F291" s="75" t="s">
        <v>259</v>
      </c>
      <c r="G291" s="73" t="b">
        <f t="shared" si="12"/>
        <v>0</v>
      </c>
      <c r="H291" s="75" t="s">
        <v>244</v>
      </c>
      <c r="I291" s="75" t="b">
        <f t="shared" si="13"/>
        <v>0</v>
      </c>
      <c r="J291" s="75" t="b">
        <f t="shared" si="14"/>
        <v>0</v>
      </c>
      <c r="K291" s="73" t="str">
        <f>IF('Source NewCleanData'!$C1522="lesson2",'Source NewCleanData'!F1522,"")</f>
        <v>2018-04-26T04:10:41.624Z</v>
      </c>
    </row>
    <row r="292" spans="1:11" x14ac:dyDescent="0.3">
      <c r="A292" s="73">
        <f>VLOOKUP(C292,'UniqueAuthor#s'!$M$5:$N$68,2,TRUE)</f>
        <v>51</v>
      </c>
      <c r="B292" s="73" t="str">
        <f>IF('Source NewCleanData'!$C1523="lesson2",'Source NewCleanData'!C1523,"")</f>
        <v>lesson2</v>
      </c>
      <c r="C292" s="73">
        <f>IF('Source NewCleanData'!$C1523="lesson2",'Source NewCleanData'!D1523,"")</f>
        <v>831120960</v>
      </c>
      <c r="D292" s="73" t="str">
        <f>IF('Source NewCleanData'!$C1523="lesson2",'Source NewCleanData'!E1523,"")</f>
        <v>ConfirmS=&lt;#I&gt;o#J;
ConfirmK=&lt;#I&gt;o#J;</v>
      </c>
      <c r="E292" s="73" t="s">
        <v>441</v>
      </c>
      <c r="F292" s="75" t="s">
        <v>259</v>
      </c>
      <c r="G292" s="73" t="b">
        <f t="shared" si="12"/>
        <v>0</v>
      </c>
      <c r="H292" s="75" t="s">
        <v>335</v>
      </c>
      <c r="I292" s="75" t="b">
        <f t="shared" si="13"/>
        <v>0</v>
      </c>
      <c r="J292" s="75" t="b">
        <f t="shared" si="14"/>
        <v>0</v>
      </c>
      <c r="K292" s="73" t="str">
        <f>IF('Source NewCleanData'!$C1523="lesson2",'Source NewCleanData'!F1523,"")</f>
        <v>2018-04-26T04:10:51.238Z</v>
      </c>
    </row>
    <row r="293" spans="1:11" x14ac:dyDescent="0.3">
      <c r="A293" s="73">
        <f>VLOOKUP(C293,'UniqueAuthor#s'!$M$5:$N$68,2,TRUE)</f>
        <v>51</v>
      </c>
      <c r="B293" s="73" t="str">
        <f>IF('Source NewCleanData'!$C1524="lesson2",'Source NewCleanData'!C1524,"")</f>
        <v>lesson2</v>
      </c>
      <c r="C293" s="73">
        <f>IF('Source NewCleanData'!$C1524="lesson2",'Source NewCleanData'!D1524,"")</f>
        <v>831120960</v>
      </c>
      <c r="D293" s="73" t="str">
        <f>IF('Source NewCleanData'!$C1524="lesson2",'Source NewCleanData'!E1524,"")</f>
        <v>ConfirmS=&lt;#I&gt;o&lt;#J&gt;;
ConfirmK=&lt;#I&gt;o&lt;#J&gt;;</v>
      </c>
      <c r="E293" s="73" t="s">
        <v>442</v>
      </c>
      <c r="F293" s="75" t="s">
        <v>215</v>
      </c>
      <c r="G293" s="73" t="b">
        <f t="shared" si="12"/>
        <v>0</v>
      </c>
      <c r="H293" s="75" t="s">
        <v>272</v>
      </c>
      <c r="I293" s="75" t="b">
        <f t="shared" si="13"/>
        <v>0</v>
      </c>
      <c r="J293" s="75" t="b">
        <f t="shared" si="14"/>
        <v>0</v>
      </c>
      <c r="K293" s="73" t="str">
        <f>IF('Source NewCleanData'!$C1524="lesson2",'Source NewCleanData'!F1524,"")</f>
        <v>2018-04-26T04:11:26.414Z</v>
      </c>
    </row>
    <row r="294" spans="1:11" x14ac:dyDescent="0.3">
      <c r="A294" s="73">
        <f>VLOOKUP(C294,'UniqueAuthor#s'!$M$5:$N$68,2,TRUE)</f>
        <v>51</v>
      </c>
      <c r="B294" s="73" t="str">
        <f>IF('Source NewCleanData'!$C1525="lesson2",'Source NewCleanData'!C1525,"")</f>
        <v>lesson2</v>
      </c>
      <c r="C294" s="73">
        <f>IF('Source NewCleanData'!$C1525="lesson2",'Source NewCleanData'!D1525,"")</f>
        <v>831120960</v>
      </c>
      <c r="D294" s="73" t="str">
        <f>IF('Source NewCleanData'!$C1525="lesson2",'Source NewCleanData'!E1525,"")</f>
        <v>ConfirmS=&lt;#J&gt;o&lt;#I&gt;;
ConfirmK=&lt;#I&gt;o&lt;#J&gt;;</v>
      </c>
      <c r="E294" s="73" t="s">
        <v>443</v>
      </c>
      <c r="F294" s="75" t="s">
        <v>201</v>
      </c>
      <c r="G294" s="73" t="b">
        <f t="shared" si="12"/>
        <v>0</v>
      </c>
      <c r="H294" s="75" t="s">
        <v>272</v>
      </c>
      <c r="I294" s="75" t="b">
        <f t="shared" si="13"/>
        <v>0</v>
      </c>
      <c r="J294" s="75" t="b">
        <f t="shared" si="14"/>
        <v>0</v>
      </c>
      <c r="K294" s="73" t="str">
        <f>IF('Source NewCleanData'!$C1525="lesson2",'Source NewCleanData'!F1525,"")</f>
        <v>2018-04-26T04:11:46.821Z</v>
      </c>
    </row>
    <row r="295" spans="1:11" x14ac:dyDescent="0.3">
      <c r="A295" s="73">
        <f>VLOOKUP(C295,'UniqueAuthor#s'!$M$5:$N$68,2,TRUE)</f>
        <v>51</v>
      </c>
      <c r="B295" s="73" t="str">
        <f>IF('Source NewCleanData'!$C1526="lesson2",'Source NewCleanData'!C1526,"")</f>
        <v>lesson2</v>
      </c>
      <c r="C295" s="73">
        <f>IF('Source NewCleanData'!$C1526="lesson2",'Source NewCleanData'!D1526,"")</f>
        <v>831120960</v>
      </c>
      <c r="D295" s="73" t="str">
        <f>IF('Source NewCleanData'!$C1526="lesson2",'Source NewCleanData'!E1526,"")</f>
        <v>ConfirmS=&lt;#J&gt;o&lt;#I&gt;;
ConfirmK=#K;</v>
      </c>
      <c r="E295" s="73" t="s">
        <v>404</v>
      </c>
      <c r="F295" s="75" t="s">
        <v>201</v>
      </c>
      <c r="G295" s="73" t="b">
        <f t="shared" si="12"/>
        <v>0</v>
      </c>
      <c r="H295" s="75" t="s">
        <v>202</v>
      </c>
      <c r="I295" s="75" t="b">
        <f t="shared" si="13"/>
        <v>0</v>
      </c>
      <c r="J295" s="75" t="b">
        <f t="shared" si="14"/>
        <v>0</v>
      </c>
      <c r="K295" s="73" t="str">
        <f>IF('Source NewCleanData'!$C1526="lesson2",'Source NewCleanData'!F1526,"")</f>
        <v>2018-04-26T04:16:44.349Z</v>
      </c>
    </row>
    <row r="296" spans="1:11" x14ac:dyDescent="0.3">
      <c r="A296" s="73">
        <f>VLOOKUP(C296,'UniqueAuthor#s'!$M$5:$N$68,2,TRUE)</f>
        <v>51</v>
      </c>
      <c r="B296" s="73" t="str">
        <f>IF('Source NewCleanData'!$C1527="lesson2",'Source NewCleanData'!C1527,"")</f>
        <v>lesson2</v>
      </c>
      <c r="C296" s="73">
        <f>IF('Source NewCleanData'!$C1527="lesson2",'Source NewCleanData'!D1527,"")</f>
        <v>831120960</v>
      </c>
      <c r="D296" s="73" t="str">
        <f>IF('Source NewCleanData'!$C1527="lesson2",'Source NewCleanData'!E1527,"")</f>
        <v>ConfirmS=&lt;#J&gt;o&lt;#I&gt;;
ConfirmK=#J;</v>
      </c>
      <c r="E296" s="73" t="s">
        <v>369</v>
      </c>
      <c r="F296" s="75" t="s">
        <v>201</v>
      </c>
      <c r="G296" s="73" t="b">
        <f t="shared" si="12"/>
        <v>0</v>
      </c>
      <c r="H296" s="75" t="s">
        <v>174</v>
      </c>
      <c r="I296" s="75" t="b">
        <f t="shared" si="13"/>
        <v>1</v>
      </c>
      <c r="J296" s="75" t="b">
        <f t="shared" si="14"/>
        <v>0</v>
      </c>
      <c r="K296" s="73" t="str">
        <f>IF('Source NewCleanData'!$C1527="lesson2",'Source NewCleanData'!F1527,"")</f>
        <v>2018-04-26T04:16:56.161Z</v>
      </c>
    </row>
    <row r="297" spans="1:11" x14ac:dyDescent="0.3">
      <c r="A297" s="73">
        <f>VLOOKUP(C297,'UniqueAuthor#s'!$M$5:$N$68,2,TRUE)</f>
        <v>51</v>
      </c>
      <c r="B297" s="73" t="str">
        <f>IF('Source NewCleanData'!$C1528="lesson2",'Source NewCleanData'!C1528,"")</f>
        <v>lesson2</v>
      </c>
      <c r="C297" s="73">
        <f>IF('Source NewCleanData'!$C1528="lesson2",'Source NewCleanData'!D1528,"")</f>
        <v>831120960</v>
      </c>
      <c r="D297" s="73" t="str">
        <f>IF('Source NewCleanData'!$C1528="lesson2",'Source NewCleanData'!E1528,"")</f>
        <v>ConfirmS=&lt;#I&gt;;
ConfirmK=#J;</v>
      </c>
      <c r="E297" s="73" t="s">
        <v>172</v>
      </c>
      <c r="F297" s="75" t="s">
        <v>173</v>
      </c>
      <c r="G297" s="73" t="b">
        <f t="shared" si="12"/>
        <v>1</v>
      </c>
      <c r="H297" s="75" t="s">
        <v>174</v>
      </c>
      <c r="I297" s="75" t="b">
        <f t="shared" si="13"/>
        <v>1</v>
      </c>
      <c r="J297" s="75" t="b">
        <f t="shared" si="14"/>
        <v>1</v>
      </c>
      <c r="K297" s="73" t="str">
        <f>IF('Source NewCleanData'!$C1528="lesson2",'Source NewCleanData'!F1528,"")</f>
        <v>2018-04-26T04:17:20.030Z</v>
      </c>
    </row>
    <row r="298" spans="1:11" x14ac:dyDescent="0.3">
      <c r="A298" s="73">
        <f>VLOOKUP(C298,'UniqueAuthor#s'!$M$5:$N$68,2,TRUE)</f>
        <v>52</v>
      </c>
      <c r="B298" s="73" t="str">
        <f>IF('Source NewCleanData'!$C1558="lesson2",'Source NewCleanData'!C1558,"")</f>
        <v>lesson2</v>
      </c>
      <c r="C298" s="73">
        <f>IF('Source NewCleanData'!$C1558="lesson2",'Source NewCleanData'!D1558,"")</f>
        <v>839277133</v>
      </c>
      <c r="D298" s="73" t="str">
        <f>IF('Source NewCleanData'!$C1558="lesson2",'Source NewCleanData'!E1558,"")</f>
        <v>ConfirmS=&lt;#I&gt;o#S;
ConfirmK=#J;</v>
      </c>
      <c r="E298" s="73" t="s">
        <v>200</v>
      </c>
      <c r="F298" s="75" t="s">
        <v>175</v>
      </c>
      <c r="G298" s="73" t="b">
        <f t="shared" si="12"/>
        <v>1</v>
      </c>
      <c r="H298" s="75" t="s">
        <v>174</v>
      </c>
      <c r="I298" s="75" t="b">
        <f t="shared" si="13"/>
        <v>1</v>
      </c>
      <c r="J298" s="75" t="b">
        <f t="shared" si="14"/>
        <v>1</v>
      </c>
      <c r="K298" s="73" t="str">
        <f>IF('Source NewCleanData'!$C1558="lesson2",'Source NewCleanData'!F1558,"")</f>
        <v>2018-04-25T20:46:45.133Z</v>
      </c>
    </row>
    <row r="299" spans="1:11" x14ac:dyDescent="0.3">
      <c r="A299" s="73">
        <f>VLOOKUP(C299,'UniqueAuthor#s'!$M$5:$N$68,2,TRUE)</f>
        <v>53</v>
      </c>
      <c r="B299" s="73" t="str">
        <f>IF('Source NewCleanData'!$C1591="lesson2",'Source NewCleanData'!C1591,"")</f>
        <v>lesson2</v>
      </c>
      <c r="C299" s="73">
        <f>IF('Source NewCleanData'!$C1591="lesson2",'Source NewCleanData'!D1591,"")</f>
        <v>861932434</v>
      </c>
      <c r="D299" s="73" t="str">
        <f>IF('Source NewCleanData'!$C1591="lesson2",'Source NewCleanData'!E1591,"")</f>
        <v>ConfirmS=&lt;#I&gt;o&lt;#J&gt;o#S;
ConfirmKoS=#S;</v>
      </c>
      <c r="E299" s="73" t="s">
        <v>444</v>
      </c>
      <c r="F299" s="75" t="s">
        <v>189</v>
      </c>
      <c r="G299" s="73" t="b">
        <f t="shared" si="12"/>
        <v>0</v>
      </c>
      <c r="H299" s="75" t="s">
        <v>216</v>
      </c>
      <c r="I299" s="75" t="b">
        <f t="shared" si="13"/>
        <v>0</v>
      </c>
      <c r="J299" s="75" t="b">
        <f t="shared" si="14"/>
        <v>0</v>
      </c>
      <c r="K299" s="73" t="str">
        <f>IF('Source NewCleanData'!$C1591="lesson2",'Source NewCleanData'!F1591,"")</f>
        <v>2018-04-23T23:55:55.014Z</v>
      </c>
    </row>
    <row r="300" spans="1:11" x14ac:dyDescent="0.3">
      <c r="A300" s="73">
        <f>VLOOKUP(C300,'UniqueAuthor#s'!$M$5:$N$68,2,TRUE)</f>
        <v>53</v>
      </c>
      <c r="B300" s="73" t="str">
        <f>IF('Source NewCleanData'!$C1592="lesson2",'Source NewCleanData'!C1592,"")</f>
        <v>lesson2</v>
      </c>
      <c r="C300" s="73">
        <f>IF('Source NewCleanData'!$C1592="lesson2",'Source NewCleanData'!D1592,"")</f>
        <v>861932434</v>
      </c>
      <c r="D300" s="73" t="str">
        <f>IF('Source NewCleanData'!$C1592="lesson2",'Source NewCleanData'!E1592,"")</f>
        <v>Confirm#S=&lt;#I&gt;o&lt;#J&gt;oSo&lt;K&gt;;
ConfirmKoS=#S;</v>
      </c>
      <c r="E300" s="73" t="s">
        <v>445</v>
      </c>
      <c r="F300" s="75" t="s">
        <v>322</v>
      </c>
      <c r="G300" s="73" t="b">
        <f t="shared" si="12"/>
        <v>0</v>
      </c>
      <c r="H300" s="75" t="s">
        <v>216</v>
      </c>
      <c r="I300" s="75" t="b">
        <f t="shared" si="13"/>
        <v>0</v>
      </c>
      <c r="J300" s="75" t="b">
        <f t="shared" si="14"/>
        <v>0</v>
      </c>
      <c r="K300" s="73" t="str">
        <f>IF('Source NewCleanData'!$C1592="lesson2",'Source NewCleanData'!F1592,"")</f>
        <v>2018-04-23T23:57:35.489Z</v>
      </c>
    </row>
    <row r="301" spans="1:11" x14ac:dyDescent="0.3">
      <c r="A301" s="73">
        <f>VLOOKUP(C301,'UniqueAuthor#s'!$M$5:$N$68,2,TRUE)</f>
        <v>53</v>
      </c>
      <c r="B301" s="73" t="str">
        <f>IF('Source NewCleanData'!$C1593="lesson2",'Source NewCleanData'!C1593,"")</f>
        <v>lesson2</v>
      </c>
      <c r="C301" s="73">
        <f>IF('Source NewCleanData'!$C1593="lesson2",'Source NewCleanData'!D1593,"")</f>
        <v>861932434</v>
      </c>
      <c r="D301" s="73" t="str">
        <f>IF('Source NewCleanData'!$C1593="lesson2",'Source NewCleanData'!E1593,"")</f>
        <v>ConfirmS=&lt;#I&gt;o&lt;#J&gt;o#S;
ConfirmKoS=#S;</v>
      </c>
      <c r="E301" s="73" t="s">
        <v>444</v>
      </c>
      <c r="F301" s="75" t="s">
        <v>189</v>
      </c>
      <c r="G301" s="73" t="b">
        <f t="shared" si="12"/>
        <v>0</v>
      </c>
      <c r="H301" s="75" t="s">
        <v>216</v>
      </c>
      <c r="I301" s="75" t="b">
        <f t="shared" si="13"/>
        <v>0</v>
      </c>
      <c r="J301" s="75" t="b">
        <f t="shared" si="14"/>
        <v>0</v>
      </c>
      <c r="K301" s="73" t="str">
        <f>IF('Source NewCleanData'!$C1593="lesson2",'Source NewCleanData'!F1593,"")</f>
        <v>2018-04-23T23:58:10.644Z</v>
      </c>
    </row>
    <row r="302" spans="1:11" x14ac:dyDescent="0.3">
      <c r="A302" s="73">
        <f>VLOOKUP(C302,'UniqueAuthor#s'!$M$5:$N$68,2,TRUE)</f>
        <v>53</v>
      </c>
      <c r="B302" s="73" t="str">
        <f>IF('Source NewCleanData'!$C1594="lesson2",'Source NewCleanData'!C1594,"")</f>
        <v>lesson2</v>
      </c>
      <c r="C302" s="73">
        <f>IF('Source NewCleanData'!$C1594="lesson2",'Source NewCleanData'!D1594,"")</f>
        <v>861932434</v>
      </c>
      <c r="D302" s="73" t="str">
        <f>IF('Source NewCleanData'!$C1594="lesson2",'Source NewCleanData'!E1594,"")</f>
        <v>ConfirmS=&lt;#I&gt;o&lt;#J&gt;o#S;
ConfirmKoS=#S;</v>
      </c>
      <c r="E302" s="73" t="s">
        <v>444</v>
      </c>
      <c r="F302" s="75" t="s">
        <v>189</v>
      </c>
      <c r="G302" s="73" t="b">
        <f t="shared" si="12"/>
        <v>0</v>
      </c>
      <c r="H302" s="75" t="s">
        <v>216</v>
      </c>
      <c r="I302" s="75" t="b">
        <f t="shared" si="13"/>
        <v>0</v>
      </c>
      <c r="J302" s="75" t="b">
        <f t="shared" si="14"/>
        <v>0</v>
      </c>
      <c r="K302" s="73" t="str">
        <f>IF('Source NewCleanData'!$C1594="lesson2",'Source NewCleanData'!F1594,"")</f>
        <v>2018-04-23T23:58:20.115Z</v>
      </c>
    </row>
    <row r="303" spans="1:11" x14ac:dyDescent="0.3">
      <c r="A303" s="73">
        <f>VLOOKUP(C303,'UniqueAuthor#s'!$M$5:$N$68,2,TRUE)</f>
        <v>53</v>
      </c>
      <c r="B303" s="73" t="str">
        <f>IF('Source NewCleanData'!$C1595="lesson2",'Source NewCleanData'!C1595,"")</f>
        <v>lesson2</v>
      </c>
      <c r="C303" s="73">
        <f>IF('Source NewCleanData'!$C1595="lesson2",'Source NewCleanData'!D1595,"")</f>
        <v>861932434</v>
      </c>
      <c r="D303" s="73" t="str">
        <f>IF('Source NewCleanData'!$C1595="lesson2",'Source NewCleanData'!E1595,"")</f>
        <v>ConfirmSoK=&lt;#I&gt;o&lt;#J&gt;o#S;
ConfirmKoS=#S;</v>
      </c>
      <c r="E303" s="73" t="s">
        <v>446</v>
      </c>
      <c r="F303" s="75" t="s">
        <v>324</v>
      </c>
      <c r="G303" s="73" t="b">
        <f t="shared" si="12"/>
        <v>0</v>
      </c>
      <c r="H303" s="75" t="s">
        <v>216</v>
      </c>
      <c r="I303" s="75" t="b">
        <f t="shared" si="13"/>
        <v>0</v>
      </c>
      <c r="J303" s="75" t="b">
        <f t="shared" si="14"/>
        <v>0</v>
      </c>
      <c r="K303" s="73" t="str">
        <f>IF('Source NewCleanData'!$C1595="lesson2",'Source NewCleanData'!F1595,"")</f>
        <v>2018-04-23T23:59:49.715Z</v>
      </c>
    </row>
    <row r="304" spans="1:11" x14ac:dyDescent="0.3">
      <c r="A304" s="73">
        <f>VLOOKUP(C304,'UniqueAuthor#s'!$M$5:$N$68,2,TRUE)</f>
        <v>53</v>
      </c>
      <c r="B304" s="73" t="str">
        <f>IF('Source NewCleanData'!$C1596="lesson2",'Source NewCleanData'!C1596,"")</f>
        <v>lesson2</v>
      </c>
      <c r="C304" s="73">
        <f>IF('Source NewCleanData'!$C1596="lesson2",'Source NewCleanData'!D1596,"")</f>
        <v>861932434</v>
      </c>
      <c r="D304" s="73" t="str">
        <f>IF('Source NewCleanData'!$C1596="lesson2",'Source NewCleanData'!E1596,"")</f>
        <v>ConfirmSoK=&lt;#J&gt;o&lt;#I&gt;o#S;
ConfirmKoS=#S;</v>
      </c>
      <c r="E304" s="73" t="s">
        <v>447</v>
      </c>
      <c r="F304" s="75" t="s">
        <v>260</v>
      </c>
      <c r="G304" s="73" t="b">
        <f t="shared" si="12"/>
        <v>0</v>
      </c>
      <c r="H304" s="75" t="s">
        <v>216</v>
      </c>
      <c r="I304" s="75" t="b">
        <f t="shared" si="13"/>
        <v>0</v>
      </c>
      <c r="J304" s="75" t="b">
        <f t="shared" si="14"/>
        <v>0</v>
      </c>
      <c r="K304" s="73" t="str">
        <f>IF('Source NewCleanData'!$C1596="lesson2",'Source NewCleanData'!F1596,"")</f>
        <v>2018-04-24T00:04:51.339Z</v>
      </c>
    </row>
    <row r="305" spans="1:11" x14ac:dyDescent="0.3">
      <c r="A305" s="73">
        <f>VLOOKUP(C305,'UniqueAuthor#s'!$M$5:$N$68,2,TRUE)</f>
        <v>53</v>
      </c>
      <c r="B305" s="73" t="str">
        <f>IF('Source NewCleanData'!$C1597="lesson2",'Source NewCleanData'!C1597,"")</f>
        <v>lesson2</v>
      </c>
      <c r="C305" s="73">
        <f>IF('Source NewCleanData'!$C1597="lesson2",'Source NewCleanData'!D1597,"")</f>
        <v>861932434</v>
      </c>
      <c r="D305" s="73" t="str">
        <f>IF('Source NewCleanData'!$C1597="lesson2",'Source NewCleanData'!E1597,"")</f>
        <v>ConfirmS=&lt;#J&gt;o&lt;#I&gt;o#S;
ConfirmKoS=#S;</v>
      </c>
      <c r="E305" s="73" t="s">
        <v>448</v>
      </c>
      <c r="F305" s="75" t="s">
        <v>183</v>
      </c>
      <c r="G305" s="73" t="b">
        <f t="shared" si="12"/>
        <v>0</v>
      </c>
      <c r="H305" s="75" t="s">
        <v>216</v>
      </c>
      <c r="I305" s="75" t="b">
        <f t="shared" si="13"/>
        <v>0</v>
      </c>
      <c r="J305" s="75" t="b">
        <f t="shared" si="14"/>
        <v>0</v>
      </c>
      <c r="K305" s="73" t="str">
        <f>IF('Source NewCleanData'!$C1597="lesson2",'Source NewCleanData'!F1597,"")</f>
        <v>2018-04-24T00:05:19.596Z</v>
      </c>
    </row>
    <row r="306" spans="1:11" x14ac:dyDescent="0.3">
      <c r="A306" s="73">
        <f>VLOOKUP(C306,'UniqueAuthor#s'!$M$5:$N$68,2,TRUE)</f>
        <v>53</v>
      </c>
      <c r="B306" s="73" t="str">
        <f>IF('Source NewCleanData'!$C1598="lesson2",'Source NewCleanData'!C1598,"")</f>
        <v>lesson2</v>
      </c>
      <c r="C306" s="73">
        <f>IF('Source NewCleanData'!$C1598="lesson2",'Source NewCleanData'!D1598,"")</f>
        <v>861932434</v>
      </c>
      <c r="D306" s="73" t="str">
        <f>IF('Source NewCleanData'!$C1598="lesson2",'Source NewCleanData'!E1598,"")</f>
        <v>ConfirmS=&lt;#J&gt;o&lt;#I&gt;o#S;
Confirm&lt;K&gt;oS=#S;</v>
      </c>
      <c r="E306" s="73" t="s">
        <v>449</v>
      </c>
      <c r="F306" s="75" t="s">
        <v>183</v>
      </c>
      <c r="G306" s="73" t="b">
        <f t="shared" si="12"/>
        <v>0</v>
      </c>
      <c r="H306" s="75" t="s">
        <v>275</v>
      </c>
      <c r="I306" s="75" t="b">
        <f t="shared" si="13"/>
        <v>0</v>
      </c>
      <c r="J306" s="75" t="b">
        <f t="shared" si="14"/>
        <v>0</v>
      </c>
      <c r="K306" s="73" t="str">
        <f>IF('Source NewCleanData'!$C1598="lesson2",'Source NewCleanData'!F1598,"")</f>
        <v>2018-04-24T00:05:42.102Z</v>
      </c>
    </row>
    <row r="307" spans="1:11" x14ac:dyDescent="0.3">
      <c r="A307" s="73">
        <f>VLOOKUP(C307,'UniqueAuthor#s'!$M$5:$N$68,2,TRUE)</f>
        <v>53</v>
      </c>
      <c r="B307" s="73" t="str">
        <f>IF('Source NewCleanData'!$C1599="lesson2",'Source NewCleanData'!C1599,"")</f>
        <v>lesson2</v>
      </c>
      <c r="C307" s="73">
        <f>IF('Source NewCleanData'!$C1599="lesson2",'Source NewCleanData'!D1599,"")</f>
        <v>861932434</v>
      </c>
      <c r="D307" s="73" t="str">
        <f>IF('Source NewCleanData'!$C1599="lesson2",'Source NewCleanData'!E1599,"")</f>
        <v>ConfirmS=&lt;#J&gt;o&lt;#I&gt;o#S;
Confirm&lt;K&gt;oS=#S;</v>
      </c>
      <c r="E307" s="73" t="s">
        <v>449</v>
      </c>
      <c r="F307" s="75" t="s">
        <v>183</v>
      </c>
      <c r="G307" s="73" t="b">
        <f t="shared" si="12"/>
        <v>0</v>
      </c>
      <c r="H307" s="75" t="s">
        <v>275</v>
      </c>
      <c r="I307" s="75" t="b">
        <f t="shared" si="13"/>
        <v>0</v>
      </c>
      <c r="J307" s="75" t="b">
        <f t="shared" si="14"/>
        <v>0</v>
      </c>
      <c r="K307" s="73" t="str">
        <f>IF('Source NewCleanData'!$C1599="lesson2",'Source NewCleanData'!F1599,"")</f>
        <v>2018-04-24T00:05:53.165Z</v>
      </c>
    </row>
    <row r="308" spans="1:11" x14ac:dyDescent="0.3">
      <c r="A308" s="73">
        <f>VLOOKUP(C308,'UniqueAuthor#s'!$M$5:$N$68,2,TRUE)</f>
        <v>53</v>
      </c>
      <c r="B308" s="73" t="str">
        <f>IF('Source NewCleanData'!$C1600="lesson2",'Source NewCleanData'!C1600,"")</f>
        <v>lesson2</v>
      </c>
      <c r="C308" s="73">
        <f>IF('Source NewCleanData'!$C1600="lesson2",'Source NewCleanData'!D1600,"")</f>
        <v>861932434</v>
      </c>
      <c r="D308" s="73" t="str">
        <f>IF('Source NewCleanData'!$C1600="lesson2",'Source NewCleanData'!E1600,"")</f>
        <v>ConfirmS=&lt;#J&gt;o&lt;#I&gt;o#S;
ConfirmK=#S-S;</v>
      </c>
      <c r="E308" s="73" t="s">
        <v>350</v>
      </c>
      <c r="F308" s="75" t="s">
        <v>183</v>
      </c>
      <c r="G308" s="73" t="b">
        <f t="shared" si="12"/>
        <v>0</v>
      </c>
      <c r="H308" s="75" t="s">
        <v>229</v>
      </c>
      <c r="I308" s="75" t="b">
        <f t="shared" si="13"/>
        <v>0</v>
      </c>
      <c r="J308" s="75" t="b">
        <f t="shared" si="14"/>
        <v>0</v>
      </c>
      <c r="K308" s="73" t="str">
        <f>IF('Source NewCleanData'!$C1600="lesson2",'Source NewCleanData'!F1600,"")</f>
        <v>2018-04-24T00:06:45.299Z</v>
      </c>
    </row>
    <row r="309" spans="1:11" x14ac:dyDescent="0.3">
      <c r="A309" s="73">
        <f>VLOOKUP(C309,'UniqueAuthor#s'!$M$5:$N$68,2,TRUE)</f>
        <v>53</v>
      </c>
      <c r="B309" s="73" t="str">
        <f>IF('Source NewCleanData'!$C1601="lesson2",'Source NewCleanData'!C1601,"")</f>
        <v>lesson2</v>
      </c>
      <c r="C309" s="73">
        <f>IF('Source NewCleanData'!$C1601="lesson2",'Source NewCleanData'!D1601,"")</f>
        <v>861932434</v>
      </c>
      <c r="D309" s="73" t="str">
        <f>IF('Source NewCleanData'!$C1601="lesson2",'Source NewCleanData'!E1601,"")</f>
        <v>ConfirmSoK=&lt;#J&gt;o&lt;#I&gt;o#S;
ConfirmK=#S-S;</v>
      </c>
      <c r="E309" s="73" t="s">
        <v>450</v>
      </c>
      <c r="F309" s="75" t="s">
        <v>260</v>
      </c>
      <c r="G309" s="73" t="b">
        <f t="shared" si="12"/>
        <v>0</v>
      </c>
      <c r="H309" s="75" t="s">
        <v>229</v>
      </c>
      <c r="I309" s="75" t="b">
        <f t="shared" si="13"/>
        <v>0</v>
      </c>
      <c r="J309" s="75" t="b">
        <f t="shared" si="14"/>
        <v>0</v>
      </c>
      <c r="K309" s="73" t="str">
        <f>IF('Source NewCleanData'!$C1601="lesson2",'Source NewCleanData'!F1601,"")</f>
        <v>2018-04-24T00:16:09.157Z</v>
      </c>
    </row>
    <row r="310" spans="1:11" x14ac:dyDescent="0.3">
      <c r="A310" s="73">
        <f>VLOOKUP(C310,'UniqueAuthor#s'!$M$5:$N$68,2,TRUE)</f>
        <v>53</v>
      </c>
      <c r="B310" s="73" t="str">
        <f>IF('Source NewCleanData'!$C1602="lesson2",'Source NewCleanData'!C1602,"")</f>
        <v>lesson2</v>
      </c>
      <c r="C310" s="73">
        <f>IF('Source NewCleanData'!$C1602="lesson2",'Source NewCleanData'!D1602,"")</f>
        <v>861932434</v>
      </c>
      <c r="D310" s="73" t="str">
        <f>IF('Source NewCleanData'!$C1602="lesson2",'Source NewCleanData'!E1602,"")</f>
        <v>ConfirmSo&lt;K&gt;=&lt;#J&gt;o&lt;#I&gt;o#S;
ConfirmK=#S-S;</v>
      </c>
      <c r="E310" s="73" t="s">
        <v>451</v>
      </c>
      <c r="F310" s="75" t="s">
        <v>326</v>
      </c>
      <c r="G310" s="73" t="b">
        <f t="shared" si="12"/>
        <v>0</v>
      </c>
      <c r="H310" s="75" t="s">
        <v>229</v>
      </c>
      <c r="I310" s="75" t="b">
        <f t="shared" si="13"/>
        <v>0</v>
      </c>
      <c r="J310" s="75" t="b">
        <f t="shared" si="14"/>
        <v>0</v>
      </c>
      <c r="K310" s="73" t="str">
        <f>IF('Source NewCleanData'!$C1602="lesson2",'Source NewCleanData'!F1602,"")</f>
        <v>2018-04-24T00:16:53.939Z</v>
      </c>
    </row>
    <row r="311" spans="1:11" x14ac:dyDescent="0.3">
      <c r="A311" s="73">
        <f>VLOOKUP(C311,'UniqueAuthor#s'!$M$5:$N$68,2,TRUE)</f>
        <v>53</v>
      </c>
      <c r="B311" s="73" t="str">
        <f>IF('Source NewCleanData'!$C1603="lesson2",'Source NewCleanData'!C1603,"")</f>
        <v>lesson2</v>
      </c>
      <c r="C311" s="73">
        <f>IF('Source NewCleanData'!$C1603="lesson2",'Source NewCleanData'!D1603,"")</f>
        <v>861932434</v>
      </c>
      <c r="D311" s="73" t="str">
        <f>IF('Source NewCleanData'!$C1603="lesson2",'Source NewCleanData'!E1603,"")</f>
        <v>ConfirmSo&lt;K&gt;=&lt;#J&gt;o&lt;#I&gt;;
ConfirmK=#S-S;</v>
      </c>
      <c r="E311" s="73" t="s">
        <v>452</v>
      </c>
      <c r="F311" s="75" t="s">
        <v>263</v>
      </c>
      <c r="G311" s="73" t="b">
        <f t="shared" si="12"/>
        <v>0</v>
      </c>
      <c r="H311" s="75" t="s">
        <v>229</v>
      </c>
      <c r="I311" s="75" t="b">
        <f t="shared" si="13"/>
        <v>0</v>
      </c>
      <c r="J311" s="75" t="b">
        <f t="shared" si="14"/>
        <v>0</v>
      </c>
      <c r="K311" s="73" t="str">
        <f>IF('Source NewCleanData'!$C1603="lesson2",'Source NewCleanData'!F1603,"")</f>
        <v>2018-04-24T00:18:18.131Z</v>
      </c>
    </row>
    <row r="312" spans="1:11" x14ac:dyDescent="0.3">
      <c r="A312" s="73">
        <f>VLOOKUP(C312,'UniqueAuthor#s'!$M$5:$N$68,2,TRUE)</f>
        <v>53</v>
      </c>
      <c r="B312" s="73" t="str">
        <f>IF('Source NewCleanData'!$C1604="lesson2",'Source NewCleanData'!C1604,"")</f>
        <v>lesson2</v>
      </c>
      <c r="C312" s="73">
        <f>IF('Source NewCleanData'!$C1604="lesson2",'Source NewCleanData'!D1604,"")</f>
        <v>861932434</v>
      </c>
      <c r="D312" s="73" t="str">
        <f>IF('Source NewCleanData'!$C1604="lesson2",'Source NewCleanData'!E1604,"")</f>
        <v>ConfirmSo&lt;K&gt;=&lt;#J&gt;o&lt;#I&gt;;
ConfirmKoS=#S;</v>
      </c>
      <c r="E312" s="73" t="s">
        <v>453</v>
      </c>
      <c r="F312" s="75" t="s">
        <v>263</v>
      </c>
      <c r="G312" s="73" t="b">
        <f t="shared" si="12"/>
        <v>0</v>
      </c>
      <c r="H312" s="75" t="s">
        <v>216</v>
      </c>
      <c r="I312" s="75" t="b">
        <f t="shared" si="13"/>
        <v>0</v>
      </c>
      <c r="J312" s="75" t="b">
        <f t="shared" si="14"/>
        <v>0</v>
      </c>
      <c r="K312" s="73" t="str">
        <f>IF('Source NewCleanData'!$C1604="lesson2",'Source NewCleanData'!F1604,"")</f>
        <v>2018-04-24T00:19:30.518Z</v>
      </c>
    </row>
    <row r="313" spans="1:11" x14ac:dyDescent="0.3">
      <c r="A313" s="73">
        <f>VLOOKUP(C313,'UniqueAuthor#s'!$M$5:$N$68,2,TRUE)</f>
        <v>53</v>
      </c>
      <c r="B313" s="73" t="str">
        <f>IF('Source NewCleanData'!$C1610="lesson2",'Source NewCleanData'!C1610,"")</f>
        <v>lesson2</v>
      </c>
      <c r="C313" s="73">
        <f>IF('Source NewCleanData'!$C1610="lesson2",'Source NewCleanData'!D1610,"")</f>
        <v>861932434</v>
      </c>
      <c r="D313" s="73" t="str">
        <f>IF('Source NewCleanData'!$C1610="lesson2",'Source NewCleanData'!E1610,"")</f>
        <v>ConfirmS=&lt;#J&gt;o&lt;#I&gt;o#S;
ConfirmK=/*expression*/;</v>
      </c>
      <c r="E313" s="73" t="s">
        <v>331</v>
      </c>
      <c r="F313" s="75" t="s">
        <v>183</v>
      </c>
      <c r="G313" s="73" t="b">
        <f t="shared" si="12"/>
        <v>0</v>
      </c>
      <c r="H313" s="75" t="s">
        <v>212</v>
      </c>
      <c r="I313" s="75" t="b">
        <f t="shared" si="13"/>
        <v>0</v>
      </c>
      <c r="J313" s="75" t="b">
        <f t="shared" si="14"/>
        <v>0</v>
      </c>
      <c r="K313" s="73" t="str">
        <f>IF('Source NewCleanData'!$C1610="lesson2",'Source NewCleanData'!F1610,"")</f>
        <v>2018-04-24T00:22:20.754Z</v>
      </c>
    </row>
    <row r="314" spans="1:11" x14ac:dyDescent="0.3">
      <c r="A314" s="73">
        <f>VLOOKUP(C314,'UniqueAuthor#s'!$M$5:$N$68,2,TRUE)</f>
        <v>53</v>
      </c>
      <c r="B314" s="73" t="str">
        <f>IF('Source NewCleanData'!$C1611="lesson2",'Source NewCleanData'!C1611,"")</f>
        <v>lesson2</v>
      </c>
      <c r="C314" s="73">
        <f>IF('Source NewCleanData'!$C1611="lesson2",'Source NewCleanData'!D1611,"")</f>
        <v>861932434</v>
      </c>
      <c r="D314" s="73" t="str">
        <f>IF('Source NewCleanData'!$C1611="lesson2",'Source NewCleanData'!E1611,"")</f>
        <v>ConfirmS=&lt;#J&gt;o&lt;#I&gt;o#S;
ConfirmK=#I;</v>
      </c>
      <c r="E314" s="73" t="s">
        <v>454</v>
      </c>
      <c r="F314" s="75" t="s">
        <v>183</v>
      </c>
      <c r="G314" s="73" t="b">
        <f t="shared" si="12"/>
        <v>0</v>
      </c>
      <c r="H314" s="75" t="s">
        <v>219</v>
      </c>
      <c r="I314" s="75" t="b">
        <f t="shared" si="13"/>
        <v>0</v>
      </c>
      <c r="J314" s="75" t="b">
        <f t="shared" si="14"/>
        <v>0</v>
      </c>
      <c r="K314" s="73" t="str">
        <f>IF('Source NewCleanData'!$C1611="lesson2",'Source NewCleanData'!F1611,"")</f>
        <v>2018-04-24T00:23:45.341Z</v>
      </c>
    </row>
    <row r="315" spans="1:11" x14ac:dyDescent="0.3">
      <c r="A315" s="73">
        <f>VLOOKUP(C315,'UniqueAuthor#s'!$M$5:$N$68,2,TRUE)</f>
        <v>53</v>
      </c>
      <c r="B315" s="73" t="str">
        <f>IF('Source NewCleanData'!$C1612="lesson2",'Source NewCleanData'!C1612,"")</f>
        <v>lesson2</v>
      </c>
      <c r="C315" s="73">
        <f>IF('Source NewCleanData'!$C1612="lesson2",'Source NewCleanData'!D1612,"")</f>
        <v>861932434</v>
      </c>
      <c r="D315" s="73" t="str">
        <f>IF('Source NewCleanData'!$C1612="lesson2",'Source NewCleanData'!E1612,"")</f>
        <v>ConfirmS=&lt;#J&gt;;
ConfirmK=#I;</v>
      </c>
      <c r="E315" s="73" t="s">
        <v>367</v>
      </c>
      <c r="F315" s="75" t="s">
        <v>207</v>
      </c>
      <c r="G315" s="73" t="b">
        <f t="shared" si="12"/>
        <v>0</v>
      </c>
      <c r="H315" s="75" t="s">
        <v>219</v>
      </c>
      <c r="I315" s="75" t="b">
        <f t="shared" si="13"/>
        <v>0</v>
      </c>
      <c r="J315" s="75" t="b">
        <f t="shared" si="14"/>
        <v>0</v>
      </c>
      <c r="K315" s="73" t="str">
        <f>IF('Source NewCleanData'!$C1612="lesson2",'Source NewCleanData'!F1612,"")</f>
        <v>2018-04-24T00:24:12.773Z</v>
      </c>
    </row>
    <row r="316" spans="1:11" x14ac:dyDescent="0.3">
      <c r="A316" s="73">
        <f>VLOOKUP(C316,'UniqueAuthor#s'!$M$5:$N$68,2,TRUE)</f>
        <v>53</v>
      </c>
      <c r="B316" s="73" t="str">
        <f>IF('Source NewCleanData'!$C1613="lesson2",'Source NewCleanData'!C1613,"")</f>
        <v>lesson2</v>
      </c>
      <c r="C316" s="73">
        <f>IF('Source NewCleanData'!$C1613="lesson2",'Source NewCleanData'!D1613,"")</f>
        <v>861932434</v>
      </c>
      <c r="D316" s="73" t="str">
        <f>IF('Source NewCleanData'!$C1613="lesson2",'Source NewCleanData'!E1613,"")</f>
        <v>ConfirmS=&lt;#I&gt;o#S;
ConfirmK=J;</v>
      </c>
      <c r="E316" s="73" t="s">
        <v>196</v>
      </c>
      <c r="F316" s="75" t="s">
        <v>175</v>
      </c>
      <c r="G316" s="73" t="b">
        <f t="shared" si="12"/>
        <v>1</v>
      </c>
      <c r="H316" s="75" t="s">
        <v>184</v>
      </c>
      <c r="I316" s="75" t="b">
        <f t="shared" si="13"/>
        <v>0</v>
      </c>
      <c r="J316" s="75" t="b">
        <f t="shared" si="14"/>
        <v>0</v>
      </c>
      <c r="K316" s="73" t="str">
        <f>IF('Source NewCleanData'!$C1613="lesson2",'Source NewCleanData'!F1613,"")</f>
        <v>2018-04-24T00:25:02.242Z</v>
      </c>
    </row>
    <row r="317" spans="1:11" x14ac:dyDescent="0.3">
      <c r="A317" s="73">
        <f>VLOOKUP(C317,'UniqueAuthor#s'!$M$5:$N$68,2,TRUE)</f>
        <v>53</v>
      </c>
      <c r="B317" s="73" t="str">
        <f>IF('Source NewCleanData'!$C1614="lesson2",'Source NewCleanData'!C1614,"")</f>
        <v>lesson2</v>
      </c>
      <c r="C317" s="73">
        <f>IF('Source NewCleanData'!$C1614="lesson2",'Source NewCleanData'!D1614,"")</f>
        <v>861932434</v>
      </c>
      <c r="D317" s="73" t="str">
        <f>IF('Source NewCleanData'!$C1614="lesson2",'Source NewCleanData'!E1614,"")</f>
        <v>ConfirmS=&lt;#I&gt;;
ConfirmK=J;</v>
      </c>
      <c r="E317" s="73" t="s">
        <v>294</v>
      </c>
      <c r="F317" s="75" t="s">
        <v>173</v>
      </c>
      <c r="G317" s="73" t="b">
        <f t="shared" si="12"/>
        <v>1</v>
      </c>
      <c r="H317" s="75" t="s">
        <v>184</v>
      </c>
      <c r="I317" s="75" t="b">
        <f t="shared" si="13"/>
        <v>0</v>
      </c>
      <c r="J317" s="75" t="b">
        <f t="shared" si="14"/>
        <v>0</v>
      </c>
      <c r="K317" s="73" t="str">
        <f>IF('Source NewCleanData'!$C1614="lesson2",'Source NewCleanData'!F1614,"")</f>
        <v>2018-04-24T00:25:14.464Z</v>
      </c>
    </row>
    <row r="318" spans="1:11" x14ac:dyDescent="0.3">
      <c r="A318" s="73">
        <f>VLOOKUP(C318,'UniqueAuthor#s'!$M$5:$N$68,2,TRUE)</f>
        <v>53</v>
      </c>
      <c r="B318" s="73" t="str">
        <f>IF('Source NewCleanData'!$C1615="lesson2",'Source NewCleanData'!C1615,"")</f>
        <v>lesson2</v>
      </c>
      <c r="C318" s="73">
        <f>IF('Source NewCleanData'!$C1615="lesson2",'Source NewCleanData'!D1615,"")</f>
        <v>861932434</v>
      </c>
      <c r="D318" s="73" t="str">
        <f>IF('Source NewCleanData'!$C1615="lesson2",'Source NewCleanData'!E1615,"")</f>
        <v>ConfirmS=&lt;#I&gt;;
ConfirmK=#J;</v>
      </c>
      <c r="E318" s="73" t="s">
        <v>172</v>
      </c>
      <c r="F318" s="75" t="s">
        <v>173</v>
      </c>
      <c r="G318" s="73" t="b">
        <f t="shared" si="12"/>
        <v>1</v>
      </c>
      <c r="H318" s="75" t="s">
        <v>174</v>
      </c>
      <c r="I318" s="75" t="b">
        <f t="shared" si="13"/>
        <v>1</v>
      </c>
      <c r="J318" s="75" t="b">
        <f t="shared" si="14"/>
        <v>1</v>
      </c>
      <c r="K318" s="73" t="str">
        <f>IF('Source NewCleanData'!$C1615="lesson2",'Source NewCleanData'!F1615,"")</f>
        <v>2018-04-24T00:25:25.460Z</v>
      </c>
    </row>
    <row r="319" spans="1:11" x14ac:dyDescent="0.3">
      <c r="A319" s="73">
        <f>VLOOKUP(C319,'UniqueAuthor#s'!$M$5:$N$68,2,TRUE)</f>
        <v>53</v>
      </c>
      <c r="B319" s="73" t="str">
        <f>IF('Source NewCleanData'!$C1657="lesson2",'Source NewCleanData'!C1657,"")</f>
        <v>lesson2</v>
      </c>
      <c r="C319" s="73">
        <f>IF('Source NewCleanData'!$C1657="lesson2",'Source NewCleanData'!D1657,"")</f>
        <v>861932434</v>
      </c>
      <c r="D319" s="73" t="str">
        <f>IF('Source NewCleanData'!$C1657="lesson2",'Source NewCleanData'!E1657,"")</f>
        <v>ConfirmS=#I;
ConfirmK=#J;</v>
      </c>
      <c r="E319" s="73" t="s">
        <v>466</v>
      </c>
      <c r="F319" s="75" t="s">
        <v>332</v>
      </c>
      <c r="G319" s="73" t="b">
        <f t="shared" si="12"/>
        <v>0</v>
      </c>
      <c r="H319" s="75" t="s">
        <v>174</v>
      </c>
      <c r="I319" s="75" t="b">
        <f t="shared" si="13"/>
        <v>1</v>
      </c>
      <c r="J319" s="75" t="b">
        <f t="shared" si="14"/>
        <v>0</v>
      </c>
      <c r="K319" s="73" t="str">
        <f>IF('Source NewCleanData'!$C1657="lesson2",'Source NewCleanData'!F1657,"")</f>
        <v>2018-04-24T16:33:55.570Z</v>
      </c>
    </row>
    <row r="320" spans="1:11" x14ac:dyDescent="0.3">
      <c r="A320" s="73">
        <f>VLOOKUP(C320,'UniqueAuthor#s'!$M$5:$N$68,2,TRUE)</f>
        <v>53</v>
      </c>
      <c r="B320" s="73" t="str">
        <f>IF('Source NewCleanData'!$C1658="lesson2",'Source NewCleanData'!C1658,"")</f>
        <v>lesson2</v>
      </c>
      <c r="C320" s="73">
        <f>IF('Source NewCleanData'!$C1658="lesson2",'Source NewCleanData'!D1658,"")</f>
        <v>861932434</v>
      </c>
      <c r="D320" s="73" t="str">
        <f>IF('Source NewCleanData'!$C1658="lesson2",'Source NewCleanData'!E1658,"")</f>
        <v>ConfirmS=&lt;#I&gt;;
ConfirmK=#J;</v>
      </c>
      <c r="E320" s="73" t="s">
        <v>172</v>
      </c>
      <c r="F320" s="75" t="s">
        <v>173</v>
      </c>
      <c r="G320" s="73" t="b">
        <f t="shared" si="12"/>
        <v>1</v>
      </c>
      <c r="H320" s="75" t="s">
        <v>174</v>
      </c>
      <c r="I320" s="75" t="b">
        <f t="shared" si="13"/>
        <v>1</v>
      </c>
      <c r="J320" s="75" t="b">
        <f t="shared" si="14"/>
        <v>1</v>
      </c>
      <c r="K320" s="73" t="str">
        <f>IF('Source NewCleanData'!$C1658="lesson2",'Source NewCleanData'!F1658,"")</f>
        <v>2018-04-24T16:34:03.523Z</v>
      </c>
    </row>
    <row r="321" spans="1:11" x14ac:dyDescent="0.3">
      <c r="A321" s="73">
        <f>VLOOKUP(C321,'UniqueAuthor#s'!$M$5:$N$68,2,TRUE)</f>
        <v>53</v>
      </c>
      <c r="B321" s="73" t="str">
        <f>IF('Source NewCleanData'!$C1661="lesson2",'Source NewCleanData'!C1661,"")</f>
        <v>lesson2</v>
      </c>
      <c r="C321" s="73">
        <f>IF('Source NewCleanData'!$C1661="lesson2",'Source NewCleanData'!D1661,"")</f>
        <v>861932434</v>
      </c>
      <c r="D321" s="73" t="str">
        <f>IF('Source NewCleanData'!$C1661="lesson2",'Source NewCleanData'!E1661,"")</f>
        <v>ConfirmS=&lt;#I&gt;;
ConfirmK=#J;</v>
      </c>
      <c r="E321" s="73" t="s">
        <v>172</v>
      </c>
      <c r="F321" s="75" t="s">
        <v>173</v>
      </c>
      <c r="G321" s="73" t="b">
        <f t="shared" si="12"/>
        <v>1</v>
      </c>
      <c r="H321" s="75" t="s">
        <v>174</v>
      </c>
      <c r="I321" s="75" t="b">
        <f t="shared" si="13"/>
        <v>1</v>
      </c>
      <c r="J321" s="75" t="b">
        <f t="shared" si="14"/>
        <v>1</v>
      </c>
      <c r="K321" s="73" t="str">
        <f>IF('Source NewCleanData'!$C1661="lesson2",'Source NewCleanData'!F1661,"")</f>
        <v>2018-04-24T16:35:38.001Z</v>
      </c>
    </row>
    <row r="322" spans="1:11" x14ac:dyDescent="0.3">
      <c r="A322" s="73">
        <f>VLOOKUP(C322,'UniqueAuthor#s'!$M$5:$N$68,2,TRUE)</f>
        <v>53</v>
      </c>
      <c r="B322" s="73" t="str">
        <f>IF('Source NewCleanData'!$C1668="lesson2",'Source NewCleanData'!C1668,"")</f>
        <v>lesson2</v>
      </c>
      <c r="C322" s="73">
        <f>IF('Source NewCleanData'!$C1668="lesson2",'Source NewCleanData'!D1668,"")</f>
        <v>861932434</v>
      </c>
      <c r="D322" s="73" t="str">
        <f>IF('Source NewCleanData'!$C1668="lesson2",'Source NewCleanData'!E1668,"")</f>
        <v>ConfirmS=&lt;#I&gt;;
ConfirmK=#J;</v>
      </c>
      <c r="E322" s="73" t="s">
        <v>172</v>
      </c>
      <c r="F322" s="75" t="s">
        <v>173</v>
      </c>
      <c r="G322" s="73" t="b">
        <f t="shared" si="12"/>
        <v>1</v>
      </c>
      <c r="H322" s="75" t="s">
        <v>174</v>
      </c>
      <c r="I322" s="75" t="b">
        <f t="shared" si="13"/>
        <v>1</v>
      </c>
      <c r="J322" s="75" t="b">
        <f t="shared" si="14"/>
        <v>1</v>
      </c>
      <c r="K322" s="73" t="str">
        <f>IF('Source NewCleanData'!$C1668="lesson2",'Source NewCleanData'!F1668,"")</f>
        <v>2018-05-02T23:10:06.683Z</v>
      </c>
    </row>
    <row r="323" spans="1:11" x14ac:dyDescent="0.3">
      <c r="A323" s="73">
        <f>VLOOKUP(C323,'UniqueAuthor#s'!$M$5:$N$68,2,TRUE)</f>
        <v>53</v>
      </c>
      <c r="B323" s="73" t="str">
        <f>IF('Source NewCleanData'!$C1672="lesson2",'Source NewCleanData'!C1672,"")</f>
        <v>lesson2</v>
      </c>
      <c r="C323" s="73">
        <f>IF('Source NewCleanData'!$C1672="lesson2",'Source NewCleanData'!D1672,"")</f>
        <v>861932434</v>
      </c>
      <c r="D323" s="73" t="str">
        <f>IF('Source NewCleanData'!$C1672="lesson2",'Source NewCleanData'!E1672,"")</f>
        <v>ConfirmS=&lt;#I&gt;o#S;
ConfirmK=#J;</v>
      </c>
      <c r="E323" s="73" t="s">
        <v>200</v>
      </c>
      <c r="F323" s="75" t="s">
        <v>175</v>
      </c>
      <c r="G323" s="73" t="b">
        <f t="shared" si="12"/>
        <v>1</v>
      </c>
      <c r="H323" s="75" t="s">
        <v>174</v>
      </c>
      <c r="I323" s="75" t="b">
        <f t="shared" si="13"/>
        <v>1</v>
      </c>
      <c r="J323" s="75" t="b">
        <f t="shared" si="14"/>
        <v>1</v>
      </c>
      <c r="K323" s="73" t="str">
        <f>IF('Source NewCleanData'!$C1672="lesson2",'Source NewCleanData'!F1672,"")</f>
        <v>2018-05-03T04:17:22.489Z</v>
      </c>
    </row>
    <row r="324" spans="1:11" x14ac:dyDescent="0.3">
      <c r="A324" s="73">
        <f>VLOOKUP(C324,'UniqueAuthor#s'!$M$5:$N$68,2,TRUE)</f>
        <v>54</v>
      </c>
      <c r="B324" s="73" t="str">
        <f>IF('Source NewCleanData'!$C1687="lesson2",'Source NewCleanData'!C1687,"")</f>
        <v>lesson2</v>
      </c>
      <c r="C324" s="73">
        <f>IF('Source NewCleanData'!$C1687="lesson2",'Source NewCleanData'!D1687,"")</f>
        <v>864564499</v>
      </c>
      <c r="D324" s="73" t="str">
        <f>IF('Source NewCleanData'!$C1687="lesson2",'Source NewCleanData'!E1687,"")</f>
        <v>ConfirmS=&lt;#J&gt;o&lt;#I&gt;o#S;
ConfirmK=#K;</v>
      </c>
      <c r="E324" s="73" t="s">
        <v>455</v>
      </c>
      <c r="F324" s="75" t="s">
        <v>183</v>
      </c>
      <c r="G324" s="73" t="b">
        <f t="shared" si="12"/>
        <v>0</v>
      </c>
      <c r="H324" s="75" t="s">
        <v>202</v>
      </c>
      <c r="I324" s="75" t="b">
        <f t="shared" si="13"/>
        <v>0</v>
      </c>
      <c r="J324" s="75" t="b">
        <f t="shared" si="14"/>
        <v>0</v>
      </c>
      <c r="K324" s="73" t="str">
        <f>IF('Source NewCleanData'!$C1687="lesson2",'Source NewCleanData'!F1687,"")</f>
        <v>2018-05-02T22:53:02.905Z</v>
      </c>
    </row>
    <row r="325" spans="1:11" x14ac:dyDescent="0.3">
      <c r="A325" s="73">
        <f>VLOOKUP(C325,'UniqueAuthor#s'!$M$5:$N$68,2,TRUE)</f>
        <v>54</v>
      </c>
      <c r="B325" s="73" t="str">
        <f>IF('Source NewCleanData'!$C1688="lesson2",'Source NewCleanData'!C1688,"")</f>
        <v>lesson2</v>
      </c>
      <c r="C325" s="73">
        <f>IF('Source NewCleanData'!$C1688="lesson2",'Source NewCleanData'!D1688,"")</f>
        <v>864564499</v>
      </c>
      <c r="D325" s="73" t="str">
        <f>IF('Source NewCleanData'!$C1688="lesson2",'Source NewCleanData'!E1688,"")</f>
        <v>ConfirmS=&lt;#J&gt;o&lt;#I&gt;o#S;
ConfirmK=&lt;K&gt;oS;</v>
      </c>
      <c r="E325" s="73" t="s">
        <v>456</v>
      </c>
      <c r="F325" s="75" t="s">
        <v>183</v>
      </c>
      <c r="G325" s="73" t="b">
        <f t="shared" si="12"/>
        <v>0</v>
      </c>
      <c r="H325" s="75" t="s">
        <v>224</v>
      </c>
      <c r="I325" s="75" t="b">
        <f t="shared" si="13"/>
        <v>0</v>
      </c>
      <c r="J325" s="75" t="b">
        <f t="shared" si="14"/>
        <v>0</v>
      </c>
      <c r="K325" s="73" t="str">
        <f>IF('Source NewCleanData'!$C1688="lesson2",'Source NewCleanData'!F1688,"")</f>
        <v>2018-05-02T22:54:06.703Z</v>
      </c>
    </row>
    <row r="326" spans="1:11" x14ac:dyDescent="0.3">
      <c r="A326" s="73">
        <f>VLOOKUP(C326,'UniqueAuthor#s'!$M$5:$N$68,2,TRUE)</f>
        <v>54</v>
      </c>
      <c r="B326" s="73" t="str">
        <f>IF('Source NewCleanData'!$C1689="lesson2",'Source NewCleanData'!C1689,"")</f>
        <v>lesson2</v>
      </c>
      <c r="C326" s="73">
        <f>IF('Source NewCleanData'!$C1689="lesson2",'Source NewCleanData'!D1689,"")</f>
        <v>864564499</v>
      </c>
      <c r="D326" s="73" t="str">
        <f>IF('Source NewCleanData'!$C1689="lesson2",'Source NewCleanData'!E1689,"")</f>
        <v>ConfirmS=&lt;#I&gt;o#S;
ConfirmK=&lt;K&gt;oS;</v>
      </c>
      <c r="E326" s="73" t="s">
        <v>457</v>
      </c>
      <c r="F326" s="75" t="s">
        <v>175</v>
      </c>
      <c r="G326" s="73" t="b">
        <f t="shared" si="12"/>
        <v>1</v>
      </c>
      <c r="H326" s="75" t="s">
        <v>224</v>
      </c>
      <c r="I326" s="75" t="b">
        <f t="shared" si="13"/>
        <v>0</v>
      </c>
      <c r="J326" s="75" t="b">
        <f t="shared" si="14"/>
        <v>0</v>
      </c>
      <c r="K326" s="73" t="str">
        <f>IF('Source NewCleanData'!$C1689="lesson2",'Source NewCleanData'!F1689,"")</f>
        <v>2018-05-02T22:54:41.930Z</v>
      </c>
    </row>
    <row r="327" spans="1:11" x14ac:dyDescent="0.3">
      <c r="A327" s="73">
        <f>VLOOKUP(C327,'UniqueAuthor#s'!$M$5:$N$68,2,TRUE)</f>
        <v>54</v>
      </c>
      <c r="B327" s="73" t="str">
        <f>IF('Source NewCleanData'!$C1690="lesson2",'Source NewCleanData'!C1690,"")</f>
        <v>lesson2</v>
      </c>
      <c r="C327" s="73">
        <f>IF('Source NewCleanData'!$C1690="lesson2",'Source NewCleanData'!D1690,"")</f>
        <v>864564499</v>
      </c>
      <c r="D327" s="73" t="str">
        <f>IF('Source NewCleanData'!$C1690="lesson2",'Source NewCleanData'!E1690,"")</f>
        <v>ConfirmS=&lt;#I&gt;o#S;
Confirm#K=&lt;K&gt;oS;</v>
      </c>
      <c r="E327" s="73" t="s">
        <v>458</v>
      </c>
      <c r="F327" s="75" t="s">
        <v>175</v>
      </c>
      <c r="G327" s="73" t="b">
        <f t="shared" ref="G327:G386" si="15">IF(OR($F327=$R$9,$F327=$R$10,$F327=$R$11),TRUE,FALSE)</f>
        <v>1</v>
      </c>
      <c r="H327" s="75" t="s">
        <v>261</v>
      </c>
      <c r="I327" s="75" t="b">
        <f t="shared" ref="I327:I386" si="16">IF(H327=$R$17,TRUE,FALSE)</f>
        <v>0</v>
      </c>
      <c r="J327" s="75" t="b">
        <f t="shared" ref="J327:J386" si="17">IF(AND(G327,I327),TRUE,FALSE)</f>
        <v>0</v>
      </c>
      <c r="K327" s="73" t="str">
        <f>IF('Source NewCleanData'!$C1690="lesson2",'Source NewCleanData'!F1690,"")</f>
        <v>2018-05-02T22:54:58.293Z</v>
      </c>
    </row>
    <row r="328" spans="1:11" x14ac:dyDescent="0.3">
      <c r="A328" s="73">
        <f>VLOOKUP(C328,'UniqueAuthor#s'!$M$5:$N$68,2,TRUE)</f>
        <v>54</v>
      </c>
      <c r="B328" s="73" t="str">
        <f>IF('Source NewCleanData'!$C1691="lesson2",'Source NewCleanData'!C1691,"")</f>
        <v>lesson2</v>
      </c>
      <c r="C328" s="73">
        <f>IF('Source NewCleanData'!$C1691="lesson2",'Source NewCleanData'!D1691,"")</f>
        <v>864564499</v>
      </c>
      <c r="D328" s="73" t="str">
        <f>IF('Source NewCleanData'!$C1691="lesson2",'Source NewCleanData'!E1691,"")</f>
        <v>ConfirmS=&lt;#I&gt;o#S;
ConfirmK=&lt;J&gt;o#K;</v>
      </c>
      <c r="E328" s="73" t="s">
        <v>459</v>
      </c>
      <c r="F328" s="75" t="s">
        <v>175</v>
      </c>
      <c r="G328" s="73" t="b">
        <f t="shared" si="15"/>
        <v>1</v>
      </c>
      <c r="H328" s="75" t="s">
        <v>279</v>
      </c>
      <c r="I328" s="75" t="b">
        <f t="shared" si="16"/>
        <v>0</v>
      </c>
      <c r="J328" s="75" t="b">
        <f t="shared" si="17"/>
        <v>0</v>
      </c>
      <c r="K328" s="73" t="str">
        <f>IF('Source NewCleanData'!$C1691="lesson2",'Source NewCleanData'!F1691,"")</f>
        <v>2018-05-02T22:55:32.028Z</v>
      </c>
    </row>
    <row r="329" spans="1:11" x14ac:dyDescent="0.3">
      <c r="A329" s="73">
        <f>VLOOKUP(C329,'UniqueAuthor#s'!$M$5:$N$68,2,TRUE)</f>
        <v>54</v>
      </c>
      <c r="B329" s="73" t="str">
        <f>IF('Source NewCleanData'!$C1692="lesson2",'Source NewCleanData'!C1692,"")</f>
        <v>lesson2</v>
      </c>
      <c r="C329" s="73">
        <f>IF('Source NewCleanData'!$C1692="lesson2",'Source NewCleanData'!D1692,"")</f>
        <v>864564499</v>
      </c>
      <c r="D329" s="73" t="str">
        <f>IF('Source NewCleanData'!$C1692="lesson2",'Source NewCleanData'!E1692,"")</f>
        <v>ConfirmS=&lt;#I&gt;o#S;
ConfirmK=&lt;#J&gt;o#K;</v>
      </c>
      <c r="E329" s="73" t="s">
        <v>460</v>
      </c>
      <c r="F329" s="75" t="s">
        <v>175</v>
      </c>
      <c r="G329" s="73" t="b">
        <f t="shared" si="15"/>
        <v>1</v>
      </c>
      <c r="H329" s="75" t="s">
        <v>337</v>
      </c>
      <c r="I329" s="75" t="b">
        <f t="shared" si="16"/>
        <v>0</v>
      </c>
      <c r="J329" s="75" t="b">
        <f t="shared" si="17"/>
        <v>0</v>
      </c>
      <c r="K329" s="73" t="str">
        <f>IF('Source NewCleanData'!$C1692="lesson2",'Source NewCleanData'!F1692,"")</f>
        <v>2018-05-02T22:55:43.349Z</v>
      </c>
    </row>
    <row r="330" spans="1:11" x14ac:dyDescent="0.3">
      <c r="A330" s="73">
        <f>VLOOKUP(C330,'UniqueAuthor#s'!$M$5:$N$68,2,TRUE)</f>
        <v>54</v>
      </c>
      <c r="B330" s="73" t="str">
        <f>IF('Source NewCleanData'!$C1693="lesson2",'Source NewCleanData'!C1693,"")</f>
        <v>lesson2</v>
      </c>
      <c r="C330" s="73">
        <f>IF('Source NewCleanData'!$C1693="lesson2",'Source NewCleanData'!D1693,"")</f>
        <v>864564499</v>
      </c>
      <c r="D330" s="73" t="str">
        <f>IF('Source NewCleanData'!$C1693="lesson2",'Source NewCleanData'!E1693,"")</f>
        <v>ConfirmS=&lt;#I&gt;o#S;
ConfirmK=#Jo#K;</v>
      </c>
      <c r="E330" s="73" t="s">
        <v>461</v>
      </c>
      <c r="F330" s="75" t="s">
        <v>175</v>
      </c>
      <c r="G330" s="73" t="b">
        <f t="shared" si="15"/>
        <v>1</v>
      </c>
      <c r="H330" s="75" t="s">
        <v>339</v>
      </c>
      <c r="I330" s="75" t="b">
        <f t="shared" si="16"/>
        <v>0</v>
      </c>
      <c r="J330" s="75" t="b">
        <f t="shared" si="17"/>
        <v>0</v>
      </c>
      <c r="K330" s="73" t="str">
        <f>IF('Source NewCleanData'!$C1693="lesson2",'Source NewCleanData'!F1693,"")</f>
        <v>2018-05-02T22:55:53.843Z</v>
      </c>
    </row>
    <row r="331" spans="1:11" x14ac:dyDescent="0.3">
      <c r="A331" s="73">
        <f>VLOOKUP(C331,'UniqueAuthor#s'!$M$5:$N$68,2,TRUE)</f>
        <v>54</v>
      </c>
      <c r="B331" s="73" t="str">
        <f>IF('Source NewCleanData'!$C1694="lesson2",'Source NewCleanData'!C1694,"")</f>
        <v>lesson2</v>
      </c>
      <c r="C331" s="73">
        <f>IF('Source NewCleanData'!$C1694="lesson2",'Source NewCleanData'!D1694,"")</f>
        <v>864564499</v>
      </c>
      <c r="D331" s="73" t="str">
        <f>IF('Source NewCleanData'!$C1694="lesson2",'Source NewCleanData'!E1694,"")</f>
        <v>ConfirmS=&lt;#I&gt;o#S;
ConfirmK=&lt;#J&gt;;</v>
      </c>
      <c r="E331" s="73" t="s">
        <v>255</v>
      </c>
      <c r="F331" s="75" t="s">
        <v>175</v>
      </c>
      <c r="G331" s="73" t="b">
        <f t="shared" si="15"/>
        <v>1</v>
      </c>
      <c r="H331" s="75" t="s">
        <v>190</v>
      </c>
      <c r="I331" s="75" t="b">
        <f t="shared" si="16"/>
        <v>0</v>
      </c>
      <c r="J331" s="75" t="b">
        <f t="shared" si="17"/>
        <v>0</v>
      </c>
      <c r="K331" s="73" t="str">
        <f>IF('Source NewCleanData'!$C1694="lesson2",'Source NewCleanData'!F1694,"")</f>
        <v>2018-05-02T22:56:13.928Z</v>
      </c>
    </row>
    <row r="332" spans="1:11" x14ac:dyDescent="0.3">
      <c r="A332" s="73">
        <f>VLOOKUP(C332,'UniqueAuthor#s'!$M$5:$N$68,2,TRUE)</f>
        <v>54</v>
      </c>
      <c r="B332" s="73" t="str">
        <f>IF('Source NewCleanData'!$C1695="lesson2",'Source NewCleanData'!C1695,"")</f>
        <v>lesson2</v>
      </c>
      <c r="C332" s="73">
        <f>IF('Source NewCleanData'!$C1695="lesson2",'Source NewCleanData'!D1695,"")</f>
        <v>864564499</v>
      </c>
      <c r="D332" s="73" t="str">
        <f>IF('Source NewCleanData'!$C1695="lesson2",'Source NewCleanData'!E1695,"")</f>
        <v>ConfirmS=&lt;#I&gt;o#S;
ConfirmK=&lt;J&gt;;</v>
      </c>
      <c r="E332" s="73" t="s">
        <v>258</v>
      </c>
      <c r="F332" s="75" t="s">
        <v>175</v>
      </c>
      <c r="G332" s="73" t="b">
        <f t="shared" si="15"/>
        <v>1</v>
      </c>
      <c r="H332" s="75" t="s">
        <v>195</v>
      </c>
      <c r="I332" s="75" t="b">
        <f t="shared" si="16"/>
        <v>0</v>
      </c>
      <c r="J332" s="75" t="b">
        <f t="shared" si="17"/>
        <v>0</v>
      </c>
      <c r="K332" s="73" t="str">
        <f>IF('Source NewCleanData'!$C1695="lesson2",'Source NewCleanData'!F1695,"")</f>
        <v>2018-05-02T22:56:24.149Z</v>
      </c>
    </row>
    <row r="333" spans="1:11" x14ac:dyDescent="0.3">
      <c r="A333" s="73">
        <f>VLOOKUP(C333,'UniqueAuthor#s'!$M$5:$N$68,2,TRUE)</f>
        <v>54</v>
      </c>
      <c r="B333" s="73" t="str">
        <f>IF('Source NewCleanData'!$C1696="lesson2",'Source NewCleanData'!C1696,"")</f>
        <v>lesson2</v>
      </c>
      <c r="C333" s="73">
        <f>IF('Source NewCleanData'!$C1696="lesson2",'Source NewCleanData'!D1696,"")</f>
        <v>864564499</v>
      </c>
      <c r="D333" s="73" t="str">
        <f>IF('Source NewCleanData'!$C1696="lesson2",'Source NewCleanData'!E1696,"")</f>
        <v>ConfirmS=&lt;#I&gt;o#S;
ConfirmK=&lt;J&gt;oK;</v>
      </c>
      <c r="E333" s="73" t="s">
        <v>462</v>
      </c>
      <c r="F333" s="75" t="s">
        <v>175</v>
      </c>
      <c r="G333" s="73" t="b">
        <f t="shared" si="15"/>
        <v>1</v>
      </c>
      <c r="H333" s="75" t="s">
        <v>282</v>
      </c>
      <c r="I333" s="75" t="b">
        <f t="shared" si="16"/>
        <v>0</v>
      </c>
      <c r="J333" s="75" t="b">
        <f t="shared" si="17"/>
        <v>0</v>
      </c>
      <c r="K333" s="73" t="str">
        <f>IF('Source NewCleanData'!$C1696="lesson2",'Source NewCleanData'!F1696,"")</f>
        <v>2018-05-02T22:56:32.652Z</v>
      </c>
    </row>
    <row r="334" spans="1:11" x14ac:dyDescent="0.3">
      <c r="A334" s="73">
        <f>VLOOKUP(C334,'UniqueAuthor#s'!$M$5:$N$68,2,TRUE)</f>
        <v>54</v>
      </c>
      <c r="B334" s="73" t="str">
        <f>IF('Source NewCleanData'!$C1697="lesson2",'Source NewCleanData'!C1697,"")</f>
        <v>lesson2</v>
      </c>
      <c r="C334" s="73">
        <f>IF('Source NewCleanData'!$C1697="lesson2",'Source NewCleanData'!D1697,"")</f>
        <v>864564499</v>
      </c>
      <c r="D334" s="73" t="str">
        <f>IF('Source NewCleanData'!$C1697="lesson2",'Source NewCleanData'!E1697,"")</f>
        <v>ConfirmS=&lt;#I&gt;o#S;
ConfirmK=&lt;J&gt;oK;</v>
      </c>
      <c r="E334" s="73" t="s">
        <v>462</v>
      </c>
      <c r="F334" s="75" t="s">
        <v>175</v>
      </c>
      <c r="G334" s="73" t="b">
        <f t="shared" si="15"/>
        <v>1</v>
      </c>
      <c r="H334" s="75" t="s">
        <v>282</v>
      </c>
      <c r="I334" s="75" t="b">
        <f t="shared" si="16"/>
        <v>0</v>
      </c>
      <c r="J334" s="75" t="b">
        <f t="shared" si="17"/>
        <v>0</v>
      </c>
      <c r="K334" s="73" t="str">
        <f>IF('Source NewCleanData'!$C1697="lesson2",'Source NewCleanData'!F1697,"")</f>
        <v>2018-05-02T22:56:35.364Z</v>
      </c>
    </row>
    <row r="335" spans="1:11" x14ac:dyDescent="0.3">
      <c r="A335" s="73">
        <f>VLOOKUP(C335,'UniqueAuthor#s'!$M$5:$N$68,2,TRUE)</f>
        <v>54</v>
      </c>
      <c r="B335" s="73" t="str">
        <f>IF('Source NewCleanData'!$C1698="lesson2",'Source NewCleanData'!C1698,"")</f>
        <v>lesson2</v>
      </c>
      <c r="C335" s="73">
        <f>IF('Source NewCleanData'!$C1698="lesson2",'Source NewCleanData'!D1698,"")</f>
        <v>864564499</v>
      </c>
      <c r="D335" s="73" t="str">
        <f>IF('Source NewCleanData'!$C1698="lesson2",'Source NewCleanData'!E1698,"")</f>
        <v>ConfirmS=&lt;#I&gt;o#S;
ConfirmK=&lt;J&gt;o#K;</v>
      </c>
      <c r="E335" s="73" t="s">
        <v>459</v>
      </c>
      <c r="F335" s="75" t="s">
        <v>175</v>
      </c>
      <c r="G335" s="73" t="b">
        <f t="shared" si="15"/>
        <v>1</v>
      </c>
      <c r="H335" s="75" t="s">
        <v>279</v>
      </c>
      <c r="I335" s="75" t="b">
        <f t="shared" si="16"/>
        <v>0</v>
      </c>
      <c r="J335" s="75" t="b">
        <f t="shared" si="17"/>
        <v>0</v>
      </c>
      <c r="K335" s="73" t="str">
        <f>IF('Source NewCleanData'!$C1698="lesson2",'Source NewCleanData'!F1698,"")</f>
        <v>2018-05-02T22:56:45.680Z</v>
      </c>
    </row>
    <row r="336" spans="1:11" x14ac:dyDescent="0.3">
      <c r="A336" s="73">
        <f>VLOOKUP(C336,'UniqueAuthor#s'!$M$5:$N$68,2,TRUE)</f>
        <v>54</v>
      </c>
      <c r="B336" s="73" t="str">
        <f>IF('Source NewCleanData'!$C1699="lesson2",'Source NewCleanData'!C1699,"")</f>
        <v>lesson2</v>
      </c>
      <c r="C336" s="73">
        <f>IF('Source NewCleanData'!$C1699="lesson2",'Source NewCleanData'!D1699,"")</f>
        <v>864564499</v>
      </c>
      <c r="D336" s="73" t="str">
        <f>IF('Source NewCleanData'!$C1699="lesson2",'Source NewCleanData'!E1699,"")</f>
        <v>ConfirmS=&lt;#I&gt;o#S;
ConfirmK=J;</v>
      </c>
      <c r="E336" s="73" t="s">
        <v>196</v>
      </c>
      <c r="F336" s="75" t="s">
        <v>175</v>
      </c>
      <c r="G336" s="73" t="b">
        <f t="shared" si="15"/>
        <v>1</v>
      </c>
      <c r="H336" s="75" t="s">
        <v>184</v>
      </c>
      <c r="I336" s="75" t="b">
        <f t="shared" si="16"/>
        <v>0</v>
      </c>
      <c r="J336" s="75" t="b">
        <f t="shared" si="17"/>
        <v>0</v>
      </c>
      <c r="K336" s="73" t="str">
        <f>IF('Source NewCleanData'!$C1699="lesson2",'Source NewCleanData'!F1699,"")</f>
        <v>2018-05-02T22:57:19.094Z</v>
      </c>
    </row>
    <row r="337" spans="1:11" x14ac:dyDescent="0.3">
      <c r="A337" s="73">
        <f>VLOOKUP(C337,'UniqueAuthor#s'!$M$5:$N$68,2,TRUE)</f>
        <v>54</v>
      </c>
      <c r="B337" s="73" t="str">
        <f>IF('Source NewCleanData'!$C1700="lesson2",'Source NewCleanData'!C1700,"")</f>
        <v>lesson2</v>
      </c>
      <c r="C337" s="73">
        <f>IF('Source NewCleanData'!$C1700="lesson2",'Source NewCleanData'!D1700,"")</f>
        <v>864564499</v>
      </c>
      <c r="D337" s="73" t="str">
        <f>IF('Source NewCleanData'!$C1700="lesson2",'Source NewCleanData'!E1700,"")</f>
        <v>ConfirmS=&lt;#I&gt;o#S;
ConfirmK=&lt;J&gt;;</v>
      </c>
      <c r="E337" s="73" t="s">
        <v>258</v>
      </c>
      <c r="F337" s="75" t="s">
        <v>175</v>
      </c>
      <c r="G337" s="73" t="b">
        <f t="shared" si="15"/>
        <v>1</v>
      </c>
      <c r="H337" s="75" t="s">
        <v>195</v>
      </c>
      <c r="I337" s="75" t="b">
        <f t="shared" si="16"/>
        <v>0</v>
      </c>
      <c r="J337" s="75" t="b">
        <f t="shared" si="17"/>
        <v>0</v>
      </c>
      <c r="K337" s="73" t="str">
        <f>IF('Source NewCleanData'!$C1700="lesson2",'Source NewCleanData'!F1700,"")</f>
        <v>2018-05-02T22:57:30.691Z</v>
      </c>
    </row>
    <row r="338" spans="1:11" x14ac:dyDescent="0.3">
      <c r="A338" s="73">
        <f>VLOOKUP(C338,'UniqueAuthor#s'!$M$5:$N$68,2,TRUE)</f>
        <v>54</v>
      </c>
      <c r="B338" s="73" t="str">
        <f>IF('Source NewCleanData'!$C1701="lesson2",'Source NewCleanData'!C1701,"")</f>
        <v>lesson2</v>
      </c>
      <c r="C338" s="73">
        <f>IF('Source NewCleanData'!$C1701="lesson2",'Source NewCleanData'!D1701,"")</f>
        <v>864564499</v>
      </c>
      <c r="D338" s="73" t="str">
        <f>IF('Source NewCleanData'!$C1701="lesson2",'Source NewCleanData'!E1701,"")</f>
        <v>ConfirmS=&lt;#I&gt;o#S;
ConfirmK=&lt;#J&gt;;</v>
      </c>
      <c r="E338" s="73" t="s">
        <v>255</v>
      </c>
      <c r="F338" s="75" t="s">
        <v>175</v>
      </c>
      <c r="G338" s="73" t="b">
        <f t="shared" si="15"/>
        <v>1</v>
      </c>
      <c r="H338" s="75" t="s">
        <v>190</v>
      </c>
      <c r="I338" s="75" t="b">
        <f t="shared" si="16"/>
        <v>0</v>
      </c>
      <c r="J338" s="75" t="b">
        <f t="shared" si="17"/>
        <v>0</v>
      </c>
      <c r="K338" s="73" t="str">
        <f>IF('Source NewCleanData'!$C1701="lesson2",'Source NewCleanData'!F1701,"")</f>
        <v>2018-05-02T22:57:41.076Z</v>
      </c>
    </row>
    <row r="339" spans="1:11" x14ac:dyDescent="0.3">
      <c r="A339" s="73">
        <f>VLOOKUP(C339,'UniqueAuthor#s'!$M$5:$N$68,2,TRUE)</f>
        <v>54</v>
      </c>
      <c r="B339" s="73" t="str">
        <f>IF('Source NewCleanData'!$C1703="lesson2",'Source NewCleanData'!C1703,"")</f>
        <v>lesson2</v>
      </c>
      <c r="C339" s="73">
        <f>IF('Source NewCleanData'!$C1703="lesson2",'Source NewCleanData'!D1703,"")</f>
        <v>864564499</v>
      </c>
      <c r="D339" s="73" t="str">
        <f>IF('Source NewCleanData'!$C1703="lesson2",'Source NewCleanData'!E1703,"")</f>
        <v>ConfirmS=&lt;#I&gt;o#S;
ConfirmK=&lt;#J&gt;;</v>
      </c>
      <c r="E339" s="73" t="s">
        <v>255</v>
      </c>
      <c r="F339" s="75" t="s">
        <v>175</v>
      </c>
      <c r="G339" s="73" t="b">
        <f t="shared" si="15"/>
        <v>1</v>
      </c>
      <c r="H339" s="75" t="s">
        <v>190</v>
      </c>
      <c r="I339" s="75" t="b">
        <f t="shared" si="16"/>
        <v>0</v>
      </c>
      <c r="J339" s="75" t="b">
        <f t="shared" si="17"/>
        <v>0</v>
      </c>
      <c r="K339" s="73" t="str">
        <f>IF('Source NewCleanData'!$C1703="lesson2",'Source NewCleanData'!F1703,"")</f>
        <v>2018-05-03T19:06:35.401Z</v>
      </c>
    </row>
    <row r="340" spans="1:11" x14ac:dyDescent="0.3">
      <c r="A340" s="73">
        <f>VLOOKUP(C340,'UniqueAuthor#s'!$M$5:$N$68,2,TRUE)</f>
        <v>54</v>
      </c>
      <c r="B340" s="73" t="str">
        <f>IF('Source NewCleanData'!$C1704="lesson2",'Source NewCleanData'!C1704,"")</f>
        <v>lesson2</v>
      </c>
      <c r="C340" s="73">
        <f>IF('Source NewCleanData'!$C1704="lesson2",'Source NewCleanData'!D1704,"")</f>
        <v>864564499</v>
      </c>
      <c r="D340" s="73" t="str">
        <f>IF('Source NewCleanData'!$C1704="lesson2",'Source NewCleanData'!E1704,"")</f>
        <v>ConfirmS=&lt;#I&gt;o#S;
ConfirmK=J;</v>
      </c>
      <c r="E340" s="73" t="s">
        <v>196</v>
      </c>
      <c r="F340" s="75" t="s">
        <v>175</v>
      </c>
      <c r="G340" s="73" t="b">
        <f t="shared" si="15"/>
        <v>1</v>
      </c>
      <c r="H340" s="75" t="s">
        <v>184</v>
      </c>
      <c r="I340" s="75" t="b">
        <f t="shared" si="16"/>
        <v>0</v>
      </c>
      <c r="J340" s="75" t="b">
        <f t="shared" si="17"/>
        <v>0</v>
      </c>
      <c r="K340" s="73" t="str">
        <f>IF('Source NewCleanData'!$C1704="lesson2",'Source NewCleanData'!F1704,"")</f>
        <v>2018-05-03T19:06:58.171Z</v>
      </c>
    </row>
    <row r="341" spans="1:11" x14ac:dyDescent="0.3">
      <c r="A341" s="73">
        <f>VLOOKUP(C341,'UniqueAuthor#s'!$M$5:$N$68,2,TRUE)</f>
        <v>54</v>
      </c>
      <c r="B341" s="73" t="str">
        <f>IF('Source NewCleanData'!$C1705="lesson2",'Source NewCleanData'!C1705,"")</f>
        <v>lesson2</v>
      </c>
      <c r="C341" s="73">
        <f>IF('Source NewCleanData'!$C1705="lesson2",'Source NewCleanData'!D1705,"")</f>
        <v>864564499</v>
      </c>
      <c r="D341" s="73" t="str">
        <f>IF('Source NewCleanData'!$C1705="lesson2",'Source NewCleanData'!E1705,"")</f>
        <v>ConfirmS=&lt;#I&gt;o#S;
ConfirmK=#J;</v>
      </c>
      <c r="E341" s="73" t="s">
        <v>200</v>
      </c>
      <c r="F341" s="75" t="s">
        <v>175</v>
      </c>
      <c r="G341" s="73" t="b">
        <f t="shared" si="15"/>
        <v>1</v>
      </c>
      <c r="H341" s="75" t="s">
        <v>174</v>
      </c>
      <c r="I341" s="75" t="b">
        <f t="shared" si="16"/>
        <v>1</v>
      </c>
      <c r="J341" s="75" t="b">
        <f t="shared" si="17"/>
        <v>1</v>
      </c>
      <c r="K341" s="73" t="str">
        <f>IF('Source NewCleanData'!$C1705="lesson2",'Source NewCleanData'!F1705,"")</f>
        <v>2018-05-03T19:07:08.267Z</v>
      </c>
    </row>
    <row r="342" spans="1:11" x14ac:dyDescent="0.3">
      <c r="A342" s="73">
        <f>VLOOKUP(C342,'UniqueAuthor#s'!$M$5:$N$68,2,TRUE)</f>
        <v>55</v>
      </c>
      <c r="B342" s="73" t="str">
        <f>IF('Source NewCleanData'!$C1732="lesson2",'Source NewCleanData'!C1732,"")</f>
        <v>lesson2</v>
      </c>
      <c r="C342" s="73">
        <f>IF('Source NewCleanData'!$C1732="lesson2",'Source NewCleanData'!D1732,"")</f>
        <v>872801156</v>
      </c>
      <c r="D342" s="73" t="str">
        <f>IF('Source NewCleanData'!$C1732="lesson2",'Source NewCleanData'!E1732,"")</f>
        <v>ConfirmS=&lt;#I&gt;o#S;
ConfirmK=#J;</v>
      </c>
      <c r="E342" s="73" t="s">
        <v>200</v>
      </c>
      <c r="F342" s="75" t="s">
        <v>175</v>
      </c>
      <c r="G342" s="73" t="b">
        <f t="shared" si="15"/>
        <v>1</v>
      </c>
      <c r="H342" s="75" t="s">
        <v>174</v>
      </c>
      <c r="I342" s="75" t="b">
        <f t="shared" si="16"/>
        <v>1</v>
      </c>
      <c r="J342" s="75" t="b">
        <f t="shared" si="17"/>
        <v>1</v>
      </c>
      <c r="K342" s="73" t="str">
        <f>IF('Source NewCleanData'!$C1732="lesson2",'Source NewCleanData'!F1732,"")</f>
        <v>2018-04-27T11:31:17.690Z</v>
      </c>
    </row>
    <row r="343" spans="1:11" x14ac:dyDescent="0.3">
      <c r="A343" s="73">
        <f>VLOOKUP(C343,'UniqueAuthor#s'!$M$5:$N$68,2,TRUE)</f>
        <v>56</v>
      </c>
      <c r="B343" s="73" t="str">
        <f>IF('Source NewCleanData'!$C1742="lesson2",'Source NewCleanData'!C1742,"")</f>
        <v>lesson2</v>
      </c>
      <c r="C343" s="73">
        <f>IF('Source NewCleanData'!$C1742="lesson2",'Source NewCleanData'!D1742,"")</f>
        <v>888277516</v>
      </c>
      <c r="D343" s="73" t="str">
        <f>IF('Source NewCleanData'!$C1742="lesson2",'Source NewCleanData'!E1742,"")</f>
        <v>ConfirmS=&lt;#I&gt;;
ConfirmK=#J;</v>
      </c>
      <c r="E343" s="73" t="s">
        <v>172</v>
      </c>
      <c r="F343" s="75" t="s">
        <v>173</v>
      </c>
      <c r="G343" s="73" t="b">
        <f t="shared" si="15"/>
        <v>1</v>
      </c>
      <c r="H343" s="75" t="s">
        <v>174</v>
      </c>
      <c r="I343" s="75" t="b">
        <f t="shared" si="16"/>
        <v>1</v>
      </c>
      <c r="J343" s="75" t="b">
        <f t="shared" si="17"/>
        <v>1</v>
      </c>
      <c r="K343" s="73" t="str">
        <f>IF('Source NewCleanData'!$C1742="lesson2",'Source NewCleanData'!F1742,"")</f>
        <v>2018-04-24T16:40:18.581Z</v>
      </c>
    </row>
    <row r="344" spans="1:11" x14ac:dyDescent="0.3">
      <c r="A344" s="73">
        <f>VLOOKUP(C344,'UniqueAuthor#s'!$M$5:$N$68,2,TRUE)</f>
        <v>57</v>
      </c>
      <c r="B344" s="73" t="str">
        <f>IF('Source NewCleanData'!$C1767="lesson2",'Source NewCleanData'!C1767,"")</f>
        <v>lesson2</v>
      </c>
      <c r="C344" s="73">
        <f>IF('Source NewCleanData'!$C1767="lesson2",'Source NewCleanData'!D1767,"")</f>
        <v>911279847</v>
      </c>
      <c r="D344" s="73" t="str">
        <f>IF('Source NewCleanData'!$C1767="lesson2",'Source NewCleanData'!E1767,"")</f>
        <v>ConfirmS=&lt;#J&gt;o#S;
ConfirmK=#J;</v>
      </c>
      <c r="E344" s="73" t="s">
        <v>463</v>
      </c>
      <c r="F344" s="75" t="s">
        <v>197</v>
      </c>
      <c r="G344" s="73" t="b">
        <f t="shared" si="15"/>
        <v>0</v>
      </c>
      <c r="H344" s="75" t="s">
        <v>174</v>
      </c>
      <c r="I344" s="75" t="b">
        <f t="shared" si="16"/>
        <v>1</v>
      </c>
      <c r="J344" s="75" t="b">
        <f t="shared" si="17"/>
        <v>0</v>
      </c>
      <c r="K344" s="73" t="str">
        <f>IF('Source NewCleanData'!$C1767="lesson2",'Source NewCleanData'!F1767,"")</f>
        <v>2018-05-03T22:10:33.727Z</v>
      </c>
    </row>
    <row r="345" spans="1:11" x14ac:dyDescent="0.3">
      <c r="A345" s="73">
        <f>VLOOKUP(C345,'UniqueAuthor#s'!$M$5:$N$68,2,TRUE)</f>
        <v>57</v>
      </c>
      <c r="B345" s="73" t="str">
        <f>IF('Source NewCleanData'!$C1768="lesson2",'Source NewCleanData'!C1768,"")</f>
        <v>lesson2</v>
      </c>
      <c r="C345" s="73">
        <f>IF('Source NewCleanData'!$C1768="lesson2",'Source NewCleanData'!D1768,"")</f>
        <v>911279847</v>
      </c>
      <c r="D345" s="73" t="str">
        <f>IF('Source NewCleanData'!$C1768="lesson2",'Source NewCleanData'!E1768,"")</f>
        <v>ConfirmS=&lt;#I&gt;o#S;
ConfirmK=#J;</v>
      </c>
      <c r="E345" s="73" t="s">
        <v>200</v>
      </c>
      <c r="F345" s="75" t="s">
        <v>175</v>
      </c>
      <c r="G345" s="73" t="b">
        <f t="shared" si="15"/>
        <v>1</v>
      </c>
      <c r="H345" s="75" t="s">
        <v>174</v>
      </c>
      <c r="I345" s="75" t="b">
        <f t="shared" si="16"/>
        <v>1</v>
      </c>
      <c r="J345" s="75" t="b">
        <f t="shared" si="17"/>
        <v>1</v>
      </c>
      <c r="K345" s="73" t="str">
        <f>IF('Source NewCleanData'!$C1768="lesson2",'Source NewCleanData'!F1768,"")</f>
        <v>2018-05-03T22:12:31.313Z</v>
      </c>
    </row>
    <row r="346" spans="1:11" x14ac:dyDescent="0.3">
      <c r="A346" s="73">
        <f>VLOOKUP(C346,'UniqueAuthor#s'!$M$5:$N$68,2,TRUE)</f>
        <v>58</v>
      </c>
      <c r="B346" s="73" t="str">
        <f>IF('Source NewCleanData'!$C1779="lesson2",'Source NewCleanData'!C1779,"")</f>
        <v>lesson2</v>
      </c>
      <c r="C346" s="73">
        <f>IF('Source NewCleanData'!$C1779="lesson2",'Source NewCleanData'!D1779,"")</f>
        <v>939957168</v>
      </c>
      <c r="D346" s="73" t="str">
        <f>IF('Source NewCleanData'!$C1779="lesson2",'Source NewCleanData'!E1779,"")</f>
        <v>ConfirmS=&lt;#I&gt;o&lt;#J&gt;o#S;
ConfirmK=#K;</v>
      </c>
      <c r="E346" s="73" t="s">
        <v>418</v>
      </c>
      <c r="F346" s="75" t="s">
        <v>189</v>
      </c>
      <c r="G346" s="73" t="b">
        <f t="shared" si="15"/>
        <v>0</v>
      </c>
      <c r="H346" s="75" t="s">
        <v>202</v>
      </c>
      <c r="I346" s="75" t="b">
        <f t="shared" si="16"/>
        <v>0</v>
      </c>
      <c r="J346" s="75" t="b">
        <f t="shared" si="17"/>
        <v>0</v>
      </c>
      <c r="K346" s="73" t="str">
        <f>IF('Source NewCleanData'!$C1779="lesson2",'Source NewCleanData'!F1779,"")</f>
        <v>2018-04-24T23:44:45.403Z</v>
      </c>
    </row>
    <row r="347" spans="1:11" x14ac:dyDescent="0.3">
      <c r="A347" s="73">
        <f>VLOOKUP(C347,'UniqueAuthor#s'!$M$5:$N$68,2,TRUE)</f>
        <v>58</v>
      </c>
      <c r="B347" s="73" t="str">
        <f>IF('Source NewCleanData'!$C1780="lesson2",'Source NewCleanData'!C1780,"")</f>
        <v>lesson2</v>
      </c>
      <c r="C347" s="73">
        <f>IF('Source NewCleanData'!$C1780="lesson2",'Source NewCleanData'!D1780,"")</f>
        <v>939957168</v>
      </c>
      <c r="D347" s="73" t="str">
        <f>IF('Source NewCleanData'!$C1780="lesson2",'Source NewCleanData'!E1780,"")</f>
        <v>ConfirmS=&lt;#J&gt;o#S;
ConfirmK=#K;</v>
      </c>
      <c r="E347" s="73" t="s">
        <v>391</v>
      </c>
      <c r="F347" s="75" t="s">
        <v>197</v>
      </c>
      <c r="G347" s="73" t="b">
        <f t="shared" si="15"/>
        <v>0</v>
      </c>
      <c r="H347" s="75" t="s">
        <v>202</v>
      </c>
      <c r="I347" s="75" t="b">
        <f t="shared" si="16"/>
        <v>0</v>
      </c>
      <c r="J347" s="75" t="b">
        <f t="shared" si="17"/>
        <v>0</v>
      </c>
      <c r="K347" s="73" t="str">
        <f>IF('Source NewCleanData'!$C1780="lesson2",'Source NewCleanData'!F1780,"")</f>
        <v>2018-04-24T23:45:18.540Z</v>
      </c>
    </row>
    <row r="348" spans="1:11" x14ac:dyDescent="0.3">
      <c r="A348" s="73">
        <f>VLOOKUP(C348,'UniqueAuthor#s'!$M$5:$N$68,2,TRUE)</f>
        <v>58</v>
      </c>
      <c r="B348" s="73" t="str">
        <f>IF('Source NewCleanData'!$C1781="lesson2",'Source NewCleanData'!C1781,"")</f>
        <v>lesson2</v>
      </c>
      <c r="C348" s="73">
        <f>IF('Source NewCleanData'!$C1781="lesson2",'Source NewCleanData'!D1781,"")</f>
        <v>939957168</v>
      </c>
      <c r="D348" s="73" t="str">
        <f>IF('Source NewCleanData'!$C1781="lesson2",'Source NewCleanData'!E1781,"")</f>
        <v>ConfirmS=&lt;#J&gt;o#S;
ConfirmK=#I;</v>
      </c>
      <c r="E348" s="73" t="s">
        <v>464</v>
      </c>
      <c r="F348" s="75" t="s">
        <v>197</v>
      </c>
      <c r="G348" s="73" t="b">
        <f t="shared" si="15"/>
        <v>0</v>
      </c>
      <c r="H348" s="75" t="s">
        <v>219</v>
      </c>
      <c r="I348" s="75" t="b">
        <f t="shared" si="16"/>
        <v>0</v>
      </c>
      <c r="J348" s="75" t="b">
        <f t="shared" si="17"/>
        <v>0</v>
      </c>
      <c r="K348" s="73" t="str">
        <f>IF('Source NewCleanData'!$C1781="lesson2",'Source NewCleanData'!F1781,"")</f>
        <v>2018-04-24T23:45:34.705Z</v>
      </c>
    </row>
    <row r="349" spans="1:11" x14ac:dyDescent="0.3">
      <c r="A349" s="73">
        <f>VLOOKUP(C349,'UniqueAuthor#s'!$M$5:$N$68,2,TRUE)</f>
        <v>58</v>
      </c>
      <c r="B349" s="73" t="str">
        <f>IF('Source NewCleanData'!$C1782="lesson2",'Source NewCleanData'!C1782,"")</f>
        <v>lesson2</v>
      </c>
      <c r="C349" s="73">
        <f>IF('Source NewCleanData'!$C1782="lesson2",'Source NewCleanData'!D1782,"")</f>
        <v>939957168</v>
      </c>
      <c r="D349" s="73" t="str">
        <f>IF('Source NewCleanData'!$C1782="lesson2",'Source NewCleanData'!E1782,"")</f>
        <v>ConfirmS=#J;
ConfirmK=#I;</v>
      </c>
      <c r="E349" s="73" t="s">
        <v>465</v>
      </c>
      <c r="F349" s="75" t="s">
        <v>329</v>
      </c>
      <c r="G349" s="73" t="b">
        <f t="shared" si="15"/>
        <v>0</v>
      </c>
      <c r="H349" s="75" t="s">
        <v>219</v>
      </c>
      <c r="I349" s="75" t="b">
        <f t="shared" si="16"/>
        <v>0</v>
      </c>
      <c r="J349" s="75" t="b">
        <f t="shared" si="17"/>
        <v>0</v>
      </c>
      <c r="K349" s="73" t="str">
        <f>IF('Source NewCleanData'!$C1782="lesson2",'Source NewCleanData'!F1782,"")</f>
        <v>2018-04-24T23:46:02.020Z</v>
      </c>
    </row>
    <row r="350" spans="1:11" x14ac:dyDescent="0.3">
      <c r="A350" s="73">
        <f>VLOOKUP(C350,'UniqueAuthor#s'!$M$5:$N$68,2,TRUE)</f>
        <v>58</v>
      </c>
      <c r="B350" s="73" t="str">
        <f>IF('Source NewCleanData'!$C1783="lesson2",'Source NewCleanData'!C1783,"")</f>
        <v>lesson2</v>
      </c>
      <c r="C350" s="73">
        <f>IF('Source NewCleanData'!$C1783="lesson2",'Source NewCleanData'!D1783,"")</f>
        <v>939957168</v>
      </c>
      <c r="D350" s="73" t="str">
        <f>IF('Source NewCleanData'!$C1783="lesson2",'Source NewCleanData'!E1783,"")</f>
        <v>ConfirmS=#I;
ConfirmK=#J;</v>
      </c>
      <c r="E350" s="73" t="s">
        <v>466</v>
      </c>
      <c r="F350" s="75" t="s">
        <v>332</v>
      </c>
      <c r="G350" s="73" t="b">
        <f t="shared" si="15"/>
        <v>0</v>
      </c>
      <c r="H350" s="75" t="s">
        <v>174</v>
      </c>
      <c r="I350" s="75" t="b">
        <f t="shared" si="16"/>
        <v>1</v>
      </c>
      <c r="J350" s="75" t="b">
        <f t="shared" si="17"/>
        <v>0</v>
      </c>
      <c r="K350" s="73" t="str">
        <f>IF('Source NewCleanData'!$C1783="lesson2",'Source NewCleanData'!F1783,"")</f>
        <v>2018-04-24T23:46:41.957Z</v>
      </c>
    </row>
    <row r="351" spans="1:11" x14ac:dyDescent="0.3">
      <c r="A351" s="73">
        <f>VLOOKUP(C351,'UniqueAuthor#s'!$M$5:$N$68,2,TRUE)</f>
        <v>58</v>
      </c>
      <c r="B351" s="73" t="str">
        <f>IF('Source NewCleanData'!$C1784="lesson2",'Source NewCleanData'!C1784,"")</f>
        <v>lesson2</v>
      </c>
      <c r="C351" s="73">
        <f>IF('Source NewCleanData'!$C1784="lesson2",'Source NewCleanData'!D1784,"")</f>
        <v>939957168</v>
      </c>
      <c r="D351" s="73" t="str">
        <f>IF('Source NewCleanData'!$C1784="lesson2",'Source NewCleanData'!E1784,"")</f>
        <v>ConfirmS=&lt;#I&gt;;
ConfirmK=#J;</v>
      </c>
      <c r="E351" s="73" t="s">
        <v>172</v>
      </c>
      <c r="F351" s="75" t="s">
        <v>173</v>
      </c>
      <c r="G351" s="73" t="b">
        <f t="shared" si="15"/>
        <v>1</v>
      </c>
      <c r="H351" s="75" t="s">
        <v>174</v>
      </c>
      <c r="I351" s="75" t="b">
        <f t="shared" si="16"/>
        <v>1</v>
      </c>
      <c r="J351" s="75" t="b">
        <f t="shared" si="17"/>
        <v>1</v>
      </c>
      <c r="K351" s="73" t="str">
        <f>IF('Source NewCleanData'!$C1784="lesson2",'Source NewCleanData'!F1784,"")</f>
        <v>2018-04-24T23:47:41.920Z</v>
      </c>
    </row>
    <row r="352" spans="1:11" x14ac:dyDescent="0.3">
      <c r="A352" s="73">
        <f>VLOOKUP(C352,'UniqueAuthor#s'!$M$5:$N$68,2,TRUE)</f>
        <v>59</v>
      </c>
      <c r="B352" s="73" t="str">
        <f>IF('Source NewCleanData'!$C1799="lesson2",'Source NewCleanData'!C1799,"")</f>
        <v>lesson2</v>
      </c>
      <c r="C352" s="73">
        <f>IF('Source NewCleanData'!$C1799="lesson2",'Source NewCleanData'!D1799,"")</f>
        <v>942151132</v>
      </c>
      <c r="D352" s="73" t="str">
        <f>IF('Source NewCleanData'!$C1799="lesson2",'Source NewCleanData'!E1799,"")</f>
        <v>ConfirmS=/*expression*/;
ConfirmK=?;</v>
      </c>
      <c r="E352" s="73" t="s">
        <v>467</v>
      </c>
      <c r="F352" s="75" t="s">
        <v>38</v>
      </c>
      <c r="G352" s="73" t="b">
        <f t="shared" si="15"/>
        <v>0</v>
      </c>
      <c r="H352" s="75" t="s">
        <v>179</v>
      </c>
      <c r="I352" s="75" t="b">
        <f t="shared" si="16"/>
        <v>0</v>
      </c>
      <c r="J352" s="75" t="b">
        <f t="shared" si="17"/>
        <v>0</v>
      </c>
      <c r="K352" s="73" t="str">
        <f>IF('Source NewCleanData'!$C1799="lesson2",'Source NewCleanData'!F1799,"")</f>
        <v>2018-04-25T21:56:51.527Z</v>
      </c>
    </row>
    <row r="353" spans="1:11" x14ac:dyDescent="0.3">
      <c r="A353" s="73">
        <f>VLOOKUP(C353,'UniqueAuthor#s'!$M$5:$N$68,2,TRUE)</f>
        <v>59</v>
      </c>
      <c r="B353" s="73" t="str">
        <f>IF('Source NewCleanData'!$C1800="lesson2",'Source NewCleanData'!C1800,"")</f>
        <v>lesson2</v>
      </c>
      <c r="C353" s="73">
        <f>IF('Source NewCleanData'!$C1800="lesson2",'Source NewCleanData'!D1800,"")</f>
        <v>942151132</v>
      </c>
      <c r="D353" s="73" t="str">
        <f>IF('Source NewCleanData'!$C1800="lesson2",'Source NewCleanData'!E1800,"")</f>
        <v>ConfirmS=&lt;#I&gt;o#S;
ConfirmK=J;</v>
      </c>
      <c r="E353" s="73" t="s">
        <v>196</v>
      </c>
      <c r="F353" s="75" t="s">
        <v>175</v>
      </c>
      <c r="G353" s="73" t="b">
        <f t="shared" si="15"/>
        <v>1</v>
      </c>
      <c r="H353" s="75" t="s">
        <v>184</v>
      </c>
      <c r="I353" s="75" t="b">
        <f t="shared" si="16"/>
        <v>0</v>
      </c>
      <c r="J353" s="75" t="b">
        <f t="shared" si="17"/>
        <v>0</v>
      </c>
      <c r="K353" s="73" t="str">
        <f>IF('Source NewCleanData'!$C1800="lesson2",'Source NewCleanData'!F1800,"")</f>
        <v>2018-04-25T21:58:12.896Z</v>
      </c>
    </row>
    <row r="354" spans="1:11" x14ac:dyDescent="0.3">
      <c r="A354" s="73">
        <f>VLOOKUP(C354,'UniqueAuthor#s'!$M$5:$N$68,2,TRUE)</f>
        <v>59</v>
      </c>
      <c r="B354" s="73" t="str">
        <f>IF('Source NewCleanData'!$C1801="lesson2",'Source NewCleanData'!C1801,"")</f>
        <v>lesson2</v>
      </c>
      <c r="C354" s="73">
        <f>IF('Source NewCleanData'!$C1801="lesson2",'Source NewCleanData'!D1801,"")</f>
        <v>942151132</v>
      </c>
      <c r="D354" s="73" t="str">
        <f>IF('Source NewCleanData'!$C1801="lesson2",'Source NewCleanData'!E1801,"")</f>
        <v>ConfirmS=&lt;#I&gt;o#S;
ConfirmK=I;</v>
      </c>
      <c r="E354" s="73" t="s">
        <v>468</v>
      </c>
      <c r="F354" s="75" t="s">
        <v>175</v>
      </c>
      <c r="G354" s="73" t="b">
        <f t="shared" si="15"/>
        <v>1</v>
      </c>
      <c r="H354" s="75" t="s">
        <v>271</v>
      </c>
      <c r="I354" s="75" t="b">
        <f t="shared" si="16"/>
        <v>0</v>
      </c>
      <c r="J354" s="75" t="b">
        <f t="shared" si="17"/>
        <v>0</v>
      </c>
      <c r="K354" s="73" t="str">
        <f>IF('Source NewCleanData'!$C1801="lesson2",'Source NewCleanData'!F1801,"")</f>
        <v>2018-04-25T21:58:25.982Z</v>
      </c>
    </row>
    <row r="355" spans="1:11" x14ac:dyDescent="0.3">
      <c r="A355" s="73">
        <f>VLOOKUP(C355,'UniqueAuthor#s'!$M$5:$N$68,2,TRUE)</f>
        <v>59</v>
      </c>
      <c r="B355" s="73" t="str">
        <f>IF('Source NewCleanData'!$C1802="lesson2",'Source NewCleanData'!C1802,"")</f>
        <v>lesson2</v>
      </c>
      <c r="C355" s="73">
        <f>IF('Source NewCleanData'!$C1802="lesson2",'Source NewCleanData'!D1802,"")</f>
        <v>942151132</v>
      </c>
      <c r="D355" s="73" t="str">
        <f>IF('Source NewCleanData'!$C1802="lesson2",'Source NewCleanData'!E1802,"")</f>
        <v>ConfirmS=&lt;#I&gt;o#S;
ConfirmK=&lt;#J&gt;;</v>
      </c>
      <c r="E355" s="73" t="s">
        <v>255</v>
      </c>
      <c r="F355" s="75" t="s">
        <v>175</v>
      </c>
      <c r="G355" s="73" t="b">
        <f t="shared" si="15"/>
        <v>1</v>
      </c>
      <c r="H355" s="75" t="s">
        <v>190</v>
      </c>
      <c r="I355" s="75" t="b">
        <f t="shared" si="16"/>
        <v>0</v>
      </c>
      <c r="J355" s="75" t="b">
        <f t="shared" si="17"/>
        <v>0</v>
      </c>
      <c r="K355" s="73" t="str">
        <f>IF('Source NewCleanData'!$C1802="lesson2",'Source NewCleanData'!F1802,"")</f>
        <v>2018-04-25T21:58:41.673Z</v>
      </c>
    </row>
    <row r="356" spans="1:11" x14ac:dyDescent="0.3">
      <c r="A356" s="73">
        <f>VLOOKUP(C356,'UniqueAuthor#s'!$M$5:$N$68,2,TRUE)</f>
        <v>59</v>
      </c>
      <c r="B356" s="73" t="str">
        <f>IF('Source NewCleanData'!$C1803="lesson2",'Source NewCleanData'!C1803,"")</f>
        <v>lesson2</v>
      </c>
      <c r="C356" s="73">
        <f>IF('Source NewCleanData'!$C1803="lesson2",'Source NewCleanData'!D1803,"")</f>
        <v>942151132</v>
      </c>
      <c r="D356" s="73" t="str">
        <f>IF('Source NewCleanData'!$C1803="lesson2",'Source NewCleanData'!E1803,"")</f>
        <v>ConfirmS=&lt;#I&gt;o#S;
ConfirmK=#J;</v>
      </c>
      <c r="E356" s="73" t="s">
        <v>200</v>
      </c>
      <c r="F356" s="75" t="s">
        <v>175</v>
      </c>
      <c r="G356" s="73" t="b">
        <f t="shared" si="15"/>
        <v>1</v>
      </c>
      <c r="H356" s="75" t="s">
        <v>174</v>
      </c>
      <c r="I356" s="75" t="b">
        <f t="shared" si="16"/>
        <v>1</v>
      </c>
      <c r="J356" s="75" t="b">
        <f t="shared" si="17"/>
        <v>1</v>
      </c>
      <c r="K356" s="73" t="str">
        <f>IF('Source NewCleanData'!$C1803="lesson2",'Source NewCleanData'!F1803,"")</f>
        <v>2018-04-25T21:58:48.559Z</v>
      </c>
    </row>
    <row r="357" spans="1:11" x14ac:dyDescent="0.3">
      <c r="A357" s="73">
        <f>VLOOKUP(C357,'UniqueAuthor#s'!$M$5:$N$68,2,TRUE)</f>
        <v>60</v>
      </c>
      <c r="B357" s="73" t="str">
        <f>IF('Source NewCleanData'!$C1824="lesson2",'Source NewCleanData'!C1824,"")</f>
        <v>lesson2</v>
      </c>
      <c r="C357" s="73">
        <f>IF('Source NewCleanData'!$C1824="lesson2",'Source NewCleanData'!D1824,"")</f>
        <v>968474708</v>
      </c>
      <c r="D357" s="73" t="str">
        <f>IF('Source NewCleanData'!$C1824="lesson2",'Source NewCleanData'!E1824,"")</f>
        <v>ConfirmS=&lt;#I&gt;o#S;
ConfirmK=#J;</v>
      </c>
      <c r="E357" s="73" t="s">
        <v>200</v>
      </c>
      <c r="F357" s="75" t="s">
        <v>175</v>
      </c>
      <c r="G357" s="73" t="b">
        <f t="shared" si="15"/>
        <v>1</v>
      </c>
      <c r="H357" s="75" t="s">
        <v>174</v>
      </c>
      <c r="I357" s="75" t="b">
        <f t="shared" si="16"/>
        <v>1</v>
      </c>
      <c r="J357" s="75" t="b">
        <f t="shared" si="17"/>
        <v>1</v>
      </c>
      <c r="K357" s="73" t="str">
        <f>IF('Source NewCleanData'!$C1824="lesson2",'Source NewCleanData'!F1824,"")</f>
        <v>2018-04-26T15:14:23.459Z</v>
      </c>
    </row>
    <row r="358" spans="1:11" x14ac:dyDescent="0.3">
      <c r="A358" s="73">
        <f>VLOOKUP(C358,'UniqueAuthor#s'!$M$5:$N$68,2,TRUE)</f>
        <v>60</v>
      </c>
      <c r="B358" s="73" t="str">
        <f>IF('Source NewCleanData'!$C1836="lesson2",'Source NewCleanData'!C1836,"")</f>
        <v>lesson2</v>
      </c>
      <c r="C358" s="73">
        <f>IF('Source NewCleanData'!$C1836="lesson2",'Source NewCleanData'!D1836,"")</f>
        <v>968474708</v>
      </c>
      <c r="D358" s="73" t="str">
        <f>IF('Source NewCleanData'!$C1836="lesson2",'Source NewCleanData'!E1836,"")</f>
        <v>ConfirmS=&lt;#I&gt;o#S;
ConfirmK=#J;</v>
      </c>
      <c r="E358" s="73" t="s">
        <v>200</v>
      </c>
      <c r="F358" s="75" t="s">
        <v>175</v>
      </c>
      <c r="G358" s="73" t="b">
        <f t="shared" si="15"/>
        <v>1</v>
      </c>
      <c r="H358" s="75" t="s">
        <v>174</v>
      </c>
      <c r="I358" s="75" t="b">
        <f t="shared" si="16"/>
        <v>1</v>
      </c>
      <c r="J358" s="75" t="b">
        <f t="shared" si="17"/>
        <v>1</v>
      </c>
      <c r="K358" s="73" t="str">
        <f>IF('Source NewCleanData'!$C1836="lesson2",'Source NewCleanData'!F1836,"")</f>
        <v>2018-05-03T07:55:46.431Z</v>
      </c>
    </row>
    <row r="359" spans="1:11" x14ac:dyDescent="0.3">
      <c r="A359" s="73">
        <f>VLOOKUP(C359,'UniqueAuthor#s'!$M$5:$N$68,2,TRUE)</f>
        <v>61</v>
      </c>
      <c r="B359" s="73" t="str">
        <f>IF('Source NewCleanData'!$C1847="lesson2",'Source NewCleanData'!C1847,"")</f>
        <v>lesson2</v>
      </c>
      <c r="C359" s="73">
        <f>IF('Source NewCleanData'!$C1847="lesson2",'Source NewCleanData'!D1847,"")</f>
        <v>969072171</v>
      </c>
      <c r="D359" s="73" t="str">
        <f>IF('Source NewCleanData'!$C1847="lesson2",'Source NewCleanData'!E1847,"")</f>
        <v>ConfirmS=&lt;I&gt;oS;
ConfirmK=#J;</v>
      </c>
      <c r="E359" s="73" t="s">
        <v>469</v>
      </c>
      <c r="F359" s="75" t="s">
        <v>188</v>
      </c>
      <c r="G359" s="73" t="b">
        <f t="shared" si="15"/>
        <v>0</v>
      </c>
      <c r="H359" s="75" t="s">
        <v>174</v>
      </c>
      <c r="I359" s="75" t="b">
        <f t="shared" si="16"/>
        <v>1</v>
      </c>
      <c r="J359" s="75" t="b">
        <f t="shared" si="17"/>
        <v>0</v>
      </c>
      <c r="K359" s="73" t="str">
        <f>IF('Source NewCleanData'!$C1847="lesson2",'Source NewCleanData'!F1847,"")</f>
        <v>2018-04-25T23:56:57.565Z</v>
      </c>
    </row>
    <row r="360" spans="1:11" x14ac:dyDescent="0.3">
      <c r="A360" s="73">
        <f>VLOOKUP(C360,'UniqueAuthor#s'!$M$5:$N$68,2,TRUE)</f>
        <v>61</v>
      </c>
      <c r="B360" s="73" t="str">
        <f>IF('Source NewCleanData'!$C1848="lesson2",'Source NewCleanData'!C1848,"")</f>
        <v>lesson2</v>
      </c>
      <c r="C360" s="73">
        <f>IF('Source NewCleanData'!$C1848="lesson2",'Source NewCleanData'!D1848,"")</f>
        <v>969072171</v>
      </c>
      <c r="D360" s="73" t="str">
        <f>IF('Source NewCleanData'!$C1848="lesson2",'Source NewCleanData'!E1848,"")</f>
        <v>ConfirmS=&lt;I&gt;o#S;
ConfirmK=#J;</v>
      </c>
      <c r="E360" s="73" t="s">
        <v>240</v>
      </c>
      <c r="F360" s="75" t="s">
        <v>204</v>
      </c>
      <c r="G360" s="73" t="b">
        <f t="shared" si="15"/>
        <v>0</v>
      </c>
      <c r="H360" s="75" t="s">
        <v>174</v>
      </c>
      <c r="I360" s="75" t="b">
        <f t="shared" si="16"/>
        <v>1</v>
      </c>
      <c r="J360" s="75" t="b">
        <f t="shared" si="17"/>
        <v>0</v>
      </c>
      <c r="K360" s="73" t="str">
        <f>IF('Source NewCleanData'!$C1848="lesson2",'Source NewCleanData'!F1848,"")</f>
        <v>2018-04-25T23:57:09.138Z</v>
      </c>
    </row>
    <row r="361" spans="1:11" x14ac:dyDescent="0.3">
      <c r="A361" s="73">
        <f>VLOOKUP(C361,'UniqueAuthor#s'!$M$5:$N$68,2,TRUE)</f>
        <v>61</v>
      </c>
      <c r="B361" s="73" t="str">
        <f>IF('Source NewCleanData'!$C1849="lesson2",'Source NewCleanData'!C1849,"")</f>
        <v>lesson2</v>
      </c>
      <c r="C361" s="73">
        <f>IF('Source NewCleanData'!$C1849="lesson2",'Source NewCleanData'!D1849,"")</f>
        <v>969072171</v>
      </c>
      <c r="D361" s="73" t="str">
        <f>IF('Source NewCleanData'!$C1849="lesson2",'Source NewCleanData'!E1849,"")</f>
        <v>ConfirmS=&lt;#I&gt;o#S;
ConfirmK=#J;</v>
      </c>
      <c r="E361" s="73" t="s">
        <v>200</v>
      </c>
      <c r="F361" s="75" t="s">
        <v>175</v>
      </c>
      <c r="G361" s="73" t="b">
        <f t="shared" si="15"/>
        <v>1</v>
      </c>
      <c r="H361" s="75" t="s">
        <v>174</v>
      </c>
      <c r="I361" s="75" t="b">
        <f t="shared" si="16"/>
        <v>1</v>
      </c>
      <c r="J361" s="75" t="b">
        <f t="shared" si="17"/>
        <v>1</v>
      </c>
      <c r="K361" s="73" t="str">
        <f>IF('Source NewCleanData'!$C1849="lesson2",'Source NewCleanData'!F1849,"")</f>
        <v>2018-04-25T23:57:23.931Z</v>
      </c>
    </row>
    <row r="362" spans="1:11" x14ac:dyDescent="0.3">
      <c r="A362" s="73">
        <f>VLOOKUP(C362,'UniqueAuthor#s'!$M$5:$N$68,2,TRUE)</f>
        <v>61</v>
      </c>
      <c r="B362" s="73" t="str">
        <f>IF('Source NewCleanData'!$C1870="lesson2",'Source NewCleanData'!C1870,"")</f>
        <v>lesson2</v>
      </c>
      <c r="C362" s="73">
        <f>IF('Source NewCleanData'!$C1870="lesson2",'Source NewCleanData'!D1870,"")</f>
        <v>969072171</v>
      </c>
      <c r="D362" s="73" t="str">
        <f>IF('Source NewCleanData'!$C1870="lesson2",'Source NewCleanData'!E1870,"")</f>
        <v>ConfirmS=/*expression*/;
ConfirmK=/*expression*/;</v>
      </c>
      <c r="E362" s="73" t="s">
        <v>2782</v>
      </c>
      <c r="F362" s="75" t="s">
        <v>38</v>
      </c>
      <c r="G362" s="73" t="b">
        <f t="shared" si="15"/>
        <v>0</v>
      </c>
      <c r="H362" s="75" t="s">
        <v>212</v>
      </c>
      <c r="I362" s="75" t="b">
        <f t="shared" si="16"/>
        <v>0</v>
      </c>
      <c r="J362" s="75" t="b">
        <f t="shared" si="17"/>
        <v>0</v>
      </c>
      <c r="K362" s="73" t="str">
        <f>IF('Source NewCleanData'!$C1870="lesson2",'Source NewCleanData'!F1870,"")</f>
        <v>2018-04-26T00:10:18.819Z</v>
      </c>
    </row>
    <row r="363" spans="1:11" x14ac:dyDescent="0.3">
      <c r="A363" s="73">
        <f>VLOOKUP(C363,'UniqueAuthor#s'!$M$5:$N$68,2,TRUE)</f>
        <v>61</v>
      </c>
      <c r="B363" s="73" t="str">
        <f>IF('Source NewCleanData'!$C1871="lesson2",'Source NewCleanData'!C1871,"")</f>
        <v>lesson2</v>
      </c>
      <c r="C363" s="73">
        <f>IF('Source NewCleanData'!$C1871="lesson2",'Source NewCleanData'!D1871,"")</f>
        <v>969072171</v>
      </c>
      <c r="D363" s="73" t="str">
        <f>IF('Source NewCleanData'!$C1871="lesson2",'Source NewCleanData'!E1871,"")</f>
        <v>ConfirmS=/f;
ConfirmK=/*expression*/;</v>
      </c>
      <c r="E363" s="73" t="s">
        <v>2784</v>
      </c>
      <c r="F363" s="75" t="s">
        <v>3384</v>
      </c>
      <c r="G363" s="73" t="b">
        <f t="shared" si="15"/>
        <v>0</v>
      </c>
      <c r="H363" s="75" t="s">
        <v>212</v>
      </c>
      <c r="I363" s="75" t="b">
        <f t="shared" si="16"/>
        <v>0</v>
      </c>
      <c r="J363" s="75" t="b">
        <f t="shared" si="17"/>
        <v>0</v>
      </c>
      <c r="K363" s="73" t="str">
        <f>IF('Source NewCleanData'!$C1871="lesson2",'Source NewCleanData'!F1871,"")</f>
        <v>2018-04-26T00:11:03.465Z</v>
      </c>
    </row>
    <row r="364" spans="1:11" x14ac:dyDescent="0.3">
      <c r="A364" s="73">
        <f>VLOOKUP(C364,'UniqueAuthor#s'!$M$5:$N$68,2,TRUE)</f>
        <v>61</v>
      </c>
      <c r="B364" s="73" t="str">
        <f>IF('Source NewCleanData'!$C1874="lesson2",'Source NewCleanData'!C1874,"")</f>
        <v>lesson2</v>
      </c>
      <c r="C364" s="73">
        <f>IF('Source NewCleanData'!$C1874="lesson2",'Source NewCleanData'!D1874,"")</f>
        <v>969072171</v>
      </c>
      <c r="D364" s="73" t="str">
        <f>IF('Source NewCleanData'!$C1874="lesson2",'Source NewCleanData'!E1874,"")</f>
        <v>ConfirmS=&lt;#I&gt;;
ConfirmK=#J;</v>
      </c>
      <c r="E364" s="73" t="s">
        <v>172</v>
      </c>
      <c r="F364" s="75" t="s">
        <v>173</v>
      </c>
      <c r="G364" s="73" t="b">
        <f t="shared" si="15"/>
        <v>1</v>
      </c>
      <c r="H364" s="75" t="s">
        <v>174</v>
      </c>
      <c r="I364" s="75" t="b">
        <f t="shared" si="16"/>
        <v>1</v>
      </c>
      <c r="J364" s="75" t="b">
        <f t="shared" si="17"/>
        <v>1</v>
      </c>
      <c r="K364" s="73" t="str">
        <f>IF('Source NewCleanData'!$C1874="lesson2",'Source NewCleanData'!F1874,"")</f>
        <v>2018-05-02T17:21:32.416Z</v>
      </c>
    </row>
    <row r="365" spans="1:11" x14ac:dyDescent="0.3">
      <c r="A365" s="73">
        <f>VLOOKUP(C365,'UniqueAuthor#s'!$M$5:$N$68,2,TRUE)</f>
        <v>62</v>
      </c>
      <c r="B365" s="73" t="str">
        <f>IF('Source NewCleanData'!$C1886="lesson2",'Source NewCleanData'!C1886,"")</f>
        <v>lesson2</v>
      </c>
      <c r="C365" s="73">
        <f>IF('Source NewCleanData'!$C1886="lesson2",'Source NewCleanData'!D1886,"")</f>
        <v>982683562</v>
      </c>
      <c r="D365" s="73" t="str">
        <f>IF('Source NewCleanData'!$C1886="lesson2",'Source NewCleanData'!E1886,"")</f>
        <v>ConfirmS=&lt;#I&gt;o#S;
ConfirmK=#J;</v>
      </c>
      <c r="E365" s="73" t="s">
        <v>200</v>
      </c>
      <c r="F365" s="75" t="s">
        <v>175</v>
      </c>
      <c r="G365" s="73" t="b">
        <f t="shared" si="15"/>
        <v>1</v>
      </c>
      <c r="H365" s="75" t="s">
        <v>174</v>
      </c>
      <c r="I365" s="75" t="b">
        <f t="shared" si="16"/>
        <v>1</v>
      </c>
      <c r="J365" s="75" t="b">
        <f t="shared" si="17"/>
        <v>1</v>
      </c>
      <c r="K365" s="73" t="str">
        <f>IF('Source NewCleanData'!$C1886="lesson2",'Source NewCleanData'!F1886,"")</f>
        <v>2018-04-30T01:05:07.955Z</v>
      </c>
    </row>
    <row r="366" spans="1:11" x14ac:dyDescent="0.3">
      <c r="A366" s="73">
        <f>VLOOKUP(C366,'UniqueAuthor#s'!$M$5:$N$68,2,TRUE)</f>
        <v>63</v>
      </c>
      <c r="B366" s="73" t="str">
        <f>IF('Source NewCleanData'!$C1912="lesson2",'Source NewCleanData'!C1912,"")</f>
        <v>lesson2</v>
      </c>
      <c r="C366" s="73">
        <f>IF('Source NewCleanData'!$C1912="lesson2",'Source NewCleanData'!D1912,"")</f>
        <v>986152387</v>
      </c>
      <c r="D366" s="73" t="str">
        <f>IF('Source NewCleanData'!$C1912="lesson2",'Source NewCleanData'!E1912,"")</f>
        <v>ConfirmS=&lt;#I&gt;o#S;
ConfirmK=&lt;#J&gt;;</v>
      </c>
      <c r="E366" s="73" t="s">
        <v>255</v>
      </c>
      <c r="F366" s="75" t="s">
        <v>175</v>
      </c>
      <c r="G366" s="73" t="b">
        <f t="shared" si="15"/>
        <v>1</v>
      </c>
      <c r="H366" s="75" t="s">
        <v>190</v>
      </c>
      <c r="I366" s="75" t="b">
        <f t="shared" si="16"/>
        <v>0</v>
      </c>
      <c r="J366" s="75" t="b">
        <f t="shared" si="17"/>
        <v>0</v>
      </c>
      <c r="K366" s="73" t="str">
        <f>IF('Source NewCleanData'!$C1912="lesson2",'Source NewCleanData'!F1912,"")</f>
        <v>2018-04-29T19:57:07.974Z</v>
      </c>
    </row>
    <row r="367" spans="1:11" x14ac:dyDescent="0.3">
      <c r="A367" s="73">
        <f>VLOOKUP(C367,'UniqueAuthor#s'!$M$5:$N$68,2,TRUE)</f>
        <v>63</v>
      </c>
      <c r="B367" s="73" t="str">
        <f>IF('Source NewCleanData'!$C1913="lesson2",'Source NewCleanData'!C1913,"")</f>
        <v>lesson2</v>
      </c>
      <c r="C367" s="73">
        <f>IF('Source NewCleanData'!$C1913="lesson2",'Source NewCleanData'!D1913,"")</f>
        <v>986152387</v>
      </c>
      <c r="D367" s="73" t="str">
        <f>IF('Source NewCleanData'!$C1913="lesson2",'Source NewCleanData'!E1913,"")</f>
        <v>ConfirmS=&lt;#I&gt;o#S;
ConfirmK=&lt;J&gt;;</v>
      </c>
      <c r="E367" s="73" t="s">
        <v>258</v>
      </c>
      <c r="F367" s="75" t="s">
        <v>175</v>
      </c>
      <c r="G367" s="73" t="b">
        <f t="shared" si="15"/>
        <v>1</v>
      </c>
      <c r="H367" s="75" t="s">
        <v>195</v>
      </c>
      <c r="I367" s="75" t="b">
        <f t="shared" si="16"/>
        <v>0</v>
      </c>
      <c r="J367" s="75" t="b">
        <f t="shared" si="17"/>
        <v>0</v>
      </c>
      <c r="K367" s="73" t="str">
        <f>IF('Source NewCleanData'!$C1913="lesson2",'Source NewCleanData'!F1913,"")</f>
        <v>2018-04-29T19:57:20.979Z</v>
      </c>
    </row>
    <row r="368" spans="1:11" x14ac:dyDescent="0.3">
      <c r="A368" s="73">
        <f>VLOOKUP(C368,'UniqueAuthor#s'!$M$5:$N$68,2,TRUE)</f>
        <v>63</v>
      </c>
      <c r="B368" s="73" t="str">
        <f>IF('Source NewCleanData'!$C1914="lesson2",'Source NewCleanData'!C1914,"")</f>
        <v>lesson2</v>
      </c>
      <c r="C368" s="73">
        <f>IF('Source NewCleanData'!$C1914="lesson2",'Source NewCleanData'!D1914,"")</f>
        <v>986152387</v>
      </c>
      <c r="D368" s="73" t="str">
        <f>IF('Source NewCleanData'!$C1914="lesson2",'Source NewCleanData'!E1914,"")</f>
        <v>ConfirmS=&lt;#I&gt;o#S;
ConfirmK=#J;</v>
      </c>
      <c r="E368" s="73" t="s">
        <v>200</v>
      </c>
      <c r="F368" s="75" t="s">
        <v>175</v>
      </c>
      <c r="G368" s="73" t="b">
        <f t="shared" si="15"/>
        <v>1</v>
      </c>
      <c r="H368" s="75" t="s">
        <v>174</v>
      </c>
      <c r="I368" s="75" t="b">
        <f t="shared" si="16"/>
        <v>1</v>
      </c>
      <c r="J368" s="75" t="b">
        <f t="shared" si="17"/>
        <v>1</v>
      </c>
      <c r="K368" s="73" t="str">
        <f>IF('Source NewCleanData'!$C1914="lesson2",'Source NewCleanData'!F1914,"")</f>
        <v>2018-04-29T19:57:36.985Z</v>
      </c>
    </row>
    <row r="369" spans="1:11" x14ac:dyDescent="0.3">
      <c r="A369" s="73">
        <f>VLOOKUP(C369,'UniqueAuthor#s'!$M$5:$N$68,2,TRUE)</f>
        <v>63</v>
      </c>
      <c r="B369" s="73" t="str">
        <f>IF('Source NewCleanData'!$C1947="lesson2",'Source NewCleanData'!C1947,"")</f>
        <v>lesson2</v>
      </c>
      <c r="C369" s="73">
        <f>IF('Source NewCleanData'!$C1947="lesson2",'Source NewCleanData'!D1947,"")</f>
        <v>986152387</v>
      </c>
      <c r="D369" s="73" t="str">
        <f>IF('Source NewCleanData'!$C1947="lesson2",'Source NewCleanData'!E1947,"")</f>
        <v>ConfirmS=Io#S;/*Ieditedthisline*/
ConfirmK=J;/*Ieditedthisline*/</v>
      </c>
      <c r="E369" s="73" t="s">
        <v>2864</v>
      </c>
      <c r="F369" s="75" t="s">
        <v>3385</v>
      </c>
      <c r="G369" s="73" t="b">
        <f t="shared" si="15"/>
        <v>0</v>
      </c>
      <c r="H369" s="75" t="s">
        <v>3386</v>
      </c>
      <c r="I369" s="75" t="b">
        <f t="shared" si="16"/>
        <v>0</v>
      </c>
      <c r="J369" s="75" t="b">
        <f t="shared" si="17"/>
        <v>0</v>
      </c>
      <c r="K369" s="73" t="str">
        <f>IF('Source NewCleanData'!$C1947="lesson2",'Source NewCleanData'!F1947,"")</f>
        <v>2018-05-02T23:43:40.981Z</v>
      </c>
    </row>
    <row r="370" spans="1:11" x14ac:dyDescent="0.3">
      <c r="A370" s="73">
        <f>VLOOKUP(C370,'UniqueAuthor#s'!$M$5:$N$68,2,TRUE)</f>
        <v>63</v>
      </c>
      <c r="B370" s="73" t="str">
        <f>IF('Source NewCleanData'!$C1948="lesson2",'Source NewCleanData'!C1948,"")</f>
        <v>lesson2</v>
      </c>
      <c r="C370" s="73">
        <f>IF('Source NewCleanData'!$C1948="lesson2",'Source NewCleanData'!D1948,"")</f>
        <v>986152387</v>
      </c>
      <c r="D370" s="73" t="str">
        <f>IF('Source NewCleanData'!$C1948="lesson2",'Source NewCleanData'!E1948,"")</f>
        <v>ConfirmS=Io#S;
ConfirmK=J;</v>
      </c>
      <c r="E370" s="73" t="s">
        <v>2866</v>
      </c>
      <c r="F370" s="75" t="s">
        <v>3387</v>
      </c>
      <c r="G370" s="73" t="b">
        <f t="shared" si="15"/>
        <v>0</v>
      </c>
      <c r="H370" s="75" t="s">
        <v>184</v>
      </c>
      <c r="I370" s="75" t="b">
        <f t="shared" si="16"/>
        <v>0</v>
      </c>
      <c r="J370" s="75" t="b">
        <f t="shared" si="17"/>
        <v>0</v>
      </c>
      <c r="K370" s="73" t="str">
        <f>IF('Source NewCleanData'!$C1948="lesson2",'Source NewCleanData'!F1948,"")</f>
        <v>2018-05-02T23:43:54.207Z</v>
      </c>
    </row>
    <row r="371" spans="1:11" x14ac:dyDescent="0.3">
      <c r="A371" s="73">
        <f>VLOOKUP(C371,'UniqueAuthor#s'!$M$5:$N$68,2,TRUE)</f>
        <v>63</v>
      </c>
      <c r="B371" s="73" t="str">
        <f>IF('Source NewCleanData'!$C1949="lesson2",'Source NewCleanData'!C1949,"")</f>
        <v>lesson2</v>
      </c>
      <c r="C371" s="73">
        <f>IF('Source NewCleanData'!$C1949="lesson2",'Source NewCleanData'!D1949,"")</f>
        <v>986152387</v>
      </c>
      <c r="D371" s="73" t="str">
        <f>IF('Source NewCleanData'!$C1949="lesson2",'Source NewCleanData'!E1949,"")</f>
        <v>ConfirmS=Io#S;
ConfirmK=J;</v>
      </c>
      <c r="E371" s="73" t="s">
        <v>2866</v>
      </c>
      <c r="F371" s="75" t="s">
        <v>3387</v>
      </c>
      <c r="G371" s="73" t="b">
        <f t="shared" si="15"/>
        <v>0</v>
      </c>
      <c r="H371" s="75" t="s">
        <v>184</v>
      </c>
      <c r="I371" s="75" t="b">
        <f t="shared" si="16"/>
        <v>0</v>
      </c>
      <c r="J371" s="75" t="b">
        <f t="shared" si="17"/>
        <v>0</v>
      </c>
      <c r="K371" s="73" t="str">
        <f>IF('Source NewCleanData'!$C1949="lesson2",'Source NewCleanData'!F1949,"")</f>
        <v>2018-05-02T23:43:58.138Z</v>
      </c>
    </row>
    <row r="372" spans="1:11" x14ac:dyDescent="0.3">
      <c r="A372" s="73">
        <f>VLOOKUP(C372,'UniqueAuthor#s'!$M$5:$N$68,2,TRUE)</f>
        <v>63</v>
      </c>
      <c r="B372" s="73" t="str">
        <f>IF('Source NewCleanData'!$C1950="lesson2",'Source NewCleanData'!C1950,"")</f>
        <v>lesson2</v>
      </c>
      <c r="C372" s="73">
        <f>IF('Source NewCleanData'!$C1950="lesson2",'Source NewCleanData'!D1950,"")</f>
        <v>986152387</v>
      </c>
      <c r="D372" s="73" t="str">
        <f>IF('Source NewCleanData'!$C1950="lesson2",'Source NewCleanData'!E1950,"")</f>
        <v>ConfirmS=#Io#S;
ConfirmK=#J;</v>
      </c>
      <c r="E372" s="73" t="s">
        <v>356</v>
      </c>
      <c r="F372" s="75" t="s">
        <v>287</v>
      </c>
      <c r="G372" s="73" t="b">
        <f t="shared" si="15"/>
        <v>0</v>
      </c>
      <c r="H372" s="75" t="s">
        <v>174</v>
      </c>
      <c r="I372" s="75" t="b">
        <f t="shared" si="16"/>
        <v>1</v>
      </c>
      <c r="J372" s="75" t="b">
        <f t="shared" si="17"/>
        <v>0</v>
      </c>
      <c r="K372" s="73" t="str">
        <f>IF('Source NewCleanData'!$C1950="lesson2",'Source NewCleanData'!F1950,"")</f>
        <v>2018-05-02T23:44:53.829Z</v>
      </c>
    </row>
    <row r="373" spans="1:11" x14ac:dyDescent="0.3">
      <c r="A373" s="73">
        <f>VLOOKUP(C373,'UniqueAuthor#s'!$M$5:$N$68,2,TRUE)</f>
        <v>63</v>
      </c>
      <c r="B373" s="73" t="str">
        <f>IF('Source NewCleanData'!$C1951="lesson2",'Source NewCleanData'!C1951,"")</f>
        <v>lesson2</v>
      </c>
      <c r="C373" s="73">
        <f>IF('Source NewCleanData'!$C1951="lesson2",'Source NewCleanData'!D1951,"")</f>
        <v>986152387</v>
      </c>
      <c r="D373" s="73" t="str">
        <f>IF('Source NewCleanData'!$C1951="lesson2",'Source NewCleanData'!E1951,"")</f>
        <v>ConfirmS=&lt;#I&gt;o#S;
ConfirmK=&lt;#J&gt;;</v>
      </c>
      <c r="E373" s="73" t="s">
        <v>255</v>
      </c>
      <c r="F373" s="75" t="s">
        <v>175</v>
      </c>
      <c r="G373" s="73" t="b">
        <f t="shared" si="15"/>
        <v>1</v>
      </c>
      <c r="H373" s="75" t="s">
        <v>190</v>
      </c>
      <c r="I373" s="75" t="b">
        <f t="shared" si="16"/>
        <v>0</v>
      </c>
      <c r="J373" s="75" t="b">
        <f t="shared" si="17"/>
        <v>0</v>
      </c>
      <c r="K373" s="73" t="str">
        <f>IF('Source NewCleanData'!$C1951="lesson2",'Source NewCleanData'!F1951,"")</f>
        <v>2018-05-02T23:46:08.180Z</v>
      </c>
    </row>
    <row r="374" spans="1:11" x14ac:dyDescent="0.3">
      <c r="A374" s="73">
        <f>VLOOKUP(C374,'UniqueAuthor#s'!$M$5:$N$68,2,TRUE)</f>
        <v>63</v>
      </c>
      <c r="B374" s="73" t="str">
        <f>IF('Source NewCleanData'!$C1952="lesson2",'Source NewCleanData'!C1952,"")</f>
        <v>lesson2</v>
      </c>
      <c r="C374" s="73">
        <f>IF('Source NewCleanData'!$C1952="lesson2",'Source NewCleanData'!D1952,"")</f>
        <v>986152387</v>
      </c>
      <c r="D374" s="73" t="str">
        <f>IF('Source NewCleanData'!$C1952="lesson2",'Source NewCleanData'!E1952,"")</f>
        <v>ConfirmS=&lt;I&gt;o#S;/*Ieditedthisline*/
ConfirmK=&lt;J&gt;;/*Ieditedthisline*/</v>
      </c>
      <c r="E374" s="73" t="s">
        <v>2871</v>
      </c>
      <c r="F374" s="75" t="s">
        <v>3388</v>
      </c>
      <c r="G374" s="73" t="b">
        <f t="shared" si="15"/>
        <v>0</v>
      </c>
      <c r="H374" s="75" t="s">
        <v>3389</v>
      </c>
      <c r="I374" s="75" t="b">
        <f t="shared" si="16"/>
        <v>0</v>
      </c>
      <c r="J374" s="75" t="b">
        <f t="shared" si="17"/>
        <v>0</v>
      </c>
      <c r="K374" s="73" t="str">
        <f>IF('Source NewCleanData'!$C1952="lesson2",'Source NewCleanData'!F1952,"")</f>
        <v>2018-05-02T23:46:52.130Z</v>
      </c>
    </row>
    <row r="375" spans="1:11" x14ac:dyDescent="0.3">
      <c r="A375" s="73">
        <f>VLOOKUP(C375,'UniqueAuthor#s'!$M$5:$N$68,2,TRUE)</f>
        <v>63</v>
      </c>
      <c r="B375" s="73" t="str">
        <f>IF('Source NewCleanData'!$C1953="lesson2",'Source NewCleanData'!C1953,"")</f>
        <v>lesson2</v>
      </c>
      <c r="C375" s="73">
        <f>IF('Source NewCleanData'!$C1953="lesson2",'Source NewCleanData'!D1953,"")</f>
        <v>986152387</v>
      </c>
      <c r="D375" s="73" t="str">
        <f>IF('Source NewCleanData'!$C1953="lesson2",'Source NewCleanData'!E1953,"")</f>
        <v>ConfirmS=&lt;I&gt;o#S;
ConfirmK=&lt;J&gt;;</v>
      </c>
      <c r="E375" s="73" t="s">
        <v>206</v>
      </c>
      <c r="F375" s="75" t="s">
        <v>204</v>
      </c>
      <c r="G375" s="73" t="b">
        <f t="shared" si="15"/>
        <v>0</v>
      </c>
      <c r="H375" s="75" t="s">
        <v>195</v>
      </c>
      <c r="I375" s="75" t="b">
        <f t="shared" si="16"/>
        <v>0</v>
      </c>
      <c r="J375" s="75" t="b">
        <f t="shared" si="17"/>
        <v>0</v>
      </c>
      <c r="K375" s="73" t="str">
        <f>IF('Source NewCleanData'!$C1953="lesson2",'Source NewCleanData'!F1953,"")</f>
        <v>2018-05-02T23:47:11.295Z</v>
      </c>
    </row>
    <row r="376" spans="1:11" x14ac:dyDescent="0.3">
      <c r="A376" s="73">
        <f>VLOOKUP(C376,'UniqueAuthor#s'!$M$5:$N$68,2,TRUE)</f>
        <v>63</v>
      </c>
      <c r="B376" s="73" t="str">
        <f>IF('Source NewCleanData'!$C1954="lesson2",'Source NewCleanData'!C1954,"")</f>
        <v>lesson2</v>
      </c>
      <c r="C376" s="73">
        <f>IF('Source NewCleanData'!$C1954="lesson2",'Source NewCleanData'!D1954,"")</f>
        <v>986152387</v>
      </c>
      <c r="D376" s="73" t="str">
        <f>IF('Source NewCleanData'!$C1954="lesson2",'Source NewCleanData'!E1954,"")</f>
        <v>ConfirmS=&lt;J&gt;o&lt;I&gt;o#S;
ConfirmK=J;</v>
      </c>
      <c r="E376" s="73" t="s">
        <v>231</v>
      </c>
      <c r="F376" s="75" t="s">
        <v>223</v>
      </c>
      <c r="G376" s="73" t="b">
        <f t="shared" si="15"/>
        <v>0</v>
      </c>
      <c r="H376" s="75" t="s">
        <v>184</v>
      </c>
      <c r="I376" s="75" t="b">
        <f t="shared" si="16"/>
        <v>0</v>
      </c>
      <c r="J376" s="75" t="b">
        <f t="shared" si="17"/>
        <v>0</v>
      </c>
      <c r="K376" s="73" t="str">
        <f>IF('Source NewCleanData'!$C1954="lesson2",'Source NewCleanData'!F1954,"")</f>
        <v>2018-05-02T23:50:01.825Z</v>
      </c>
    </row>
    <row r="377" spans="1:11" x14ac:dyDescent="0.3">
      <c r="A377" s="73">
        <f>VLOOKUP(C377,'UniqueAuthor#s'!$M$5:$N$68,2,TRUE)</f>
        <v>63</v>
      </c>
      <c r="B377" s="73" t="str">
        <f>IF('Source NewCleanData'!$C1955="lesson2",'Source NewCleanData'!C1955,"")</f>
        <v>lesson2</v>
      </c>
      <c r="C377" s="73">
        <f>IF('Source NewCleanData'!$C1955="lesson2",'Source NewCleanData'!D1955,"")</f>
        <v>986152387</v>
      </c>
      <c r="D377" s="73" t="str">
        <f>IF('Source NewCleanData'!$C1955="lesson2",'Source NewCleanData'!E1955,"")</f>
        <v>ConfirmS=&lt;#J&gt;o&lt;#I&gt;o#S;
ConfirmK=J;</v>
      </c>
      <c r="E377" s="73" t="s">
        <v>2875</v>
      </c>
      <c r="F377" s="75" t="s">
        <v>183</v>
      </c>
      <c r="G377" s="73" t="b">
        <f t="shared" si="15"/>
        <v>0</v>
      </c>
      <c r="H377" s="75" t="s">
        <v>184</v>
      </c>
      <c r="I377" s="75" t="b">
        <f t="shared" si="16"/>
        <v>0</v>
      </c>
      <c r="J377" s="75" t="b">
        <f t="shared" si="17"/>
        <v>0</v>
      </c>
      <c r="K377" s="73" t="str">
        <f>IF('Source NewCleanData'!$C1955="lesson2",'Source NewCleanData'!F1955,"")</f>
        <v>2018-05-02T23:50:23.790Z</v>
      </c>
    </row>
    <row r="378" spans="1:11" x14ac:dyDescent="0.3">
      <c r="A378" s="73">
        <f>VLOOKUP(C378,'UniqueAuthor#s'!$M$5:$N$68,2,TRUE)</f>
        <v>63</v>
      </c>
      <c r="B378" s="73" t="str">
        <f>IF('Source NewCleanData'!$C1956="lesson2",'Source NewCleanData'!C1956,"")</f>
        <v>lesson2</v>
      </c>
      <c r="C378" s="73">
        <f>IF('Source NewCleanData'!$C1956="lesson2",'Source NewCleanData'!D1956,"")</f>
        <v>986152387</v>
      </c>
      <c r="D378" s="73" t="str">
        <f>IF('Source NewCleanData'!$C1956="lesson2",'Source NewCleanData'!E1956,"")</f>
        <v>ConfirmS=&lt;#I&gt;o#S;
ConfirmK=J;</v>
      </c>
      <c r="E378" s="73" t="s">
        <v>196</v>
      </c>
      <c r="F378" s="75" t="s">
        <v>175</v>
      </c>
      <c r="G378" s="73" t="b">
        <f t="shared" si="15"/>
        <v>1</v>
      </c>
      <c r="H378" s="75" t="s">
        <v>184</v>
      </c>
      <c r="I378" s="75" t="b">
        <f t="shared" si="16"/>
        <v>0</v>
      </c>
      <c r="J378" s="75" t="b">
        <f t="shared" si="17"/>
        <v>0</v>
      </c>
      <c r="K378" s="73" t="str">
        <f>IF('Source NewCleanData'!$C1956="lesson2",'Source NewCleanData'!F1956,"")</f>
        <v>2018-05-02T23:52:00.374Z</v>
      </c>
    </row>
    <row r="379" spans="1:11" x14ac:dyDescent="0.3">
      <c r="A379" s="73">
        <f>VLOOKUP(C379,'UniqueAuthor#s'!$M$5:$N$68,2,TRUE)</f>
        <v>63</v>
      </c>
      <c r="B379" s="73" t="str">
        <f>IF('Source NewCleanData'!$C1957="lesson2",'Source NewCleanData'!C1957,"")</f>
        <v>lesson2</v>
      </c>
      <c r="C379" s="73">
        <f>IF('Source NewCleanData'!$C1957="lesson2",'Source NewCleanData'!D1957,"")</f>
        <v>986152387</v>
      </c>
      <c r="D379" s="73" t="str">
        <f>IF('Source NewCleanData'!$C1957="lesson2",'Source NewCleanData'!E1957,"")</f>
        <v>ConfirmS=&lt;#I&gt;o#S;
ConfirmK=&lt;#J&gt;;</v>
      </c>
      <c r="E379" s="73" t="s">
        <v>255</v>
      </c>
      <c r="F379" s="75" t="s">
        <v>175</v>
      </c>
      <c r="G379" s="73" t="b">
        <f t="shared" si="15"/>
        <v>1</v>
      </c>
      <c r="H379" s="75" t="s">
        <v>190</v>
      </c>
      <c r="I379" s="75" t="b">
        <f t="shared" si="16"/>
        <v>0</v>
      </c>
      <c r="J379" s="75" t="b">
        <f t="shared" si="17"/>
        <v>0</v>
      </c>
      <c r="K379" s="73" t="str">
        <f>IF('Source NewCleanData'!$C1957="lesson2",'Source NewCleanData'!F1957,"")</f>
        <v>2018-05-02T23:52:46.163Z</v>
      </c>
    </row>
    <row r="380" spans="1:11" x14ac:dyDescent="0.3">
      <c r="A380" s="73">
        <f>VLOOKUP(C380,'UniqueAuthor#s'!$M$5:$N$68,2,TRUE)</f>
        <v>63</v>
      </c>
      <c r="B380" s="73" t="str">
        <f>IF('Source NewCleanData'!$C1958="lesson2",'Source NewCleanData'!C1958,"")</f>
        <v>lesson2</v>
      </c>
      <c r="C380" s="73">
        <f>IF('Source NewCleanData'!$C1958="lesson2",'Source NewCleanData'!D1958,"")</f>
        <v>986152387</v>
      </c>
      <c r="D380" s="73" t="str">
        <f>IF('Source NewCleanData'!$C1958="lesson2",'Source NewCleanData'!E1958,"")</f>
        <v>ConfirmS=&lt;#I&gt;o#S;
ConfirmK=&lt;J&gt;;</v>
      </c>
      <c r="E380" s="73" t="s">
        <v>258</v>
      </c>
      <c r="F380" s="75" t="s">
        <v>175</v>
      </c>
      <c r="G380" s="73" t="b">
        <f t="shared" si="15"/>
        <v>1</v>
      </c>
      <c r="H380" s="75" t="s">
        <v>195</v>
      </c>
      <c r="I380" s="75" t="b">
        <f t="shared" si="16"/>
        <v>0</v>
      </c>
      <c r="J380" s="75" t="b">
        <f t="shared" si="17"/>
        <v>0</v>
      </c>
      <c r="K380" s="73" t="str">
        <f>IF('Source NewCleanData'!$C1958="lesson2",'Source NewCleanData'!F1958,"")</f>
        <v>2018-05-02T23:53:18.570Z</v>
      </c>
    </row>
    <row r="381" spans="1:11" x14ac:dyDescent="0.3">
      <c r="A381" s="73">
        <f>VLOOKUP(C381,'UniqueAuthor#s'!$M$5:$N$68,2,TRUE)</f>
        <v>63</v>
      </c>
      <c r="B381" s="73" t="str">
        <f>IF('Source NewCleanData'!$C1959="lesson2",'Source NewCleanData'!C1959,"")</f>
        <v>lesson2</v>
      </c>
      <c r="C381" s="73">
        <f>IF('Source NewCleanData'!$C1959="lesson2",'Source NewCleanData'!D1959,"")</f>
        <v>986152387</v>
      </c>
      <c r="D381" s="73" t="str">
        <f>IF('Source NewCleanData'!$C1959="lesson2",'Source NewCleanData'!E1959,"")</f>
        <v>ConfirmS=&lt;#I&gt;o#S;
ConfirmK=J;</v>
      </c>
      <c r="E381" s="73" t="s">
        <v>196</v>
      </c>
      <c r="F381" s="75" t="s">
        <v>175</v>
      </c>
      <c r="G381" s="73" t="b">
        <f t="shared" si="15"/>
        <v>1</v>
      </c>
      <c r="H381" s="75" t="s">
        <v>184</v>
      </c>
      <c r="I381" s="75" t="b">
        <f t="shared" si="16"/>
        <v>0</v>
      </c>
      <c r="J381" s="75" t="b">
        <f t="shared" si="17"/>
        <v>0</v>
      </c>
      <c r="K381" s="73" t="str">
        <f>IF('Source NewCleanData'!$C1959="lesson2",'Source NewCleanData'!F1959,"")</f>
        <v>2018-05-02T23:53:29.758Z</v>
      </c>
    </row>
    <row r="382" spans="1:11" x14ac:dyDescent="0.3">
      <c r="A382" s="73">
        <f>VLOOKUP(C382,'UniqueAuthor#s'!$M$5:$N$68,2,TRUE)</f>
        <v>63</v>
      </c>
      <c r="B382" s="73" t="str">
        <f>IF('Source NewCleanData'!$C1960="lesson2",'Source NewCleanData'!C1960,"")</f>
        <v>lesson2</v>
      </c>
      <c r="C382" s="73">
        <f>IF('Source NewCleanData'!$C1960="lesson2",'Source NewCleanData'!D1960,"")</f>
        <v>986152387</v>
      </c>
      <c r="D382" s="73" t="str">
        <f>IF('Source NewCleanData'!$C1960="lesson2",'Source NewCleanData'!E1960,"")</f>
        <v>ConfirmS=&lt;#I&gt;o#S;
ConfirmK=#J;</v>
      </c>
      <c r="E382" s="73" t="s">
        <v>200</v>
      </c>
      <c r="F382" s="75" t="s">
        <v>175</v>
      </c>
      <c r="G382" s="73" t="b">
        <f t="shared" si="15"/>
        <v>1</v>
      </c>
      <c r="H382" s="75" t="s">
        <v>174</v>
      </c>
      <c r="I382" s="75" t="b">
        <f t="shared" si="16"/>
        <v>1</v>
      </c>
      <c r="J382" s="75" t="b">
        <f t="shared" si="17"/>
        <v>1</v>
      </c>
      <c r="K382" s="73" t="str">
        <f>IF('Source NewCleanData'!$C1960="lesson2",'Source NewCleanData'!F1960,"")</f>
        <v>2018-05-02T23:53:42.212Z</v>
      </c>
    </row>
    <row r="383" spans="1:11" x14ac:dyDescent="0.3">
      <c r="A383" s="73">
        <f>VLOOKUP(C383,'UniqueAuthor#s'!$M$5:$N$68,2,TRUE)</f>
        <v>63</v>
      </c>
      <c r="B383" s="73" t="str">
        <f>IF('Source NewCleanData'!$C1962="lesson2",'Source NewCleanData'!C1962,"")</f>
        <v>lesson2</v>
      </c>
      <c r="C383" s="73">
        <f>IF('Source NewCleanData'!$C1962="lesson2",'Source NewCleanData'!D1962,"")</f>
        <v>986152387</v>
      </c>
      <c r="D383" s="73" t="str">
        <f>IF('Source NewCleanData'!$C1962="lesson2",'Source NewCleanData'!E1962,"")</f>
        <v>ConfirmS=&lt;#I&gt;o#S;
ConfirmK=#J;</v>
      </c>
      <c r="E383" s="73" t="s">
        <v>200</v>
      </c>
      <c r="F383" s="75" t="s">
        <v>175</v>
      </c>
      <c r="G383" s="73" t="b">
        <f t="shared" si="15"/>
        <v>1</v>
      </c>
      <c r="H383" s="75" t="s">
        <v>174</v>
      </c>
      <c r="I383" s="75" t="b">
        <f t="shared" si="16"/>
        <v>1</v>
      </c>
      <c r="J383" s="75" t="b">
        <f t="shared" si="17"/>
        <v>1</v>
      </c>
      <c r="K383" s="73" t="str">
        <f>IF('Source NewCleanData'!$C1962="lesson2",'Source NewCleanData'!F1962,"")</f>
        <v>2018-05-02T23:55:26.669Z</v>
      </c>
    </row>
    <row r="384" spans="1:11" x14ac:dyDescent="0.3">
      <c r="A384" s="73">
        <f>VLOOKUP(C384,'UniqueAuthor#s'!$M$5:$N$68,2,TRUE)</f>
        <v>63</v>
      </c>
      <c r="B384" s="73" t="str">
        <f>IF('Source NewCleanData'!$C1974="lesson2",'Source NewCleanData'!C1974,"")</f>
        <v>lesson2</v>
      </c>
      <c r="C384" s="73">
        <f>IF('Source NewCleanData'!$C1974="lesson2",'Source NewCleanData'!D1974,"")</f>
        <v>986152387</v>
      </c>
      <c r="D384" s="73" t="str">
        <f>IF('Source NewCleanData'!$C1974="lesson2",'Source NewCleanData'!E1974,"")</f>
        <v>ConfirmS=&lt;#I&gt;o#S;
ConfirmK=#J;</v>
      </c>
      <c r="E384" s="73" t="s">
        <v>200</v>
      </c>
      <c r="F384" s="75" t="s">
        <v>175</v>
      </c>
      <c r="G384" s="73" t="b">
        <f t="shared" si="15"/>
        <v>1</v>
      </c>
      <c r="H384" s="75" t="s">
        <v>174</v>
      </c>
      <c r="I384" s="75" t="b">
        <f t="shared" si="16"/>
        <v>1</v>
      </c>
      <c r="J384" s="75" t="b">
        <f t="shared" si="17"/>
        <v>1</v>
      </c>
      <c r="K384" s="73" t="str">
        <f>IF('Source NewCleanData'!$C1974="lesson2",'Source NewCleanData'!F1974,"")</f>
        <v>2018-05-03T00:21:01.896Z</v>
      </c>
    </row>
    <row r="385" spans="1:11" x14ac:dyDescent="0.3">
      <c r="A385" s="73">
        <f>VLOOKUP(C385,'UniqueAuthor#s'!$M$5:$N$68,2,TRUE)</f>
        <v>64</v>
      </c>
      <c r="B385" s="73" t="str">
        <f>IF('Source NewCleanData'!$C1985="lesson2",'Source NewCleanData'!C1985,"")</f>
        <v>lesson2</v>
      </c>
      <c r="C385" s="73">
        <f>IF('Source NewCleanData'!$C1985="lesson2",'Source NewCleanData'!D1985,"")</f>
        <v>993599705</v>
      </c>
      <c r="D385" s="73" t="str">
        <f>IF('Source NewCleanData'!$C1985="lesson2",'Source NewCleanData'!E1985,"")</f>
        <v>ConfirmS=&lt;#I&gt;;
ConfirmK=&lt;#J&gt;;</v>
      </c>
      <c r="E385" s="73" t="s">
        <v>262</v>
      </c>
      <c r="F385" s="75" t="s">
        <v>173</v>
      </c>
      <c r="G385" s="73" t="b">
        <f t="shared" si="15"/>
        <v>1</v>
      </c>
      <c r="H385" s="75" t="s">
        <v>190</v>
      </c>
      <c r="I385" s="75" t="b">
        <f t="shared" si="16"/>
        <v>0</v>
      </c>
      <c r="J385" s="75" t="b">
        <f t="shared" si="17"/>
        <v>0</v>
      </c>
      <c r="K385" s="73" t="str">
        <f>IF('Source NewCleanData'!$C1985="lesson2",'Source NewCleanData'!F1985,"")</f>
        <v>2018-04-24T12:53:18.974Z</v>
      </c>
    </row>
    <row r="386" spans="1:11" x14ac:dyDescent="0.3">
      <c r="A386" s="73">
        <f>VLOOKUP(C386,'UniqueAuthor#s'!$M$5:$N$68,2,TRUE)</f>
        <v>64</v>
      </c>
      <c r="B386" s="73" t="str">
        <f>IF('Source NewCleanData'!$C1986="lesson2",'Source NewCleanData'!C1986,"")</f>
        <v>lesson2</v>
      </c>
      <c r="C386" s="73">
        <f>IF('Source NewCleanData'!$C1986="lesson2",'Source NewCleanData'!D1986,"")</f>
        <v>993599705</v>
      </c>
      <c r="D386" s="73" t="str">
        <f>IF('Source NewCleanData'!$C1986="lesson2",'Source NewCleanData'!E1986,"")</f>
        <v>ConfirmS=&lt;#I&gt;;
ConfirmK=#J;</v>
      </c>
      <c r="E386" s="73" t="s">
        <v>172</v>
      </c>
      <c r="F386" s="75" t="s">
        <v>173</v>
      </c>
      <c r="G386" s="73" t="b">
        <f t="shared" si="15"/>
        <v>1</v>
      </c>
      <c r="H386" s="75" t="s">
        <v>174</v>
      </c>
      <c r="I386" s="75" t="b">
        <f t="shared" si="16"/>
        <v>1</v>
      </c>
      <c r="J386" s="75" t="b">
        <f t="shared" si="17"/>
        <v>1</v>
      </c>
      <c r="K386" s="73" t="str">
        <f>IF('Source NewCleanData'!$C1986="lesson2",'Source NewCleanData'!F1986,"")</f>
        <v>2018-04-24T12:53:28.223Z</v>
      </c>
    </row>
    <row r="387" spans="1:11" x14ac:dyDescent="0.3">
      <c r="A387" s="73"/>
      <c r="B387" s="73" t="str">
        <f>IF('Source NewCleanData'!$C1987="lesson2",'Source NewCleanData'!C1987,"")</f>
        <v/>
      </c>
      <c r="C387" s="73" t="str">
        <f>IF('Source NewCleanData'!$C1987="lesson2",'Source NewCleanData'!D1987,"")</f>
        <v/>
      </c>
      <c r="D387" s="73" t="str">
        <f>IF('Source NewCleanData'!$C1987="lesson2",'Source NewCleanData'!E1987,"")</f>
        <v/>
      </c>
      <c r="E387" s="73"/>
      <c r="F387" s="75"/>
      <c r="G387" s="75"/>
      <c r="H387" s="75"/>
      <c r="I387" s="75"/>
      <c r="J387" s="75"/>
      <c r="K387" s="73" t="str">
        <f>IF('Source NewCleanData'!$C1987="lesson2",'Source NewCleanData'!F1987,"")</f>
        <v/>
      </c>
    </row>
    <row r="388" spans="1:11" x14ac:dyDescent="0.3">
      <c r="A388" s="73"/>
      <c r="B388" s="73" t="str">
        <f>IF('Source NewCleanData'!$C1988="lesson2",'Source NewCleanData'!C1988,"")</f>
        <v/>
      </c>
      <c r="C388" s="73" t="str">
        <f>IF('Source NewCleanData'!$C1988="lesson2",'Source NewCleanData'!D1988,"")</f>
        <v/>
      </c>
      <c r="D388" s="73" t="str">
        <f>IF('Source NewCleanData'!$C1988="lesson2",'Source NewCleanData'!E1988,"")</f>
        <v/>
      </c>
      <c r="E388" s="73"/>
      <c r="F388" s="73"/>
      <c r="G388" s="73"/>
      <c r="H388" s="73"/>
      <c r="I388" s="73"/>
      <c r="J388" s="73"/>
      <c r="K388" s="73" t="str">
        <f>IF('Source NewCleanData'!$C1988="lesson2",'Source NewCleanData'!F1988,"")</f>
        <v/>
      </c>
    </row>
    <row r="389" spans="1:11" x14ac:dyDescent="0.3">
      <c r="A389" s="73"/>
      <c r="B389" s="73" t="str">
        <f>IF('Source NewCleanData'!$C1989="lesson2",'Source NewCleanData'!C1989,"")</f>
        <v/>
      </c>
      <c r="C389" s="73" t="str">
        <f>IF('Source NewCleanData'!$C1989="lesson2",'Source NewCleanData'!D1989,"")</f>
        <v/>
      </c>
      <c r="D389" s="73" t="str">
        <f>IF('Source NewCleanData'!$C1989="lesson2",'Source NewCleanData'!E1989,"")</f>
        <v/>
      </c>
      <c r="E389" s="73"/>
      <c r="F389" s="73"/>
      <c r="G389" s="73"/>
      <c r="H389" s="73"/>
      <c r="I389" s="73"/>
      <c r="J389" s="73"/>
      <c r="K389" s="73" t="str">
        <f>IF('Source NewCleanData'!$C1989="lesson2",'Source NewCleanData'!F1989,"")</f>
        <v/>
      </c>
    </row>
    <row r="390" spans="1:11" x14ac:dyDescent="0.3">
      <c r="A390" s="73"/>
      <c r="B390" s="73" t="str">
        <f>IF('Source NewCleanData'!$C1990="lesson2",'Source NewCleanData'!C1990,"")</f>
        <v/>
      </c>
      <c r="C390" s="73" t="str">
        <f>IF('Source NewCleanData'!$C1990="lesson2",'Source NewCleanData'!D1990,"")</f>
        <v/>
      </c>
      <c r="D390" s="73" t="str">
        <f>IF('Source NewCleanData'!$C1990="lesson2",'Source NewCleanData'!E1990,"")</f>
        <v/>
      </c>
      <c r="E390" s="73"/>
      <c r="F390" s="73"/>
      <c r="G390" s="73"/>
      <c r="H390" s="73"/>
      <c r="I390" s="73"/>
      <c r="J390" s="73"/>
      <c r="K390" s="73" t="str">
        <f>IF('Source NewCleanData'!$C1990="lesson2",'Source NewCleanData'!F1990,"")</f>
        <v/>
      </c>
    </row>
    <row r="391" spans="1:11" x14ac:dyDescent="0.3">
      <c r="A391" s="73"/>
      <c r="B391" s="73" t="str">
        <f>IF('Source NewCleanData'!$C1991="lesson2",'Source NewCleanData'!C1991,"")</f>
        <v/>
      </c>
      <c r="C391" s="73" t="str">
        <f>IF('Source NewCleanData'!$C1991="lesson2",'Source NewCleanData'!D1991,"")</f>
        <v/>
      </c>
      <c r="D391" s="73" t="str">
        <f>IF('Source NewCleanData'!$C1991="lesson2",'Source NewCleanData'!E1991,"")</f>
        <v/>
      </c>
      <c r="E391" s="73"/>
      <c r="F391" s="73"/>
      <c r="G391" s="73"/>
      <c r="H391" s="73"/>
      <c r="I391" s="73"/>
      <c r="J391" s="73"/>
      <c r="K391" s="73" t="str">
        <f>IF('Source NewCleanData'!$C1991="lesson2",'Source NewCleanData'!F1991,"")</f>
        <v/>
      </c>
    </row>
    <row r="392" spans="1:11" x14ac:dyDescent="0.3">
      <c r="A392" s="73"/>
      <c r="B392" s="73" t="str">
        <f>IF('Source NewCleanData'!$C1992="lesson2",'Source NewCleanData'!C1992,"")</f>
        <v/>
      </c>
      <c r="C392" s="73" t="str">
        <f>IF('Source NewCleanData'!$C1992="lesson2",'Source NewCleanData'!D1992,"")</f>
        <v/>
      </c>
      <c r="D392" s="73" t="str">
        <f>IF('Source NewCleanData'!$C1992="lesson2",'Source NewCleanData'!E1992,"")</f>
        <v/>
      </c>
      <c r="E392" s="73"/>
      <c r="F392" s="73"/>
      <c r="G392" s="73"/>
      <c r="H392" s="73"/>
      <c r="I392" s="73"/>
      <c r="J392" s="73"/>
      <c r="K392" s="73" t="str">
        <f>IF('Source NewCleanData'!$C1992="lesson2",'Source NewCleanData'!F1992,"")</f>
        <v/>
      </c>
    </row>
    <row r="393" spans="1:11" x14ac:dyDescent="0.3">
      <c r="A393" s="73"/>
      <c r="B393" s="73" t="str">
        <f>IF('Source NewCleanData'!$C1993="lesson2",'Source NewCleanData'!C1993,"")</f>
        <v/>
      </c>
      <c r="C393" s="73" t="str">
        <f>IF('Source NewCleanData'!$C1993="lesson2",'Source NewCleanData'!D1993,"")</f>
        <v/>
      </c>
      <c r="D393" s="73" t="str">
        <f>IF('Source NewCleanData'!$C1993="lesson2",'Source NewCleanData'!E1993,"")</f>
        <v/>
      </c>
      <c r="E393" s="73"/>
      <c r="F393" s="73"/>
      <c r="G393" s="73"/>
      <c r="H393" s="73"/>
      <c r="I393" s="73"/>
      <c r="J393" s="73"/>
      <c r="K393" s="73" t="str">
        <f>IF('Source NewCleanData'!$C1993="lesson2",'Source NewCleanData'!F1993,"")</f>
        <v/>
      </c>
    </row>
    <row r="394" spans="1:11" x14ac:dyDescent="0.3">
      <c r="A394" s="73"/>
      <c r="B394" s="73" t="str">
        <f>IF('Source NewCleanData'!$C1994="lesson2",'Source NewCleanData'!C1994,"")</f>
        <v/>
      </c>
      <c r="C394" s="73" t="str">
        <f>IF('Source NewCleanData'!$C1994="lesson2",'Source NewCleanData'!D1994,"")</f>
        <v/>
      </c>
      <c r="D394" s="73" t="str">
        <f>IF('Source NewCleanData'!$C1994="lesson2",'Source NewCleanData'!E1994,"")</f>
        <v/>
      </c>
      <c r="E394" s="73"/>
      <c r="F394" s="73"/>
      <c r="G394" s="73"/>
      <c r="H394" s="73"/>
      <c r="I394" s="73"/>
      <c r="J394" s="73"/>
      <c r="K394" s="73" t="str">
        <f>IF('Source NewCleanData'!$C1994="lesson2",'Source NewCleanData'!F1994,"")</f>
        <v/>
      </c>
    </row>
    <row r="395" spans="1:11" x14ac:dyDescent="0.3">
      <c r="A395" s="73"/>
      <c r="B395" s="73" t="str">
        <f>IF('Source NewCleanData'!$C1995="lesson2",'Source NewCleanData'!C1995,"")</f>
        <v/>
      </c>
      <c r="C395" s="73" t="str">
        <f>IF('Source NewCleanData'!$C1995="lesson2",'Source NewCleanData'!D1995,"")</f>
        <v/>
      </c>
      <c r="D395" s="73" t="str">
        <f>IF('Source NewCleanData'!$C1995="lesson2",'Source NewCleanData'!E1995,"")</f>
        <v/>
      </c>
      <c r="E395" s="73"/>
      <c r="F395" s="73"/>
      <c r="G395" s="73"/>
      <c r="H395" s="73"/>
      <c r="I395" s="73"/>
      <c r="J395" s="73"/>
      <c r="K395" s="73" t="str">
        <f>IF('Source NewCleanData'!$C1995="lesson2",'Source NewCleanData'!F1995,"")</f>
        <v/>
      </c>
    </row>
    <row r="396" spans="1:11" x14ac:dyDescent="0.3">
      <c r="A396" s="73"/>
      <c r="B396" s="73" t="str">
        <f>IF('Source NewCleanData'!$C1996="lesson2",'Source NewCleanData'!C1996,"")</f>
        <v/>
      </c>
      <c r="C396" s="73" t="str">
        <f>IF('Source NewCleanData'!$C1996="lesson2",'Source NewCleanData'!D1996,"")</f>
        <v/>
      </c>
      <c r="D396" s="73" t="str">
        <f>IF('Source NewCleanData'!$C1996="lesson2",'Source NewCleanData'!E1996,"")</f>
        <v/>
      </c>
      <c r="E396" s="73"/>
      <c r="F396" s="73"/>
      <c r="G396" s="73"/>
      <c r="H396" s="73"/>
      <c r="I396" s="73"/>
      <c r="J396" s="73"/>
      <c r="K396" s="73" t="str">
        <f>IF('Source NewCleanData'!$C1996="lesson2",'Source NewCleanData'!F1996,"")</f>
        <v/>
      </c>
    </row>
    <row r="397" spans="1:11" x14ac:dyDescent="0.3">
      <c r="A397" s="73"/>
      <c r="B397" s="73" t="str">
        <f>IF('Source NewCleanData'!$C1997="lesson2",'Source NewCleanData'!C1997,"")</f>
        <v/>
      </c>
      <c r="C397" s="73" t="str">
        <f>IF('Source NewCleanData'!$C1997="lesson2",'Source NewCleanData'!D1997,"")</f>
        <v/>
      </c>
      <c r="D397" s="73" t="str">
        <f>IF('Source NewCleanData'!$C1997="lesson2",'Source NewCleanData'!E1997,"")</f>
        <v/>
      </c>
      <c r="E397" s="73"/>
      <c r="F397" s="73"/>
      <c r="G397" s="73"/>
      <c r="H397" s="73"/>
      <c r="I397" s="73"/>
      <c r="J397" s="73"/>
      <c r="K397" s="73" t="str">
        <f>IF('Source NewCleanData'!$C1997="lesson2",'Source NewCleanData'!F1997,"")</f>
        <v/>
      </c>
    </row>
    <row r="398" spans="1:11" x14ac:dyDescent="0.3">
      <c r="A398" s="73"/>
      <c r="B398" s="73" t="str">
        <f>IF('Source NewCleanData'!$C1998="lesson2",'Source NewCleanData'!C1998,"")</f>
        <v/>
      </c>
      <c r="C398" s="73" t="str">
        <f>IF('Source NewCleanData'!$C1998="lesson2",'Source NewCleanData'!D1998,"")</f>
        <v/>
      </c>
      <c r="D398" s="73" t="str">
        <f>IF('Source NewCleanData'!$C1998="lesson2",'Source NewCleanData'!E1998,"")</f>
        <v/>
      </c>
      <c r="E398" s="73"/>
      <c r="F398" s="73"/>
      <c r="G398" s="73"/>
      <c r="H398" s="73"/>
      <c r="I398" s="73"/>
      <c r="J398" s="73"/>
      <c r="K398" s="73" t="str">
        <f>IF('Source NewCleanData'!$C1998="lesson2",'Source NewCleanData'!F1998,"")</f>
        <v/>
      </c>
    </row>
    <row r="399" spans="1:11" x14ac:dyDescent="0.3">
      <c r="A399" s="73"/>
      <c r="B399" s="73" t="str">
        <f>IF('Source NewCleanData'!$C1999="lesson2",'Source NewCleanData'!C1999,"")</f>
        <v/>
      </c>
      <c r="C399" s="73" t="str">
        <f>IF('Source NewCleanData'!$C1999="lesson2",'Source NewCleanData'!D1999,"")</f>
        <v/>
      </c>
      <c r="D399" s="73" t="str">
        <f>IF('Source NewCleanData'!$C1999="lesson2",'Source NewCleanData'!E1999,"")</f>
        <v/>
      </c>
      <c r="E399" s="73"/>
      <c r="F399" s="73"/>
      <c r="G399" s="73"/>
      <c r="H399" s="73"/>
      <c r="I399" s="73"/>
      <c r="J399" s="73"/>
      <c r="K399" s="73" t="str">
        <f>IF('Source NewCleanData'!$C1999="lesson2",'Source NewCleanData'!F1999,"")</f>
        <v/>
      </c>
    </row>
    <row r="400" spans="1:11" x14ac:dyDescent="0.3">
      <c r="A400" s="73"/>
      <c r="B400" s="73" t="str">
        <f>IF('Source NewCleanData'!$C2000="lesson2",'Source NewCleanData'!C2000,"")</f>
        <v/>
      </c>
      <c r="C400" s="73" t="str">
        <f>IF('Source NewCleanData'!$C2000="lesson2",'Source NewCleanData'!D2000,"")</f>
        <v/>
      </c>
      <c r="D400" s="73" t="str">
        <f>IF('Source NewCleanData'!$C2000="lesson2",'Source NewCleanData'!E2000,"")</f>
        <v/>
      </c>
      <c r="E400" s="73"/>
      <c r="F400" s="73"/>
      <c r="G400" s="73"/>
      <c r="H400" s="73"/>
      <c r="I400" s="73"/>
      <c r="J400" s="73"/>
      <c r="K400" s="73" t="str">
        <f>IF('Source NewCleanData'!$C2000="lesson2",'Source NewCleanData'!F2000,"")</f>
        <v/>
      </c>
    </row>
  </sheetData>
  <conditionalFormatting sqref="B6:K386">
    <cfRule type="expression" dxfId="11" priority="1">
      <formula>IF(MOD($A6,2)=1,TRUE,FALSE)</formula>
    </cfRule>
  </conditionalFormatting>
  <conditionalFormatting sqref="J6:J386">
    <cfRule type="expression" dxfId="10" priority="2">
      <formula>IF($J6,TRUE,FALSE)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P258"/>
  <sheetViews>
    <sheetView workbookViewId="0"/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0.88671875" customWidth="1"/>
    <col min="6" max="6" width="15.88671875" style="80" customWidth="1"/>
    <col min="8" max="8" width="5.88671875" customWidth="1"/>
    <col min="10" max="10" width="29.33203125" customWidth="1"/>
    <col min="12" max="12" width="17.88671875" customWidth="1"/>
    <col min="13" max="13" width="5.88671875" customWidth="1"/>
    <col min="14" max="14" width="15.33203125" customWidth="1"/>
    <col min="15" max="15" width="57" customWidth="1"/>
  </cols>
  <sheetData>
    <row r="3" spans="1:15" x14ac:dyDescent="0.3">
      <c r="D3" s="3" t="s">
        <v>0</v>
      </c>
      <c r="E3" s="3"/>
      <c r="K3" s="10" t="s">
        <v>1</v>
      </c>
      <c r="L3" s="3"/>
    </row>
    <row r="4" spans="1:15" x14ac:dyDescent="0.3">
      <c r="D4" s="3" t="s">
        <v>554</v>
      </c>
      <c r="E4" s="3" t="s">
        <v>12</v>
      </c>
      <c r="F4" s="59" t="s">
        <v>3</v>
      </c>
      <c r="G4" s="3" t="s">
        <v>4</v>
      </c>
      <c r="J4" s="3" t="s">
        <v>555</v>
      </c>
      <c r="K4" s="55" t="s">
        <v>7</v>
      </c>
      <c r="L4" s="79" t="s">
        <v>2930</v>
      </c>
    </row>
    <row r="5" spans="1:15" ht="15" thickBot="1" x14ac:dyDescent="0.35">
      <c r="A5" s="18"/>
      <c r="B5" s="18"/>
      <c r="C5" s="155" t="s">
        <v>9</v>
      </c>
      <c r="D5" s="155" t="s">
        <v>10</v>
      </c>
      <c r="E5" s="23" t="s">
        <v>667</v>
      </c>
      <c r="F5" s="60" t="s">
        <v>11</v>
      </c>
      <c r="G5" s="23" t="s">
        <v>10</v>
      </c>
      <c r="J5" s="155" t="s">
        <v>10</v>
      </c>
      <c r="K5" s="56" t="s">
        <v>14</v>
      </c>
      <c r="L5" s="154" t="s">
        <v>16</v>
      </c>
    </row>
    <row r="6" spans="1:15" x14ac:dyDescent="0.3">
      <c r="A6">
        <f>VLOOKUP(C6,'UniqueAuthor#s'!$S$5:$T$60,2,TRUE)</f>
        <v>1</v>
      </c>
      <c r="B6" t="str">
        <f>IF('Source NewCleanData'!$C11="lesson4",'Source NewCleanData'!C11,"")</f>
        <v>lesson4</v>
      </c>
      <c r="C6">
        <f>IF('Source NewCleanData'!$C11="lesson4",'Source NewCleanData'!D11,"")</f>
        <v>12696425</v>
      </c>
      <c r="D6" t="str">
        <f>IF('Source NewCleanData'!$C11="lesson4",'Source NewCleanData'!E11,"")</f>
        <v>requires1&lt;=|S|;</v>
      </c>
      <c r="E6" t="b">
        <f>IF(OR($D6=$O$9,$D6=$O$10,$D6=$O$11,$D6=$O$12,$D6=$O$13,$D6=$O$14,$D6=$O$15,$D6=$O$16,$D6=$O$17),TRUE,FALSE)</f>
        <v>0</v>
      </c>
      <c r="F6" s="80" t="str">
        <f>IF('Source NewCleanData'!$C11="lesson4",'Source NewCleanData'!F11,"")</f>
        <v>2018-04-25T19:01:09.877Z</v>
      </c>
      <c r="I6">
        <v>1</v>
      </c>
      <c r="J6" t="s">
        <v>472</v>
      </c>
      <c r="K6">
        <f t="shared" ref="K6:K37" si="0">COUNTIF($D$6:$D$39,"="&amp;$J6)</f>
        <v>0</v>
      </c>
      <c r="N6" s="5"/>
      <c r="O6" s="3" t="s">
        <v>3390</v>
      </c>
    </row>
    <row r="7" spans="1:15" x14ac:dyDescent="0.3">
      <c r="A7">
        <f>VLOOKUP(C7,'UniqueAuthor#s'!$S$5:$T$60,2,TRUE)</f>
        <v>1</v>
      </c>
      <c r="B7" t="str">
        <f>IF('Source NewCleanData'!$C12="lesson4",'Source NewCleanData'!C12,"")</f>
        <v>lesson4</v>
      </c>
      <c r="C7">
        <f>IF('Source NewCleanData'!$C12="lesson4",'Source NewCleanData'!D12,"")</f>
        <v>12696425</v>
      </c>
      <c r="D7" t="str">
        <f>IF('Source NewCleanData'!$C12="lesson4",'Source NewCleanData'!E12,"")</f>
        <v>requires1&lt;=|S|and1+|T|&lt;=Max_Depth;</v>
      </c>
      <c r="E7" t="b">
        <f t="shared" ref="E7:E70" si="1">IF(OR($D7=$O$9,$D7=$O$10,$D7=$O$11,$D7=$O$12,$D7=$O$13,$D7=$O$14,$D7=$O$15,$D7=$O$16,$D7=$O$17),TRUE,FALSE)</f>
        <v>1</v>
      </c>
      <c r="F7" s="80" t="str">
        <f>IF('Source NewCleanData'!$C12="lesson4",'Source NewCleanData'!F12,"")</f>
        <v>2018-04-25T19:01:41.900Z</v>
      </c>
      <c r="I7">
        <v>2</v>
      </c>
      <c r="J7" t="s">
        <v>474</v>
      </c>
      <c r="K7">
        <f t="shared" si="0"/>
        <v>2</v>
      </c>
      <c r="N7" s="5"/>
      <c r="O7" s="3" t="s">
        <v>2932</v>
      </c>
    </row>
    <row r="8" spans="1:15" x14ac:dyDescent="0.3">
      <c r="A8">
        <f>VLOOKUP(C8,'UniqueAuthor#s'!$S$5:$T$60,2,TRUE)</f>
        <v>1</v>
      </c>
      <c r="B8" t="str">
        <f>IF('Source NewCleanData'!$C27="lesson4",'Source NewCleanData'!C27,"")</f>
        <v>lesson4</v>
      </c>
      <c r="C8">
        <f>IF('Source NewCleanData'!$C27="lesson4",'Source NewCleanData'!D27,"")</f>
        <v>12696425</v>
      </c>
      <c r="D8" t="str">
        <f>IF('Source NewCleanData'!$C27="lesson4",'Source NewCleanData'!E27,"")</f>
        <v>requires|S|&gt;=1;</v>
      </c>
      <c r="E8" t="b">
        <f t="shared" si="1"/>
        <v>0</v>
      </c>
      <c r="F8" s="80" t="str">
        <f>IF('Source NewCleanData'!$C27="lesson4",'Source NewCleanData'!F27,"")</f>
        <v>2018-05-01T03:12:39.834Z</v>
      </c>
      <c r="I8">
        <v>3</v>
      </c>
      <c r="J8" t="s">
        <v>476</v>
      </c>
      <c r="K8">
        <f t="shared" si="0"/>
        <v>3</v>
      </c>
      <c r="N8" s="5"/>
      <c r="O8" s="3" t="s">
        <v>3391</v>
      </c>
    </row>
    <row r="9" spans="1:15" x14ac:dyDescent="0.3">
      <c r="A9">
        <f>VLOOKUP(C9,'UniqueAuthor#s'!$S$5:$T$60,2,TRUE)</f>
        <v>1</v>
      </c>
      <c r="B9" t="str">
        <f>IF('Source NewCleanData'!$C28="lesson4",'Source NewCleanData'!C28,"")</f>
        <v>lesson4</v>
      </c>
      <c r="C9">
        <f>IF('Source NewCleanData'!$C28="lesson4",'Source NewCleanData'!D28,"")</f>
        <v>12696425</v>
      </c>
      <c r="D9" t="str">
        <f>IF('Source NewCleanData'!$C28="lesson4",'Source NewCleanData'!E28,"")</f>
        <v>requires|S|&gt;=1and|T|+1&lt;=Max_Depth;</v>
      </c>
      <c r="E9" t="b">
        <f t="shared" si="1"/>
        <v>1</v>
      </c>
      <c r="F9" s="80" t="str">
        <f>IF('Source NewCleanData'!$C28="lesson4",'Source NewCleanData'!F28,"")</f>
        <v>2018-05-01T03:13:58.655Z</v>
      </c>
      <c r="I9">
        <v>4</v>
      </c>
      <c r="J9" t="s">
        <v>479</v>
      </c>
      <c r="K9">
        <f t="shared" si="0"/>
        <v>3</v>
      </c>
      <c r="N9" s="7">
        <v>1</v>
      </c>
      <c r="O9" s="5" t="s">
        <v>558</v>
      </c>
    </row>
    <row r="10" spans="1:15" x14ac:dyDescent="0.3">
      <c r="A10">
        <f>VLOOKUP(C10,'UniqueAuthor#s'!$S$5:$T$60,2,TRUE)</f>
        <v>1</v>
      </c>
      <c r="B10" t="str">
        <f>IF('Source NewCleanData'!$C36="lesson4",'Source NewCleanData'!C36,"")</f>
        <v>lesson4</v>
      </c>
      <c r="C10">
        <f>IF('Source NewCleanData'!$C36="lesson4",'Source NewCleanData'!D36,"")</f>
        <v>12696425</v>
      </c>
      <c r="D10" t="str">
        <f>IF('Source NewCleanData'!$C36="lesson4",'Source NewCleanData'!E36,"")</f>
        <v>requires|S|&gt;=1and|T|&lt;Max_Depth;</v>
      </c>
      <c r="E10" t="b">
        <f t="shared" si="1"/>
        <v>1</v>
      </c>
      <c r="F10" s="80" t="str">
        <f>IF('Source NewCleanData'!$C36="lesson4",'Source NewCleanData'!F36,"")</f>
        <v>2018-05-01T14:18:40.778Z</v>
      </c>
      <c r="I10">
        <v>5</v>
      </c>
      <c r="J10" t="s">
        <v>480</v>
      </c>
      <c r="K10">
        <f t="shared" si="0"/>
        <v>1</v>
      </c>
      <c r="N10" s="7">
        <v>2</v>
      </c>
      <c r="O10" s="5" t="s">
        <v>563</v>
      </c>
    </row>
    <row r="11" spans="1:15" x14ac:dyDescent="0.3">
      <c r="A11">
        <f>VLOOKUP(C11,'UniqueAuthor#s'!$S$5:$T$60,2,TRUE)</f>
        <v>1</v>
      </c>
      <c r="B11" t="str">
        <f>IF('Source NewCleanData'!$C43="lesson4",'Source NewCleanData'!C43,"")</f>
        <v>lesson4</v>
      </c>
      <c r="C11">
        <f>IF('Source NewCleanData'!$C43="lesson4",'Source NewCleanData'!D43,"")</f>
        <v>12696425</v>
      </c>
      <c r="D11" t="str">
        <f>IF('Source NewCleanData'!$C43="lesson4",'Source NewCleanData'!E43,"")</f>
        <v>requires|S|&gt;=1and|T|&lt;=Max_Depth;</v>
      </c>
      <c r="E11" t="b">
        <f t="shared" si="1"/>
        <v>0</v>
      </c>
      <c r="F11" s="80" t="str">
        <f>IF('Source NewCleanData'!$C43="lesson4",'Source NewCleanData'!F43,"")</f>
        <v>2018-05-02T22:54:49.642Z</v>
      </c>
      <c r="I11">
        <v>6</v>
      </c>
      <c r="J11" t="s">
        <v>481</v>
      </c>
      <c r="K11">
        <f t="shared" si="0"/>
        <v>0</v>
      </c>
      <c r="N11" s="7">
        <v>3</v>
      </c>
      <c r="O11" s="5" t="s">
        <v>565</v>
      </c>
    </row>
    <row r="12" spans="1:15" x14ac:dyDescent="0.3">
      <c r="A12">
        <f>VLOOKUP(C12,'UniqueAuthor#s'!$S$5:$T$60,2,TRUE)</f>
        <v>1</v>
      </c>
      <c r="B12" t="str">
        <f>IF('Source NewCleanData'!$C44="lesson4",'Source NewCleanData'!C44,"")</f>
        <v>lesson4</v>
      </c>
      <c r="C12">
        <f>IF('Source NewCleanData'!$C44="lesson4",'Source NewCleanData'!D44,"")</f>
        <v>12696425</v>
      </c>
      <c r="D12" t="str">
        <f>IF('Source NewCleanData'!$C44="lesson4",'Source NewCleanData'!E44,"")</f>
        <v>requires|S|&gt;=1and|T|&lt;Max_Depth;</v>
      </c>
      <c r="E12" t="b">
        <f t="shared" si="1"/>
        <v>1</v>
      </c>
      <c r="F12" s="80" t="str">
        <f>IF('Source NewCleanData'!$C44="lesson4",'Source NewCleanData'!F44,"")</f>
        <v>2018-05-02T22:54:53.669Z</v>
      </c>
      <c r="G12">
        <f>COUNTIF($C$6:$C$39,"="&amp;C12)</f>
        <v>7</v>
      </c>
      <c r="I12">
        <v>7</v>
      </c>
      <c r="J12" t="s">
        <v>483</v>
      </c>
      <c r="K12">
        <f t="shared" si="0"/>
        <v>0</v>
      </c>
      <c r="N12" s="81">
        <v>4</v>
      </c>
      <c r="O12" s="5" t="s">
        <v>566</v>
      </c>
    </row>
    <row r="13" spans="1:15" x14ac:dyDescent="0.3">
      <c r="A13">
        <f>VLOOKUP(C13,'UniqueAuthor#s'!$S$5:$T$60,2,TRUE)</f>
        <v>2</v>
      </c>
      <c r="B13" t="str">
        <f>IF('Source NewCleanData'!$C68="lesson4",'Source NewCleanData'!C68,"")</f>
        <v>lesson4</v>
      </c>
      <c r="C13">
        <f>IF('Source NewCleanData'!$C68="lesson4",'Source NewCleanData'!D68,"")</f>
        <v>18621716</v>
      </c>
      <c r="D13" t="str">
        <f>IF('Source NewCleanData'!$C68="lesson4",'Source NewCleanData'!E68,"")</f>
        <v>requiresS&gt;0;</v>
      </c>
      <c r="E13" t="b">
        <f t="shared" si="1"/>
        <v>0</v>
      </c>
      <c r="F13" s="80" t="str">
        <f>IF('Source NewCleanData'!$C68="lesson4",'Source NewCleanData'!F68,"")</f>
        <v>2018-05-03T03:18:42.658Z</v>
      </c>
      <c r="I13">
        <v>8</v>
      </c>
      <c r="J13" t="s">
        <v>484</v>
      </c>
      <c r="K13">
        <f t="shared" si="0"/>
        <v>0</v>
      </c>
      <c r="N13" s="81">
        <v>5</v>
      </c>
      <c r="O13" t="s">
        <v>569</v>
      </c>
    </row>
    <row r="14" spans="1:15" x14ac:dyDescent="0.3">
      <c r="A14">
        <f>VLOOKUP(C14,'UniqueAuthor#s'!$S$5:$T$60,2,TRUE)</f>
        <v>2</v>
      </c>
      <c r="B14" t="str">
        <f>IF('Source NewCleanData'!$C69="lesson4",'Source NewCleanData'!C69,"")</f>
        <v>lesson4</v>
      </c>
      <c r="C14">
        <f>IF('Source NewCleanData'!$C69="lesson4",'Source NewCleanData'!D69,"")</f>
        <v>18621716</v>
      </c>
      <c r="D14" t="str">
        <f>IF('Source NewCleanData'!$C69="lesson4",'Source NewCleanData'!E69,"")</f>
        <v>requires|S|&gt;0;</v>
      </c>
      <c r="E14" t="b">
        <f t="shared" si="1"/>
        <v>0</v>
      </c>
      <c r="F14" s="80" t="str">
        <f>IF('Source NewCleanData'!$C69="lesson4",'Source NewCleanData'!F69,"")</f>
        <v>2018-05-03T03:18:53.251Z</v>
      </c>
      <c r="I14">
        <v>9</v>
      </c>
      <c r="J14" t="s">
        <v>486</v>
      </c>
      <c r="K14">
        <f t="shared" si="0"/>
        <v>0</v>
      </c>
      <c r="N14" s="81">
        <v>6</v>
      </c>
      <c r="O14" t="s">
        <v>562</v>
      </c>
    </row>
    <row r="15" spans="1:15" x14ac:dyDescent="0.3">
      <c r="A15">
        <f>VLOOKUP(C15,'UniqueAuthor#s'!$S$5:$T$60,2,TRUE)</f>
        <v>2</v>
      </c>
      <c r="B15" t="str">
        <f>IF('Source NewCleanData'!$C70="lesson4",'Source NewCleanData'!C70,"")</f>
        <v>lesson4</v>
      </c>
      <c r="C15">
        <f>IF('Source NewCleanData'!$C70="lesson4",'Source NewCleanData'!D70,"")</f>
        <v>18621716</v>
      </c>
      <c r="D15" t="str">
        <f>IF('Source NewCleanData'!$C70="lesson4",'Source NewCleanData'!E70,"")</f>
        <v>requires|S|&gt;0andT&lt;3;</v>
      </c>
      <c r="E15" t="b">
        <f t="shared" si="1"/>
        <v>0</v>
      </c>
      <c r="F15" s="80" t="str">
        <f>IF('Source NewCleanData'!$C70="lesson4",'Source NewCleanData'!F70,"")</f>
        <v>2018-05-03T03:19:14.679Z</v>
      </c>
      <c r="G15">
        <f>COUNTIF($C$6:$C$39,"="&amp;C15)</f>
        <v>9</v>
      </c>
      <c r="I15">
        <v>10</v>
      </c>
      <c r="J15" t="s">
        <v>488</v>
      </c>
      <c r="K15">
        <f t="shared" si="0"/>
        <v>0</v>
      </c>
      <c r="N15" s="81">
        <v>7</v>
      </c>
      <c r="O15" t="s">
        <v>568</v>
      </c>
    </row>
    <row r="16" spans="1:15" x14ac:dyDescent="0.3">
      <c r="A16">
        <f>VLOOKUP(C16,'UniqueAuthor#s'!$S$5:$T$60,2,TRUE)</f>
        <v>2</v>
      </c>
      <c r="B16" t="str">
        <f>IF('Source NewCleanData'!$C71="lesson4",'Source NewCleanData'!C71,"")</f>
        <v>lesson4</v>
      </c>
      <c r="C16">
        <f>IF('Source NewCleanData'!$C71="lesson4",'Source NewCleanData'!D71,"")</f>
        <v>18621716</v>
      </c>
      <c r="D16" t="str">
        <f>IF('Source NewCleanData'!$C71="lesson4",'Source NewCleanData'!E71,"")</f>
        <v>requires|S|&gt;0and|T|&lt;3;</v>
      </c>
      <c r="E16" t="b">
        <f t="shared" si="1"/>
        <v>1</v>
      </c>
      <c r="F16" s="80" t="str">
        <f>IF('Source NewCleanData'!$C71="lesson4",'Source NewCleanData'!F71,"")</f>
        <v>2018-05-03T03:19:23.598Z</v>
      </c>
      <c r="I16">
        <v>11</v>
      </c>
      <c r="J16" t="s">
        <v>490</v>
      </c>
      <c r="K16">
        <f t="shared" si="0"/>
        <v>0</v>
      </c>
      <c r="N16" s="81">
        <v>8</v>
      </c>
      <c r="O16" t="s">
        <v>571</v>
      </c>
    </row>
    <row r="17" spans="1:16" x14ac:dyDescent="0.3">
      <c r="A17">
        <f>VLOOKUP(C17,'UniqueAuthor#s'!$S$5:$T$60,2,TRUE)</f>
        <v>2</v>
      </c>
      <c r="B17" t="str">
        <f>IF('Source NewCleanData'!$C84="lesson4",'Source NewCleanData'!C84,"")</f>
        <v>lesson4</v>
      </c>
      <c r="C17">
        <f>IF('Source NewCleanData'!$C84="lesson4",'Source NewCleanData'!D84,"")</f>
        <v>18621716</v>
      </c>
      <c r="D17" t="str">
        <f>IF('Source NewCleanData'!$C84="lesson4",'Source NewCleanData'!E84,"")</f>
        <v>requiresS&gt;0;</v>
      </c>
      <c r="E17" t="b">
        <f t="shared" si="1"/>
        <v>0</v>
      </c>
      <c r="F17" s="80" t="str">
        <f>IF('Source NewCleanData'!$C84="lesson4",'Source NewCleanData'!F84,"")</f>
        <v>2018-05-03T21:22:38.430Z</v>
      </c>
      <c r="I17">
        <v>12</v>
      </c>
      <c r="J17" t="s">
        <v>491</v>
      </c>
      <c r="K17">
        <f t="shared" si="0"/>
        <v>0</v>
      </c>
      <c r="N17" s="81">
        <v>9</v>
      </c>
      <c r="O17" t="s">
        <v>574</v>
      </c>
    </row>
    <row r="18" spans="1:16" x14ac:dyDescent="0.3">
      <c r="A18">
        <f>VLOOKUP(C18,'UniqueAuthor#s'!$S$5:$T$60,2,TRUE)</f>
        <v>2</v>
      </c>
      <c r="B18" t="str">
        <f>IF('Source NewCleanData'!$C85="lesson4",'Source NewCleanData'!C85,"")</f>
        <v>lesson4</v>
      </c>
      <c r="C18">
        <f>IF('Source NewCleanData'!$C85="lesson4",'Source NewCleanData'!D85,"")</f>
        <v>18621716</v>
      </c>
      <c r="D18" t="str">
        <f>IF('Source NewCleanData'!$C85="lesson4",'Source NewCleanData'!E85,"")</f>
        <v>requires|S|&gt;0;</v>
      </c>
      <c r="E18" t="b">
        <f t="shared" si="1"/>
        <v>0</v>
      </c>
      <c r="F18" s="80" t="str">
        <f>IF('Source NewCleanData'!$C85="lesson4",'Source NewCleanData'!F85,"")</f>
        <v>2018-05-03T21:22:51.265Z</v>
      </c>
      <c r="I18">
        <v>13</v>
      </c>
      <c r="J18" t="s">
        <v>494</v>
      </c>
      <c r="K18">
        <f t="shared" si="0"/>
        <v>0</v>
      </c>
    </row>
    <row r="19" spans="1:16" x14ac:dyDescent="0.3">
      <c r="A19">
        <f>VLOOKUP(C19,'UniqueAuthor#s'!$S$5:$T$60,2,TRUE)</f>
        <v>2</v>
      </c>
      <c r="B19" t="str">
        <f>IF('Source NewCleanData'!$C86="lesson4",'Source NewCleanData'!C86,"")</f>
        <v>lesson4</v>
      </c>
      <c r="C19">
        <f>IF('Source NewCleanData'!$C86="lesson4",'Source NewCleanData'!D86,"")</f>
        <v>18621716</v>
      </c>
      <c r="D19" t="str">
        <f>IF('Source NewCleanData'!$C86="lesson4",'Source NewCleanData'!E86,"")</f>
        <v>requires|S|&gt;0andT&lt;Max_Depth;</v>
      </c>
      <c r="E19" t="b">
        <f t="shared" si="1"/>
        <v>0</v>
      </c>
      <c r="F19" s="80" t="str">
        <f>IF('Source NewCleanData'!$C86="lesson4",'Source NewCleanData'!F86,"")</f>
        <v>2018-05-03T21:23:37.159Z</v>
      </c>
      <c r="G19">
        <f>COUNTIF($C$6:$C$39,"="&amp;C19)</f>
        <v>9</v>
      </c>
      <c r="I19">
        <v>14</v>
      </c>
      <c r="J19" t="s">
        <v>496</v>
      </c>
      <c r="K19">
        <f t="shared" si="0"/>
        <v>0</v>
      </c>
    </row>
    <row r="20" spans="1:16" ht="15" thickBot="1" x14ac:dyDescent="0.35">
      <c r="A20">
        <f>VLOOKUP(C20,'UniqueAuthor#s'!$S$5:$T$60,2,TRUE)</f>
        <v>2</v>
      </c>
      <c r="B20" t="str">
        <f>IF('Source NewCleanData'!$C87="lesson4",'Source NewCleanData'!C87,"")</f>
        <v>lesson4</v>
      </c>
      <c r="C20">
        <f>IF('Source NewCleanData'!$C87="lesson4",'Source NewCleanData'!D87,"")</f>
        <v>18621716</v>
      </c>
      <c r="D20" t="str">
        <f>IF('Source NewCleanData'!$C87="lesson4",'Source NewCleanData'!E87,"")</f>
        <v>requires|S|&gt;0andT&lt;3;</v>
      </c>
      <c r="E20" t="b">
        <f t="shared" si="1"/>
        <v>0</v>
      </c>
      <c r="F20" s="80" t="str">
        <f>IF('Source NewCleanData'!$C87="lesson4",'Source NewCleanData'!F87,"")</f>
        <v>2018-05-03T21:24:13.287Z</v>
      </c>
      <c r="G20">
        <f>COUNTIF($C$6:$C$39,"="&amp;C20)</f>
        <v>9</v>
      </c>
      <c r="I20">
        <v>15</v>
      </c>
      <c r="J20" t="s">
        <v>498</v>
      </c>
      <c r="K20">
        <f t="shared" si="0"/>
        <v>1</v>
      </c>
    </row>
    <row r="21" spans="1:16" x14ac:dyDescent="0.3">
      <c r="A21">
        <f>VLOOKUP(C21,'UniqueAuthor#s'!$S$5:$T$60,2,TRUE)</f>
        <v>2</v>
      </c>
      <c r="B21" t="str">
        <f>IF('Source NewCleanData'!$C88="lesson4",'Source NewCleanData'!C88,"")</f>
        <v>lesson4</v>
      </c>
      <c r="C21">
        <f>IF('Source NewCleanData'!$C88="lesson4",'Source NewCleanData'!D88,"")</f>
        <v>18621716</v>
      </c>
      <c r="D21" t="str">
        <f>IF('Source NewCleanData'!$C88="lesson4",'Source NewCleanData'!E88,"")</f>
        <v>requires|S|&gt;0and|T|&lt;3;</v>
      </c>
      <c r="E21" t="b">
        <f t="shared" si="1"/>
        <v>1</v>
      </c>
      <c r="F21" s="80" t="str">
        <f>IF('Source NewCleanData'!$C88="lesson4",'Source NewCleanData'!F88,"")</f>
        <v>2018-05-03T21:24:21.107Z</v>
      </c>
      <c r="I21">
        <v>16</v>
      </c>
      <c r="J21" t="s">
        <v>499</v>
      </c>
      <c r="K21">
        <f t="shared" si="0"/>
        <v>0</v>
      </c>
      <c r="N21" s="41"/>
      <c r="O21" s="70" t="s">
        <v>90</v>
      </c>
      <c r="P21" s="33"/>
    </row>
    <row r="22" spans="1:16" x14ac:dyDescent="0.3">
      <c r="A22">
        <f>VLOOKUP(C22,'UniqueAuthor#s'!$S$5:$T$60,2,TRUE)</f>
        <v>3</v>
      </c>
      <c r="B22" t="str">
        <f>IF('Source NewCleanData'!$C152="lesson4",'Source NewCleanData'!C152,"")</f>
        <v>lesson4</v>
      </c>
      <c r="C22">
        <f>IF('Source NewCleanData'!$C152="lesson4",'Source NewCleanData'!D152,"")</f>
        <v>61285508</v>
      </c>
      <c r="D22" t="str">
        <f>IF('Source NewCleanData'!$C152="lesson4",'Source NewCleanData'!E152,"")</f>
        <v>requires1&lt;=|S|;</v>
      </c>
      <c r="E22" t="b">
        <f t="shared" si="1"/>
        <v>0</v>
      </c>
      <c r="F22" s="80" t="str">
        <f>IF('Source NewCleanData'!$C152="lesson4",'Source NewCleanData'!F152,"")</f>
        <v>2018-04-29T05:37:29.097Z</v>
      </c>
      <c r="G22">
        <f>COUNTIF($C$6:$C$39,"="&amp;C22)</f>
        <v>13</v>
      </c>
      <c r="I22">
        <v>17</v>
      </c>
      <c r="J22" t="s">
        <v>500</v>
      </c>
      <c r="K22">
        <f t="shared" si="0"/>
        <v>0</v>
      </c>
      <c r="N22" s="38"/>
      <c r="O22" s="3" t="s">
        <v>92</v>
      </c>
      <c r="P22" s="35"/>
    </row>
    <row r="23" spans="1:16" ht="15" thickBot="1" x14ac:dyDescent="0.35">
      <c r="A23">
        <f>VLOOKUP(C23,'UniqueAuthor#s'!$S$5:$T$60,2,TRUE)</f>
        <v>3</v>
      </c>
      <c r="B23" t="str">
        <f>IF('Source NewCleanData'!$C153="lesson4",'Source NewCleanData'!C153,"")</f>
        <v>lesson4</v>
      </c>
      <c r="C23">
        <f>IF('Source NewCleanData'!$C153="lesson4",'Source NewCleanData'!D153,"")</f>
        <v>61285508</v>
      </c>
      <c r="D23" t="str">
        <f>IF('Source NewCleanData'!$C153="lesson4",'Source NewCleanData'!E153,"")</f>
        <v>requires1=|S|;</v>
      </c>
      <c r="E23" t="b">
        <f t="shared" si="1"/>
        <v>0</v>
      </c>
      <c r="F23" s="80" t="str">
        <f>IF('Source NewCleanData'!$C153="lesson4",'Source NewCleanData'!F153,"")</f>
        <v>2018-04-29T05:37:38.711Z</v>
      </c>
      <c r="G23">
        <f>COUNTIF($C$6:$C$39,"="&amp;C23)</f>
        <v>13</v>
      </c>
      <c r="I23">
        <v>18</v>
      </c>
      <c r="J23" t="s">
        <v>501</v>
      </c>
      <c r="K23">
        <f t="shared" si="0"/>
        <v>0</v>
      </c>
      <c r="N23" s="67"/>
      <c r="O23" s="155" t="s">
        <v>10</v>
      </c>
      <c r="P23" s="44"/>
    </row>
    <row r="24" spans="1:16" x14ac:dyDescent="0.3">
      <c r="A24">
        <f>VLOOKUP(C24,'UniqueAuthor#s'!$S$5:$T$60,2,TRUE)</f>
        <v>3</v>
      </c>
      <c r="B24" t="str">
        <f>IF('Source NewCleanData'!$C154="lesson4",'Source NewCleanData'!C154,"")</f>
        <v>lesson4</v>
      </c>
      <c r="C24">
        <f>IF('Source NewCleanData'!$C154="lesson4",'Source NewCleanData'!D154,"")</f>
        <v>61285508</v>
      </c>
      <c r="D24" t="str">
        <f>IF('Source NewCleanData'!$C154="lesson4",'Source NewCleanData'!E154,"")</f>
        <v>requires0&lt;=|S|;</v>
      </c>
      <c r="E24" t="b">
        <f t="shared" si="1"/>
        <v>0</v>
      </c>
      <c r="F24" s="80" t="str">
        <f>IF('Source NewCleanData'!$C154="lesson4",'Source NewCleanData'!F154,"")</f>
        <v>2018-04-29T05:39:10.929Z</v>
      </c>
      <c r="I24">
        <v>19</v>
      </c>
      <c r="J24" t="s">
        <v>503</v>
      </c>
      <c r="K24">
        <f t="shared" si="0"/>
        <v>0</v>
      </c>
      <c r="N24" s="49" t="s">
        <v>95</v>
      </c>
      <c r="O24" s="5">
        <f>COUNTIF($G$6:$G$39,"=1")</f>
        <v>0</v>
      </c>
      <c r="P24" s="71">
        <f>O24/'UniqueAuthor#s'!$Q$66</f>
        <v>0</v>
      </c>
    </row>
    <row r="25" spans="1:16" x14ac:dyDescent="0.3">
      <c r="A25">
        <f>VLOOKUP(C25,'UniqueAuthor#s'!$S$5:$T$60,2,TRUE)</f>
        <v>3</v>
      </c>
      <c r="B25" t="str">
        <f>IF('Source NewCleanData'!$C155="lesson4",'Source NewCleanData'!C155,"")</f>
        <v>lesson4</v>
      </c>
      <c r="C25">
        <f>IF('Source NewCleanData'!$C155="lesson4",'Source NewCleanData'!D155,"")</f>
        <v>61285508</v>
      </c>
      <c r="D25" t="str">
        <f>IF('Source NewCleanData'!$C155="lesson4",'Source NewCleanData'!E155,"")</f>
        <v>requires1&lt;=|S|and1&lt;=|T|;</v>
      </c>
      <c r="E25" t="b">
        <f t="shared" si="1"/>
        <v>0</v>
      </c>
      <c r="F25" s="80" t="str">
        <f>IF('Source NewCleanData'!$C155="lesson4",'Source NewCleanData'!F155,"")</f>
        <v>2018-04-29T05:39:39.692Z</v>
      </c>
      <c r="G25">
        <f>COUNTIF($C$6:$C$39,"="&amp;C25)</f>
        <v>13</v>
      </c>
      <c r="I25">
        <v>20</v>
      </c>
      <c r="J25" t="s">
        <v>504</v>
      </c>
      <c r="K25">
        <f t="shared" si="0"/>
        <v>0</v>
      </c>
      <c r="N25" s="49" t="s">
        <v>97</v>
      </c>
      <c r="O25" s="5">
        <f>SUM(COUNTIFS($G$6:$G$39, {"=2","=3","=4","=5"}))</f>
        <v>2</v>
      </c>
      <c r="P25" s="71">
        <f>O25/'UniqueAuthor#s'!$Q$66</f>
        <v>3.3333333333333333E-2</v>
      </c>
    </row>
    <row r="26" spans="1:16" x14ac:dyDescent="0.3">
      <c r="A26">
        <f>VLOOKUP(C26,'UniqueAuthor#s'!$S$5:$T$60,2,TRUE)</f>
        <v>3</v>
      </c>
      <c r="B26" t="str">
        <f>IF('Source NewCleanData'!$C156="lesson4",'Source NewCleanData'!C156,"")</f>
        <v>lesson4</v>
      </c>
      <c r="C26">
        <f>IF('Source NewCleanData'!$C156="lesson4",'Source NewCleanData'!D156,"")</f>
        <v>61285508</v>
      </c>
      <c r="D26" t="str">
        <f>IF('Source NewCleanData'!$C156="lesson4",'Source NewCleanData'!E156,"")</f>
        <v>requires1=|S|and1=|T|;</v>
      </c>
      <c r="E26" t="b">
        <f t="shared" si="1"/>
        <v>0</v>
      </c>
      <c r="F26" s="80" t="str">
        <f>IF('Source NewCleanData'!$C156="lesson4",'Source NewCleanData'!F156,"")</f>
        <v>2018-04-29T05:39:51.376Z</v>
      </c>
      <c r="G26">
        <f>COUNTIF($C$6:$C$39,"="&amp;C26)</f>
        <v>13</v>
      </c>
      <c r="I26">
        <v>21</v>
      </c>
      <c r="J26" t="s">
        <v>505</v>
      </c>
      <c r="K26">
        <f t="shared" si="0"/>
        <v>2</v>
      </c>
      <c r="N26" s="49" t="s">
        <v>99</v>
      </c>
      <c r="O26" s="5">
        <f>SUM(COUNTIFS($G$6:$G$39, {"=6","=7","=8","=9","=10"}))</f>
        <v>4</v>
      </c>
      <c r="P26" s="71">
        <f>O26/'UniqueAuthor#s'!$Q$66</f>
        <v>6.6666666666666666E-2</v>
      </c>
    </row>
    <row r="27" spans="1:16" x14ac:dyDescent="0.3">
      <c r="A27">
        <f>VLOOKUP(C27,'UniqueAuthor#s'!$S$5:$T$60,2,TRUE)</f>
        <v>3</v>
      </c>
      <c r="B27" t="str">
        <f>IF('Source NewCleanData'!$C157="lesson4",'Source NewCleanData'!C157,"")</f>
        <v>lesson4</v>
      </c>
      <c r="C27">
        <f>IF('Source NewCleanData'!$C157="lesson4",'Source NewCleanData'!D157,"")</f>
        <v>61285508</v>
      </c>
      <c r="D27" t="str">
        <f>IF('Source NewCleanData'!$C157="lesson4",'Source NewCleanData'!E157,"")</f>
        <v>requires1=|S|and1&lt;=|T|;</v>
      </c>
      <c r="E27" t="b">
        <f t="shared" si="1"/>
        <v>0</v>
      </c>
      <c r="F27" s="80" t="str">
        <f>IF('Source NewCleanData'!$C157="lesson4",'Source NewCleanData'!F157,"")</f>
        <v>2018-04-29T05:41:19.664Z</v>
      </c>
      <c r="I27">
        <v>22</v>
      </c>
      <c r="J27" t="s">
        <v>507</v>
      </c>
      <c r="K27">
        <f t="shared" si="0"/>
        <v>0</v>
      </c>
      <c r="N27" s="68" t="s">
        <v>101</v>
      </c>
      <c r="O27" s="5">
        <f>SUM(COUNTIFS($G$6:$G$39, {"=11","=12","=13","=14","=15"}))</f>
        <v>7</v>
      </c>
      <c r="P27" s="71">
        <f>O27/'UniqueAuthor#s'!$Q$66</f>
        <v>0.11666666666666667</v>
      </c>
    </row>
    <row r="28" spans="1:16" x14ac:dyDescent="0.3">
      <c r="A28">
        <f>VLOOKUP(C28,'UniqueAuthor#s'!$S$5:$T$60,2,TRUE)</f>
        <v>3</v>
      </c>
      <c r="B28" t="str">
        <f>IF('Source NewCleanData'!$C158="lesson4",'Source NewCleanData'!C158,"")</f>
        <v>lesson4</v>
      </c>
      <c r="C28">
        <f>IF('Source NewCleanData'!$C158="lesson4",'Source NewCleanData'!D158,"")</f>
        <v>61285508</v>
      </c>
      <c r="D28" t="str">
        <f>IF('Source NewCleanData'!$C158="lesson4",'Source NewCleanData'!E158,"")</f>
        <v>requires1=|S|and1=|T|and|#S|+|#T|=|S|+|T|;</v>
      </c>
      <c r="E28" t="b">
        <f t="shared" si="1"/>
        <v>0</v>
      </c>
      <c r="F28" s="80" t="str">
        <f>IF('Source NewCleanData'!$C158="lesson4",'Source NewCleanData'!F158,"")</f>
        <v>2018-04-29T05:41:58.190Z</v>
      </c>
      <c r="I28">
        <v>23</v>
      </c>
      <c r="J28" t="s">
        <v>509</v>
      </c>
      <c r="K28">
        <f t="shared" si="0"/>
        <v>0</v>
      </c>
      <c r="N28" s="68" t="s">
        <v>103</v>
      </c>
      <c r="O28" s="5">
        <f>SUM(COUNTIFS($G$6:$G$39,{"=16","=17","=18","=19","=20"}))</f>
        <v>0</v>
      </c>
      <c r="P28" s="71">
        <f>O28/'UniqueAuthor#s'!$Q$66</f>
        <v>0</v>
      </c>
    </row>
    <row r="29" spans="1:16" ht="15" thickBot="1" x14ac:dyDescent="0.35">
      <c r="A29">
        <f>VLOOKUP(C29,'UniqueAuthor#s'!$S$5:$T$60,2,TRUE)</f>
        <v>3</v>
      </c>
      <c r="B29" t="str">
        <f>IF('Source NewCleanData'!$C159="lesson4",'Source NewCleanData'!C159,"")</f>
        <v>lesson4</v>
      </c>
      <c r="C29">
        <f>IF('Source NewCleanData'!$C159="lesson4",'Source NewCleanData'!D159,"")</f>
        <v>61285508</v>
      </c>
      <c r="D29" t="str">
        <f>IF('Source NewCleanData'!$C159="lesson4",'Source NewCleanData'!E159,"")</f>
        <v>requires1=|S|and1=|T|and|S|+|T|=|SoT|;</v>
      </c>
      <c r="E29" t="b">
        <f t="shared" si="1"/>
        <v>0</v>
      </c>
      <c r="F29" s="80" t="str">
        <f>IF('Source NewCleanData'!$C159="lesson4",'Source NewCleanData'!F159,"")</f>
        <v>2018-04-29T05:42:19.493Z</v>
      </c>
      <c r="I29">
        <v>24</v>
      </c>
      <c r="J29" t="s">
        <v>510</v>
      </c>
      <c r="K29">
        <f t="shared" si="0"/>
        <v>0</v>
      </c>
      <c r="N29" s="51" t="s">
        <v>105</v>
      </c>
      <c r="O29" s="18">
        <f>COUNTIF($G$6:$G$39,"&gt;20")</f>
        <v>0</v>
      </c>
      <c r="P29" s="72">
        <f>O29/'UniqueAuthor#s'!$Q$66</f>
        <v>0</v>
      </c>
    </row>
    <row r="30" spans="1:16" x14ac:dyDescent="0.3">
      <c r="A30">
        <f>VLOOKUP(C30,'UniqueAuthor#s'!$S$5:$T$60,2,TRUE)</f>
        <v>3</v>
      </c>
      <c r="B30" t="str">
        <f>IF('Source NewCleanData'!$C160="lesson4",'Source NewCleanData'!C160,"")</f>
        <v>lesson4</v>
      </c>
      <c r="C30">
        <f>IF('Source NewCleanData'!$C160="lesson4",'Source NewCleanData'!D160,"")</f>
        <v>61285508</v>
      </c>
      <c r="D30" t="str">
        <f>IF('Source NewCleanData'!$C160="lesson4",'Source NewCleanData'!E160,"")</f>
        <v>requires1=|S|and1=|T|;</v>
      </c>
      <c r="E30" t="b">
        <f t="shared" si="1"/>
        <v>0</v>
      </c>
      <c r="F30" s="80" t="str">
        <f>IF('Source NewCleanData'!$C160="lesson4",'Source NewCleanData'!F160,"")</f>
        <v>2018-04-29T05:43:39.906Z</v>
      </c>
      <c r="G30">
        <f>COUNTIF($C$6:$C$39,"="&amp;C30)</f>
        <v>13</v>
      </c>
      <c r="I30">
        <v>25</v>
      </c>
      <c r="J30" t="s">
        <v>512</v>
      </c>
      <c r="K30">
        <f t="shared" si="0"/>
        <v>0</v>
      </c>
    </row>
    <row r="31" spans="1:16" ht="15" thickBot="1" x14ac:dyDescent="0.35">
      <c r="A31">
        <f>VLOOKUP(C31,'UniqueAuthor#s'!$S$5:$T$60,2,TRUE)</f>
        <v>3</v>
      </c>
      <c r="B31" t="str">
        <f>IF('Source NewCleanData'!$C161="lesson4",'Source NewCleanData'!C161,"")</f>
        <v>lesson4</v>
      </c>
      <c r="C31">
        <f>IF('Source NewCleanData'!$C161="lesson4",'Source NewCleanData'!D161,"")</f>
        <v>61285508</v>
      </c>
      <c r="D31" t="str">
        <f>IF('Source NewCleanData'!$C161="lesson4",'Source NewCleanData'!E161,"")</f>
        <v>requires1&lt;=|S|and1=|T|;</v>
      </c>
      <c r="E31" t="b">
        <f t="shared" si="1"/>
        <v>0</v>
      </c>
      <c r="F31" s="80" t="str">
        <f>IF('Source NewCleanData'!$C161="lesson4",'Source NewCleanData'!F161,"")</f>
        <v>2018-04-29T05:44:02.861Z</v>
      </c>
      <c r="G31">
        <f>COUNTIF($C$6:$C$39,"="&amp;C31)</f>
        <v>13</v>
      </c>
      <c r="I31">
        <v>26</v>
      </c>
      <c r="J31" t="s">
        <v>513</v>
      </c>
      <c r="K31">
        <f t="shared" si="0"/>
        <v>0</v>
      </c>
    </row>
    <row r="32" spans="1:16" x14ac:dyDescent="0.3">
      <c r="A32">
        <f>VLOOKUP(C32,'UniqueAuthor#s'!$S$5:$T$60,2,TRUE)</f>
        <v>3</v>
      </c>
      <c r="B32" t="str">
        <f>IF('Source NewCleanData'!$C162="lesson4",'Source NewCleanData'!C162,"")</f>
        <v>lesson4</v>
      </c>
      <c r="C32">
        <f>IF('Source NewCleanData'!$C162="lesson4",'Source NewCleanData'!D162,"")</f>
        <v>61285508</v>
      </c>
      <c r="D32" t="str">
        <f>IF('Source NewCleanData'!$C162="lesson4",'Source NewCleanData'!E162,"")</f>
        <v>requires1&lt;=|S|and0&lt;=|T|;</v>
      </c>
      <c r="E32" t="b">
        <f t="shared" si="1"/>
        <v>0</v>
      </c>
      <c r="F32" s="80" t="str">
        <f>IF('Source NewCleanData'!$C162="lesson4",'Source NewCleanData'!F162,"")</f>
        <v>2018-04-29T05:44:14.573Z</v>
      </c>
      <c r="I32">
        <v>27</v>
      </c>
      <c r="J32" t="s">
        <v>514</v>
      </c>
      <c r="K32">
        <f t="shared" si="0"/>
        <v>0</v>
      </c>
      <c r="O32" s="76" t="s">
        <v>473</v>
      </c>
    </row>
    <row r="33" spans="1:15" x14ac:dyDescent="0.3">
      <c r="A33">
        <f>VLOOKUP(C33,'UniqueAuthor#s'!$S$5:$T$60,2,TRUE)</f>
        <v>3</v>
      </c>
      <c r="B33" t="str">
        <f>IF('Source NewCleanData'!$C163="lesson4",'Source NewCleanData'!C163,"")</f>
        <v>lesson4</v>
      </c>
      <c r="C33">
        <f>IF('Source NewCleanData'!$C163="lesson4",'Source NewCleanData'!D163,"")</f>
        <v>61285508</v>
      </c>
      <c r="D33" t="str">
        <f>IF('Source NewCleanData'!$C163="lesson4",'Source NewCleanData'!E163,"")</f>
        <v>requires1&lt;=|S|and1=|T|;</v>
      </c>
      <c r="E33" t="b">
        <f t="shared" si="1"/>
        <v>0</v>
      </c>
      <c r="F33" s="80" t="str">
        <f>IF('Source NewCleanData'!$C163="lesson4",'Source NewCleanData'!F163,"")</f>
        <v>2018-04-29T05:44:31.520Z</v>
      </c>
      <c r="I33">
        <v>28</v>
      </c>
      <c r="J33" t="s">
        <v>515</v>
      </c>
      <c r="K33">
        <f t="shared" si="0"/>
        <v>0</v>
      </c>
      <c r="O33" s="77" t="s">
        <v>180</v>
      </c>
    </row>
    <row r="34" spans="1:15" x14ac:dyDescent="0.3">
      <c r="A34">
        <f>VLOOKUP(C34,'UniqueAuthor#s'!$S$5:$T$60,2,TRUE)</f>
        <v>3</v>
      </c>
      <c r="B34" t="str">
        <f>IF('Source NewCleanData'!$C164="lesson4",'Source NewCleanData'!C164,"")</f>
        <v>lesson4</v>
      </c>
      <c r="C34">
        <f>IF('Source NewCleanData'!$C164="lesson4",'Source NewCleanData'!D164,"")</f>
        <v>61285508</v>
      </c>
      <c r="D34" t="str">
        <f>IF('Source NewCleanData'!$C164="lesson4",'Source NewCleanData'!E164,"")</f>
        <v>requires1&lt;=|S|and0=|T|;</v>
      </c>
      <c r="E34" t="b">
        <f t="shared" si="1"/>
        <v>0</v>
      </c>
      <c r="F34" s="80" t="str">
        <f>IF('Source NewCleanData'!$C164="lesson4",'Source NewCleanData'!F164,"")</f>
        <v>2018-04-29T05:44:39.739Z</v>
      </c>
      <c r="G34">
        <f>COUNTIF($C$6:$C$39,"="&amp;C34)</f>
        <v>13</v>
      </c>
      <c r="I34">
        <v>29</v>
      </c>
      <c r="J34" t="s">
        <v>516</v>
      </c>
      <c r="K34">
        <f t="shared" si="0"/>
        <v>0</v>
      </c>
      <c r="O34" s="77" t="s">
        <v>478</v>
      </c>
    </row>
    <row r="35" spans="1:15" x14ac:dyDescent="0.3">
      <c r="A35">
        <f>VLOOKUP(C35,'UniqueAuthor#s'!$S$5:$T$60,2,TRUE)</f>
        <v>4</v>
      </c>
      <c r="B35" t="str">
        <f>IF('Source NewCleanData'!$C193="lesson4",'Source NewCleanData'!C193,"")</f>
        <v>lesson4</v>
      </c>
      <c r="C35">
        <f>IF('Source NewCleanData'!$C193="lesson4",'Source NewCleanData'!D193,"")</f>
        <v>97667106</v>
      </c>
      <c r="D35" t="str">
        <f>IF('Source NewCleanData'!$C193="lesson4",'Source NewCleanData'!E193,"")</f>
        <v>requires|S|&gt;=1;</v>
      </c>
      <c r="E35" t="b">
        <f t="shared" si="1"/>
        <v>0</v>
      </c>
      <c r="F35" s="80" t="str">
        <f>IF('Source NewCleanData'!$C193="lesson4",'Source NewCleanData'!F193,"")</f>
        <v>2018-04-30T02:27:28.017Z</v>
      </c>
      <c r="G35">
        <f>COUNTIF($C$6:$C$39,"="&amp;C35)</f>
        <v>2</v>
      </c>
      <c r="I35">
        <v>30</v>
      </c>
      <c r="J35" t="s">
        <v>517</v>
      </c>
      <c r="K35">
        <f t="shared" si="0"/>
        <v>0</v>
      </c>
      <c r="O35" s="77"/>
    </row>
    <row r="36" spans="1:15" x14ac:dyDescent="0.3">
      <c r="A36">
        <f>VLOOKUP(C36,'UniqueAuthor#s'!$S$5:$T$60,2,TRUE)</f>
        <v>4</v>
      </c>
      <c r="B36" t="str">
        <f>IF('Source NewCleanData'!$C194="lesson4",'Source NewCleanData'!C194,"")</f>
        <v>lesson4</v>
      </c>
      <c r="C36">
        <f>IF('Source NewCleanData'!$C194="lesson4",'Source NewCleanData'!D194,"")</f>
        <v>97667106</v>
      </c>
      <c r="D36" t="str">
        <f>IF('Source NewCleanData'!$C194="lesson4",'Source NewCleanData'!E194,"")</f>
        <v>requires|S|&gt;=1and|T|+1&lt;=Max_Depth;</v>
      </c>
      <c r="E36" t="b">
        <f t="shared" si="1"/>
        <v>1</v>
      </c>
      <c r="F36" s="80" t="str">
        <f>IF('Source NewCleanData'!$C194="lesson4",'Source NewCleanData'!F194,"")</f>
        <v>2018-04-30T02:28:06.461Z</v>
      </c>
      <c r="G36">
        <f>COUNTIF($C$6:$C$39,"="&amp;C36)</f>
        <v>2</v>
      </c>
      <c r="I36">
        <v>31</v>
      </c>
      <c r="J36" t="s">
        <v>518</v>
      </c>
      <c r="K36">
        <f t="shared" si="0"/>
        <v>0</v>
      </c>
      <c r="O36" s="77" t="s">
        <v>186</v>
      </c>
    </row>
    <row r="37" spans="1:15" x14ac:dyDescent="0.3">
      <c r="A37">
        <f>VLOOKUP(C37,'UniqueAuthor#s'!$S$5:$T$60,2,TRUE)</f>
        <v>5</v>
      </c>
      <c r="B37" t="str">
        <f>IF('Source NewCleanData'!$C215="lesson4",'Source NewCleanData'!C215,"")</f>
        <v>lesson4</v>
      </c>
      <c r="C37">
        <f>IF('Source NewCleanData'!$C215="lesson4",'Source NewCleanData'!D215,"")</f>
        <v>106377461</v>
      </c>
      <c r="D37" t="str">
        <f>IF('Source NewCleanData'!$C215="lesson4",'Source NewCleanData'!E215,"")</f>
        <v>requires|S|&gt;=1;</v>
      </c>
      <c r="E37" t="b">
        <f t="shared" si="1"/>
        <v>0</v>
      </c>
      <c r="F37" s="80" t="str">
        <f>IF('Source NewCleanData'!$C215="lesson4",'Source NewCleanData'!F215,"")</f>
        <v>2018-04-24T16:33:48.733Z</v>
      </c>
      <c r="I37">
        <v>32</v>
      </c>
      <c r="J37" t="s">
        <v>519</v>
      </c>
      <c r="K37">
        <f t="shared" si="0"/>
        <v>0</v>
      </c>
      <c r="O37" s="77" t="s">
        <v>191</v>
      </c>
    </row>
    <row r="38" spans="1:15" x14ac:dyDescent="0.3">
      <c r="A38">
        <f>VLOOKUP(C38,'UniqueAuthor#s'!$S$5:$T$60,2,TRUE)</f>
        <v>5</v>
      </c>
      <c r="B38" t="str">
        <f>IF('Source NewCleanData'!$C216="lesson4",'Source NewCleanData'!C216,"")</f>
        <v>lesson4</v>
      </c>
      <c r="C38">
        <f>IF('Source NewCleanData'!$C216="lesson4",'Source NewCleanData'!D216,"")</f>
        <v>106377461</v>
      </c>
      <c r="D38" t="str">
        <f>IF('Source NewCleanData'!$C216="lesson4",'Source NewCleanData'!E216,"")</f>
        <v>requires|S|&gt;0;</v>
      </c>
      <c r="E38" t="b">
        <f t="shared" si="1"/>
        <v>0</v>
      </c>
      <c r="F38" s="80" t="str">
        <f>IF('Source NewCleanData'!$C216="lesson4",'Source NewCleanData'!F216,"")</f>
        <v>2018-04-24T16:34:41.089Z</v>
      </c>
      <c r="I38">
        <v>33</v>
      </c>
      <c r="J38" t="s">
        <v>520</v>
      </c>
      <c r="K38">
        <f t="shared" ref="K38:K71" si="2">COUNTIF($D$6:$D$39,"="&amp;$J38)</f>
        <v>0</v>
      </c>
      <c r="O38" s="77"/>
    </row>
    <row r="39" spans="1:15" x14ac:dyDescent="0.3">
      <c r="A39">
        <f>VLOOKUP(C39,'UniqueAuthor#s'!$S$5:$T$60,2,TRUE)</f>
        <v>5</v>
      </c>
      <c r="B39" t="str">
        <f>IF('Source NewCleanData'!$C217="lesson4",'Source NewCleanData'!C217,"")</f>
        <v>lesson4</v>
      </c>
      <c r="C39">
        <f>IF('Source NewCleanData'!$C217="lesson4",'Source NewCleanData'!D217,"")</f>
        <v>106377461</v>
      </c>
      <c r="D39" t="str">
        <f>IF('Source NewCleanData'!$C217="lesson4",'Source NewCleanData'!E217,"")</f>
        <v>requires|S|&gt;0and|T|&lt;3;</v>
      </c>
      <c r="E39" t="b">
        <f t="shared" si="1"/>
        <v>1</v>
      </c>
      <c r="F39" s="80" t="str">
        <f>IF('Source NewCleanData'!$C217="lesson4",'Source NewCleanData'!F217,"")</f>
        <v>2018-04-24T16:34:58.571Z</v>
      </c>
      <c r="I39">
        <v>34</v>
      </c>
      <c r="J39" t="s">
        <v>521</v>
      </c>
      <c r="K39">
        <f t="shared" si="2"/>
        <v>0</v>
      </c>
      <c r="O39" s="77" t="s">
        <v>3392</v>
      </c>
    </row>
    <row r="40" spans="1:15" x14ac:dyDescent="0.3">
      <c r="A40">
        <f>VLOOKUP(C40,'UniqueAuthor#s'!$S$5:$T$60,2,TRUE)</f>
        <v>6</v>
      </c>
      <c r="B40" t="str">
        <f>IF('Source NewCleanData'!$C248="lesson4",'Source NewCleanData'!C248,"")</f>
        <v>lesson4</v>
      </c>
      <c r="C40">
        <f>IF('Source NewCleanData'!$C248="lesson4",'Source NewCleanData'!D248,"")</f>
        <v>171256030</v>
      </c>
      <c r="D40" t="str">
        <f>IF('Source NewCleanData'!$C248="lesson4",'Source NewCleanData'!E248,"")</f>
        <v>requires|S|&gt;=1;</v>
      </c>
      <c r="E40" t="b">
        <f t="shared" si="1"/>
        <v>0</v>
      </c>
      <c r="F40" s="80" t="str">
        <f>IF('Source NewCleanData'!$C248="lesson4",'Source NewCleanData'!F248,"")</f>
        <v>2018-04-26T05:02:56.952Z</v>
      </c>
      <c r="I40">
        <v>35</v>
      </c>
      <c r="J40" t="s">
        <v>522</v>
      </c>
      <c r="K40">
        <f t="shared" si="2"/>
        <v>0</v>
      </c>
      <c r="O40" s="77" t="s">
        <v>487</v>
      </c>
    </row>
    <row r="41" spans="1:15" x14ac:dyDescent="0.3">
      <c r="A41">
        <f>VLOOKUP(C41,'UniqueAuthor#s'!$S$5:$T$60,2,TRUE)</f>
        <v>6</v>
      </c>
      <c r="B41" t="str">
        <f>IF('Source NewCleanData'!$C249="lesson4",'Source NewCleanData'!C249,"")</f>
        <v>lesson4</v>
      </c>
      <c r="C41">
        <f>IF('Source NewCleanData'!$C249="lesson4",'Source NewCleanData'!D249,"")</f>
        <v>171256030</v>
      </c>
      <c r="D41" t="str">
        <f>IF('Source NewCleanData'!$C249="lesson4",'Source NewCleanData'!E249,"")</f>
        <v>requires|S|&gt;=1and|T|=0;</v>
      </c>
      <c r="E41" t="b">
        <f t="shared" si="1"/>
        <v>0</v>
      </c>
      <c r="F41" s="80" t="str">
        <f>IF('Source NewCleanData'!$C249="lesson4",'Source NewCleanData'!F249,"")</f>
        <v>2018-04-26T05:04:45.718Z</v>
      </c>
      <c r="I41">
        <v>36</v>
      </c>
      <c r="J41" t="s">
        <v>523</v>
      </c>
      <c r="K41">
        <f t="shared" si="2"/>
        <v>0</v>
      </c>
      <c r="O41" s="77" t="s">
        <v>37</v>
      </c>
    </row>
    <row r="42" spans="1:15" x14ac:dyDescent="0.3">
      <c r="A42">
        <f>VLOOKUP(C42,'UniqueAuthor#s'!$S$5:$T$60,2,TRUE)</f>
        <v>7</v>
      </c>
      <c r="B42" t="str">
        <f>IF('Source NewCleanData'!$C296="lesson4",'Source NewCleanData'!C296,"")</f>
        <v>lesson4</v>
      </c>
      <c r="C42">
        <f>IF('Source NewCleanData'!$C296="lesson4",'Source NewCleanData'!D296,"")</f>
        <v>202435402</v>
      </c>
      <c r="D42" t="str">
        <f>IF('Source NewCleanData'!$C296="lesson4",'Source NewCleanData'!E296,"")</f>
        <v>requires1&lt;=|S|and|T|+1&lt;=Max_Depth;</v>
      </c>
      <c r="E42" t="b">
        <f t="shared" si="1"/>
        <v>1</v>
      </c>
      <c r="F42" s="80" t="str">
        <f>IF('Source NewCleanData'!$C296="lesson4",'Source NewCleanData'!F296,"")</f>
        <v>2018-04-23T23:17:30.902Z</v>
      </c>
      <c r="I42">
        <v>37</v>
      </c>
      <c r="J42" t="s">
        <v>524</v>
      </c>
      <c r="K42">
        <f t="shared" si="2"/>
        <v>0</v>
      </c>
      <c r="O42" s="77" t="s">
        <v>495</v>
      </c>
    </row>
    <row r="43" spans="1:15" x14ac:dyDescent="0.3">
      <c r="A43">
        <f>VLOOKUP(C43,'UniqueAuthor#s'!$S$5:$T$60,2,TRUE)</f>
        <v>7</v>
      </c>
      <c r="B43" t="str">
        <f>IF('Source NewCleanData'!$C314="lesson4",'Source NewCleanData'!C314,"")</f>
        <v>lesson4</v>
      </c>
      <c r="C43">
        <f>IF('Source NewCleanData'!$C314="lesson4",'Source NewCleanData'!D314,"")</f>
        <v>202435402</v>
      </c>
      <c r="D43" t="str">
        <f>IF('Source NewCleanData'!$C314="lesson4",'Source NewCleanData'!E314,"")</f>
        <v>requires|S|&gt;=1andT&lt;=Max_Depth;</v>
      </c>
      <c r="E43" t="b">
        <f t="shared" si="1"/>
        <v>0</v>
      </c>
      <c r="F43" s="80" t="str">
        <f>IF('Source NewCleanData'!$C314="lesson4",'Source NewCleanData'!F314,"")</f>
        <v>2018-04-23T23:28:32.060Z</v>
      </c>
      <c r="I43">
        <v>38</v>
      </c>
      <c r="J43" t="s">
        <v>482</v>
      </c>
      <c r="K43">
        <f t="shared" si="2"/>
        <v>0</v>
      </c>
      <c r="O43" s="77" t="s">
        <v>497</v>
      </c>
    </row>
    <row r="44" spans="1:15" x14ac:dyDescent="0.3">
      <c r="A44">
        <f>VLOOKUP(C44,'UniqueAuthor#s'!$S$5:$T$60,2,TRUE)</f>
        <v>7</v>
      </c>
      <c r="B44" t="str">
        <f>IF('Source NewCleanData'!$C315="lesson4",'Source NewCleanData'!C315,"")</f>
        <v>lesson4</v>
      </c>
      <c r="C44">
        <f>IF('Source NewCleanData'!$C315="lesson4",'Source NewCleanData'!D315,"")</f>
        <v>202435402</v>
      </c>
      <c r="D44" t="str">
        <f>IF('Source NewCleanData'!$C315="lesson4",'Source NewCleanData'!E315,"")</f>
        <v>requires1&lt;=|S|andT&lt;=Max_Depth;</v>
      </c>
      <c r="E44" t="b">
        <f t="shared" si="1"/>
        <v>0</v>
      </c>
      <c r="F44" s="80" t="str">
        <f>IF('Source NewCleanData'!$C315="lesson4",'Source NewCleanData'!F315,"")</f>
        <v>2018-04-23T23:28:42.888Z</v>
      </c>
      <c r="I44">
        <v>39</v>
      </c>
      <c r="J44" t="s">
        <v>525</v>
      </c>
      <c r="K44">
        <f t="shared" si="2"/>
        <v>0</v>
      </c>
      <c r="O44" s="77"/>
    </row>
    <row r="45" spans="1:15" x14ac:dyDescent="0.3">
      <c r="A45">
        <f>VLOOKUP(C45,'UniqueAuthor#s'!$S$5:$T$60,2,TRUE)</f>
        <v>7</v>
      </c>
      <c r="B45" t="str">
        <f>IF('Source NewCleanData'!$C316="lesson4",'Source NewCleanData'!C316,"")</f>
        <v>lesson4</v>
      </c>
      <c r="C45">
        <f>IF('Source NewCleanData'!$C316="lesson4",'Source NewCleanData'!D316,"")</f>
        <v>202435402</v>
      </c>
      <c r="D45" t="str">
        <f>IF('Source NewCleanData'!$C316="lesson4",'Source NewCleanData'!E316,"")</f>
        <v>requires1&lt;=|S|and|T|&lt;=Max_Depth;</v>
      </c>
      <c r="E45" t="b">
        <f t="shared" si="1"/>
        <v>0</v>
      </c>
      <c r="F45" s="80" t="str">
        <f>IF('Source NewCleanData'!$C316="lesson4",'Source NewCleanData'!F316,"")</f>
        <v>2018-04-23T23:28:57.286Z</v>
      </c>
      <c r="I45">
        <v>40</v>
      </c>
      <c r="J45" t="s">
        <v>526</v>
      </c>
      <c r="K45">
        <f t="shared" si="2"/>
        <v>0</v>
      </c>
      <c r="O45" s="77" t="s">
        <v>199</v>
      </c>
    </row>
    <row r="46" spans="1:15" x14ac:dyDescent="0.3">
      <c r="A46">
        <f>VLOOKUP(C46,'UniqueAuthor#s'!$S$5:$T$60,2,TRUE)</f>
        <v>7</v>
      </c>
      <c r="B46" t="str">
        <f>IF('Source NewCleanData'!$C317="lesson4",'Source NewCleanData'!C317,"")</f>
        <v>lesson4</v>
      </c>
      <c r="C46">
        <f>IF('Source NewCleanData'!$C317="lesson4",'Source NewCleanData'!D317,"")</f>
        <v>202435402</v>
      </c>
      <c r="D46" t="str">
        <f>IF('Source NewCleanData'!$C317="lesson4",'Source NewCleanData'!E317,"")</f>
        <v>requires1&lt;=|S|and|T|+1&lt;=Max_Depth;</v>
      </c>
      <c r="E46" t="b">
        <f t="shared" si="1"/>
        <v>1</v>
      </c>
      <c r="F46" s="80" t="str">
        <f>IF('Source NewCleanData'!$C317="lesson4",'Source NewCleanData'!F317,"")</f>
        <v>2018-04-23T23:29:11.285Z</v>
      </c>
      <c r="I46">
        <v>41</v>
      </c>
      <c r="J46" t="s">
        <v>527</v>
      </c>
      <c r="K46">
        <f t="shared" si="2"/>
        <v>0</v>
      </c>
      <c r="O46" s="77" t="s">
        <v>37</v>
      </c>
    </row>
    <row r="47" spans="1:15" x14ac:dyDescent="0.3">
      <c r="A47">
        <f>VLOOKUP(C47,'UniqueAuthor#s'!$S$5:$T$60,2,TRUE)</f>
        <v>8</v>
      </c>
      <c r="B47" t="str">
        <f>IF('Source NewCleanData'!$C343="lesson4",'Source NewCleanData'!C343,"")</f>
        <v>lesson4</v>
      </c>
      <c r="C47">
        <f>IF('Source NewCleanData'!$C343="lesson4",'Source NewCleanData'!D343,"")</f>
        <v>211663413</v>
      </c>
      <c r="D47" t="str">
        <f>IF('Source NewCleanData'!$C343="lesson4",'Source NewCleanData'!E343,"")</f>
        <v>requires|S|&gt;=1;</v>
      </c>
      <c r="E47" t="b">
        <f t="shared" si="1"/>
        <v>0</v>
      </c>
      <c r="F47" s="80" t="str">
        <f>IF('Source NewCleanData'!$C343="lesson4",'Source NewCleanData'!F343,"")</f>
        <v>2018-04-30T01:58:17.130Z</v>
      </c>
      <c r="I47">
        <v>42</v>
      </c>
      <c r="J47" t="s">
        <v>528</v>
      </c>
      <c r="K47">
        <f t="shared" si="2"/>
        <v>0</v>
      </c>
      <c r="O47" s="77" t="s">
        <v>502</v>
      </c>
    </row>
    <row r="48" spans="1:15" x14ac:dyDescent="0.3">
      <c r="A48">
        <f>VLOOKUP(C48,'UniqueAuthor#s'!$S$5:$T$60,2,TRUE)</f>
        <v>8</v>
      </c>
      <c r="B48" t="str">
        <f>IF('Source NewCleanData'!$C344="lesson4",'Source NewCleanData'!C344,"")</f>
        <v>lesson4</v>
      </c>
      <c r="C48">
        <f>IF('Source NewCleanData'!$C344="lesson4",'Source NewCleanData'!D344,"")</f>
        <v>211663413</v>
      </c>
      <c r="D48" t="str">
        <f>IF('Source NewCleanData'!$C344="lesson4",'Source NewCleanData'!E344,"")</f>
        <v>requires|#S|&gt;=1;</v>
      </c>
      <c r="E48" t="b">
        <f t="shared" si="1"/>
        <v>0</v>
      </c>
      <c r="F48" s="80" t="str">
        <f>IF('Source NewCleanData'!$C344="lesson4",'Source NewCleanData'!F344,"")</f>
        <v>2018-04-30T01:59:03.065Z</v>
      </c>
      <c r="I48">
        <v>43</v>
      </c>
      <c r="J48" t="s">
        <v>529</v>
      </c>
      <c r="K48">
        <f t="shared" si="2"/>
        <v>0</v>
      </c>
      <c r="O48" s="77" t="s">
        <v>43</v>
      </c>
    </row>
    <row r="49" spans="1:15" x14ac:dyDescent="0.3">
      <c r="A49">
        <f>VLOOKUP(C49,'UniqueAuthor#s'!$S$5:$T$60,2,TRUE)</f>
        <v>8</v>
      </c>
      <c r="B49" t="str">
        <f>IF('Source NewCleanData'!$C345="lesson4",'Source NewCleanData'!C345,"")</f>
        <v>lesson4</v>
      </c>
      <c r="C49">
        <f>IF('Source NewCleanData'!$C345="lesson4",'Source NewCleanData'!D345,"")</f>
        <v>211663413</v>
      </c>
      <c r="D49" t="str">
        <f>IF('Source NewCleanData'!$C345="lesson4",'Source NewCleanData'!E345,"")</f>
        <v>requires|#S|&gt;=1and1+|#T|&lt;=Max_Depth;</v>
      </c>
      <c r="E49" t="b">
        <f t="shared" si="1"/>
        <v>0</v>
      </c>
      <c r="F49" s="80" t="str">
        <f>IF('Source NewCleanData'!$C345="lesson4",'Source NewCleanData'!F345,"")</f>
        <v>2018-04-30T01:59:36.330Z</v>
      </c>
      <c r="I49">
        <v>44</v>
      </c>
      <c r="J49" t="s">
        <v>530</v>
      </c>
      <c r="K49">
        <f t="shared" si="2"/>
        <v>0</v>
      </c>
      <c r="O49" s="77"/>
    </row>
    <row r="50" spans="1:15" x14ac:dyDescent="0.3">
      <c r="A50">
        <f>VLOOKUP(C50,'UniqueAuthor#s'!$S$5:$T$60,2,TRUE)</f>
        <v>8</v>
      </c>
      <c r="B50" t="str">
        <f>IF('Source NewCleanData'!$C346="lesson4",'Source NewCleanData'!C346,"")</f>
        <v>lesson4</v>
      </c>
      <c r="C50">
        <f>IF('Source NewCleanData'!$C346="lesson4",'Source NewCleanData'!D346,"")</f>
        <v>211663413</v>
      </c>
      <c r="D50" t="str">
        <f>IF('Source NewCleanData'!$C346="lesson4",'Source NewCleanData'!E346,"")</f>
        <v>requires|S|&gt;=1and1+|T|&lt;=Max_Depth;</v>
      </c>
      <c r="E50" t="b">
        <f t="shared" si="1"/>
        <v>1</v>
      </c>
      <c r="F50" s="80" t="str">
        <f>IF('Source NewCleanData'!$C346="lesson4",'Source NewCleanData'!F346,"")</f>
        <v>2018-04-30T01:59:44.298Z</v>
      </c>
      <c r="I50">
        <v>45</v>
      </c>
      <c r="J50" t="s">
        <v>531</v>
      </c>
      <c r="K50">
        <f t="shared" si="2"/>
        <v>0</v>
      </c>
      <c r="O50" s="77" t="s">
        <v>506</v>
      </c>
    </row>
    <row r="51" spans="1:15" x14ac:dyDescent="0.3">
      <c r="A51">
        <f>VLOOKUP(C51,'UniqueAuthor#s'!$S$5:$T$60,2,TRUE)</f>
        <v>9</v>
      </c>
      <c r="B51" t="str">
        <f>IF('Source NewCleanData'!$C363="lesson4",'Source NewCleanData'!C363,"")</f>
        <v>lesson4</v>
      </c>
      <c r="C51">
        <f>IF('Source NewCleanData'!$C363="lesson4",'Source NewCleanData'!D363,"")</f>
        <v>244920322</v>
      </c>
      <c r="D51" t="str">
        <f>IF('Source NewCleanData'!$C363="lesson4",'Source NewCleanData'!E363,"")</f>
        <v>requires|S|&gt;0and|T|&lt;3;</v>
      </c>
      <c r="E51" t="b">
        <f t="shared" si="1"/>
        <v>1</v>
      </c>
      <c r="F51" s="80" t="str">
        <f>IF('Source NewCleanData'!$C363="lesson4",'Source NewCleanData'!F363,"")</f>
        <v>2018-04-25T18:27:34.923Z</v>
      </c>
      <c r="I51">
        <v>46</v>
      </c>
      <c r="J51" t="s">
        <v>533</v>
      </c>
      <c r="K51">
        <f t="shared" si="2"/>
        <v>0</v>
      </c>
      <c r="O51" s="77" t="s">
        <v>3393</v>
      </c>
    </row>
    <row r="52" spans="1:15" x14ac:dyDescent="0.3">
      <c r="A52">
        <f>VLOOKUP(C52,'UniqueAuthor#s'!$S$5:$T$60,2,TRUE)</f>
        <v>10</v>
      </c>
      <c r="B52" t="str">
        <f>IF('Source NewCleanData'!$C379="lesson4",'Source NewCleanData'!C379,"")</f>
        <v>lesson4</v>
      </c>
      <c r="C52">
        <f>IF('Source NewCleanData'!$C379="lesson4",'Source NewCleanData'!D379,"")</f>
        <v>246635549</v>
      </c>
      <c r="D52" t="str">
        <f>IF('Source NewCleanData'!$C379="lesson4",'Source NewCleanData'!E379,"")</f>
        <v>requires|S|&gt;0;</v>
      </c>
      <c r="E52" t="b">
        <f t="shared" si="1"/>
        <v>0</v>
      </c>
      <c r="F52" s="80" t="str">
        <f>IF('Source NewCleanData'!$C379="lesson4",'Source NewCleanData'!F379,"")</f>
        <v>2018-05-04T02:13:09.739Z</v>
      </c>
      <c r="I52">
        <v>47</v>
      </c>
      <c r="J52" t="s">
        <v>534</v>
      </c>
      <c r="K52">
        <f t="shared" si="2"/>
        <v>0</v>
      </c>
      <c r="O52" s="77" t="s">
        <v>3394</v>
      </c>
    </row>
    <row r="53" spans="1:15" x14ac:dyDescent="0.3">
      <c r="A53">
        <f>VLOOKUP(C53,'UniqueAuthor#s'!$S$5:$T$60,2,TRUE)</f>
        <v>10</v>
      </c>
      <c r="B53" t="str">
        <f>IF('Source NewCleanData'!$C380="lesson4",'Source NewCleanData'!C380,"")</f>
        <v>lesson4</v>
      </c>
      <c r="C53">
        <f>IF('Source NewCleanData'!$C380="lesson4",'Source NewCleanData'!D380,"")</f>
        <v>246635549</v>
      </c>
      <c r="D53" t="str">
        <f>IF('Source NewCleanData'!$C380="lesson4",'Source NewCleanData'!E380,"")</f>
        <v>requires|S|&gt;0and|T|&lt;3;</v>
      </c>
      <c r="E53" t="b">
        <f t="shared" si="1"/>
        <v>1</v>
      </c>
      <c r="F53" s="80" t="str">
        <f>IF('Source NewCleanData'!$C380="lesson4",'Source NewCleanData'!F380,"")</f>
        <v>2018-05-04T02:13:41.898Z</v>
      </c>
      <c r="I53">
        <v>48</v>
      </c>
      <c r="J53" t="s">
        <v>535</v>
      </c>
      <c r="K53">
        <f t="shared" si="2"/>
        <v>0</v>
      </c>
      <c r="O53" s="77" t="s">
        <v>251</v>
      </c>
    </row>
    <row r="54" spans="1:15" ht="15" thickBot="1" x14ac:dyDescent="0.35">
      <c r="A54">
        <f>VLOOKUP(C54,'UniqueAuthor#s'!$S$5:$T$60,2,TRUE)</f>
        <v>11</v>
      </c>
      <c r="B54" t="str">
        <f>IF('Source NewCleanData'!$C409="lesson4",'Source NewCleanData'!C409,"")</f>
        <v>lesson4</v>
      </c>
      <c r="C54">
        <f>IF('Source NewCleanData'!$C409="lesson4",'Source NewCleanData'!D409,"")</f>
        <v>255664131</v>
      </c>
      <c r="D54" t="str">
        <f>IF('Source NewCleanData'!$C409="lesson4",'Source NewCleanData'!E409,"")</f>
        <v>requires|S|&gt;0;</v>
      </c>
      <c r="E54" t="b">
        <f t="shared" si="1"/>
        <v>0</v>
      </c>
      <c r="F54" s="80" t="str">
        <f>IF('Source NewCleanData'!$C409="lesson4",'Source NewCleanData'!F409,"")</f>
        <v>2018-04-26T17:00:00.484Z</v>
      </c>
      <c r="I54">
        <v>49</v>
      </c>
      <c r="J54" t="s">
        <v>536</v>
      </c>
      <c r="K54">
        <f t="shared" si="2"/>
        <v>0</v>
      </c>
      <c r="O54" s="78" t="s">
        <v>254</v>
      </c>
    </row>
    <row r="55" spans="1:15" x14ac:dyDescent="0.3">
      <c r="A55">
        <f>VLOOKUP(C55,'UniqueAuthor#s'!$S$5:$T$60,2,TRUE)</f>
        <v>11</v>
      </c>
      <c r="B55" t="str">
        <f>IF('Source NewCleanData'!$C410="lesson4",'Source NewCleanData'!C410,"")</f>
        <v>lesson4</v>
      </c>
      <c r="C55">
        <f>IF('Source NewCleanData'!$C410="lesson4",'Source NewCleanData'!D410,"")</f>
        <v>255664131</v>
      </c>
      <c r="D55" t="str">
        <f>IF('Source NewCleanData'!$C410="lesson4",'Source NewCleanData'!E410,"")</f>
        <v>requires|S|=1;</v>
      </c>
      <c r="E55" t="b">
        <f t="shared" si="1"/>
        <v>0</v>
      </c>
      <c r="F55" s="80" t="str">
        <f>IF('Source NewCleanData'!$C410="lesson4",'Source NewCleanData'!F410,"")</f>
        <v>2018-04-26T17:00:27.720Z</v>
      </c>
      <c r="I55">
        <v>50</v>
      </c>
      <c r="J55" t="s">
        <v>537</v>
      </c>
      <c r="K55">
        <f t="shared" si="2"/>
        <v>0</v>
      </c>
    </row>
    <row r="56" spans="1:15" x14ac:dyDescent="0.3">
      <c r="A56">
        <f>VLOOKUP(C56,'UniqueAuthor#s'!$S$5:$T$60,2,TRUE)</f>
        <v>11</v>
      </c>
      <c r="B56" t="str">
        <f>IF('Source NewCleanData'!$C411="lesson4",'Source NewCleanData'!C411,"")</f>
        <v>lesson4</v>
      </c>
      <c r="C56">
        <f>IF('Source NewCleanData'!$C411="lesson4",'Source NewCleanData'!D411,"")</f>
        <v>255664131</v>
      </c>
      <c r="D56" t="str">
        <f>IF('Source NewCleanData'!$C411="lesson4",'Source NewCleanData'!E411,"")</f>
        <v>requires|S|&gt;0and|T|&lt;=3;</v>
      </c>
      <c r="E56" t="b">
        <f t="shared" si="1"/>
        <v>0</v>
      </c>
      <c r="F56" s="80" t="str">
        <f>IF('Source NewCleanData'!$C411="lesson4",'Source NewCleanData'!F411,"")</f>
        <v>2018-04-26T17:01:03.886Z</v>
      </c>
      <c r="I56">
        <v>51</v>
      </c>
      <c r="J56" t="s">
        <v>538</v>
      </c>
      <c r="K56">
        <f t="shared" si="2"/>
        <v>0</v>
      </c>
    </row>
    <row r="57" spans="1:15" x14ac:dyDescent="0.3">
      <c r="A57">
        <f>VLOOKUP(C57,'UniqueAuthor#s'!$S$5:$T$60,2,TRUE)</f>
        <v>11</v>
      </c>
      <c r="B57" t="str">
        <f>IF('Source NewCleanData'!$C412="lesson4",'Source NewCleanData'!C412,"")</f>
        <v>lesson4</v>
      </c>
      <c r="C57">
        <f>IF('Source NewCleanData'!$C412="lesson4",'Source NewCleanData'!D412,"")</f>
        <v>255664131</v>
      </c>
      <c r="D57" t="str">
        <f>IF('Source NewCleanData'!$C412="lesson4",'Source NewCleanData'!E412,"")</f>
        <v>requires|S|&gt;0and|T|&lt;3;</v>
      </c>
      <c r="E57" t="b">
        <f t="shared" si="1"/>
        <v>1</v>
      </c>
      <c r="F57" s="80" t="str">
        <f>IF('Source NewCleanData'!$C412="lesson4",'Source NewCleanData'!F412,"")</f>
        <v>2018-04-26T17:01:09.243Z</v>
      </c>
      <c r="I57">
        <v>52</v>
      </c>
      <c r="J57" t="s">
        <v>539</v>
      </c>
      <c r="K57">
        <f t="shared" si="2"/>
        <v>0</v>
      </c>
    </row>
    <row r="58" spans="1:15" x14ac:dyDescent="0.3">
      <c r="A58">
        <f>VLOOKUP(C58,'UniqueAuthor#s'!$S$5:$T$60,2,TRUE)</f>
        <v>12</v>
      </c>
      <c r="B58" t="str">
        <f>IF('Source NewCleanData'!$C439="lesson4",'Source NewCleanData'!C439,"")</f>
        <v>lesson4</v>
      </c>
      <c r="C58">
        <f>IF('Source NewCleanData'!$C439="lesson4",'Source NewCleanData'!D439,"")</f>
        <v>256272415</v>
      </c>
      <c r="D58" t="str">
        <f>IF('Source NewCleanData'!$C439="lesson4",'Source NewCleanData'!E439,"")</f>
        <v>requires|S|&gt;=1;</v>
      </c>
      <c r="E58" t="b">
        <f t="shared" si="1"/>
        <v>0</v>
      </c>
      <c r="F58" s="80" t="str">
        <f>IF('Source NewCleanData'!$C439="lesson4",'Source NewCleanData'!F439,"")</f>
        <v>2018-04-26T23:08:40.256Z</v>
      </c>
      <c r="I58">
        <v>53</v>
      </c>
      <c r="J58" t="s">
        <v>540</v>
      </c>
      <c r="K58">
        <f t="shared" si="2"/>
        <v>0</v>
      </c>
    </row>
    <row r="59" spans="1:15" x14ac:dyDescent="0.3">
      <c r="A59">
        <f>VLOOKUP(C59,'UniqueAuthor#s'!$S$5:$T$60,2,TRUE)</f>
        <v>12</v>
      </c>
      <c r="B59" t="str">
        <f>IF('Source NewCleanData'!$C440="lesson4",'Source NewCleanData'!C440,"")</f>
        <v>lesson4</v>
      </c>
      <c r="C59">
        <f>IF('Source NewCleanData'!$C440="lesson4",'Source NewCleanData'!D440,"")</f>
        <v>256272415</v>
      </c>
      <c r="D59" t="str">
        <f>IF('Source NewCleanData'!$C440="lesson4",'Source NewCleanData'!E440,"")</f>
        <v>requires|S|&gt;=1;|T|&lt;3;</v>
      </c>
      <c r="E59" t="b">
        <f t="shared" si="1"/>
        <v>0</v>
      </c>
      <c r="F59" s="80" t="str">
        <f>IF('Source NewCleanData'!$C440="lesson4",'Source NewCleanData'!F440,"")</f>
        <v>2018-04-26T23:09:35.203Z</v>
      </c>
      <c r="I59">
        <v>54</v>
      </c>
      <c r="J59" t="s">
        <v>541</v>
      </c>
      <c r="K59">
        <f t="shared" si="2"/>
        <v>0</v>
      </c>
    </row>
    <row r="60" spans="1:15" x14ac:dyDescent="0.3">
      <c r="A60">
        <f>VLOOKUP(C60,'UniqueAuthor#s'!$S$5:$T$60,2,TRUE)</f>
        <v>12</v>
      </c>
      <c r="B60" t="str">
        <f>IF('Source NewCleanData'!$C441="lesson4",'Source NewCleanData'!C441,"")</f>
        <v>lesson4</v>
      </c>
      <c r="C60">
        <f>IF('Source NewCleanData'!$C441="lesson4",'Source NewCleanData'!D441,"")</f>
        <v>256272415</v>
      </c>
      <c r="D60" t="str">
        <f>IF('Source NewCleanData'!$C441="lesson4",'Source NewCleanData'!E441,"")</f>
        <v>requires|S|&gt;=1and|T|&lt;3;</v>
      </c>
      <c r="E60" t="b">
        <f t="shared" si="1"/>
        <v>0</v>
      </c>
      <c r="F60" s="80" t="str">
        <f>IF('Source NewCleanData'!$C441="lesson4",'Source NewCleanData'!F441,"")</f>
        <v>2018-04-26T23:09:42.967Z</v>
      </c>
      <c r="I60">
        <v>55</v>
      </c>
      <c r="J60" t="s">
        <v>542</v>
      </c>
      <c r="K60">
        <f t="shared" si="2"/>
        <v>0</v>
      </c>
    </row>
    <row r="61" spans="1:15" x14ac:dyDescent="0.3">
      <c r="A61">
        <f>VLOOKUP(C61,'UniqueAuthor#s'!$S$5:$T$60,2,TRUE)</f>
        <v>13</v>
      </c>
      <c r="B61" t="str">
        <f>IF('Source NewCleanData'!$C490="lesson4",'Source NewCleanData'!C490,"")</f>
        <v>lesson4</v>
      </c>
      <c r="C61">
        <f>IF('Source NewCleanData'!$C490="lesson4",'Source NewCleanData'!D490,"")</f>
        <v>271627384</v>
      </c>
      <c r="D61" t="str">
        <f>IF('Source NewCleanData'!$C490="lesson4",'Source NewCleanData'!E490,"")</f>
        <v>requires|S|&gt;=1and|T|&lt;3;</v>
      </c>
      <c r="E61" t="b">
        <f t="shared" si="1"/>
        <v>0</v>
      </c>
      <c r="F61" s="80" t="str">
        <f>IF('Source NewCleanData'!$C490="lesson4",'Source NewCleanData'!F490,"")</f>
        <v>2018-04-24T02:59:16.555Z</v>
      </c>
      <c r="I61">
        <v>56</v>
      </c>
      <c r="J61" t="s">
        <v>543</v>
      </c>
      <c r="K61">
        <f t="shared" si="2"/>
        <v>0</v>
      </c>
    </row>
    <row r="62" spans="1:15" x14ac:dyDescent="0.3">
      <c r="A62">
        <f>VLOOKUP(C62,'UniqueAuthor#s'!$S$5:$T$60,2,TRUE)</f>
        <v>14</v>
      </c>
      <c r="B62" t="str">
        <f>IF('Source NewCleanData'!$C501="lesson4",'Source NewCleanData'!C501,"")</f>
        <v>lesson4</v>
      </c>
      <c r="C62">
        <f>IF('Source NewCleanData'!$C501="lesson4",'Source NewCleanData'!D501,"")</f>
        <v>277475471</v>
      </c>
      <c r="D62" t="str">
        <f>IF('Source NewCleanData'!$C501="lesson4",'Source NewCleanData'!E501,"")</f>
        <v>requires|S|&gt;0and|T|&lt;Max_Depth;</v>
      </c>
      <c r="E62" t="b">
        <f t="shared" si="1"/>
        <v>1</v>
      </c>
      <c r="F62" s="80" t="str">
        <f>IF('Source NewCleanData'!$C501="lesson4",'Source NewCleanData'!F501,"")</f>
        <v>2018-04-26T04:21:51.525Z</v>
      </c>
      <c r="I62">
        <v>57</v>
      </c>
      <c r="J62" t="s">
        <v>544</v>
      </c>
      <c r="K62">
        <f t="shared" si="2"/>
        <v>0</v>
      </c>
    </row>
    <row r="63" spans="1:15" x14ac:dyDescent="0.3">
      <c r="A63">
        <f>VLOOKUP(C63,'UniqueAuthor#s'!$S$5:$T$60,2,TRUE)</f>
        <v>14</v>
      </c>
      <c r="B63" t="str">
        <f>IF('Source NewCleanData'!$C508="lesson4",'Source NewCleanData'!C508,"")</f>
        <v>lesson4</v>
      </c>
      <c r="C63">
        <f>IF('Source NewCleanData'!$C508="lesson4",'Source NewCleanData'!D508,"")</f>
        <v>277475471</v>
      </c>
      <c r="D63" t="str">
        <f>IF('Source NewCleanData'!$C508="lesson4",'Source NewCleanData'!E508,"")</f>
        <v>requires|S|&gt;0and|T|&lt;3;</v>
      </c>
      <c r="E63" t="b">
        <f t="shared" si="1"/>
        <v>1</v>
      </c>
      <c r="F63" s="80" t="str">
        <f>IF('Source NewCleanData'!$C508="lesson4",'Source NewCleanData'!F508,"")</f>
        <v>2018-05-03T11:30:26.773Z</v>
      </c>
      <c r="I63">
        <v>58</v>
      </c>
      <c r="J63" t="s">
        <v>545</v>
      </c>
      <c r="K63">
        <f t="shared" si="2"/>
        <v>0</v>
      </c>
    </row>
    <row r="64" spans="1:15" x14ac:dyDescent="0.3">
      <c r="A64">
        <f>VLOOKUP(C64,'UniqueAuthor#s'!$S$5:$T$60,2,TRUE)</f>
        <v>15</v>
      </c>
      <c r="B64" t="str">
        <f>IF('Source NewCleanData'!$C517="lesson4",'Source NewCleanData'!C517,"")</f>
        <v>lesson4</v>
      </c>
      <c r="C64">
        <f>IF('Source NewCleanData'!$C517="lesson4",'Source NewCleanData'!D517,"")</f>
        <v>295685076</v>
      </c>
      <c r="D64" t="str">
        <f>IF('Source NewCleanData'!$C517="lesson4",'Source NewCleanData'!E517,"")</f>
        <v>requires|S|&gt;1,|T|&lt;3;</v>
      </c>
      <c r="E64" t="b">
        <f t="shared" si="1"/>
        <v>0</v>
      </c>
      <c r="F64" s="80" t="str">
        <f>IF('Source NewCleanData'!$C517="lesson4",'Source NewCleanData'!F517,"")</f>
        <v>2018-04-28T16:20:21.335Z</v>
      </c>
      <c r="I64">
        <v>59</v>
      </c>
      <c r="J64" t="s">
        <v>546</v>
      </c>
      <c r="K64">
        <f t="shared" si="2"/>
        <v>0</v>
      </c>
    </row>
    <row r="65" spans="1:11" x14ac:dyDescent="0.3">
      <c r="A65">
        <f>VLOOKUP(C65,'UniqueAuthor#s'!$S$5:$T$60,2,TRUE)</f>
        <v>15</v>
      </c>
      <c r="B65" t="str">
        <f>IF('Source NewCleanData'!$C518="lesson4",'Source NewCleanData'!C518,"")</f>
        <v>lesson4</v>
      </c>
      <c r="C65">
        <f>IF('Source NewCleanData'!$C518="lesson4",'Source NewCleanData'!D518,"")</f>
        <v>295685076</v>
      </c>
      <c r="D65" t="str">
        <f>IF('Source NewCleanData'!$C518="lesson4",'Source NewCleanData'!E518,"")</f>
        <v>requires|S|&gt;1and|T|&lt;3;</v>
      </c>
      <c r="E65" t="b">
        <f t="shared" si="1"/>
        <v>0</v>
      </c>
      <c r="F65" s="80" t="str">
        <f>IF('Source NewCleanData'!$C518="lesson4",'Source NewCleanData'!F518,"")</f>
        <v>2018-04-28T16:20:46.055Z</v>
      </c>
      <c r="I65">
        <v>60</v>
      </c>
      <c r="J65" t="s">
        <v>547</v>
      </c>
      <c r="K65">
        <f t="shared" si="2"/>
        <v>0</v>
      </c>
    </row>
    <row r="66" spans="1:11" x14ac:dyDescent="0.3">
      <c r="A66">
        <f>VLOOKUP(C66,'UniqueAuthor#s'!$S$5:$T$60,2,TRUE)</f>
        <v>16</v>
      </c>
      <c r="B66" t="str">
        <f>IF('Source NewCleanData'!$C543="lesson4",'Source NewCleanData'!C543,"")</f>
        <v>lesson4</v>
      </c>
      <c r="C66">
        <f>IF('Source NewCleanData'!$C543="lesson4",'Source NewCleanData'!D543,"")</f>
        <v>333030749</v>
      </c>
      <c r="D66" t="str">
        <f>IF('Source NewCleanData'!$C543="lesson4",'Source NewCleanData'!E543,"")</f>
        <v>requires|S|&gt;0and|T|&lt;Max_Depth;</v>
      </c>
      <c r="E66" t="b">
        <f t="shared" si="1"/>
        <v>1</v>
      </c>
      <c r="F66" s="80" t="str">
        <f>IF('Source NewCleanData'!$C543="lesson4",'Source NewCleanData'!F543,"")</f>
        <v>2018-04-26T04:19:28.832Z</v>
      </c>
      <c r="I66">
        <v>61</v>
      </c>
      <c r="J66" t="s">
        <v>548</v>
      </c>
      <c r="K66">
        <f t="shared" si="2"/>
        <v>0</v>
      </c>
    </row>
    <row r="67" spans="1:11" x14ac:dyDescent="0.3">
      <c r="A67">
        <f>VLOOKUP(C67,'UniqueAuthor#s'!$S$5:$T$60,2,TRUE)</f>
        <v>17</v>
      </c>
      <c r="B67" t="str">
        <f>IF('Source NewCleanData'!$C574="lesson4",'Source NewCleanData'!C574,"")</f>
        <v>lesson4</v>
      </c>
      <c r="C67">
        <f>IF('Source NewCleanData'!$C574="lesson4",'Source NewCleanData'!D574,"")</f>
        <v>353072782</v>
      </c>
      <c r="D67" t="str">
        <f>IF('Source NewCleanData'!$C574="lesson4",'Source NewCleanData'!E574,"")</f>
        <v>requires1&lt;=|S|;</v>
      </c>
      <c r="E67" t="b">
        <f t="shared" si="1"/>
        <v>0</v>
      </c>
      <c r="F67" s="80" t="str">
        <f>IF('Source NewCleanData'!$C574="lesson4",'Source NewCleanData'!F574,"")</f>
        <v>2018-04-29T19:01:08.073Z</v>
      </c>
      <c r="I67">
        <v>62</v>
      </c>
      <c r="J67" t="s">
        <v>549</v>
      </c>
      <c r="K67">
        <f t="shared" si="2"/>
        <v>0</v>
      </c>
    </row>
    <row r="68" spans="1:11" x14ac:dyDescent="0.3">
      <c r="A68">
        <f>VLOOKUP(C68,'UniqueAuthor#s'!$S$5:$T$60,2,TRUE)</f>
        <v>17</v>
      </c>
      <c r="B68" t="str">
        <f>IF('Source NewCleanData'!$C575="lesson4",'Source NewCleanData'!C575,"")</f>
        <v>lesson4</v>
      </c>
      <c r="C68">
        <f>IF('Source NewCleanData'!$C575="lesson4",'Source NewCleanData'!D575,"")</f>
        <v>353072782</v>
      </c>
      <c r="D68" t="str">
        <f>IF('Source NewCleanData'!$C575="lesson4",'Source NewCleanData'!E575,"")</f>
        <v>requires1&lt;=|S|&lt;=Max_Depth;</v>
      </c>
      <c r="E68" t="b">
        <f t="shared" si="1"/>
        <v>0</v>
      </c>
      <c r="F68" s="80" t="str">
        <f>IF('Source NewCleanData'!$C575="lesson4",'Source NewCleanData'!F575,"")</f>
        <v>2018-04-29T19:02:01.853Z</v>
      </c>
      <c r="I68">
        <v>63</v>
      </c>
      <c r="J68" t="s">
        <v>550</v>
      </c>
      <c r="K68">
        <f t="shared" si="2"/>
        <v>0</v>
      </c>
    </row>
    <row r="69" spans="1:11" x14ac:dyDescent="0.3">
      <c r="A69">
        <f>VLOOKUP(C69,'UniqueAuthor#s'!$S$5:$T$60,2,TRUE)</f>
        <v>17</v>
      </c>
      <c r="B69" t="str">
        <f>IF('Source NewCleanData'!$C576="lesson4",'Source NewCleanData'!C576,"")</f>
        <v>lesson4</v>
      </c>
      <c r="C69">
        <f>IF('Source NewCleanData'!$C576="lesson4",'Source NewCleanData'!D576,"")</f>
        <v>353072782</v>
      </c>
      <c r="D69" t="str">
        <f>IF('Source NewCleanData'!$C576="lesson4",'Source NewCleanData'!E576,"")</f>
        <v>requires|S|&gt;0and|T|&lt;Max_Depth;</v>
      </c>
      <c r="E69" t="b">
        <f t="shared" si="1"/>
        <v>1</v>
      </c>
      <c r="F69" s="80" t="str">
        <f>IF('Source NewCleanData'!$C576="lesson4",'Source NewCleanData'!F576,"")</f>
        <v>2018-04-29T19:03:06.937Z</v>
      </c>
      <c r="I69">
        <v>64</v>
      </c>
      <c r="J69" t="s">
        <v>551</v>
      </c>
      <c r="K69">
        <f t="shared" si="2"/>
        <v>0</v>
      </c>
    </row>
    <row r="70" spans="1:11" x14ac:dyDescent="0.3">
      <c r="A70">
        <f>VLOOKUP(C70,'UniqueAuthor#s'!$S$5:$T$60,2,TRUE)</f>
        <v>18</v>
      </c>
      <c r="B70" t="str">
        <f>IF('Source NewCleanData'!$C599="lesson4",'Source NewCleanData'!C599,"")</f>
        <v>lesson4</v>
      </c>
      <c r="C70">
        <f>IF('Source NewCleanData'!$C599="lesson4",'Source NewCleanData'!D599,"")</f>
        <v>377597233</v>
      </c>
      <c r="D70" t="str">
        <f>IF('Source NewCleanData'!$C599="lesson4",'Source NewCleanData'!E599,"")</f>
        <v>requires|S|&gt;0;</v>
      </c>
      <c r="E70" t="b">
        <f t="shared" si="1"/>
        <v>0</v>
      </c>
      <c r="F70" s="80" t="str">
        <f>IF('Source NewCleanData'!$C599="lesson4",'Source NewCleanData'!F599,"")</f>
        <v>2018-04-26T03:50:44.632Z</v>
      </c>
      <c r="I70">
        <v>65</v>
      </c>
      <c r="J70" t="s">
        <v>552</v>
      </c>
      <c r="K70">
        <f t="shared" si="2"/>
        <v>0</v>
      </c>
    </row>
    <row r="71" spans="1:11" x14ac:dyDescent="0.3">
      <c r="A71">
        <f>VLOOKUP(C71,'UniqueAuthor#s'!$S$5:$T$60,2,TRUE)</f>
        <v>18</v>
      </c>
      <c r="B71" t="str">
        <f>IF('Source NewCleanData'!$C600="lesson4",'Source NewCleanData'!C600,"")</f>
        <v>lesson4</v>
      </c>
      <c r="C71">
        <f>IF('Source NewCleanData'!$C600="lesson4",'Source NewCleanData'!D600,"")</f>
        <v>377597233</v>
      </c>
      <c r="D71" t="str">
        <f>IF('Source NewCleanData'!$C600="lesson4",'Source NewCleanData'!E600,"")</f>
        <v>requires|S|&gt;0and|T|&lt;Max_Depth;</v>
      </c>
      <c r="E71" t="b">
        <f t="shared" ref="E71:E134" si="3">IF(OR($D71=$O$9,$D71=$O$10,$D71=$O$11,$D71=$O$12,$D71=$O$13,$D71=$O$14,$D71=$O$15,$D71=$O$16,$D71=$O$17),TRUE,FALSE)</f>
        <v>1</v>
      </c>
      <c r="F71" s="80" t="str">
        <f>IF('Source NewCleanData'!$C600="lesson4",'Source NewCleanData'!F600,"")</f>
        <v>2018-04-26T03:51:08.445Z</v>
      </c>
      <c r="I71">
        <v>66</v>
      </c>
      <c r="J71" t="s">
        <v>553</v>
      </c>
      <c r="K71">
        <f t="shared" si="2"/>
        <v>0</v>
      </c>
    </row>
    <row r="72" spans="1:11" x14ac:dyDescent="0.3">
      <c r="A72">
        <f>VLOOKUP(C72,'UniqueAuthor#s'!$S$5:$T$60,2,TRUE)</f>
        <v>19</v>
      </c>
      <c r="B72" t="str">
        <f>IF('Source NewCleanData'!$C619="lesson4",'Source NewCleanData'!C619,"")</f>
        <v>lesson4</v>
      </c>
      <c r="C72">
        <f>IF('Source NewCleanData'!$C619="lesson4",'Source NewCleanData'!D619,"")</f>
        <v>379308075</v>
      </c>
      <c r="D72" t="str">
        <f>IF('Source NewCleanData'!$C619="lesson4",'Source NewCleanData'!E619,"")</f>
        <v>requires|S|&gt;=1and|T|&lt;Max_Depth;</v>
      </c>
      <c r="E72" t="b">
        <f t="shared" si="3"/>
        <v>1</v>
      </c>
      <c r="F72" s="80" t="str">
        <f>IF('Source NewCleanData'!$C619="lesson4",'Source NewCleanData'!F619,"")</f>
        <v>2018-04-26T01:09:33.239Z</v>
      </c>
    </row>
    <row r="73" spans="1:11" x14ac:dyDescent="0.3">
      <c r="A73">
        <f>VLOOKUP(C73,'UniqueAuthor#s'!$S$5:$T$60,2,TRUE)</f>
        <v>19</v>
      </c>
      <c r="B73" t="str">
        <f>IF('Source NewCleanData'!$C627="lesson4",'Source NewCleanData'!C627,"")</f>
        <v>lesson4</v>
      </c>
      <c r="C73">
        <f>IF('Source NewCleanData'!$C627="lesson4",'Source NewCleanData'!D627,"")</f>
        <v>379308075</v>
      </c>
      <c r="D73" t="str">
        <f>IF('Source NewCleanData'!$C627="lesson4",'Source NewCleanData'!E627,"")</f>
        <v>requires|S|&gt;=1;</v>
      </c>
      <c r="E73" t="b">
        <f t="shared" si="3"/>
        <v>0</v>
      </c>
      <c r="F73" s="80" t="str">
        <f>IF('Source NewCleanData'!$C627="lesson4",'Source NewCleanData'!F627,"")</f>
        <v>2018-04-26T01:20:58.749Z</v>
      </c>
    </row>
    <row r="74" spans="1:11" x14ac:dyDescent="0.3">
      <c r="A74">
        <f>VLOOKUP(C74,'UniqueAuthor#s'!$S$5:$T$60,2,TRUE)</f>
        <v>19</v>
      </c>
      <c r="B74" t="str">
        <f>IF('Source NewCleanData'!$C628="lesson4",'Source NewCleanData'!C628,"")</f>
        <v>lesson4</v>
      </c>
      <c r="C74">
        <f>IF('Source NewCleanData'!$C628="lesson4",'Source NewCleanData'!D628,"")</f>
        <v>379308075</v>
      </c>
      <c r="D74" t="str">
        <f>IF('Source NewCleanData'!$C628="lesson4",'Source NewCleanData'!E628,"")</f>
        <v>requires|S|&gt;=1and|T|&lt;Max_Depth;</v>
      </c>
      <c r="E74" t="b">
        <f t="shared" si="3"/>
        <v>1</v>
      </c>
      <c r="F74" s="80" t="str">
        <f>IF('Source NewCleanData'!$C628="lesson4",'Source NewCleanData'!F628,"")</f>
        <v>2018-04-26T01:21:48.082Z</v>
      </c>
    </row>
    <row r="75" spans="1:11" x14ac:dyDescent="0.3">
      <c r="A75">
        <f>VLOOKUP(C75,'UniqueAuthor#s'!$S$5:$T$60,2,TRUE)</f>
        <v>19</v>
      </c>
      <c r="B75" t="str">
        <f>IF('Source NewCleanData'!$C639="lesson4",'Source NewCleanData'!C639,"")</f>
        <v>lesson4</v>
      </c>
      <c r="C75">
        <f>IF('Source NewCleanData'!$C639="lesson4",'Source NewCleanData'!D639,"")</f>
        <v>379308075</v>
      </c>
      <c r="D75" t="str">
        <f>IF('Source NewCleanData'!$C639="lesson4",'Source NewCleanData'!E639,"")</f>
        <v>requires|S|&gt;=1and|T|&lt;Max_Depth;</v>
      </c>
      <c r="E75" t="b">
        <f t="shared" si="3"/>
        <v>1</v>
      </c>
      <c r="F75" s="80" t="str">
        <f>IF('Source NewCleanData'!$C639="lesson4",'Source NewCleanData'!F639,"")</f>
        <v>2018-04-26T01:37:01.204Z</v>
      </c>
    </row>
    <row r="76" spans="1:11" x14ac:dyDescent="0.3">
      <c r="A76">
        <f>VLOOKUP(C76,'UniqueAuthor#s'!$S$5:$T$60,2,TRUE)</f>
        <v>19</v>
      </c>
      <c r="B76" t="str">
        <f>IF('Source NewCleanData'!$C658="lesson4",'Source NewCleanData'!C658,"")</f>
        <v>lesson4</v>
      </c>
      <c r="C76">
        <f>IF('Source NewCleanData'!$C658="lesson4",'Source NewCleanData'!D658,"")</f>
        <v>379308075</v>
      </c>
      <c r="D76" t="str">
        <f>IF('Source NewCleanData'!$C658="lesson4",'Source NewCleanData'!E658,"")</f>
        <v>requires|S|&gt;0;</v>
      </c>
      <c r="E76" t="b">
        <f t="shared" si="3"/>
        <v>0</v>
      </c>
      <c r="F76" s="80" t="str">
        <f>IF('Source NewCleanData'!$C658="lesson4",'Source NewCleanData'!F658,"")</f>
        <v>2018-05-03T20:56:37.023Z</v>
      </c>
    </row>
    <row r="77" spans="1:11" x14ac:dyDescent="0.3">
      <c r="A77">
        <f>VLOOKUP(C77,'UniqueAuthor#s'!$S$5:$T$60,2,TRUE)</f>
        <v>19</v>
      </c>
      <c r="B77" t="str">
        <f>IF('Source NewCleanData'!$C659="lesson4",'Source NewCleanData'!C659,"")</f>
        <v>lesson4</v>
      </c>
      <c r="C77">
        <f>IF('Source NewCleanData'!$C659="lesson4",'Source NewCleanData'!D659,"")</f>
        <v>379308075</v>
      </c>
      <c r="D77" t="str">
        <f>IF('Source NewCleanData'!$C659="lesson4",'Source NewCleanData'!E659,"")</f>
        <v>requiresS=#S;</v>
      </c>
      <c r="E77" t="b">
        <f t="shared" si="3"/>
        <v>0</v>
      </c>
      <c r="F77" s="80" t="str">
        <f>IF('Source NewCleanData'!$C659="lesson4",'Source NewCleanData'!F659,"")</f>
        <v>2018-05-03T20:56:54.076Z</v>
      </c>
    </row>
    <row r="78" spans="1:11" x14ac:dyDescent="0.3">
      <c r="A78">
        <f>VLOOKUP(C78,'UniqueAuthor#s'!$S$5:$T$60,2,TRUE)</f>
        <v>19</v>
      </c>
      <c r="B78" t="str">
        <f>IF('Source NewCleanData'!$C660="lesson4",'Source NewCleanData'!C660,"")</f>
        <v>lesson4</v>
      </c>
      <c r="C78">
        <f>IF('Source NewCleanData'!$C660="lesson4",'Source NewCleanData'!D660,"")</f>
        <v>379308075</v>
      </c>
      <c r="D78" t="str">
        <f>IF('Source NewCleanData'!$C660="lesson4",'Source NewCleanData'!E660,"")</f>
        <v>requiresS==#S;</v>
      </c>
      <c r="E78" t="b">
        <f t="shared" si="3"/>
        <v>0</v>
      </c>
      <c r="F78" s="80" t="str">
        <f>IF('Source NewCleanData'!$C660="lesson4",'Source NewCleanData'!F660,"")</f>
        <v>2018-05-03T20:57:03.740Z</v>
      </c>
    </row>
    <row r="79" spans="1:11" x14ac:dyDescent="0.3">
      <c r="A79">
        <f>VLOOKUP(C79,'UniqueAuthor#s'!$S$5:$T$60,2,TRUE)</f>
        <v>19</v>
      </c>
      <c r="B79" t="str">
        <f>IF('Source NewCleanData'!$C661="lesson4",'Source NewCleanData'!C661,"")</f>
        <v>lesson4</v>
      </c>
      <c r="C79">
        <f>IF('Source NewCleanData'!$C661="lesson4",'Source NewCleanData'!D661,"")</f>
        <v>379308075</v>
      </c>
      <c r="D79" t="str">
        <f>IF('Source NewCleanData'!$C661="lesson4",'Source NewCleanData'!E661,"")</f>
        <v>requires#S==S;</v>
      </c>
      <c r="E79" t="b">
        <f t="shared" si="3"/>
        <v>0</v>
      </c>
      <c r="F79" s="80" t="str">
        <f>IF('Source NewCleanData'!$C661="lesson4",'Source NewCleanData'!F661,"")</f>
        <v>2018-05-03T20:57:12.373Z</v>
      </c>
    </row>
    <row r="80" spans="1:11" x14ac:dyDescent="0.3">
      <c r="A80">
        <f>VLOOKUP(C80,'UniqueAuthor#s'!$S$5:$T$60,2,TRUE)</f>
        <v>19</v>
      </c>
      <c r="B80" t="str">
        <f>IF('Source NewCleanData'!$C662="lesson4",'Source NewCleanData'!C662,"")</f>
        <v>lesson4</v>
      </c>
      <c r="C80">
        <f>IF('Source NewCleanData'!$C662="lesson4",'Source NewCleanData'!D662,"")</f>
        <v>379308075</v>
      </c>
      <c r="D80" t="str">
        <f>IF('Source NewCleanData'!$C662="lesson4",'Source NewCleanData'!E662,"")</f>
        <v>requires#S=S;</v>
      </c>
      <c r="E80" t="b">
        <f t="shared" si="3"/>
        <v>0</v>
      </c>
      <c r="F80" s="80" t="str">
        <f>IF('Source NewCleanData'!$C662="lesson4",'Source NewCleanData'!F662,"")</f>
        <v>2018-05-03T20:57:17.210Z</v>
      </c>
    </row>
    <row r="81" spans="1:6" x14ac:dyDescent="0.3">
      <c r="A81">
        <f>VLOOKUP(C81,'UniqueAuthor#s'!$S$5:$T$60,2,TRUE)</f>
        <v>19</v>
      </c>
      <c r="B81" t="str">
        <f>IF('Source NewCleanData'!$C663="lesson4",'Source NewCleanData'!C663,"")</f>
        <v>lesson4</v>
      </c>
      <c r="C81">
        <f>IF('Source NewCleanData'!$C663="lesson4",'Source NewCleanData'!D663,"")</f>
        <v>379308075</v>
      </c>
      <c r="D81" t="str">
        <f>IF('Source NewCleanData'!$C663="lesson4",'Source NewCleanData'!E663,"")</f>
        <v>requires|S|&gt;0&amp;|T|&lt;Max_Depth;</v>
      </c>
      <c r="E81" t="b">
        <f t="shared" si="3"/>
        <v>0</v>
      </c>
      <c r="F81" s="80" t="str">
        <f>IF('Source NewCleanData'!$C663="lesson4",'Source NewCleanData'!F663,"")</f>
        <v>2018-05-03T20:57:54.131Z</v>
      </c>
    </row>
    <row r="82" spans="1:6" x14ac:dyDescent="0.3">
      <c r="A82">
        <f>VLOOKUP(C82,'UniqueAuthor#s'!$S$5:$T$60,2,TRUE)</f>
        <v>19</v>
      </c>
      <c r="B82" t="str">
        <f>IF('Source NewCleanData'!$C664="lesson4",'Source NewCleanData'!C664,"")</f>
        <v>lesson4</v>
      </c>
      <c r="C82">
        <f>IF('Source NewCleanData'!$C664="lesson4",'Source NewCleanData'!D664,"")</f>
        <v>379308075</v>
      </c>
      <c r="D82" t="str">
        <f>IF('Source NewCleanData'!$C664="lesson4",'Source NewCleanData'!E664,"")</f>
        <v>requires|S|&gt;0;</v>
      </c>
      <c r="E82" t="b">
        <f t="shared" si="3"/>
        <v>0</v>
      </c>
      <c r="F82" s="80" t="str">
        <f>IF('Source NewCleanData'!$C664="lesson4",'Source NewCleanData'!F664,"")</f>
        <v>2018-05-03T20:58:18.643Z</v>
      </c>
    </row>
    <row r="83" spans="1:6" x14ac:dyDescent="0.3">
      <c r="A83">
        <f>VLOOKUP(C83,'UniqueAuthor#s'!$S$5:$T$60,2,TRUE)</f>
        <v>19</v>
      </c>
      <c r="B83" t="str">
        <f>IF('Source NewCleanData'!$C665="lesson4",'Source NewCleanData'!C665,"")</f>
        <v>lesson4</v>
      </c>
      <c r="C83">
        <f>IF('Source NewCleanData'!$C665="lesson4",'Source NewCleanData'!D665,"")</f>
        <v>379308075</v>
      </c>
      <c r="D83" t="str">
        <f>IF('Source NewCleanData'!$C665="lesson4",'Source NewCleanData'!E665,"")</f>
        <v>requires|S|&gt;0&amp;&amp;|T|&lt;Max_Depth;</v>
      </c>
      <c r="E83" t="b">
        <f t="shared" si="3"/>
        <v>0</v>
      </c>
      <c r="F83" s="80" t="str">
        <f>IF('Source NewCleanData'!$C665="lesson4",'Source NewCleanData'!F665,"")</f>
        <v>2018-05-03T20:58:50.162Z</v>
      </c>
    </row>
    <row r="84" spans="1:6" x14ac:dyDescent="0.3">
      <c r="A84">
        <f>VLOOKUP(C84,'UniqueAuthor#s'!$S$5:$T$60,2,TRUE)</f>
        <v>19</v>
      </c>
      <c r="B84" t="str">
        <f>IF('Source NewCleanData'!$C666="lesson4",'Source NewCleanData'!C666,"")</f>
        <v>lesson4</v>
      </c>
      <c r="C84">
        <f>IF('Source NewCleanData'!$C666="lesson4",'Source NewCleanData'!D666,"")</f>
        <v>379308075</v>
      </c>
      <c r="D84" t="str">
        <f>IF('Source NewCleanData'!$C666="lesson4",'Source NewCleanData'!E666,"")</f>
        <v>requires|S|&gt;0&amp;|T|&lt;Max_Depth;</v>
      </c>
      <c r="E84" t="b">
        <f t="shared" si="3"/>
        <v>0</v>
      </c>
      <c r="F84" s="80" t="str">
        <f>IF('Source NewCleanData'!$C666="lesson4",'Source NewCleanData'!F666,"")</f>
        <v>2018-05-03T20:59:01.004Z</v>
      </c>
    </row>
    <row r="85" spans="1:6" x14ac:dyDescent="0.3">
      <c r="A85">
        <f>VLOOKUP(C85,'UniqueAuthor#s'!$S$5:$T$60,2,TRUE)</f>
        <v>19</v>
      </c>
      <c r="B85" t="str">
        <f>IF('Source NewCleanData'!$C667="lesson4",'Source NewCleanData'!C667,"")</f>
        <v>lesson4</v>
      </c>
      <c r="C85">
        <f>IF('Source NewCleanData'!$C667="lesson4",'Source NewCleanData'!D667,"")</f>
        <v>379308075</v>
      </c>
      <c r="D85" t="str">
        <f>IF('Source NewCleanData'!$C667="lesson4",'Source NewCleanData'!E667,"")</f>
        <v>requires|T|&lt;Max_Depth;</v>
      </c>
      <c r="E85" t="b">
        <f t="shared" si="3"/>
        <v>0</v>
      </c>
      <c r="F85" s="80" t="str">
        <f>IF('Source NewCleanData'!$C667="lesson4",'Source NewCleanData'!F667,"")</f>
        <v>2018-05-03T21:00:26.745Z</v>
      </c>
    </row>
    <row r="86" spans="1:6" x14ac:dyDescent="0.3">
      <c r="A86">
        <f>VLOOKUP(C86,'UniqueAuthor#s'!$S$5:$T$60,2,TRUE)</f>
        <v>19</v>
      </c>
      <c r="B86" t="str">
        <f>IF('Source NewCleanData'!$C668="lesson4",'Source NewCleanData'!C668,"")</f>
        <v>lesson4</v>
      </c>
      <c r="C86">
        <f>IF('Source NewCleanData'!$C668="lesson4",'Source NewCleanData'!D668,"")</f>
        <v>379308075</v>
      </c>
      <c r="D86" t="str">
        <f>IF('Source NewCleanData'!$C668="lesson4",'Source NewCleanData'!E668,"")</f>
        <v>requires|S|&gt;0and|T|&lt;Max_Depth;</v>
      </c>
      <c r="E86" t="b">
        <f t="shared" si="3"/>
        <v>1</v>
      </c>
      <c r="F86" s="80" t="str">
        <f>IF('Source NewCleanData'!$C668="lesson4",'Source NewCleanData'!F668,"")</f>
        <v>2018-05-03T21:00:40.402Z</v>
      </c>
    </row>
    <row r="87" spans="1:6" x14ac:dyDescent="0.3">
      <c r="A87">
        <f>VLOOKUP(C87,'UniqueAuthor#s'!$S$5:$T$60,2,TRUE)</f>
        <v>19</v>
      </c>
      <c r="B87" t="str">
        <f>IF('Source NewCleanData'!$C694="lesson4",'Source NewCleanData'!C694,"")</f>
        <v>lesson4</v>
      </c>
      <c r="C87">
        <f>IF('Source NewCleanData'!$C694="lesson4",'Source NewCleanData'!D694,"")</f>
        <v>379308075</v>
      </c>
      <c r="D87" t="str">
        <f>IF('Source NewCleanData'!$C694="lesson4",'Source NewCleanData'!E694,"")</f>
        <v>requiresS=#S;</v>
      </c>
      <c r="E87" t="b">
        <f t="shared" si="3"/>
        <v>0</v>
      </c>
      <c r="F87" s="80" t="str">
        <f>IF('Source NewCleanData'!$C694="lesson4",'Source NewCleanData'!F694,"")</f>
        <v>2018-05-03T21:16:20.734Z</v>
      </c>
    </row>
    <row r="88" spans="1:6" x14ac:dyDescent="0.3">
      <c r="A88">
        <f>VLOOKUP(C88,'UniqueAuthor#s'!$S$5:$T$60,2,TRUE)</f>
        <v>19</v>
      </c>
      <c r="B88" t="str">
        <f>IF('Source NewCleanData'!$C695="lesson4",'Source NewCleanData'!C695,"")</f>
        <v>lesson4</v>
      </c>
      <c r="C88">
        <f>IF('Source NewCleanData'!$C695="lesson4",'Source NewCleanData'!D695,"")</f>
        <v>379308075</v>
      </c>
      <c r="D88" t="str">
        <f>IF('Source NewCleanData'!$C695="lesson4",'Source NewCleanData'!E695,"")</f>
        <v>requiresT=#S;</v>
      </c>
      <c r="E88" t="b">
        <f t="shared" si="3"/>
        <v>0</v>
      </c>
      <c r="F88" s="80" t="str">
        <f>IF('Source NewCleanData'!$C695="lesson4",'Source NewCleanData'!F695,"")</f>
        <v>2018-05-03T21:16:32.742Z</v>
      </c>
    </row>
    <row r="89" spans="1:6" x14ac:dyDescent="0.3">
      <c r="A89">
        <f>VLOOKUP(C89,'UniqueAuthor#s'!$S$5:$T$60,2,TRUE)</f>
        <v>19</v>
      </c>
      <c r="B89" t="str">
        <f>IF('Source NewCleanData'!$C696="lesson4",'Source NewCleanData'!C696,"")</f>
        <v>lesson4</v>
      </c>
      <c r="C89">
        <f>IF('Source NewCleanData'!$C696="lesson4",'Source NewCleanData'!D696,"")</f>
        <v>379308075</v>
      </c>
      <c r="D89" t="str">
        <f>IF('Source NewCleanData'!$C696="lesson4",'Source NewCleanData'!E696,"")</f>
        <v>requiresT=#So#T;</v>
      </c>
      <c r="E89" t="b">
        <f t="shared" si="3"/>
        <v>0</v>
      </c>
      <c r="F89" s="80" t="str">
        <f>IF('Source NewCleanData'!$C696="lesson4",'Source NewCleanData'!F696,"")</f>
        <v>2018-05-03T21:17:35.647Z</v>
      </c>
    </row>
    <row r="90" spans="1:6" x14ac:dyDescent="0.3">
      <c r="A90">
        <f>VLOOKUP(C90,'UniqueAuthor#s'!$S$5:$T$60,2,TRUE)</f>
        <v>19</v>
      </c>
      <c r="B90" t="str">
        <f>IF('Source NewCleanData'!$C697="lesson4",'Source NewCleanData'!C697,"")</f>
        <v>lesson4</v>
      </c>
      <c r="C90">
        <f>IF('Source NewCleanData'!$C697="lesson4",'Source NewCleanData'!D697,"")</f>
        <v>379308075</v>
      </c>
      <c r="D90" t="str">
        <f>IF('Source NewCleanData'!$C697="lesson4",'Source NewCleanData'!E697,"")</f>
        <v>requires|S|&gt;0and|T|&lt;Max_Depth;</v>
      </c>
      <c r="E90" t="b">
        <f t="shared" si="3"/>
        <v>1</v>
      </c>
      <c r="F90" s="80" t="str">
        <f>IF('Source NewCleanData'!$C697="lesson4",'Source NewCleanData'!F697,"")</f>
        <v>2018-05-03T21:18:00.998Z</v>
      </c>
    </row>
    <row r="91" spans="1:6" x14ac:dyDescent="0.3">
      <c r="A91">
        <f>VLOOKUP(C91,'UniqueAuthor#s'!$S$5:$T$60,2,TRUE)</f>
        <v>20</v>
      </c>
      <c r="B91" t="str">
        <f>IF('Source NewCleanData'!$C704="lesson4",'Source NewCleanData'!C704,"")</f>
        <v>lesson4</v>
      </c>
      <c r="C91">
        <f>IF('Source NewCleanData'!$C704="lesson4",'Source NewCleanData'!D704,"")</f>
        <v>380300581</v>
      </c>
      <c r="D91" t="str">
        <f>IF('Source NewCleanData'!$C704="lesson4",'Source NewCleanData'!E704,"")</f>
        <v>requires|S|&gt;=1and|T|+1&lt;=Max_Depth;</v>
      </c>
      <c r="E91" t="b">
        <f t="shared" si="3"/>
        <v>1</v>
      </c>
      <c r="F91" s="80" t="str">
        <f>IF('Source NewCleanData'!$C704="lesson4",'Source NewCleanData'!F704,"")</f>
        <v>2018-04-26T16:23:33.597Z</v>
      </c>
    </row>
    <row r="92" spans="1:6" x14ac:dyDescent="0.3">
      <c r="A92">
        <f>VLOOKUP(C92,'UniqueAuthor#s'!$S$5:$T$60,2,TRUE)</f>
        <v>21</v>
      </c>
      <c r="B92" t="str">
        <f>IF('Source NewCleanData'!$C724="lesson4",'Source NewCleanData'!C724,"")</f>
        <v>lesson4</v>
      </c>
      <c r="C92">
        <f>IF('Source NewCleanData'!$C724="lesson4",'Source NewCleanData'!D724,"")</f>
        <v>381170352</v>
      </c>
      <c r="D92" t="str">
        <f>IF('Source NewCleanData'!$C724="lesson4",'Source NewCleanData'!E724,"")</f>
        <v>requires|S|&lt;Max_Depth;;</v>
      </c>
      <c r="E92" t="b">
        <f t="shared" si="3"/>
        <v>0</v>
      </c>
      <c r="F92" s="80" t="str">
        <f>IF('Source NewCleanData'!$C724="lesson4",'Source NewCleanData'!F724,"")</f>
        <v>2018-04-30T02:03:55.822Z</v>
      </c>
    </row>
    <row r="93" spans="1:6" x14ac:dyDescent="0.3">
      <c r="A93">
        <f>VLOOKUP(C93,'UniqueAuthor#s'!$S$5:$T$60,2,TRUE)</f>
        <v>21</v>
      </c>
      <c r="B93" t="str">
        <f>IF('Source NewCleanData'!$C725="lesson4",'Source NewCleanData'!C725,"")</f>
        <v>lesson4</v>
      </c>
      <c r="C93">
        <f>IF('Source NewCleanData'!$C725="lesson4",'Source NewCleanData'!D725,"")</f>
        <v>381170352</v>
      </c>
      <c r="D93" t="str">
        <f>IF('Source NewCleanData'!$C725="lesson4",'Source NewCleanData'!E725,"")</f>
        <v>requires|S|&lt;Max_Depth;</v>
      </c>
      <c r="E93" t="b">
        <f t="shared" si="3"/>
        <v>0</v>
      </c>
      <c r="F93" s="80" t="str">
        <f>IF('Source NewCleanData'!$C725="lesson4",'Source NewCleanData'!F725,"")</f>
        <v>2018-04-30T02:04:09.316Z</v>
      </c>
    </row>
    <row r="94" spans="1:6" x14ac:dyDescent="0.3">
      <c r="A94">
        <f>VLOOKUP(C94,'UniqueAuthor#s'!$S$5:$T$60,2,TRUE)</f>
        <v>21</v>
      </c>
      <c r="B94" t="str">
        <f>IF('Source NewCleanData'!$C726="lesson4",'Source NewCleanData'!C726,"")</f>
        <v>lesson4</v>
      </c>
      <c r="C94">
        <f>IF('Source NewCleanData'!$C726="lesson4",'Source NewCleanData'!D726,"")</f>
        <v>381170352</v>
      </c>
      <c r="D94" t="str">
        <f>IF('Source NewCleanData'!$C726="lesson4",'Source NewCleanData'!E726,"")</f>
        <v>requires1&lt;=|S|;</v>
      </c>
      <c r="E94" t="b">
        <f t="shared" si="3"/>
        <v>0</v>
      </c>
      <c r="F94" s="80" t="str">
        <f>IF('Source NewCleanData'!$C726="lesson4",'Source NewCleanData'!F726,"")</f>
        <v>2018-04-30T02:04:33.793Z</v>
      </c>
    </row>
    <row r="95" spans="1:6" x14ac:dyDescent="0.3">
      <c r="A95">
        <f>VLOOKUP(C95,'UniqueAuthor#s'!$S$5:$T$60,2,TRUE)</f>
        <v>21</v>
      </c>
      <c r="B95" t="str">
        <f>IF('Source NewCleanData'!$C727="lesson4",'Source NewCleanData'!C727,"")</f>
        <v>lesson4</v>
      </c>
      <c r="C95">
        <f>IF('Source NewCleanData'!$C727="lesson4",'Source NewCleanData'!D727,"")</f>
        <v>381170352</v>
      </c>
      <c r="D95" t="str">
        <f>IF('Source NewCleanData'!$C727="lesson4",'Source NewCleanData'!E727,"")</f>
        <v>requires1&lt;=|S|and1+|S|&lt;=Max_Depth;</v>
      </c>
      <c r="E95" t="b">
        <f t="shared" si="3"/>
        <v>0</v>
      </c>
      <c r="F95" s="80" t="str">
        <f>IF('Source NewCleanData'!$C727="lesson4",'Source NewCleanData'!F727,"")</f>
        <v>2018-04-30T02:04:49.120Z</v>
      </c>
    </row>
    <row r="96" spans="1:6" x14ac:dyDescent="0.3">
      <c r="A96">
        <f>VLOOKUP(C96,'UniqueAuthor#s'!$S$5:$T$60,2,TRUE)</f>
        <v>21</v>
      </c>
      <c r="B96" t="str">
        <f>IF('Source NewCleanData'!$C728="lesson4",'Source NewCleanData'!C728,"")</f>
        <v>lesson4</v>
      </c>
      <c r="C96">
        <f>IF('Source NewCleanData'!$C728="lesson4",'Source NewCleanData'!D728,"")</f>
        <v>381170352</v>
      </c>
      <c r="D96" t="str">
        <f>IF('Source NewCleanData'!$C728="lesson4",'Source NewCleanData'!E728,"")</f>
        <v>requires1&lt;=|S|and|S|&lt;=Max_Depth;</v>
      </c>
      <c r="E96" t="b">
        <f t="shared" si="3"/>
        <v>0</v>
      </c>
      <c r="F96" s="80" t="str">
        <f>IF('Source NewCleanData'!$C728="lesson4",'Source NewCleanData'!F728,"")</f>
        <v>2018-04-30T02:05:43.381Z</v>
      </c>
    </row>
    <row r="97" spans="1:6" x14ac:dyDescent="0.3">
      <c r="A97">
        <f>VLOOKUP(C97,'UniqueAuthor#s'!$S$5:$T$60,2,TRUE)</f>
        <v>21</v>
      </c>
      <c r="B97" t="str">
        <f>IF('Source NewCleanData'!$C729="lesson4",'Source NewCleanData'!C729,"")</f>
        <v>lesson4</v>
      </c>
      <c r="C97">
        <f>IF('Source NewCleanData'!$C729="lesson4",'Source NewCleanData'!D729,"")</f>
        <v>381170352</v>
      </c>
      <c r="D97" t="str">
        <f>IF('Source NewCleanData'!$C729="lesson4",'Source NewCleanData'!E729,"")</f>
        <v>requires1&lt;=|S|and1+|T|&lt;=Max_Depth;</v>
      </c>
      <c r="E97" t="b">
        <f t="shared" si="3"/>
        <v>1</v>
      </c>
      <c r="F97" s="80" t="str">
        <f>IF('Source NewCleanData'!$C729="lesson4",'Source NewCleanData'!F729,"")</f>
        <v>2018-04-30T02:06:13.844Z</v>
      </c>
    </row>
    <row r="98" spans="1:6" x14ac:dyDescent="0.3">
      <c r="A98">
        <f>VLOOKUP(C98,'UniqueAuthor#s'!$S$5:$T$60,2,TRUE)</f>
        <v>22</v>
      </c>
      <c r="B98" t="str">
        <f>IF('Source NewCleanData'!$C760="lesson4",'Source NewCleanData'!C760,"")</f>
        <v>lesson4</v>
      </c>
      <c r="C98">
        <f>IF('Source NewCleanData'!$C760="lesson4",'Source NewCleanData'!D760,"")</f>
        <v>410358274</v>
      </c>
      <c r="D98" t="str">
        <f>IF('Source NewCleanData'!$C760="lesson4",'Source NewCleanData'!E760,"")</f>
        <v>requires1&gt;=|S|;</v>
      </c>
      <c r="E98" t="b">
        <f t="shared" si="3"/>
        <v>0</v>
      </c>
      <c r="F98" s="80" t="str">
        <f>IF('Source NewCleanData'!$C760="lesson4",'Source NewCleanData'!F760,"")</f>
        <v>2018-04-24T14:17:55.793Z</v>
      </c>
    </row>
    <row r="99" spans="1:6" x14ac:dyDescent="0.3">
      <c r="A99">
        <f>VLOOKUP(C99,'UniqueAuthor#s'!$S$5:$T$60,2,TRUE)</f>
        <v>22</v>
      </c>
      <c r="B99" t="str">
        <f>IF('Source NewCleanData'!$C761="lesson4",'Source NewCleanData'!C761,"")</f>
        <v>lesson4</v>
      </c>
      <c r="C99">
        <f>IF('Source NewCleanData'!$C761="lesson4",'Source NewCleanData'!D761,"")</f>
        <v>410358274</v>
      </c>
      <c r="D99" t="str">
        <f>IF('Source NewCleanData'!$C761="lesson4",'Source NewCleanData'!E761,"")</f>
        <v>requires1&lt;=|S|;</v>
      </c>
      <c r="E99" t="b">
        <f t="shared" si="3"/>
        <v>0</v>
      </c>
      <c r="F99" s="80" t="str">
        <f>IF('Source NewCleanData'!$C761="lesson4",'Source NewCleanData'!F761,"")</f>
        <v>2018-04-24T14:19:29.890Z</v>
      </c>
    </row>
    <row r="100" spans="1:6" x14ac:dyDescent="0.3">
      <c r="A100">
        <f>VLOOKUP(C100,'UniqueAuthor#s'!$S$5:$T$60,2,TRUE)</f>
        <v>22</v>
      </c>
      <c r="B100" t="str">
        <f>IF('Source NewCleanData'!$C762="lesson4",'Source NewCleanData'!C762,"")</f>
        <v>lesson4</v>
      </c>
      <c r="C100">
        <f>IF('Source NewCleanData'!$C762="lesson4",'Source NewCleanData'!D762,"")</f>
        <v>410358274</v>
      </c>
      <c r="D100" t="str">
        <f>IF('Source NewCleanData'!$C762="lesson4",'Source NewCleanData'!E762,"")</f>
        <v>requires1&lt;=|S|and1+|T|&lt;=Max_Depth;</v>
      </c>
      <c r="E100" t="b">
        <f t="shared" si="3"/>
        <v>1</v>
      </c>
      <c r="F100" s="80" t="str">
        <f>IF('Source NewCleanData'!$C762="lesson4",'Source NewCleanData'!F762,"")</f>
        <v>2018-04-24T14:20:35.682Z</v>
      </c>
    </row>
    <row r="101" spans="1:6" x14ac:dyDescent="0.3">
      <c r="A101">
        <f>VLOOKUP(C101,'UniqueAuthor#s'!$S$5:$T$60,2,TRUE)</f>
        <v>22</v>
      </c>
      <c r="B101" t="str">
        <f>IF('Source NewCleanData'!$C790="lesson4",'Source NewCleanData'!C790,"")</f>
        <v>lesson4</v>
      </c>
      <c r="C101">
        <f>IF('Source NewCleanData'!$C790="lesson4",'Source NewCleanData'!D790,"")</f>
        <v>410358274</v>
      </c>
      <c r="D101" t="str">
        <f>IF('Source NewCleanData'!$C790="lesson4",'Source NewCleanData'!E790,"")</f>
        <v>requires1&lt;=|S|;</v>
      </c>
      <c r="E101" t="b">
        <f t="shared" si="3"/>
        <v>0</v>
      </c>
      <c r="F101" s="80" t="str">
        <f>IF('Source NewCleanData'!$C790="lesson4",'Source NewCleanData'!F790,"")</f>
        <v>2018-05-02T16:20:53.905Z</v>
      </c>
    </row>
    <row r="102" spans="1:6" x14ac:dyDescent="0.3">
      <c r="A102">
        <f>VLOOKUP(C102,'UniqueAuthor#s'!$S$5:$T$60,2,TRUE)</f>
        <v>22</v>
      </c>
      <c r="B102" t="str">
        <f>IF('Source NewCleanData'!$C791="lesson4",'Source NewCleanData'!C791,"")</f>
        <v>lesson4</v>
      </c>
      <c r="C102">
        <f>IF('Source NewCleanData'!$C791="lesson4",'Source NewCleanData'!D791,"")</f>
        <v>410358274</v>
      </c>
      <c r="D102" t="str">
        <f>IF('Source NewCleanData'!$C791="lesson4",'Source NewCleanData'!E791,"")</f>
        <v>requires1=|S|;</v>
      </c>
      <c r="E102" t="b">
        <f t="shared" si="3"/>
        <v>0</v>
      </c>
      <c r="F102" s="80" t="str">
        <f>IF('Source NewCleanData'!$C791="lesson4",'Source NewCleanData'!F791,"")</f>
        <v>2018-05-02T16:21:02.939Z</v>
      </c>
    </row>
    <row r="103" spans="1:6" x14ac:dyDescent="0.3">
      <c r="A103">
        <f>VLOOKUP(C103,'UniqueAuthor#s'!$S$5:$T$60,2,TRUE)</f>
        <v>22</v>
      </c>
      <c r="B103" t="str">
        <f>IF('Source NewCleanData'!$C792="lesson4",'Source NewCleanData'!C792,"")</f>
        <v>lesson4</v>
      </c>
      <c r="C103">
        <f>IF('Source NewCleanData'!$C792="lesson4",'Source NewCleanData'!D792,"")</f>
        <v>410358274</v>
      </c>
      <c r="D103" t="str">
        <f>IF('Source NewCleanData'!$C792="lesson4",'Source NewCleanData'!E792,"")</f>
        <v>requires1=|S|and|S|&lt;=Max_Depth;</v>
      </c>
      <c r="E103" t="b">
        <f t="shared" si="3"/>
        <v>0</v>
      </c>
      <c r="F103" s="80" t="str">
        <f>IF('Source NewCleanData'!$C792="lesson4",'Source NewCleanData'!F792,"")</f>
        <v>2018-05-02T16:21:46.431Z</v>
      </c>
    </row>
    <row r="104" spans="1:6" x14ac:dyDescent="0.3">
      <c r="A104">
        <f>VLOOKUP(C104,'UniqueAuthor#s'!$S$5:$T$60,2,TRUE)</f>
        <v>22</v>
      </c>
      <c r="B104" t="str">
        <f>IF('Source NewCleanData'!$C793="lesson4",'Source NewCleanData'!C793,"")</f>
        <v>lesson4</v>
      </c>
      <c r="C104">
        <f>IF('Source NewCleanData'!$C793="lesson4",'Source NewCleanData'!D793,"")</f>
        <v>410358274</v>
      </c>
      <c r="D104" t="str">
        <f>IF('Source NewCleanData'!$C793="lesson4",'Source NewCleanData'!E793,"")</f>
        <v>requires1=|S|and1+|S|&lt;=Max_Depth;</v>
      </c>
      <c r="E104" t="b">
        <f t="shared" si="3"/>
        <v>0</v>
      </c>
      <c r="F104" s="80" t="str">
        <f>IF('Source NewCleanData'!$C793="lesson4",'Source NewCleanData'!F793,"")</f>
        <v>2018-05-02T16:22:31.310Z</v>
      </c>
    </row>
    <row r="105" spans="1:6" x14ac:dyDescent="0.3">
      <c r="A105">
        <f>VLOOKUP(C105,'UniqueAuthor#s'!$S$5:$T$60,2,TRUE)</f>
        <v>22</v>
      </c>
      <c r="B105" t="str">
        <f>IF('Source NewCleanData'!$C794="lesson4",'Source NewCleanData'!C794,"")</f>
        <v>lesson4</v>
      </c>
      <c r="C105">
        <f>IF('Source NewCleanData'!$C794="lesson4",'Source NewCleanData'!D794,"")</f>
        <v>410358274</v>
      </c>
      <c r="D105" t="str">
        <f>IF('Source NewCleanData'!$C794="lesson4",'Source NewCleanData'!E794,"")</f>
        <v>requires1=|S|and1+|S|=Max_Depth;</v>
      </c>
      <c r="E105" t="b">
        <f t="shared" si="3"/>
        <v>0</v>
      </c>
      <c r="F105" s="80" t="str">
        <f>IF('Source NewCleanData'!$C794="lesson4",'Source NewCleanData'!F794,"")</f>
        <v>2018-05-02T16:23:09.202Z</v>
      </c>
    </row>
    <row r="106" spans="1:6" x14ac:dyDescent="0.3">
      <c r="A106">
        <f>VLOOKUP(C106,'UniqueAuthor#s'!$S$5:$T$60,2,TRUE)</f>
        <v>22</v>
      </c>
      <c r="B106" t="str">
        <f>IF('Source NewCleanData'!$C795="lesson4",'Source NewCleanData'!C795,"")</f>
        <v>lesson4</v>
      </c>
      <c r="C106">
        <f>IF('Source NewCleanData'!$C795="lesson4",'Source NewCleanData'!D795,"")</f>
        <v>410358274</v>
      </c>
      <c r="D106" t="str">
        <f>IF('Source NewCleanData'!$C795="lesson4",'Source NewCleanData'!E795,"")</f>
        <v>requires1=|S|and|S|=Max_Depth;</v>
      </c>
      <c r="E106" t="b">
        <f t="shared" si="3"/>
        <v>0</v>
      </c>
      <c r="F106" s="80" t="str">
        <f>IF('Source NewCleanData'!$C795="lesson4",'Source NewCleanData'!F795,"")</f>
        <v>2018-05-02T16:23:22.638Z</v>
      </c>
    </row>
    <row r="107" spans="1:6" x14ac:dyDescent="0.3">
      <c r="A107">
        <f>VLOOKUP(C107,'UniqueAuthor#s'!$S$5:$T$60,2,TRUE)</f>
        <v>22</v>
      </c>
      <c r="B107" t="str">
        <f>IF('Source NewCleanData'!$C796="lesson4",'Source NewCleanData'!C796,"")</f>
        <v>lesson4</v>
      </c>
      <c r="C107">
        <f>IF('Source NewCleanData'!$C796="lesson4",'Source NewCleanData'!D796,"")</f>
        <v>410358274</v>
      </c>
      <c r="D107" t="str">
        <f>IF('Source NewCleanData'!$C796="lesson4",'Source NewCleanData'!E796,"")</f>
        <v>requires1=|S|and1+|S|&lt;=Max_Depth;</v>
      </c>
      <c r="E107" t="b">
        <f t="shared" si="3"/>
        <v>0</v>
      </c>
      <c r="F107" s="80" t="str">
        <f>IF('Source NewCleanData'!$C796="lesson4",'Source NewCleanData'!F796,"")</f>
        <v>2018-05-02T16:25:26.726Z</v>
      </c>
    </row>
    <row r="108" spans="1:6" x14ac:dyDescent="0.3">
      <c r="A108">
        <f>VLOOKUP(C108,'UniqueAuthor#s'!$S$5:$T$60,2,TRUE)</f>
        <v>22</v>
      </c>
      <c r="B108" t="str">
        <f>IF('Source NewCleanData'!$C797="lesson4",'Source NewCleanData'!C797,"")</f>
        <v>lesson4</v>
      </c>
      <c r="C108">
        <f>IF('Source NewCleanData'!$C797="lesson4",'Source NewCleanData'!D797,"")</f>
        <v>410358274</v>
      </c>
      <c r="D108" t="str">
        <f>IF('Source NewCleanData'!$C797="lesson4",'Source NewCleanData'!E797,"")</f>
        <v>requires1=|S|and1&lt;=Max_Depth;</v>
      </c>
      <c r="E108" t="b">
        <f t="shared" si="3"/>
        <v>0</v>
      </c>
      <c r="F108" s="80" t="str">
        <f>IF('Source NewCleanData'!$C797="lesson4",'Source NewCleanData'!F797,"")</f>
        <v>2018-05-02T16:26:32.255Z</v>
      </c>
    </row>
    <row r="109" spans="1:6" x14ac:dyDescent="0.3">
      <c r="A109">
        <f>VLOOKUP(C109,'UniqueAuthor#s'!$S$5:$T$60,2,TRUE)</f>
        <v>22</v>
      </c>
      <c r="B109" t="str">
        <f>IF('Source NewCleanData'!$C798="lesson4",'Source NewCleanData'!C798,"")</f>
        <v>lesson4</v>
      </c>
      <c r="C109">
        <f>IF('Source NewCleanData'!$C798="lesson4",'Source NewCleanData'!D798,"")</f>
        <v>410358274</v>
      </c>
      <c r="D109" t="str">
        <f>IF('Source NewCleanData'!$C798="lesson4",'Source NewCleanData'!E798,"")</f>
        <v>requires1=|S|and1=Max_Depth;</v>
      </c>
      <c r="E109" t="b">
        <f t="shared" si="3"/>
        <v>0</v>
      </c>
      <c r="F109" s="80" t="str">
        <f>IF('Source NewCleanData'!$C798="lesson4",'Source NewCleanData'!F798,"")</f>
        <v>2018-05-02T16:26:44.037Z</v>
      </c>
    </row>
    <row r="110" spans="1:6" x14ac:dyDescent="0.3">
      <c r="A110">
        <f>VLOOKUP(C110,'UniqueAuthor#s'!$S$5:$T$60,2,TRUE)</f>
        <v>22</v>
      </c>
      <c r="B110" t="str">
        <f>IF('Source NewCleanData'!$C799="lesson4",'Source NewCleanData'!C799,"")</f>
        <v>lesson4</v>
      </c>
      <c r="C110">
        <f>IF('Source NewCleanData'!$C799="lesson4",'Source NewCleanData'!D799,"")</f>
        <v>410358274</v>
      </c>
      <c r="D110" t="str">
        <f>IF('Source NewCleanData'!$C799="lesson4",'Source NewCleanData'!E799,"")</f>
        <v>requires1=|S|andT&lt;=Max_Depth;</v>
      </c>
      <c r="E110" t="b">
        <f t="shared" si="3"/>
        <v>0</v>
      </c>
      <c r="F110" s="80" t="str">
        <f>IF('Source NewCleanData'!$C799="lesson4",'Source NewCleanData'!F799,"")</f>
        <v>2018-05-02T16:28:26.120Z</v>
      </c>
    </row>
    <row r="111" spans="1:6" x14ac:dyDescent="0.3">
      <c r="A111">
        <f>VLOOKUP(C111,'UniqueAuthor#s'!$S$5:$T$60,2,TRUE)</f>
        <v>22</v>
      </c>
      <c r="B111" t="str">
        <f>IF('Source NewCleanData'!$C800="lesson4",'Source NewCleanData'!C800,"")</f>
        <v>lesson4</v>
      </c>
      <c r="C111">
        <f>IF('Source NewCleanData'!$C800="lesson4",'Source NewCleanData'!D800,"")</f>
        <v>410358274</v>
      </c>
      <c r="D111" t="str">
        <f>IF('Source NewCleanData'!$C800="lesson4",'Source NewCleanData'!E800,"")</f>
        <v>requires1=|S|and1+T&lt;=Max_Depth;</v>
      </c>
      <c r="E111" t="b">
        <f t="shared" si="3"/>
        <v>0</v>
      </c>
      <c r="F111" s="80" t="str">
        <f>IF('Source NewCleanData'!$C800="lesson4",'Source NewCleanData'!F800,"")</f>
        <v>2018-05-02T16:28:39.969Z</v>
      </c>
    </row>
    <row r="112" spans="1:6" x14ac:dyDescent="0.3">
      <c r="A112">
        <f>VLOOKUP(C112,'UniqueAuthor#s'!$S$5:$T$60,2,TRUE)</f>
        <v>22</v>
      </c>
      <c r="B112" t="str">
        <f>IF('Source NewCleanData'!$C801="lesson4",'Source NewCleanData'!C801,"")</f>
        <v>lesson4</v>
      </c>
      <c r="C112">
        <f>IF('Source NewCleanData'!$C801="lesson4",'Source NewCleanData'!D801,"")</f>
        <v>410358274</v>
      </c>
      <c r="D112" t="str">
        <f>IF('Source NewCleanData'!$C801="lesson4",'Source NewCleanData'!E801,"")</f>
        <v>requires1=|S|andS=Empty_String;</v>
      </c>
      <c r="E112" t="b">
        <f t="shared" si="3"/>
        <v>0</v>
      </c>
      <c r="F112" s="80" t="str">
        <f>IF('Source NewCleanData'!$C801="lesson4",'Source NewCleanData'!F801,"")</f>
        <v>2018-05-02T16:29:23.233Z</v>
      </c>
    </row>
    <row r="113" spans="1:6" x14ac:dyDescent="0.3">
      <c r="A113">
        <f>VLOOKUP(C113,'UniqueAuthor#s'!$S$5:$T$60,2,TRUE)</f>
        <v>22</v>
      </c>
      <c r="B113" t="str">
        <f>IF('Source NewCleanData'!$C802="lesson4",'Source NewCleanData'!C802,"")</f>
        <v>lesson4</v>
      </c>
      <c r="C113">
        <f>IF('Source NewCleanData'!$C802="lesson4",'Source NewCleanData'!D802,"")</f>
        <v>410358274</v>
      </c>
      <c r="D113" t="str">
        <f>IF('Source NewCleanData'!$C802="lesson4",'Source NewCleanData'!E802,"")</f>
        <v>requires1=|S|andT&lt;=Max_Depth;</v>
      </c>
      <c r="E113" t="b">
        <f t="shared" si="3"/>
        <v>0</v>
      </c>
      <c r="F113" s="80" t="str">
        <f>IF('Source NewCleanData'!$C802="lesson4",'Source NewCleanData'!F802,"")</f>
        <v>2018-05-02T16:29:47.963Z</v>
      </c>
    </row>
    <row r="114" spans="1:6" x14ac:dyDescent="0.3">
      <c r="A114">
        <f>VLOOKUP(C114,'UniqueAuthor#s'!$S$5:$T$60,2,TRUE)</f>
        <v>22</v>
      </c>
      <c r="B114" t="str">
        <f>IF('Source NewCleanData'!$C803="lesson4",'Source NewCleanData'!C803,"")</f>
        <v>lesson4</v>
      </c>
      <c r="C114">
        <f>IF('Source NewCleanData'!$C803="lesson4",'Source NewCleanData'!D803,"")</f>
        <v>410358274</v>
      </c>
      <c r="D114" t="str">
        <f>IF('Source NewCleanData'!$C803="lesson4",'Source NewCleanData'!E803,"")</f>
        <v>requires1=|S|and|T|&lt;=Max_Depth;</v>
      </c>
      <c r="E114" t="b">
        <f t="shared" si="3"/>
        <v>0</v>
      </c>
      <c r="F114" s="80" t="str">
        <f>IF('Source NewCleanData'!$C803="lesson4",'Source NewCleanData'!F803,"")</f>
        <v>2018-05-02T16:29:59.876Z</v>
      </c>
    </row>
    <row r="115" spans="1:6" x14ac:dyDescent="0.3">
      <c r="A115">
        <f>VLOOKUP(C115,'UniqueAuthor#s'!$S$5:$T$60,2,TRUE)</f>
        <v>22</v>
      </c>
      <c r="B115" t="str">
        <f>IF('Source NewCleanData'!$C804="lesson4",'Source NewCleanData'!C804,"")</f>
        <v>lesson4</v>
      </c>
      <c r="C115">
        <f>IF('Source NewCleanData'!$C804="lesson4",'Source NewCleanData'!D804,"")</f>
        <v>410358274</v>
      </c>
      <c r="D115" t="str">
        <f>IF('Source NewCleanData'!$C804="lesson4",'Source NewCleanData'!E804,"")</f>
        <v>requires1=|S|and1+|T|&lt;=Max_Depth;</v>
      </c>
      <c r="E115" t="b">
        <f t="shared" si="3"/>
        <v>0</v>
      </c>
      <c r="F115" s="80" t="str">
        <f>IF('Source NewCleanData'!$C804="lesson4",'Source NewCleanData'!F804,"")</f>
        <v>2018-05-02T16:30:14.082Z</v>
      </c>
    </row>
    <row r="116" spans="1:6" x14ac:dyDescent="0.3">
      <c r="A116">
        <f>VLOOKUP(C116,'UniqueAuthor#s'!$S$5:$T$60,2,TRUE)</f>
        <v>22</v>
      </c>
      <c r="B116" t="str">
        <f>IF('Source NewCleanData'!$C812="lesson4",'Source NewCleanData'!C812,"")</f>
        <v>lesson4</v>
      </c>
      <c r="C116">
        <f>IF('Source NewCleanData'!$C812="lesson4",'Source NewCleanData'!D812,"")</f>
        <v>410358274</v>
      </c>
      <c r="D116" t="str">
        <f>IF('Source NewCleanData'!$C812="lesson4",'Source NewCleanData'!E812,"")</f>
        <v>requires1=|S|and1+|T|&lt;=Max_Depth;</v>
      </c>
      <c r="E116" t="b">
        <f t="shared" si="3"/>
        <v>0</v>
      </c>
      <c r="F116" s="80" t="str">
        <f>IF('Source NewCleanData'!$C812="lesson4",'Source NewCleanData'!F812,"")</f>
        <v>2018-05-02T16:35:46.681Z</v>
      </c>
    </row>
    <row r="117" spans="1:6" x14ac:dyDescent="0.3">
      <c r="A117">
        <f>VLOOKUP(C117,'UniqueAuthor#s'!$S$5:$T$60,2,TRUE)</f>
        <v>22</v>
      </c>
      <c r="B117" t="str">
        <f>IF('Source NewCleanData'!$C819="lesson4",'Source NewCleanData'!C819,"")</f>
        <v>lesson4</v>
      </c>
      <c r="C117">
        <f>IF('Source NewCleanData'!$C819="lesson4",'Source NewCleanData'!D819,"")</f>
        <v>410358274</v>
      </c>
      <c r="D117" t="str">
        <f>IF('Source NewCleanData'!$C819="lesson4",'Source NewCleanData'!E819,"")</f>
        <v>requires1=|S|and1+|T|&lt;=Max_Depth;</v>
      </c>
      <c r="E117" t="b">
        <f t="shared" si="3"/>
        <v>0</v>
      </c>
      <c r="F117" s="80" t="str">
        <f>IF('Source NewCleanData'!$C819="lesson4",'Source NewCleanData'!F819,"")</f>
        <v>2018-05-03T10:37:19.558Z</v>
      </c>
    </row>
    <row r="118" spans="1:6" x14ac:dyDescent="0.3">
      <c r="A118">
        <f>VLOOKUP(C118,'UniqueAuthor#s'!$S$5:$T$60,2,TRUE)</f>
        <v>23</v>
      </c>
      <c r="B118" t="str">
        <f>IF('Source NewCleanData'!$C833="lesson4",'Source NewCleanData'!C833,"")</f>
        <v>lesson4</v>
      </c>
      <c r="C118">
        <f>IF('Source NewCleanData'!$C833="lesson4",'Source NewCleanData'!D833,"")</f>
        <v>432230568</v>
      </c>
      <c r="D118" t="str">
        <f>IF('Source NewCleanData'!$C833="lesson4",'Source NewCleanData'!E833,"")</f>
        <v>requires|S|&gt;0&amp;|T|&gt;0;</v>
      </c>
      <c r="E118" t="b">
        <f t="shared" si="3"/>
        <v>0</v>
      </c>
      <c r="F118" s="80" t="str">
        <f>IF('Source NewCleanData'!$C833="lesson4",'Source NewCleanData'!F833,"")</f>
        <v>2018-04-26T17:08:28.481Z</v>
      </c>
    </row>
    <row r="119" spans="1:6" x14ac:dyDescent="0.3">
      <c r="A119">
        <f>VLOOKUP(C119,'UniqueAuthor#s'!$S$5:$T$60,2,TRUE)</f>
        <v>23</v>
      </c>
      <c r="B119" t="str">
        <f>IF('Source NewCleanData'!$C834="lesson4",'Source NewCleanData'!C834,"")</f>
        <v>lesson4</v>
      </c>
      <c r="C119">
        <f>IF('Source NewCleanData'!$C834="lesson4",'Source NewCleanData'!D834,"")</f>
        <v>432230568</v>
      </c>
      <c r="D119" t="str">
        <f>IF('Source NewCleanData'!$C834="lesson4",'Source NewCleanData'!E834,"")</f>
        <v>requires|S|&gt;0&amp;|T|&lt;Max_Depth;</v>
      </c>
      <c r="E119" t="b">
        <f t="shared" si="3"/>
        <v>0</v>
      </c>
      <c r="F119" s="80" t="str">
        <f>IF('Source NewCleanData'!$C834="lesson4",'Source NewCleanData'!F834,"")</f>
        <v>2018-04-26T17:09:09.293Z</v>
      </c>
    </row>
    <row r="120" spans="1:6" x14ac:dyDescent="0.3">
      <c r="A120">
        <f>VLOOKUP(C120,'UniqueAuthor#s'!$S$5:$T$60,2,TRUE)</f>
        <v>23</v>
      </c>
      <c r="B120" t="str">
        <f>IF('Source NewCleanData'!$C835="lesson4",'Source NewCleanData'!C835,"")</f>
        <v>lesson4</v>
      </c>
      <c r="C120">
        <f>IF('Source NewCleanData'!$C835="lesson4",'Source NewCleanData'!D835,"")</f>
        <v>432230568</v>
      </c>
      <c r="D120" t="str">
        <f>IF('Source NewCleanData'!$C835="lesson4",'Source NewCleanData'!E835,"")</f>
        <v>requires|S|&gt;0and|T|&lt;Max_Depth;</v>
      </c>
      <c r="E120" t="b">
        <f t="shared" si="3"/>
        <v>1</v>
      </c>
      <c r="F120" s="80" t="str">
        <f>IF('Source NewCleanData'!$C835="lesson4",'Source NewCleanData'!F835,"")</f>
        <v>2018-04-26T17:09:17.902Z</v>
      </c>
    </row>
    <row r="121" spans="1:6" x14ac:dyDescent="0.3">
      <c r="A121">
        <f>VLOOKUP(C121,'UniqueAuthor#s'!$S$5:$T$60,2,TRUE)</f>
        <v>24</v>
      </c>
      <c r="B121" t="str">
        <f>IF('Source NewCleanData'!$C850="lesson4",'Source NewCleanData'!C850,"")</f>
        <v>lesson4</v>
      </c>
      <c r="C121">
        <f>IF('Source NewCleanData'!$C850="lesson4",'Source NewCleanData'!D850,"")</f>
        <v>457228378</v>
      </c>
      <c r="D121" t="str">
        <f>IF('Source NewCleanData'!$C850="lesson4",'Source NewCleanData'!E850,"")</f>
        <v>requires1&lt;=|S|and|T|&lt;=Max_Depth;</v>
      </c>
      <c r="E121" t="b">
        <f t="shared" si="3"/>
        <v>0</v>
      </c>
      <c r="F121" s="80" t="str">
        <f>IF('Source NewCleanData'!$C850="lesson4",'Source NewCleanData'!F850,"")</f>
        <v>2018-04-29T22:00:13.913Z</v>
      </c>
    </row>
    <row r="122" spans="1:6" x14ac:dyDescent="0.3">
      <c r="A122">
        <f>VLOOKUP(C122,'UniqueAuthor#s'!$S$5:$T$60,2,TRUE)</f>
        <v>24</v>
      </c>
      <c r="B122" t="str">
        <f>IF('Source NewCleanData'!$C851="lesson4",'Source NewCleanData'!C851,"")</f>
        <v>lesson4</v>
      </c>
      <c r="C122">
        <f>IF('Source NewCleanData'!$C851="lesson4",'Source NewCleanData'!D851,"")</f>
        <v>457228378</v>
      </c>
      <c r="D122" t="str">
        <f>IF('Source NewCleanData'!$C851="lesson4",'Source NewCleanData'!E851,"")</f>
        <v>requires1&lt;=|S|and|T|&lt;Max_Depth;</v>
      </c>
      <c r="E122" t="b">
        <f t="shared" si="3"/>
        <v>0</v>
      </c>
      <c r="F122" s="80" t="str">
        <f>IF('Source NewCleanData'!$C851="lesson4",'Source NewCleanData'!F851,"")</f>
        <v>2018-04-29T22:00:24.931Z</v>
      </c>
    </row>
    <row r="123" spans="1:6" x14ac:dyDescent="0.3">
      <c r="A123">
        <f>VLOOKUP(C123,'UniqueAuthor#s'!$S$5:$T$60,2,TRUE)</f>
        <v>25</v>
      </c>
      <c r="B123" t="str">
        <f>IF('Source NewCleanData'!$C873="lesson4",'Source NewCleanData'!C873,"")</f>
        <v>lesson4</v>
      </c>
      <c r="C123">
        <f>IF('Source NewCleanData'!$C873="lesson4",'Source NewCleanData'!D873,"")</f>
        <v>459045734</v>
      </c>
      <c r="D123" t="str">
        <f>IF('Source NewCleanData'!$C873="lesson4",'Source NewCleanData'!E873,"")</f>
        <v>requirestrue;</v>
      </c>
      <c r="E123" t="b">
        <f t="shared" si="3"/>
        <v>0</v>
      </c>
      <c r="F123" s="80" t="str">
        <f>IF('Source NewCleanData'!$C873="lesson4",'Source NewCleanData'!F873,"")</f>
        <v>2018-04-29T15:10:18.160Z</v>
      </c>
    </row>
    <row r="124" spans="1:6" x14ac:dyDescent="0.3">
      <c r="A124">
        <f>VLOOKUP(C124,'UniqueAuthor#s'!$S$5:$T$60,2,TRUE)</f>
        <v>25</v>
      </c>
      <c r="B124" t="str">
        <f>IF('Source NewCleanData'!$C874="lesson4",'Source NewCleanData'!C874,"")</f>
        <v>lesson4</v>
      </c>
      <c r="C124">
        <f>IF('Source NewCleanData'!$C874="lesson4",'Source NewCleanData'!D874,"")</f>
        <v>459045734</v>
      </c>
      <c r="D124" t="str">
        <f>IF('Source NewCleanData'!$C874="lesson4",'Source NewCleanData'!E874,"")</f>
        <v>requires|S|&gt;0;</v>
      </c>
      <c r="E124" t="b">
        <f t="shared" si="3"/>
        <v>0</v>
      </c>
      <c r="F124" s="80" t="str">
        <f>IF('Source NewCleanData'!$C874="lesson4",'Source NewCleanData'!F874,"")</f>
        <v>2018-04-29T15:10:43.338Z</v>
      </c>
    </row>
    <row r="125" spans="1:6" x14ac:dyDescent="0.3">
      <c r="A125">
        <f>VLOOKUP(C125,'UniqueAuthor#s'!$S$5:$T$60,2,TRUE)</f>
        <v>25</v>
      </c>
      <c r="B125" t="str">
        <f>IF('Source NewCleanData'!$C875="lesson4",'Source NewCleanData'!C875,"")</f>
        <v>lesson4</v>
      </c>
      <c r="C125">
        <f>IF('Source NewCleanData'!$C875="lesson4",'Source NewCleanData'!D875,"")</f>
        <v>459045734</v>
      </c>
      <c r="D125" t="str">
        <f>IF('Source NewCleanData'!$C875="lesson4",'Source NewCleanData'!E875,"")</f>
        <v>requires|S|&gt;0and|T|&lt;3;</v>
      </c>
      <c r="E125" t="b">
        <f t="shared" si="3"/>
        <v>1</v>
      </c>
      <c r="F125" s="80" t="str">
        <f>IF('Source NewCleanData'!$C875="lesson4",'Source NewCleanData'!F875,"")</f>
        <v>2018-04-29T15:11:01.331Z</v>
      </c>
    </row>
    <row r="126" spans="1:6" x14ac:dyDescent="0.3">
      <c r="A126">
        <f>VLOOKUP(C126,'UniqueAuthor#s'!$S$5:$T$60,2,TRUE)</f>
        <v>26</v>
      </c>
      <c r="B126" t="str">
        <f>IF('Source NewCleanData'!$C896="lesson4",'Source NewCleanData'!C896,"")</f>
        <v>lesson4</v>
      </c>
      <c r="C126">
        <f>IF('Source NewCleanData'!$C896="lesson4",'Source NewCleanData'!D896,"")</f>
        <v>472308960</v>
      </c>
      <c r="D126" t="str">
        <f>IF('Source NewCleanData'!$C896="lesson4",'Source NewCleanData'!E896,"")</f>
        <v>requires|S|&gt;=1and|T|=&lt;=0;</v>
      </c>
      <c r="E126" t="b">
        <f t="shared" si="3"/>
        <v>0</v>
      </c>
      <c r="F126" s="80" t="str">
        <f>IF('Source NewCleanData'!$C896="lesson4",'Source NewCleanData'!F896,"")</f>
        <v>2018-04-24T14:34:46.944Z</v>
      </c>
    </row>
    <row r="127" spans="1:6" x14ac:dyDescent="0.3">
      <c r="A127">
        <f>VLOOKUP(C127,'UniqueAuthor#s'!$S$5:$T$60,2,TRUE)</f>
        <v>26</v>
      </c>
      <c r="B127" t="str">
        <f>IF('Source NewCleanData'!$C897="lesson4",'Source NewCleanData'!C897,"")</f>
        <v>lesson4</v>
      </c>
      <c r="C127">
        <f>IF('Source NewCleanData'!$C897="lesson4",'Source NewCleanData'!D897,"")</f>
        <v>472308960</v>
      </c>
      <c r="D127" t="str">
        <f>IF('Source NewCleanData'!$C897="lesson4",'Source NewCleanData'!E897,"")</f>
        <v>requires|S|&gt;=1;</v>
      </c>
      <c r="E127" t="b">
        <f t="shared" si="3"/>
        <v>0</v>
      </c>
      <c r="F127" s="80" t="str">
        <f>IF('Source NewCleanData'!$C897="lesson4",'Source NewCleanData'!F897,"")</f>
        <v>2018-04-24T14:35:29.679Z</v>
      </c>
    </row>
    <row r="128" spans="1:6" x14ac:dyDescent="0.3">
      <c r="A128">
        <f>VLOOKUP(C128,'UniqueAuthor#s'!$S$5:$T$60,2,TRUE)</f>
        <v>26</v>
      </c>
      <c r="B128" t="str">
        <f>IF('Source NewCleanData'!$C898="lesson4",'Source NewCleanData'!C898,"")</f>
        <v>lesson4</v>
      </c>
      <c r="C128">
        <f>IF('Source NewCleanData'!$C898="lesson4",'Source NewCleanData'!D898,"")</f>
        <v>472308960</v>
      </c>
      <c r="D128" t="str">
        <f>IF('Source NewCleanData'!$C898="lesson4",'Source NewCleanData'!E898,"")</f>
        <v>requires|S|&gt;=1and|T|&gt;=0;</v>
      </c>
      <c r="E128" t="b">
        <f t="shared" si="3"/>
        <v>0</v>
      </c>
      <c r="F128" s="80" t="str">
        <f>IF('Source NewCleanData'!$C898="lesson4",'Source NewCleanData'!F898,"")</f>
        <v>2018-04-24T14:36:14.359Z</v>
      </c>
    </row>
    <row r="129" spans="1:6" x14ac:dyDescent="0.3">
      <c r="A129">
        <f>VLOOKUP(C129,'UniqueAuthor#s'!$S$5:$T$60,2,TRUE)</f>
        <v>26</v>
      </c>
      <c r="B129" t="str">
        <f>IF('Source NewCleanData'!$C899="lesson4",'Source NewCleanData'!C899,"")</f>
        <v>lesson4</v>
      </c>
      <c r="C129">
        <f>IF('Source NewCleanData'!$C899="lesson4",'Source NewCleanData'!D899,"")</f>
        <v>472308960</v>
      </c>
      <c r="D129" t="str">
        <f>IF('Source NewCleanData'!$C899="lesson4",'Source NewCleanData'!E899,"")</f>
        <v>requires|S|&gt;=1and|T|=0;</v>
      </c>
      <c r="E129" t="b">
        <f t="shared" si="3"/>
        <v>0</v>
      </c>
      <c r="F129" s="80" t="str">
        <f>IF('Source NewCleanData'!$C899="lesson4",'Source NewCleanData'!F899,"")</f>
        <v>2018-04-24T14:37:02.852Z</v>
      </c>
    </row>
    <row r="130" spans="1:6" x14ac:dyDescent="0.3">
      <c r="A130">
        <f>VLOOKUP(C130,'UniqueAuthor#s'!$S$5:$T$60,2,TRUE)</f>
        <v>26</v>
      </c>
      <c r="B130" t="str">
        <f>IF('Source NewCleanData'!$C917="lesson4",'Source NewCleanData'!C917,"")</f>
        <v>lesson4</v>
      </c>
      <c r="C130">
        <f>IF('Source NewCleanData'!$C917="lesson4",'Source NewCleanData'!D917,"")</f>
        <v>472308960</v>
      </c>
      <c r="D130" t="str">
        <f>IF('Source NewCleanData'!$C917="lesson4",'Source NewCleanData'!E917,"")</f>
        <v>requires|S|&gt;=1and|T|&gt;=0;</v>
      </c>
      <c r="E130" t="b">
        <f t="shared" si="3"/>
        <v>0</v>
      </c>
      <c r="F130" s="80" t="str">
        <f>IF('Source NewCleanData'!$C917="lesson4",'Source NewCleanData'!F917,"")</f>
        <v>2018-04-24T14:51:23.822Z</v>
      </c>
    </row>
    <row r="131" spans="1:6" x14ac:dyDescent="0.3">
      <c r="A131">
        <f>VLOOKUP(C131,'UniqueAuthor#s'!$S$5:$T$60,2,TRUE)</f>
        <v>26</v>
      </c>
      <c r="B131" t="str">
        <f>IF('Source NewCleanData'!$C918="lesson4",'Source NewCleanData'!C918,"")</f>
        <v>lesson4</v>
      </c>
      <c r="C131">
        <f>IF('Source NewCleanData'!$C918="lesson4",'Source NewCleanData'!D918,"")</f>
        <v>472308960</v>
      </c>
      <c r="D131" t="str">
        <f>IF('Source NewCleanData'!$C918="lesson4",'Source NewCleanData'!E918,"")</f>
        <v>requires|S|&gt;=1and|T|=0;</v>
      </c>
      <c r="E131" t="b">
        <f t="shared" si="3"/>
        <v>0</v>
      </c>
      <c r="F131" s="80" t="str">
        <f>IF('Source NewCleanData'!$C918="lesson4",'Source NewCleanData'!F918,"")</f>
        <v>2018-04-24T14:51:34.033Z</v>
      </c>
    </row>
    <row r="132" spans="1:6" x14ac:dyDescent="0.3">
      <c r="A132">
        <f>VLOOKUP(C132,'UniqueAuthor#s'!$S$5:$T$60,2,TRUE)</f>
        <v>26</v>
      </c>
      <c r="B132" t="str">
        <f>IF('Source NewCleanData'!$C961="lesson4",'Source NewCleanData'!C961,"")</f>
        <v>lesson4</v>
      </c>
      <c r="C132">
        <f>IF('Source NewCleanData'!$C961="lesson4",'Source NewCleanData'!D961,"")</f>
        <v>472308960</v>
      </c>
      <c r="D132" t="str">
        <f>IF('Source NewCleanData'!$C961="lesson4",'Source NewCleanData'!E961,"")</f>
        <v>requires|S|=1and|T|=0;</v>
      </c>
      <c r="E132" t="b">
        <f t="shared" si="3"/>
        <v>0</v>
      </c>
      <c r="F132" s="80" t="str">
        <f>IF('Source NewCleanData'!$C961="lesson4",'Source NewCleanData'!F961,"")</f>
        <v>2018-05-02T20:21:00.860Z</v>
      </c>
    </row>
    <row r="133" spans="1:6" x14ac:dyDescent="0.3">
      <c r="A133">
        <f>VLOOKUP(C133,'UniqueAuthor#s'!$S$5:$T$60,2,TRUE)</f>
        <v>27</v>
      </c>
      <c r="B133" t="str">
        <f>IF('Source NewCleanData'!$C1026="lesson4",'Source NewCleanData'!C1026,"")</f>
        <v>lesson4</v>
      </c>
      <c r="C133">
        <f>IF('Source NewCleanData'!$C1026="lesson4",'Source NewCleanData'!D1026,"")</f>
        <v>505534945</v>
      </c>
      <c r="D133" t="str">
        <f>IF('Source NewCleanData'!$C1026="lesson4",'Source NewCleanData'!E1026,"")</f>
        <v>requires|S|=1;</v>
      </c>
      <c r="E133" t="b">
        <f t="shared" si="3"/>
        <v>0</v>
      </c>
      <c r="F133" s="80" t="str">
        <f>IF('Source NewCleanData'!$C1026="lesson4",'Source NewCleanData'!F1026,"")</f>
        <v>2018-04-25T00:08:38.735Z</v>
      </c>
    </row>
    <row r="134" spans="1:6" x14ac:dyDescent="0.3">
      <c r="A134">
        <f>VLOOKUP(C134,'UniqueAuthor#s'!$S$5:$T$60,2,TRUE)</f>
        <v>27</v>
      </c>
      <c r="B134" t="str">
        <f>IF('Source NewCleanData'!$C1027="lesson4",'Source NewCleanData'!C1027,"")</f>
        <v>lesson4</v>
      </c>
      <c r="C134">
        <f>IF('Source NewCleanData'!$C1027="lesson4",'Source NewCleanData'!D1027,"")</f>
        <v>505534945</v>
      </c>
      <c r="D134" t="str">
        <f>IF('Source NewCleanData'!$C1027="lesson4",'Source NewCleanData'!E1027,"")</f>
        <v>requires|S|=1and|T|+1&lt;=Max_Depth;</v>
      </c>
      <c r="E134" t="b">
        <f t="shared" si="3"/>
        <v>0</v>
      </c>
      <c r="F134" s="80" t="str">
        <f>IF('Source NewCleanData'!$C1027="lesson4",'Source NewCleanData'!F1027,"")</f>
        <v>2018-04-25T00:09:13.104Z</v>
      </c>
    </row>
    <row r="135" spans="1:6" x14ac:dyDescent="0.3">
      <c r="A135">
        <f>VLOOKUP(C135,'UniqueAuthor#s'!$S$5:$T$60,2,TRUE)</f>
        <v>28</v>
      </c>
      <c r="B135" t="str">
        <f>IF('Source NewCleanData'!$C1054="lesson4",'Source NewCleanData'!C1054,"")</f>
        <v>lesson4</v>
      </c>
      <c r="C135">
        <f>IF('Source NewCleanData'!$C1054="lesson4",'Source NewCleanData'!D1054,"")</f>
        <v>520399923</v>
      </c>
      <c r="D135" t="str">
        <f>IF('Source NewCleanData'!$C1054="lesson4",'Source NewCleanData'!E1054,"")</f>
        <v>requires|S|&gt;=1and|T|&lt;Max_Depth;</v>
      </c>
      <c r="E135" t="b">
        <f t="shared" ref="E135:E198" si="4">IF(OR($D135=$O$9,$D135=$O$10,$D135=$O$11,$D135=$O$12,$D135=$O$13,$D135=$O$14,$D135=$O$15,$D135=$O$16,$D135=$O$17),TRUE,FALSE)</f>
        <v>1</v>
      </c>
      <c r="F135" s="80" t="str">
        <f>IF('Source NewCleanData'!$C1054="lesson4",'Source NewCleanData'!F1054,"")</f>
        <v>2018-04-24T00:26:54.468Z</v>
      </c>
    </row>
    <row r="136" spans="1:6" x14ac:dyDescent="0.3">
      <c r="A136">
        <f>VLOOKUP(C136,'UniqueAuthor#s'!$S$5:$T$60,2,TRUE)</f>
        <v>28</v>
      </c>
      <c r="B136" t="str">
        <f>IF('Source NewCleanData'!$C1062="lesson4",'Source NewCleanData'!C1062,"")</f>
        <v>lesson4</v>
      </c>
      <c r="C136">
        <f>IF('Source NewCleanData'!$C1062="lesson4",'Source NewCleanData'!D1062,"")</f>
        <v>520399923</v>
      </c>
      <c r="D136" t="str">
        <f>IF('Source NewCleanData'!$C1062="lesson4",'Source NewCleanData'!E1062,"")</f>
        <v>requires|S|&gt;=1and|T|&lt;Max_Depth;</v>
      </c>
      <c r="E136" t="b">
        <f t="shared" si="4"/>
        <v>1</v>
      </c>
      <c r="F136" s="80" t="str">
        <f>IF('Source NewCleanData'!$C1062="lesson4",'Source NewCleanData'!F1062,"")</f>
        <v>2018-05-03T01:55:18.356Z</v>
      </c>
    </row>
    <row r="137" spans="1:6" x14ac:dyDescent="0.3">
      <c r="A137">
        <f>VLOOKUP(C137,'UniqueAuthor#s'!$S$5:$T$60,2,TRUE)</f>
        <v>29</v>
      </c>
      <c r="B137" t="str">
        <f>IF('Source NewCleanData'!$C1099="lesson4",'Source NewCleanData'!C1099,"")</f>
        <v>lesson4</v>
      </c>
      <c r="C137">
        <f>IF('Source NewCleanData'!$C1099="lesson4",'Source NewCleanData'!D1099,"")</f>
        <v>564686712</v>
      </c>
      <c r="D137" t="str">
        <f>IF('Source NewCleanData'!$C1099="lesson4",'Source NewCleanData'!E1099,"")</f>
        <v>requires|S|&gt;1;</v>
      </c>
      <c r="E137" t="b">
        <f t="shared" si="4"/>
        <v>0</v>
      </c>
      <c r="F137" s="80" t="str">
        <f>IF('Source NewCleanData'!$C1099="lesson4",'Source NewCleanData'!F1099,"")</f>
        <v>2018-05-03T22:11:53.157Z</v>
      </c>
    </row>
    <row r="138" spans="1:6" x14ac:dyDescent="0.3">
      <c r="A138">
        <f>VLOOKUP(C138,'UniqueAuthor#s'!$S$5:$T$60,2,TRUE)</f>
        <v>29</v>
      </c>
      <c r="B138" t="str">
        <f>IF('Source NewCleanData'!$C1100="lesson4",'Source NewCleanData'!C1100,"")</f>
        <v>lesson4</v>
      </c>
      <c r="C138">
        <f>IF('Source NewCleanData'!$C1100="lesson4",'Source NewCleanData'!D1100,"")</f>
        <v>564686712</v>
      </c>
      <c r="D138" t="str">
        <f>IF('Source NewCleanData'!$C1100="lesson4",'Source NewCleanData'!E1100,"")</f>
        <v>requires|S|&gt;1,|T|&lt;3;</v>
      </c>
      <c r="E138" t="b">
        <f t="shared" si="4"/>
        <v>0</v>
      </c>
      <c r="F138" s="80" t="str">
        <f>IF('Source NewCleanData'!$C1100="lesson4",'Source NewCleanData'!F1100,"")</f>
        <v>2018-05-03T22:12:46.416Z</v>
      </c>
    </row>
    <row r="139" spans="1:6" x14ac:dyDescent="0.3">
      <c r="A139">
        <f>VLOOKUP(C139,'UniqueAuthor#s'!$S$5:$T$60,2,TRUE)</f>
        <v>29</v>
      </c>
      <c r="B139" t="str">
        <f>IF('Source NewCleanData'!$C1101="lesson4",'Source NewCleanData'!C1101,"")</f>
        <v>lesson4</v>
      </c>
      <c r="C139">
        <f>IF('Source NewCleanData'!$C1101="lesson4",'Source NewCleanData'!D1101,"")</f>
        <v>564686712</v>
      </c>
      <c r="D139" t="str">
        <f>IF('Source NewCleanData'!$C1101="lesson4",'Source NewCleanData'!E1101,"")</f>
        <v>requires|S|&gt;1&amp;&amp;|T|&lt;3;</v>
      </c>
      <c r="E139" t="b">
        <f t="shared" si="4"/>
        <v>0</v>
      </c>
      <c r="F139" s="80" t="str">
        <f>IF('Source NewCleanData'!$C1101="lesson4",'Source NewCleanData'!F1101,"")</f>
        <v>2018-05-03T22:12:54.143Z</v>
      </c>
    </row>
    <row r="140" spans="1:6" x14ac:dyDescent="0.3">
      <c r="A140">
        <f>VLOOKUP(C140,'UniqueAuthor#s'!$S$5:$T$60,2,TRUE)</f>
        <v>29</v>
      </c>
      <c r="B140" t="str">
        <f>IF('Source NewCleanData'!$C1102="lesson4",'Source NewCleanData'!C1102,"")</f>
        <v>lesson4</v>
      </c>
      <c r="C140">
        <f>IF('Source NewCleanData'!$C1102="lesson4",'Source NewCleanData'!D1102,"")</f>
        <v>564686712</v>
      </c>
      <c r="D140" t="str">
        <f>IF('Source NewCleanData'!$C1102="lesson4",'Source NewCleanData'!E1102,"")</f>
        <v>requires|S|&gt;1and|T|&lt;3;</v>
      </c>
      <c r="E140" t="b">
        <f t="shared" si="4"/>
        <v>0</v>
      </c>
      <c r="F140" s="80" t="str">
        <f>IF('Source NewCleanData'!$C1102="lesson4",'Source NewCleanData'!F1102,"")</f>
        <v>2018-05-03T22:13:15.253Z</v>
      </c>
    </row>
    <row r="141" spans="1:6" x14ac:dyDescent="0.3">
      <c r="A141">
        <f>VLOOKUP(C141,'UniqueAuthor#s'!$S$5:$T$60,2,TRUE)</f>
        <v>30</v>
      </c>
      <c r="B141" t="str">
        <f>IF('Source NewCleanData'!$C1128="lesson4",'Source NewCleanData'!C1128,"")</f>
        <v>lesson4</v>
      </c>
      <c r="C141">
        <f>IF('Source NewCleanData'!$C1128="lesson4",'Source NewCleanData'!D1128,"")</f>
        <v>566473760</v>
      </c>
      <c r="D141" t="str">
        <f>IF('Source NewCleanData'!$C1128="lesson4",'Source NewCleanData'!E1128,"")</f>
        <v>requires|S|&gt;0</v>
      </c>
      <c r="E141" t="b">
        <f t="shared" si="4"/>
        <v>0</v>
      </c>
      <c r="F141" s="80" t="str">
        <f>IF('Source NewCleanData'!$C1128="lesson4",'Source NewCleanData'!F1128,"")</f>
        <v>2018-04-25T21:57:59.433Z</v>
      </c>
    </row>
    <row r="142" spans="1:6" x14ac:dyDescent="0.3">
      <c r="A142">
        <f>VLOOKUP(C142,'UniqueAuthor#s'!$S$5:$T$60,2,TRUE)</f>
        <v>30</v>
      </c>
      <c r="B142" t="str">
        <f>IF('Source NewCleanData'!$C1129="lesson4",'Source NewCleanData'!C1129,"")</f>
        <v>lesson4</v>
      </c>
      <c r="C142">
        <f>IF('Source NewCleanData'!$C1129="lesson4",'Source NewCleanData'!D1129,"")</f>
        <v>566473760</v>
      </c>
      <c r="D142" t="str">
        <f>IF('Source NewCleanData'!$C1129="lesson4",'Source NewCleanData'!E1129,"")</f>
        <v>requires|S|&gt;0;</v>
      </c>
      <c r="E142" t="b">
        <f t="shared" si="4"/>
        <v>0</v>
      </c>
      <c r="F142" s="80" t="str">
        <f>IF('Source NewCleanData'!$C1129="lesson4",'Source NewCleanData'!F1129,"")</f>
        <v>2018-04-25T21:58:06.998Z</v>
      </c>
    </row>
    <row r="143" spans="1:6" x14ac:dyDescent="0.3">
      <c r="A143">
        <f>VLOOKUP(C143,'UniqueAuthor#s'!$S$5:$T$60,2,TRUE)</f>
        <v>30</v>
      </c>
      <c r="B143" t="str">
        <f>IF('Source NewCleanData'!$C1130="lesson4",'Source NewCleanData'!C1130,"")</f>
        <v>lesson4</v>
      </c>
      <c r="C143">
        <f>IF('Source NewCleanData'!$C1130="lesson4",'Source NewCleanData'!D1130,"")</f>
        <v>566473760</v>
      </c>
      <c r="D143" t="str">
        <f>IF('Source NewCleanData'!$C1130="lesson4",'Source NewCleanData'!E1130,"")</f>
        <v>requires|S|&gt;0andT&lt;Max_Depth;</v>
      </c>
      <c r="E143" t="b">
        <f t="shared" si="4"/>
        <v>0</v>
      </c>
      <c r="F143" s="80" t="str">
        <f>IF('Source NewCleanData'!$C1130="lesson4",'Source NewCleanData'!F1130,"")</f>
        <v>2018-04-25T21:58:56.784Z</v>
      </c>
    </row>
    <row r="144" spans="1:6" x14ac:dyDescent="0.3">
      <c r="A144">
        <f>VLOOKUP(C144,'UniqueAuthor#s'!$S$5:$T$60,2,TRUE)</f>
        <v>30</v>
      </c>
      <c r="B144" t="str">
        <f>IF('Source NewCleanData'!$C1131="lesson4",'Source NewCleanData'!C1131,"")</f>
        <v>lesson4</v>
      </c>
      <c r="C144">
        <f>IF('Source NewCleanData'!$C1131="lesson4",'Source NewCleanData'!D1131,"")</f>
        <v>566473760</v>
      </c>
      <c r="D144" t="str">
        <f>IF('Source NewCleanData'!$C1131="lesson4",'Source NewCleanData'!E1131,"")</f>
        <v>requires|S|&gt;0and|T|&lt;Max_Depth;</v>
      </c>
      <c r="E144" t="b">
        <f t="shared" si="4"/>
        <v>1</v>
      </c>
      <c r="F144" s="80" t="str">
        <f>IF('Source NewCleanData'!$C1131="lesson4",'Source NewCleanData'!F1131,"")</f>
        <v>2018-04-25T21:59:19.397Z</v>
      </c>
    </row>
    <row r="145" spans="1:6" x14ac:dyDescent="0.3">
      <c r="A145">
        <f>VLOOKUP(C145,'UniqueAuthor#s'!$S$5:$T$60,2,TRUE)</f>
        <v>30</v>
      </c>
      <c r="B145" t="str">
        <f>IF('Source NewCleanData'!$C1142="lesson4",'Source NewCleanData'!C1142,"")</f>
        <v>lesson4</v>
      </c>
      <c r="C145">
        <f>IF('Source NewCleanData'!$C1142="lesson4",'Source NewCleanData'!D1142,"")</f>
        <v>566473760</v>
      </c>
      <c r="D145" t="str">
        <f>IF('Source NewCleanData'!$C1142="lesson4",'Source NewCleanData'!E1142,"")</f>
        <v>requires|S|&gt;0and|T|&lt;Max_depth;</v>
      </c>
      <c r="E145" t="b">
        <f t="shared" si="4"/>
        <v>1</v>
      </c>
      <c r="F145" s="80" t="str">
        <f>IF('Source NewCleanData'!$C1142="lesson4",'Source NewCleanData'!F1142,"")</f>
        <v>2018-05-03T11:39:54.628Z</v>
      </c>
    </row>
    <row r="146" spans="1:6" x14ac:dyDescent="0.3">
      <c r="A146">
        <f>VLOOKUP(C146,'UniqueAuthor#s'!$S$5:$T$60,2,TRUE)</f>
        <v>30</v>
      </c>
      <c r="B146" t="str">
        <f>IF('Source NewCleanData'!$C1143="lesson4",'Source NewCleanData'!C1143,"")</f>
        <v>lesson4</v>
      </c>
      <c r="C146">
        <f>IF('Source NewCleanData'!$C1143="lesson4",'Source NewCleanData'!D1143,"")</f>
        <v>566473760</v>
      </c>
      <c r="D146" t="str">
        <f>IF('Source NewCleanData'!$C1143="lesson4",'Source NewCleanData'!E1143,"")</f>
        <v>requires|S|&gt;0and|T|&lt;Max_Depth;</v>
      </c>
      <c r="E146" t="b">
        <f t="shared" si="4"/>
        <v>1</v>
      </c>
      <c r="F146" s="80" t="str">
        <f>IF('Source NewCleanData'!$C1143="lesson4",'Source NewCleanData'!F1143,"")</f>
        <v>2018-05-03T11:40:03.099Z</v>
      </c>
    </row>
    <row r="147" spans="1:6" x14ac:dyDescent="0.3">
      <c r="A147">
        <f>VLOOKUP(C147,'UniqueAuthor#s'!$S$5:$T$60,2,TRUE)</f>
        <v>31</v>
      </c>
      <c r="B147" t="str">
        <f>IF('Source NewCleanData'!$C1149="lesson4",'Source NewCleanData'!C1149,"")</f>
        <v>lesson4</v>
      </c>
      <c r="C147">
        <f>IF('Source NewCleanData'!$C1149="lesson4",'Source NewCleanData'!D1149,"")</f>
        <v>584901398</v>
      </c>
      <c r="D147" t="str">
        <f>IF('Source NewCleanData'!$C1149="lesson4",'Source NewCleanData'!E1149,"")</f>
        <v>requires|S|&gt;=1and|T|&lt;Max_Depth;</v>
      </c>
      <c r="E147" t="b">
        <f t="shared" si="4"/>
        <v>1</v>
      </c>
      <c r="F147" s="80" t="str">
        <f>IF('Source NewCleanData'!$C1149="lesson4",'Source NewCleanData'!F1149,"")</f>
        <v>2018-04-26T01:26:01.083Z</v>
      </c>
    </row>
    <row r="148" spans="1:6" x14ac:dyDescent="0.3">
      <c r="A148">
        <f>VLOOKUP(C148,'UniqueAuthor#s'!$S$5:$T$60,2,TRUE)</f>
        <v>32</v>
      </c>
      <c r="B148" t="str">
        <f>IF('Source NewCleanData'!$C1159="lesson4",'Source NewCleanData'!C1159,"")</f>
        <v>lesson4</v>
      </c>
      <c r="C148">
        <f>IF('Source NewCleanData'!$C1159="lesson4",'Source NewCleanData'!D1159,"")</f>
        <v>594515373</v>
      </c>
      <c r="D148" t="str">
        <f>IF('Source NewCleanData'!$C1159="lesson4",'Source NewCleanData'!E1159,"")</f>
        <v>requires1&lt;=|S|and3&gt;|T|;</v>
      </c>
      <c r="E148" t="b">
        <f t="shared" si="4"/>
        <v>0</v>
      </c>
      <c r="F148" s="80" t="str">
        <f>IF('Source NewCleanData'!$C1159="lesson4",'Source NewCleanData'!F1159,"")</f>
        <v>2018-04-24T00:20:54.411Z</v>
      </c>
    </row>
    <row r="149" spans="1:6" x14ac:dyDescent="0.3">
      <c r="A149">
        <f>VLOOKUP(C149,'UniqueAuthor#s'!$S$5:$T$60,2,TRUE)</f>
        <v>32</v>
      </c>
      <c r="B149" t="str">
        <f>IF('Source NewCleanData'!$C1168="lesson4",'Source NewCleanData'!C1168,"")</f>
        <v>lesson4</v>
      </c>
      <c r="C149">
        <f>IF('Source NewCleanData'!$C1168="lesson4",'Source NewCleanData'!D1168,"")</f>
        <v>594515373</v>
      </c>
      <c r="D149" t="str">
        <f>IF('Source NewCleanData'!$C1168="lesson4",'Source NewCleanData'!E1168,"")</f>
        <v>requires|T|&lt;3and|S|&gt;0;</v>
      </c>
      <c r="E149" t="b">
        <f t="shared" si="4"/>
        <v>0</v>
      </c>
      <c r="F149" s="80" t="str">
        <f>IF('Source NewCleanData'!$C1168="lesson4",'Source NewCleanData'!F1168,"")</f>
        <v>2018-04-30T01:29:22.602Z</v>
      </c>
    </row>
    <row r="150" spans="1:6" x14ac:dyDescent="0.3">
      <c r="A150">
        <f>VLOOKUP(C150,'UniqueAuthor#s'!$S$5:$T$60,2,TRUE)</f>
        <v>32</v>
      </c>
      <c r="B150" t="str">
        <f>IF('Source NewCleanData'!$C1187="lesson4",'Source NewCleanData'!C1187,"")</f>
        <v>lesson4</v>
      </c>
      <c r="C150">
        <f>IF('Source NewCleanData'!$C1187="lesson4",'Source NewCleanData'!D1187,"")</f>
        <v>594515373</v>
      </c>
      <c r="D150" t="str">
        <f>IF('Source NewCleanData'!$C1187="lesson4",'Source NewCleanData'!E1187,"")</f>
        <v>requires|S|&lt;=1;</v>
      </c>
      <c r="E150" t="b">
        <f t="shared" si="4"/>
        <v>0</v>
      </c>
      <c r="F150" s="80" t="str">
        <f>IF('Source NewCleanData'!$C1187="lesson4",'Source NewCleanData'!F1187,"")</f>
        <v>2018-05-02T16:22:31.114Z</v>
      </c>
    </row>
    <row r="151" spans="1:6" x14ac:dyDescent="0.3">
      <c r="A151">
        <f>VLOOKUP(C151,'UniqueAuthor#s'!$S$5:$T$60,2,TRUE)</f>
        <v>32</v>
      </c>
      <c r="B151" t="str">
        <f>IF('Source NewCleanData'!$C1188="lesson4",'Source NewCleanData'!C1188,"")</f>
        <v>lesson4</v>
      </c>
      <c r="C151">
        <f>IF('Source NewCleanData'!$C1188="lesson4",'Source NewCleanData'!D1188,"")</f>
        <v>594515373</v>
      </c>
      <c r="D151" t="str">
        <f>IF('Source NewCleanData'!$C1188="lesson4",'Source NewCleanData'!E1188,"")</f>
        <v>requires|S|&lt;=1and|T|&lt;3;</v>
      </c>
      <c r="E151" t="b">
        <f t="shared" si="4"/>
        <v>0</v>
      </c>
      <c r="F151" s="80" t="str">
        <f>IF('Source NewCleanData'!$C1188="lesson4",'Source NewCleanData'!F1188,"")</f>
        <v>2018-05-02T16:23:22.940Z</v>
      </c>
    </row>
    <row r="152" spans="1:6" x14ac:dyDescent="0.3">
      <c r="A152">
        <f>VLOOKUP(C152,'UniqueAuthor#s'!$S$5:$T$60,2,TRUE)</f>
        <v>32</v>
      </c>
      <c r="B152" t="str">
        <f>IF('Source NewCleanData'!$C1189="lesson4",'Source NewCleanData'!C1189,"")</f>
        <v>lesson4</v>
      </c>
      <c r="C152">
        <f>IF('Source NewCleanData'!$C1189="lesson4",'Source NewCleanData'!D1189,"")</f>
        <v>594515373</v>
      </c>
      <c r="D152" t="str">
        <f>IF('Source NewCleanData'!$C1189="lesson4",'Source NewCleanData'!E1189,"")</f>
        <v>requires|S|&gt;=1and|T|&lt;3;</v>
      </c>
      <c r="E152" t="b">
        <f t="shared" si="4"/>
        <v>0</v>
      </c>
      <c r="F152" s="80" t="str">
        <f>IF('Source NewCleanData'!$C1189="lesson4",'Source NewCleanData'!F1189,"")</f>
        <v>2018-05-02T16:23:57.770Z</v>
      </c>
    </row>
    <row r="153" spans="1:6" x14ac:dyDescent="0.3">
      <c r="A153">
        <f>VLOOKUP(C153,'UniqueAuthor#s'!$S$5:$T$60,2,TRUE)</f>
        <v>33</v>
      </c>
      <c r="B153" t="str">
        <f>IF('Source NewCleanData'!$C1211="lesson4",'Source NewCleanData'!C1211,"")</f>
        <v>lesson4</v>
      </c>
      <c r="C153">
        <f>IF('Source NewCleanData'!$C1211="lesson4",'Source NewCleanData'!D1211,"")</f>
        <v>596146975</v>
      </c>
      <c r="D153" t="str">
        <f>IF('Source NewCleanData'!$C1211="lesson4",'Source NewCleanData'!E1211,"")</f>
        <v>requires|T|&lt;Max_Depthand|S|&gt;=1;</v>
      </c>
      <c r="E153" t="b">
        <f t="shared" si="4"/>
        <v>0</v>
      </c>
      <c r="F153" s="80" t="str">
        <f>IF('Source NewCleanData'!$C1211="lesson4",'Source NewCleanData'!F1211,"")</f>
        <v>2018-05-03T02:18:01.297Z</v>
      </c>
    </row>
    <row r="154" spans="1:6" x14ac:dyDescent="0.3">
      <c r="A154">
        <f>VLOOKUP(C154,'UniqueAuthor#s'!$S$5:$T$60,2,TRUE)</f>
        <v>34</v>
      </c>
      <c r="B154" t="str">
        <f>IF('Source NewCleanData'!$C1229="lesson4",'Source NewCleanData'!C1229,"")</f>
        <v>lesson4</v>
      </c>
      <c r="C154">
        <f>IF('Source NewCleanData'!$C1229="lesson4",'Source NewCleanData'!D1229,"")</f>
        <v>599521860</v>
      </c>
      <c r="D154" t="str">
        <f>IF('Source NewCleanData'!$C1229="lesson4",'Source NewCleanData'!E1229,"")</f>
        <v>requires|S|&gt;0;</v>
      </c>
      <c r="E154" t="b">
        <f t="shared" si="4"/>
        <v>0</v>
      </c>
      <c r="F154" s="80" t="str">
        <f>IF('Source NewCleanData'!$C1229="lesson4",'Source NewCleanData'!F1229,"")</f>
        <v>2018-04-30T00:49:01.963Z</v>
      </c>
    </row>
    <row r="155" spans="1:6" x14ac:dyDescent="0.3">
      <c r="A155">
        <f>VLOOKUP(C155,'UniqueAuthor#s'!$S$5:$T$60,2,TRUE)</f>
        <v>34</v>
      </c>
      <c r="B155" t="str">
        <f>IF('Source NewCleanData'!$C1230="lesson4",'Source NewCleanData'!C1230,"")</f>
        <v>lesson4</v>
      </c>
      <c r="C155">
        <f>IF('Source NewCleanData'!$C1230="lesson4",'Source NewCleanData'!D1230,"")</f>
        <v>599521860</v>
      </c>
      <c r="D155" t="str">
        <f>IF('Source NewCleanData'!$C1230="lesson4",'Source NewCleanData'!E1230,"")</f>
        <v>requires|S|&gt;0and|T|&lt;3;</v>
      </c>
      <c r="E155" t="b">
        <f t="shared" si="4"/>
        <v>1</v>
      </c>
      <c r="F155" s="80" t="str">
        <f>IF('Source NewCleanData'!$C1230="lesson4",'Source NewCleanData'!F1230,"")</f>
        <v>2018-04-30T00:49:22.613Z</v>
      </c>
    </row>
    <row r="156" spans="1:6" x14ac:dyDescent="0.3">
      <c r="A156">
        <f>VLOOKUP(C156,'UniqueAuthor#s'!$S$5:$T$60,2,TRUE)</f>
        <v>35</v>
      </c>
      <c r="B156" t="str">
        <f>IF('Source NewCleanData'!$C1246="lesson4",'Source NewCleanData'!C1246,"")</f>
        <v>lesson4</v>
      </c>
      <c r="C156">
        <f>IF('Source NewCleanData'!$C1246="lesson4",'Source NewCleanData'!D1246,"")</f>
        <v>602371802</v>
      </c>
      <c r="D156" t="str">
        <f>IF('Source NewCleanData'!$C1246="lesson4",'Source NewCleanData'!E1246,"")</f>
        <v>requires1&lt;=|S|;</v>
      </c>
      <c r="E156" t="b">
        <f t="shared" si="4"/>
        <v>0</v>
      </c>
      <c r="F156" s="80" t="str">
        <f>IF('Source NewCleanData'!$C1246="lesson4",'Source NewCleanData'!F1246,"")</f>
        <v>2018-04-30T00:08:46.634Z</v>
      </c>
    </row>
    <row r="157" spans="1:6" x14ac:dyDescent="0.3">
      <c r="A157">
        <f>VLOOKUP(C157,'UniqueAuthor#s'!$S$5:$T$60,2,TRUE)</f>
        <v>35</v>
      </c>
      <c r="B157" t="str">
        <f>IF('Source NewCleanData'!$C1247="lesson4",'Source NewCleanData'!C1247,"")</f>
        <v>lesson4</v>
      </c>
      <c r="C157">
        <f>IF('Source NewCleanData'!$C1247="lesson4",'Source NewCleanData'!D1247,"")</f>
        <v>602371802</v>
      </c>
      <c r="D157" t="str">
        <f>IF('Source NewCleanData'!$C1247="lesson4",'Source NewCleanData'!E1247,"")</f>
        <v>requires1&lt;=|S|and1+|S|&lt;=3;</v>
      </c>
      <c r="E157" t="b">
        <f t="shared" si="4"/>
        <v>0</v>
      </c>
      <c r="F157" s="80" t="str">
        <f>IF('Source NewCleanData'!$C1247="lesson4",'Source NewCleanData'!F1247,"")</f>
        <v>2018-04-30T00:09:16.305Z</v>
      </c>
    </row>
    <row r="158" spans="1:6" x14ac:dyDescent="0.3">
      <c r="A158">
        <f>VLOOKUP(C158,'UniqueAuthor#s'!$S$5:$T$60,2,TRUE)</f>
        <v>35</v>
      </c>
      <c r="B158" t="str">
        <f>IF('Source NewCleanData'!$C1248="lesson4",'Source NewCleanData'!C1248,"")</f>
        <v>lesson4</v>
      </c>
      <c r="C158">
        <f>IF('Source NewCleanData'!$C1248="lesson4",'Source NewCleanData'!D1248,"")</f>
        <v>602371802</v>
      </c>
      <c r="D158" t="str">
        <f>IF('Source NewCleanData'!$C1248="lesson4",'Source NewCleanData'!E1248,"")</f>
        <v>requires1&lt;=|S|and1+|T|&lt;=Max_Depth;</v>
      </c>
      <c r="E158" t="b">
        <f t="shared" si="4"/>
        <v>1</v>
      </c>
      <c r="F158" s="80" t="str">
        <f>IF('Source NewCleanData'!$C1248="lesson4",'Source NewCleanData'!F1248,"")</f>
        <v>2018-04-30T00:09:27.509Z</v>
      </c>
    </row>
    <row r="159" spans="1:6" x14ac:dyDescent="0.3">
      <c r="A159">
        <f>VLOOKUP(C159,'UniqueAuthor#s'!$S$5:$T$60,2,TRUE)</f>
        <v>35</v>
      </c>
      <c r="B159" t="str">
        <f>IF('Source NewCleanData'!$C1255="lesson4",'Source NewCleanData'!C1255,"")</f>
        <v>lesson4</v>
      </c>
      <c r="C159">
        <f>IF('Source NewCleanData'!$C1255="lesson4",'Source NewCleanData'!D1255,"")</f>
        <v>602371802</v>
      </c>
      <c r="D159" t="str">
        <f>IF('Source NewCleanData'!$C1255="lesson4",'Source NewCleanData'!E1255,"")</f>
        <v>requires1+|T|&lt;=Max_Depthand1&lt;=|S|;</v>
      </c>
      <c r="E159" t="b">
        <f t="shared" si="4"/>
        <v>1</v>
      </c>
      <c r="F159" s="80" t="str">
        <f>IF('Source NewCleanData'!$C1255="lesson4",'Source NewCleanData'!F1255,"")</f>
        <v>2018-04-30T00:17:42.184Z</v>
      </c>
    </row>
    <row r="160" spans="1:6" x14ac:dyDescent="0.3">
      <c r="A160">
        <f>VLOOKUP(C160,'UniqueAuthor#s'!$S$5:$T$60,2,TRUE)</f>
        <v>35</v>
      </c>
      <c r="B160" t="str">
        <f>IF('Source NewCleanData'!$C1269="lesson4",'Source NewCleanData'!C1269,"")</f>
        <v>lesson4</v>
      </c>
      <c r="C160">
        <f>IF('Source NewCleanData'!$C1269="lesson4",'Source NewCleanData'!D1269,"")</f>
        <v>602371802</v>
      </c>
      <c r="D160" t="str">
        <f>IF('Source NewCleanData'!$C1269="lesson4",'Source NewCleanData'!E1269,"")</f>
        <v>requires1&lt;=|S|;</v>
      </c>
      <c r="E160" t="b">
        <f t="shared" si="4"/>
        <v>0</v>
      </c>
      <c r="F160" s="80" t="str">
        <f>IF('Source NewCleanData'!$C1269="lesson4",'Source NewCleanData'!F1269,"")</f>
        <v>2018-05-03T21:17:32.623Z</v>
      </c>
    </row>
    <row r="161" spans="1:6" x14ac:dyDescent="0.3">
      <c r="A161">
        <f>VLOOKUP(C161,'UniqueAuthor#s'!$S$5:$T$60,2,TRUE)</f>
        <v>35</v>
      </c>
      <c r="B161" t="str">
        <f>IF('Source NewCleanData'!$C1270="lesson4",'Source NewCleanData'!C1270,"")</f>
        <v>lesson4</v>
      </c>
      <c r="C161">
        <f>IF('Source NewCleanData'!$C1270="lesson4",'Source NewCleanData'!D1270,"")</f>
        <v>602371802</v>
      </c>
      <c r="D161" t="str">
        <f>IF('Source NewCleanData'!$C1270="lesson4",'Source NewCleanData'!E1270,"")</f>
        <v>requires1&lt;=|S|and1+|T|&lt;=Max_Depth;</v>
      </c>
      <c r="E161" t="b">
        <f t="shared" si="4"/>
        <v>1</v>
      </c>
      <c r="F161" s="80" t="str">
        <f>IF('Source NewCleanData'!$C1270="lesson4",'Source NewCleanData'!F1270,"")</f>
        <v>2018-05-03T21:18:01.822Z</v>
      </c>
    </row>
    <row r="162" spans="1:6" x14ac:dyDescent="0.3">
      <c r="A162">
        <f>VLOOKUP(C162,'UniqueAuthor#s'!$S$5:$T$60,2,TRUE)</f>
        <v>36</v>
      </c>
      <c r="B162" t="str">
        <f>IF('Source NewCleanData'!$C1293="lesson4",'Source NewCleanData'!C1293,"")</f>
        <v>lesson4</v>
      </c>
      <c r="C162">
        <f>IF('Source NewCleanData'!$C1293="lesson4",'Source NewCleanData'!D1293,"")</f>
        <v>625941617</v>
      </c>
      <c r="D162" t="str">
        <f>IF('Source NewCleanData'!$C1293="lesson4",'Source NewCleanData'!E1293,"")</f>
        <v>requires|S|&gt;=1;</v>
      </c>
      <c r="E162" t="b">
        <f t="shared" si="4"/>
        <v>0</v>
      </c>
      <c r="F162" s="80" t="str">
        <f>IF('Source NewCleanData'!$C1293="lesson4",'Source NewCleanData'!F1293,"")</f>
        <v>2018-04-26T15:58:00.066Z</v>
      </c>
    </row>
    <row r="163" spans="1:6" x14ac:dyDescent="0.3">
      <c r="A163">
        <f>VLOOKUP(C163,'UniqueAuthor#s'!$S$5:$T$60,2,TRUE)</f>
        <v>36</v>
      </c>
      <c r="B163" t="str">
        <f>IF('Source NewCleanData'!$C1294="lesson4",'Source NewCleanData'!C1294,"")</f>
        <v>lesson4</v>
      </c>
      <c r="C163">
        <f>IF('Source NewCleanData'!$C1294="lesson4",'Source NewCleanData'!D1294,"")</f>
        <v>625941617</v>
      </c>
      <c r="D163" t="str">
        <f>IF('Source NewCleanData'!$C1294="lesson4",'Source NewCleanData'!E1294,"")</f>
        <v>requires|S|&gt;=1&amp;&amp;|T|&lt;Max_Depth;</v>
      </c>
      <c r="E163" t="b">
        <f t="shared" si="4"/>
        <v>0</v>
      </c>
      <c r="F163" s="80" t="str">
        <f>IF('Source NewCleanData'!$C1294="lesson4",'Source NewCleanData'!F1294,"")</f>
        <v>2018-04-26T15:59:00.773Z</v>
      </c>
    </row>
    <row r="164" spans="1:6" x14ac:dyDescent="0.3">
      <c r="A164">
        <f>VLOOKUP(C164,'UniqueAuthor#s'!$S$5:$T$60,2,TRUE)</f>
        <v>36</v>
      </c>
      <c r="B164" t="str">
        <f>IF('Source NewCleanData'!$C1295="lesson4",'Source NewCleanData'!C1295,"")</f>
        <v>lesson4</v>
      </c>
      <c r="C164">
        <f>IF('Source NewCleanData'!$C1295="lesson4",'Source NewCleanData'!D1295,"")</f>
        <v>625941617</v>
      </c>
      <c r="D164" t="str">
        <f>IF('Source NewCleanData'!$C1295="lesson4",'Source NewCleanData'!E1295,"")</f>
        <v>requires|S|&gt;=1and|T|&lt;MaxDepth;</v>
      </c>
      <c r="E164" t="b">
        <f t="shared" si="4"/>
        <v>0</v>
      </c>
      <c r="F164" s="80" t="str">
        <f>IF('Source NewCleanData'!$C1295="lesson4",'Source NewCleanData'!F1295,"")</f>
        <v>2018-04-26T15:59:27.148Z</v>
      </c>
    </row>
    <row r="165" spans="1:6" x14ac:dyDescent="0.3">
      <c r="A165">
        <f>VLOOKUP(C165,'UniqueAuthor#s'!$S$5:$T$60,2,TRUE)</f>
        <v>36</v>
      </c>
      <c r="B165" t="str">
        <f>IF('Source NewCleanData'!$C1296="lesson4",'Source NewCleanData'!C1296,"")</f>
        <v>lesson4</v>
      </c>
      <c r="C165">
        <f>IF('Source NewCleanData'!$C1296="lesson4",'Source NewCleanData'!D1296,"")</f>
        <v>625941617</v>
      </c>
      <c r="D165" t="str">
        <f>IF('Source NewCleanData'!$C1296="lesson4",'Source NewCleanData'!E1296,"")</f>
        <v>requires|S|&gt;=1and|T|&lt;Max_Depth;</v>
      </c>
      <c r="E165" t="b">
        <f t="shared" si="4"/>
        <v>1</v>
      </c>
      <c r="F165" s="80" t="str">
        <f>IF('Source NewCleanData'!$C1296="lesson4",'Source NewCleanData'!F1296,"")</f>
        <v>2018-04-26T15:59:42.190Z</v>
      </c>
    </row>
    <row r="166" spans="1:6" x14ac:dyDescent="0.3">
      <c r="A166">
        <f>VLOOKUP(C166,'UniqueAuthor#s'!$S$5:$T$60,2,TRUE)</f>
        <v>36</v>
      </c>
      <c r="B166" t="str">
        <f>IF('Source NewCleanData'!$C1310="lesson4",'Source NewCleanData'!C1310,"")</f>
        <v>lesson4</v>
      </c>
      <c r="C166">
        <f>IF('Source NewCleanData'!$C1310="lesson4",'Source NewCleanData'!D1310,"")</f>
        <v>625941617</v>
      </c>
      <c r="D166" t="str">
        <f>IF('Source NewCleanData'!$C1310="lesson4",'Source NewCleanData'!E1310,"")</f>
        <v>requires|S|&gt;=1;</v>
      </c>
      <c r="E166" t="b">
        <f t="shared" si="4"/>
        <v>0</v>
      </c>
      <c r="F166" s="80" t="str">
        <f>IF('Source NewCleanData'!$C1310="lesson4",'Source NewCleanData'!F1310,"")</f>
        <v>2018-05-03T04:53:34.020Z</v>
      </c>
    </row>
    <row r="167" spans="1:6" x14ac:dyDescent="0.3">
      <c r="A167">
        <f>VLOOKUP(C167,'UniqueAuthor#s'!$S$5:$T$60,2,TRUE)</f>
        <v>36</v>
      </c>
      <c r="B167" t="str">
        <f>IF('Source NewCleanData'!$C1311="lesson4",'Source NewCleanData'!C1311,"")</f>
        <v>lesson4</v>
      </c>
      <c r="C167">
        <f>IF('Source NewCleanData'!$C1311="lesson4",'Source NewCleanData'!D1311,"")</f>
        <v>625941617</v>
      </c>
      <c r="D167" t="str">
        <f>IF('Source NewCleanData'!$C1311="lesson4",'Source NewCleanData'!E1311,"")</f>
        <v>requires|S|&gt;=1and1+|S|&lt;=Max_Depth;</v>
      </c>
      <c r="E167" t="b">
        <f t="shared" si="4"/>
        <v>0</v>
      </c>
      <c r="F167" s="80" t="str">
        <f>IF('Source NewCleanData'!$C1311="lesson4",'Source NewCleanData'!F1311,"")</f>
        <v>2018-05-03T04:54:56.818Z</v>
      </c>
    </row>
    <row r="168" spans="1:6" x14ac:dyDescent="0.3">
      <c r="A168">
        <f>VLOOKUP(C168,'UniqueAuthor#s'!$S$5:$T$60,2,TRUE)</f>
        <v>36</v>
      </c>
      <c r="B168" t="str">
        <f>IF('Source NewCleanData'!$C1312="lesson4",'Source NewCleanData'!C1312,"")</f>
        <v>lesson4</v>
      </c>
      <c r="C168">
        <f>IF('Source NewCleanData'!$C1312="lesson4",'Source NewCleanData'!D1312,"")</f>
        <v>625941617</v>
      </c>
      <c r="D168" t="str">
        <f>IF('Source NewCleanData'!$C1312="lesson4",'Source NewCleanData'!E1312,"")</f>
        <v>requires|S|&gt;=1and|T|+1&lt;=Max_Depth;</v>
      </c>
      <c r="E168" t="b">
        <f t="shared" si="4"/>
        <v>1</v>
      </c>
      <c r="F168" s="80" t="str">
        <f>IF('Source NewCleanData'!$C1312="lesson4",'Source NewCleanData'!F1312,"")</f>
        <v>2018-05-03T04:55:52.531Z</v>
      </c>
    </row>
    <row r="169" spans="1:6" x14ac:dyDescent="0.3">
      <c r="A169">
        <f>VLOOKUP(C169,'UniqueAuthor#s'!$S$5:$T$60,2,TRUE)</f>
        <v>37</v>
      </c>
      <c r="B169" t="str">
        <f>IF('Source NewCleanData'!$C1326="lesson4",'Source NewCleanData'!C1326,"")</f>
        <v>lesson4</v>
      </c>
      <c r="C169">
        <f>IF('Source NewCleanData'!$C1326="lesson4",'Source NewCleanData'!D1326,"")</f>
        <v>641372445</v>
      </c>
      <c r="D169" t="str">
        <f>IF('Source NewCleanData'!$C1326="lesson4",'Source NewCleanData'!E1326,"")</f>
        <v>requires|S|&gt;0;</v>
      </c>
      <c r="E169" t="b">
        <f t="shared" si="4"/>
        <v>0</v>
      </c>
      <c r="F169" s="80" t="str">
        <f>IF('Source NewCleanData'!$C1326="lesson4",'Source NewCleanData'!F1326,"")</f>
        <v>2018-04-29T23:21:54.987Z</v>
      </c>
    </row>
    <row r="170" spans="1:6" x14ac:dyDescent="0.3">
      <c r="A170">
        <f>VLOOKUP(C170,'UniqueAuthor#s'!$S$5:$T$60,2,TRUE)</f>
        <v>37</v>
      </c>
      <c r="B170" t="str">
        <f>IF('Source NewCleanData'!$C1327="lesson4",'Source NewCleanData'!C1327,"")</f>
        <v>lesson4</v>
      </c>
      <c r="C170">
        <f>IF('Source NewCleanData'!$C1327="lesson4",'Source NewCleanData'!D1327,"")</f>
        <v>641372445</v>
      </c>
      <c r="D170" t="str">
        <f>IF('Source NewCleanData'!$C1327="lesson4",'Source NewCleanData'!E1327,"")</f>
        <v>requires|S|&gt;0and|T|&lt;3;</v>
      </c>
      <c r="E170" t="b">
        <f t="shared" si="4"/>
        <v>1</v>
      </c>
      <c r="F170" s="80" t="str">
        <f>IF('Source NewCleanData'!$C1327="lesson4",'Source NewCleanData'!F1327,"")</f>
        <v>2018-04-29T23:22:14.495Z</v>
      </c>
    </row>
    <row r="171" spans="1:6" x14ac:dyDescent="0.3">
      <c r="A171">
        <f>VLOOKUP(C171,'UniqueAuthor#s'!$S$5:$T$60,2,TRUE)</f>
        <v>38</v>
      </c>
      <c r="B171" t="str">
        <f>IF('Source NewCleanData'!$C1357="lesson4",'Source NewCleanData'!C1357,"")</f>
        <v>lesson4</v>
      </c>
      <c r="C171">
        <f>IF('Source NewCleanData'!$C1357="lesson4",'Source NewCleanData'!D1357,"")</f>
        <v>665385044</v>
      </c>
      <c r="D171" t="str">
        <f>IF('Source NewCleanData'!$C1357="lesson4",'Source NewCleanData'!E1357,"")</f>
        <v>requires|S|&gt;=1and|T|&lt;Max_Depth;</v>
      </c>
      <c r="E171" t="b">
        <f t="shared" si="4"/>
        <v>1</v>
      </c>
      <c r="F171" s="80" t="str">
        <f>IF('Source NewCleanData'!$C1357="lesson4",'Source NewCleanData'!F1357,"")</f>
        <v>2018-04-24T13:56:31.870Z</v>
      </c>
    </row>
    <row r="172" spans="1:6" x14ac:dyDescent="0.3">
      <c r="A172">
        <f>VLOOKUP(C172,'UniqueAuthor#s'!$S$5:$T$60,2,TRUE)</f>
        <v>39</v>
      </c>
      <c r="B172" t="str">
        <f>IF('Source NewCleanData'!$C1380="lesson4",'Source NewCleanData'!C1380,"")</f>
        <v>lesson4</v>
      </c>
      <c r="C172">
        <f>IF('Source NewCleanData'!$C1380="lesson4",'Source NewCleanData'!D1380,"")</f>
        <v>667897783</v>
      </c>
      <c r="D172" t="str">
        <f>IF('Source NewCleanData'!$C1380="lesson4",'Source NewCleanData'!E1380,"")</f>
        <v>requires|S|&gt;=1;</v>
      </c>
      <c r="E172" t="b">
        <f t="shared" si="4"/>
        <v>0</v>
      </c>
      <c r="F172" s="80" t="str">
        <f>IF('Source NewCleanData'!$C1380="lesson4",'Source NewCleanData'!F1380,"")</f>
        <v>2018-05-03T22:00:48.656Z</v>
      </c>
    </row>
    <row r="173" spans="1:6" x14ac:dyDescent="0.3">
      <c r="A173">
        <f>VLOOKUP(C173,'UniqueAuthor#s'!$S$5:$T$60,2,TRUE)</f>
        <v>39</v>
      </c>
      <c r="B173" t="str">
        <f>IF('Source NewCleanData'!$C1381="lesson4",'Source NewCleanData'!C1381,"")</f>
        <v>lesson4</v>
      </c>
      <c r="C173">
        <f>IF('Source NewCleanData'!$C1381="lesson4",'Source NewCleanData'!D1381,"")</f>
        <v>667897783</v>
      </c>
      <c r="D173" t="str">
        <f>IF('Source NewCleanData'!$C1381="lesson4",'Source NewCleanData'!E1381,"")</f>
        <v>requires|S|&gt;=1,|S|&lt;=2;</v>
      </c>
      <c r="E173" t="b">
        <f t="shared" si="4"/>
        <v>0</v>
      </c>
      <c r="F173" s="80" t="str">
        <f>IF('Source NewCleanData'!$C1381="lesson4",'Source NewCleanData'!F1381,"")</f>
        <v>2018-05-03T22:01:21.243Z</v>
      </c>
    </row>
    <row r="174" spans="1:6" x14ac:dyDescent="0.3">
      <c r="A174">
        <f>VLOOKUP(C174,'UniqueAuthor#s'!$S$5:$T$60,2,TRUE)</f>
        <v>39</v>
      </c>
      <c r="B174" t="str">
        <f>IF('Source NewCleanData'!$C1382="lesson4",'Source NewCleanData'!C1382,"")</f>
        <v>lesson4</v>
      </c>
      <c r="C174">
        <f>IF('Source NewCleanData'!$C1382="lesson4",'Source NewCleanData'!D1382,"")</f>
        <v>667897783</v>
      </c>
      <c r="D174" t="str">
        <f>IF('Source NewCleanData'!$C1382="lesson4",'Source NewCleanData'!E1382,"")</f>
        <v>requires|S|&gt;=1;|T|&lt;3</v>
      </c>
      <c r="E174" t="b">
        <f t="shared" si="4"/>
        <v>0</v>
      </c>
      <c r="F174" s="80" t="str">
        <f>IF('Source NewCleanData'!$C1382="lesson4",'Source NewCleanData'!F1382,"")</f>
        <v>2018-05-03T22:01:43.169Z</v>
      </c>
    </row>
    <row r="175" spans="1:6" x14ac:dyDescent="0.3">
      <c r="A175">
        <f>VLOOKUP(C175,'UniqueAuthor#s'!$S$5:$T$60,2,TRUE)</f>
        <v>39</v>
      </c>
      <c r="B175" t="str">
        <f>IF('Source NewCleanData'!$C1383="lesson4",'Source NewCleanData'!C1383,"")</f>
        <v>lesson4</v>
      </c>
      <c r="C175">
        <f>IF('Source NewCleanData'!$C1383="lesson4",'Source NewCleanData'!D1383,"")</f>
        <v>667897783</v>
      </c>
      <c r="D175" t="str">
        <f>IF('Source NewCleanData'!$C1383="lesson4",'Source NewCleanData'!E1383,"")</f>
        <v>requires|S|&gt;=1;|T|&lt;3;</v>
      </c>
      <c r="E175" t="b">
        <f t="shared" si="4"/>
        <v>0</v>
      </c>
      <c r="F175" s="80" t="str">
        <f>IF('Source NewCleanData'!$C1383="lesson4",'Source NewCleanData'!F1383,"")</f>
        <v>2018-05-03T22:01:48.603Z</v>
      </c>
    </row>
    <row r="176" spans="1:6" x14ac:dyDescent="0.3">
      <c r="A176">
        <f>VLOOKUP(C176,'UniqueAuthor#s'!$S$5:$T$60,2,TRUE)</f>
        <v>39</v>
      </c>
      <c r="B176" t="str">
        <f>IF('Source NewCleanData'!$C1384="lesson4",'Source NewCleanData'!C1384,"")</f>
        <v>lesson4</v>
      </c>
      <c r="C176">
        <f>IF('Source NewCleanData'!$C1384="lesson4",'Source NewCleanData'!D1384,"")</f>
        <v>667897783</v>
      </c>
      <c r="D176" t="str">
        <f>IF('Source NewCleanData'!$C1384="lesson4",'Source NewCleanData'!E1384,"")</f>
        <v>requires|S|&gt;=1,|T|&lt;3;</v>
      </c>
      <c r="E176" t="b">
        <f t="shared" si="4"/>
        <v>0</v>
      </c>
      <c r="F176" s="80" t="str">
        <f>IF('Source NewCleanData'!$C1384="lesson4",'Source NewCleanData'!F1384,"")</f>
        <v>2018-05-03T22:01:52.788Z</v>
      </c>
    </row>
    <row r="177" spans="1:6" x14ac:dyDescent="0.3">
      <c r="A177">
        <f>VLOOKUP(C177,'UniqueAuthor#s'!$S$5:$T$60,2,TRUE)</f>
        <v>39</v>
      </c>
      <c r="B177" t="str">
        <f>IF('Source NewCleanData'!$C1385="lesson4",'Source NewCleanData'!C1385,"")</f>
        <v>lesson4</v>
      </c>
      <c r="C177">
        <f>IF('Source NewCleanData'!$C1385="lesson4",'Source NewCleanData'!D1385,"")</f>
        <v>667897783</v>
      </c>
      <c r="D177" t="str">
        <f>IF('Source NewCleanData'!$C1385="lesson4",'Source NewCleanData'!E1385,"")</f>
        <v>requires|S|&gt;=1|T|&lt;3;</v>
      </c>
      <c r="E177" t="b">
        <f t="shared" si="4"/>
        <v>0</v>
      </c>
      <c r="F177" s="80" t="str">
        <f>IF('Source NewCleanData'!$C1385="lesson4",'Source NewCleanData'!F1385,"")</f>
        <v>2018-05-03T22:01:57.307Z</v>
      </c>
    </row>
    <row r="178" spans="1:6" x14ac:dyDescent="0.3">
      <c r="A178">
        <f>VLOOKUP(C178,'UniqueAuthor#s'!$S$5:$T$60,2,TRUE)</f>
        <v>39</v>
      </c>
      <c r="B178" t="str">
        <f>IF('Source NewCleanData'!$C1386="lesson4",'Source NewCleanData'!C1386,"")</f>
        <v>lesson4</v>
      </c>
      <c r="C178">
        <f>IF('Source NewCleanData'!$C1386="lesson4",'Source NewCleanData'!D1386,"")</f>
        <v>667897783</v>
      </c>
      <c r="D178" t="str">
        <f>IF('Source NewCleanData'!$C1386="lesson4",'Source NewCleanData'!E1386,"")</f>
        <v>requires|S|&gt;=1,|T|&lt;Max_Depth;</v>
      </c>
      <c r="E178" t="b">
        <f t="shared" si="4"/>
        <v>0</v>
      </c>
      <c r="F178" s="80" t="str">
        <f>IF('Source NewCleanData'!$C1386="lesson4",'Source NewCleanData'!F1386,"")</f>
        <v>2018-05-03T22:02:20.794Z</v>
      </c>
    </row>
    <row r="179" spans="1:6" x14ac:dyDescent="0.3">
      <c r="A179">
        <f>VLOOKUP(C179,'UniqueAuthor#s'!$S$5:$T$60,2,TRUE)</f>
        <v>39</v>
      </c>
      <c r="B179" t="str">
        <f>IF('Source NewCleanData'!$C1387="lesson4",'Source NewCleanData'!C1387,"")</f>
        <v>lesson4</v>
      </c>
      <c r="C179">
        <f>IF('Source NewCleanData'!$C1387="lesson4",'Source NewCleanData'!D1387,"")</f>
        <v>667897783</v>
      </c>
      <c r="D179" t="str">
        <f>IF('Source NewCleanData'!$C1387="lesson4",'Source NewCleanData'!E1387,"")</f>
        <v>requires|S|&gt;=1;|T|&lt;Max_Depth;</v>
      </c>
      <c r="E179" t="b">
        <f t="shared" si="4"/>
        <v>0</v>
      </c>
      <c r="F179" s="80" t="str">
        <f>IF('Source NewCleanData'!$C1387="lesson4",'Source NewCleanData'!F1387,"")</f>
        <v>2018-05-03T22:02:24.613Z</v>
      </c>
    </row>
    <row r="180" spans="1:6" x14ac:dyDescent="0.3">
      <c r="A180">
        <f>VLOOKUP(C180,'UniqueAuthor#s'!$S$5:$T$60,2,TRUE)</f>
        <v>39</v>
      </c>
      <c r="B180" t="str">
        <f>IF('Source NewCleanData'!$C1388="lesson4",'Source NewCleanData'!C1388,"")</f>
        <v>lesson4</v>
      </c>
      <c r="C180">
        <f>IF('Source NewCleanData'!$C1388="lesson4",'Source NewCleanData'!D1388,"")</f>
        <v>667897783</v>
      </c>
      <c r="D180" t="str">
        <f>IF('Source NewCleanData'!$C1388="lesson4",'Source NewCleanData'!E1388,"")</f>
        <v>requires|S|&gt;=1,|T|&lt;Max_Depth;</v>
      </c>
      <c r="E180" t="b">
        <f t="shared" si="4"/>
        <v>0</v>
      </c>
      <c r="F180" s="80" t="str">
        <f>IF('Source NewCleanData'!$C1388="lesson4",'Source NewCleanData'!F1388,"")</f>
        <v>2018-05-03T22:03:01.817Z</v>
      </c>
    </row>
    <row r="181" spans="1:6" x14ac:dyDescent="0.3">
      <c r="A181">
        <f>VLOOKUP(C181,'UniqueAuthor#s'!$S$5:$T$60,2,TRUE)</f>
        <v>39</v>
      </c>
      <c r="B181" t="str">
        <f>IF('Source NewCleanData'!$C1389="lesson4",'Source NewCleanData'!C1389,"")</f>
        <v>lesson4</v>
      </c>
      <c r="C181">
        <f>IF('Source NewCleanData'!$C1389="lesson4",'Source NewCleanData'!D1389,"")</f>
        <v>667897783</v>
      </c>
      <c r="D181" t="str">
        <f>IF('Source NewCleanData'!$C1389="lesson4",'Source NewCleanData'!E1389,"")</f>
        <v>requires|S|&gt;=1and|T|&lt;Max_Depth;</v>
      </c>
      <c r="E181" t="b">
        <f t="shared" si="4"/>
        <v>1</v>
      </c>
      <c r="F181" s="80" t="str">
        <f>IF('Source NewCleanData'!$C1389="lesson4",'Source NewCleanData'!F1389,"")</f>
        <v>2018-05-03T22:03:11.524Z</v>
      </c>
    </row>
    <row r="182" spans="1:6" x14ac:dyDescent="0.3">
      <c r="A182">
        <f>VLOOKUP(C182,'UniqueAuthor#s'!$S$5:$T$60,2,TRUE)</f>
        <v>40</v>
      </c>
      <c r="B182" t="str">
        <f>IF('Source NewCleanData'!$C1437="lesson4",'Source NewCleanData'!C1437,"")</f>
        <v>lesson4</v>
      </c>
      <c r="C182">
        <f>IF('Source NewCleanData'!$C1437="lesson4",'Source NewCleanData'!D1437,"")</f>
        <v>722009152</v>
      </c>
      <c r="D182" t="str">
        <f>IF('Source NewCleanData'!$C1437="lesson4",'Source NewCleanData'!E1437,"")</f>
        <v>requires1&lt;=|S|;</v>
      </c>
      <c r="E182" t="b">
        <f t="shared" si="4"/>
        <v>0</v>
      </c>
      <c r="F182" s="80" t="str">
        <f>IF('Source NewCleanData'!$C1437="lesson4",'Source NewCleanData'!F1437,"")</f>
        <v>2018-04-26T16:17:22.802Z</v>
      </c>
    </row>
    <row r="183" spans="1:6" x14ac:dyDescent="0.3">
      <c r="A183">
        <f>VLOOKUP(C183,'UniqueAuthor#s'!$S$5:$T$60,2,TRUE)</f>
        <v>40</v>
      </c>
      <c r="B183" t="str">
        <f>IF('Source NewCleanData'!$C1438="lesson4",'Source NewCleanData'!C1438,"")</f>
        <v>lesson4</v>
      </c>
      <c r="C183">
        <f>IF('Source NewCleanData'!$C1438="lesson4",'Source NewCleanData'!D1438,"")</f>
        <v>722009152</v>
      </c>
      <c r="D183" t="str">
        <f>IF('Source NewCleanData'!$C1438="lesson4",'Source NewCleanData'!E1438,"")</f>
        <v>requires1&lt;=|S|and1+|T|&lt;=Max_Depth;</v>
      </c>
      <c r="E183" t="b">
        <f t="shared" si="4"/>
        <v>1</v>
      </c>
      <c r="F183" s="80" t="str">
        <f>IF('Source NewCleanData'!$C1438="lesson4",'Source NewCleanData'!F1438,"")</f>
        <v>2018-04-26T16:18:14.047Z</v>
      </c>
    </row>
    <row r="184" spans="1:6" x14ac:dyDescent="0.3">
      <c r="A184">
        <f>VLOOKUP(C184,'UniqueAuthor#s'!$S$5:$T$60,2,TRUE)</f>
        <v>41</v>
      </c>
      <c r="B184" t="str">
        <f>IF('Source NewCleanData'!$C1445="lesson4",'Source NewCleanData'!C1445,"")</f>
        <v>lesson4</v>
      </c>
      <c r="C184">
        <f>IF('Source NewCleanData'!$C1445="lesson4",'Source NewCleanData'!D1445,"")</f>
        <v>763921044</v>
      </c>
      <c r="D184" t="str">
        <f>IF('Source NewCleanData'!$C1445="lesson4",'Source NewCleanData'!E1445,"")</f>
        <v>requires|S|&gt;=1;</v>
      </c>
      <c r="E184" t="b">
        <f t="shared" si="4"/>
        <v>0</v>
      </c>
      <c r="F184" s="80" t="str">
        <f>IF('Source NewCleanData'!$C1445="lesson4",'Source NewCleanData'!F1445,"")</f>
        <v>2018-04-25T23:43:49.120Z</v>
      </c>
    </row>
    <row r="185" spans="1:6" x14ac:dyDescent="0.3">
      <c r="A185">
        <f>VLOOKUP(C185,'UniqueAuthor#s'!$S$5:$T$60,2,TRUE)</f>
        <v>41</v>
      </c>
      <c r="B185" t="str">
        <f>IF('Source NewCleanData'!$C1446="lesson4",'Source NewCleanData'!C1446,"")</f>
        <v>lesson4</v>
      </c>
      <c r="C185">
        <f>IF('Source NewCleanData'!$C1446="lesson4",'Source NewCleanData'!D1446,"")</f>
        <v>763921044</v>
      </c>
      <c r="D185" t="str">
        <f>IF('Source NewCleanData'!$C1446="lesson4",'Source NewCleanData'!E1446,"")</f>
        <v>requires|S|&gt;=1and|T|+1&lt;=Max_Depth;</v>
      </c>
      <c r="E185" t="b">
        <f t="shared" si="4"/>
        <v>1</v>
      </c>
      <c r="F185" s="80" t="str">
        <f>IF('Source NewCleanData'!$C1446="lesson4",'Source NewCleanData'!F1446,"")</f>
        <v>2018-04-25T23:45:25.682Z</v>
      </c>
    </row>
    <row r="186" spans="1:6" x14ac:dyDescent="0.3">
      <c r="A186">
        <f>VLOOKUP(C186,'UniqueAuthor#s'!$S$5:$T$60,2,TRUE)</f>
        <v>42</v>
      </c>
      <c r="B186" t="str">
        <f>IF('Source NewCleanData'!$C1463="lesson4",'Source NewCleanData'!C1463,"")</f>
        <v>lesson4</v>
      </c>
      <c r="C186">
        <f>IF('Source NewCleanData'!$C1463="lesson4",'Source NewCleanData'!D1463,"")</f>
        <v>768375577</v>
      </c>
      <c r="D186" t="str">
        <f>IF('Source NewCleanData'!$C1463="lesson4",'Source NewCleanData'!E1463,"")</f>
        <v>requires|S|&gt;=1;</v>
      </c>
      <c r="E186" t="b">
        <f t="shared" si="4"/>
        <v>0</v>
      </c>
      <c r="F186" s="80" t="str">
        <f>IF('Source NewCleanData'!$C1463="lesson4",'Source NewCleanData'!F1463,"")</f>
        <v>2018-04-24T19:37:41.526Z</v>
      </c>
    </row>
    <row r="187" spans="1:6" x14ac:dyDescent="0.3">
      <c r="A187">
        <f>VLOOKUP(C187,'UniqueAuthor#s'!$S$5:$T$60,2,TRUE)</f>
        <v>42</v>
      </c>
      <c r="B187" t="str">
        <f>IF('Source NewCleanData'!$C1464="lesson4",'Source NewCleanData'!C1464,"")</f>
        <v>lesson4</v>
      </c>
      <c r="C187">
        <f>IF('Source NewCleanData'!$C1464="lesson4",'Source NewCleanData'!D1464,"")</f>
        <v>768375577</v>
      </c>
      <c r="D187" t="str">
        <f>IF('Source NewCleanData'!$C1464="lesson4",'Source NewCleanData'!E1464,"")</f>
        <v>requires|S|&gt;=1,1+|T|&lt;=Max_Depth;</v>
      </c>
      <c r="E187" t="b">
        <f t="shared" si="4"/>
        <v>0</v>
      </c>
      <c r="F187" s="80" t="str">
        <f>IF('Source NewCleanData'!$C1464="lesson4",'Source NewCleanData'!F1464,"")</f>
        <v>2018-04-24T19:38:34.984Z</v>
      </c>
    </row>
    <row r="188" spans="1:6" x14ac:dyDescent="0.3">
      <c r="A188">
        <f>VLOOKUP(C188,'UniqueAuthor#s'!$S$5:$T$60,2,TRUE)</f>
        <v>42</v>
      </c>
      <c r="B188" t="str">
        <f>IF('Source NewCleanData'!$C1465="lesson4",'Source NewCleanData'!C1465,"")</f>
        <v>lesson4</v>
      </c>
      <c r="C188">
        <f>IF('Source NewCleanData'!$C1465="lesson4",'Source NewCleanData'!D1465,"")</f>
        <v>768375577</v>
      </c>
      <c r="D188" t="str">
        <f>IF('Source NewCleanData'!$C1465="lesson4",'Source NewCleanData'!E1465,"")</f>
        <v>requires|S|&gt;=1and1+|T|&lt;=Max_Depth;</v>
      </c>
      <c r="E188" t="b">
        <f t="shared" si="4"/>
        <v>1</v>
      </c>
      <c r="F188" s="80" t="str">
        <f>IF('Source NewCleanData'!$C1465="lesson4",'Source NewCleanData'!F1465,"")</f>
        <v>2018-04-24T19:38:41.780Z</v>
      </c>
    </row>
    <row r="189" spans="1:6" x14ac:dyDescent="0.3">
      <c r="A189">
        <f>VLOOKUP(C189,'UniqueAuthor#s'!$S$5:$T$60,2,TRUE)</f>
        <v>43</v>
      </c>
      <c r="B189" t="str">
        <f>IF('Source NewCleanData'!$C1533="lesson4",'Source NewCleanData'!C1533,"")</f>
        <v>lesson4</v>
      </c>
      <c r="C189">
        <f>IF('Source NewCleanData'!$C1533="lesson4",'Source NewCleanData'!D1533,"")</f>
        <v>831120960</v>
      </c>
      <c r="D189" t="str">
        <f>IF('Source NewCleanData'!$C1533="lesson4",'Source NewCleanData'!E1533,"")</f>
        <v>requires|S|&gt;0;</v>
      </c>
      <c r="E189" t="b">
        <f t="shared" si="4"/>
        <v>0</v>
      </c>
      <c r="F189" s="80" t="str">
        <f>IF('Source NewCleanData'!$C1533="lesson4",'Source NewCleanData'!F1533,"")</f>
        <v>2018-04-26T04:19:09.486Z</v>
      </c>
    </row>
    <row r="190" spans="1:6" x14ac:dyDescent="0.3">
      <c r="A190">
        <f>VLOOKUP(C190,'UniqueAuthor#s'!$S$5:$T$60,2,TRUE)</f>
        <v>43</v>
      </c>
      <c r="B190" t="str">
        <f>IF('Source NewCleanData'!$C1534="lesson4",'Source NewCleanData'!C1534,"")</f>
        <v>lesson4</v>
      </c>
      <c r="C190">
        <f>IF('Source NewCleanData'!$C1534="lesson4",'Source NewCleanData'!D1534,"")</f>
        <v>831120960</v>
      </c>
      <c r="D190" t="str">
        <f>IF('Source NewCleanData'!$C1534="lesson4",'Source NewCleanData'!E1534,"")</f>
        <v>requires|S|&gt;0and|T|&lt;Max_Depth;</v>
      </c>
      <c r="E190" t="b">
        <f t="shared" si="4"/>
        <v>1</v>
      </c>
      <c r="F190" s="80" t="str">
        <f>IF('Source NewCleanData'!$C1534="lesson4",'Source NewCleanData'!F1534,"")</f>
        <v>2018-04-26T04:19:24.520Z</v>
      </c>
    </row>
    <row r="191" spans="1:6" x14ac:dyDescent="0.3">
      <c r="A191">
        <f>VLOOKUP(C191,'UniqueAuthor#s'!$S$5:$T$60,2,TRUE)</f>
        <v>44</v>
      </c>
      <c r="B191" t="str">
        <f>IF('Source NewCleanData'!$C1563="lesson4",'Source NewCleanData'!C1563,"")</f>
        <v>lesson4</v>
      </c>
      <c r="C191">
        <f>IF('Source NewCleanData'!$C1563="lesson4",'Source NewCleanData'!D1563,"")</f>
        <v>839277133</v>
      </c>
      <c r="D191" t="str">
        <f>IF('Source NewCleanData'!$C1563="lesson4",'Source NewCleanData'!E1563,"")</f>
        <v>requires|S|&gt;=1</v>
      </c>
      <c r="E191" t="b">
        <f t="shared" si="4"/>
        <v>0</v>
      </c>
      <c r="F191" s="80" t="str">
        <f>IF('Source NewCleanData'!$C1563="lesson4",'Source NewCleanData'!F1563,"")</f>
        <v>2018-04-25T20:48:38.830Z</v>
      </c>
    </row>
    <row r="192" spans="1:6" x14ac:dyDescent="0.3">
      <c r="A192">
        <f>VLOOKUP(C192,'UniqueAuthor#s'!$S$5:$T$60,2,TRUE)</f>
        <v>44</v>
      </c>
      <c r="B192" t="str">
        <f>IF('Source NewCleanData'!$C1564="lesson4",'Source NewCleanData'!C1564,"")</f>
        <v>lesson4</v>
      </c>
      <c r="C192">
        <f>IF('Source NewCleanData'!$C1564="lesson4",'Source NewCleanData'!D1564,"")</f>
        <v>839277133</v>
      </c>
      <c r="D192" t="str">
        <f>IF('Source NewCleanData'!$C1564="lesson4",'Source NewCleanData'!E1564,"")</f>
        <v>requires|S|&gt;=1;</v>
      </c>
      <c r="E192" t="b">
        <f t="shared" si="4"/>
        <v>0</v>
      </c>
      <c r="F192" s="80" t="str">
        <f>IF('Source NewCleanData'!$C1564="lesson4",'Source NewCleanData'!F1564,"")</f>
        <v>2018-04-25T20:48:49.697Z</v>
      </c>
    </row>
    <row r="193" spans="1:6" x14ac:dyDescent="0.3">
      <c r="A193">
        <f>VLOOKUP(C193,'UniqueAuthor#s'!$S$5:$T$60,2,TRUE)</f>
        <v>44</v>
      </c>
      <c r="B193" t="str">
        <f>IF('Source NewCleanData'!$C1565="lesson4",'Source NewCleanData'!C1565,"")</f>
        <v>lesson4</v>
      </c>
      <c r="C193">
        <f>IF('Source NewCleanData'!$C1565="lesson4",'Source NewCleanData'!D1565,"")</f>
        <v>839277133</v>
      </c>
      <c r="D193" t="str">
        <f>IF('Source NewCleanData'!$C1565="lesson4",'Source NewCleanData'!E1565,"")</f>
        <v>requires|S|&gt;=1and|T|&lt;=2;</v>
      </c>
      <c r="E193" t="b">
        <f t="shared" si="4"/>
        <v>0</v>
      </c>
      <c r="F193" s="80" t="str">
        <f>IF('Source NewCleanData'!$C1565="lesson4",'Source NewCleanData'!F1565,"")</f>
        <v>2018-04-25T20:49:36.154Z</v>
      </c>
    </row>
    <row r="194" spans="1:6" x14ac:dyDescent="0.3">
      <c r="A194">
        <f>VLOOKUP(C194,'UniqueAuthor#s'!$S$5:$T$60,2,TRUE)</f>
        <v>45</v>
      </c>
      <c r="B194" t="str">
        <f>IF('Source NewCleanData'!$C1623="lesson4",'Source NewCleanData'!C1623,"")</f>
        <v>lesson4</v>
      </c>
      <c r="C194">
        <f>IF('Source NewCleanData'!$C1623="lesson4",'Source NewCleanData'!D1623,"")</f>
        <v>861932434</v>
      </c>
      <c r="D194" t="str">
        <f>IF('Source NewCleanData'!$C1623="lesson4",'Source NewCleanData'!E1623,"")</f>
        <v>requires|S|&gt;0;</v>
      </c>
      <c r="E194" t="b">
        <f t="shared" si="4"/>
        <v>0</v>
      </c>
      <c r="F194" s="80" t="str">
        <f>IF('Source NewCleanData'!$C1623="lesson4",'Source NewCleanData'!F1623,"")</f>
        <v>2018-04-24T00:29:36.403Z</v>
      </c>
    </row>
    <row r="195" spans="1:6" x14ac:dyDescent="0.3">
      <c r="A195">
        <f>VLOOKUP(C195,'UniqueAuthor#s'!$S$5:$T$60,2,TRUE)</f>
        <v>45</v>
      </c>
      <c r="B195" t="str">
        <f>IF('Source NewCleanData'!$C1624="lesson4",'Source NewCleanData'!C1624,"")</f>
        <v>lesson4</v>
      </c>
      <c r="C195">
        <f>IF('Source NewCleanData'!$C1624="lesson4",'Source NewCleanData'!D1624,"")</f>
        <v>861932434</v>
      </c>
      <c r="D195" t="str">
        <f>IF('Source NewCleanData'!$C1624="lesson4",'Source NewCleanData'!E1624,"")</f>
        <v>requires3&gt;=|S|&gt;0;</v>
      </c>
      <c r="E195" t="b">
        <f t="shared" si="4"/>
        <v>0</v>
      </c>
      <c r="F195" s="80" t="str">
        <f>IF('Source NewCleanData'!$C1624="lesson4",'Source NewCleanData'!F1624,"")</f>
        <v>2018-04-24T00:30:00.801Z</v>
      </c>
    </row>
    <row r="196" spans="1:6" x14ac:dyDescent="0.3">
      <c r="A196">
        <f>VLOOKUP(C196,'UniqueAuthor#s'!$S$5:$T$60,2,TRUE)</f>
        <v>45</v>
      </c>
      <c r="B196" t="str">
        <f>IF('Source NewCleanData'!$C1625="lesson4",'Source NewCleanData'!C1625,"")</f>
        <v>lesson4</v>
      </c>
      <c r="C196">
        <f>IF('Source NewCleanData'!$C1625="lesson4",'Source NewCleanData'!D1625,"")</f>
        <v>861932434</v>
      </c>
      <c r="D196" t="str">
        <f>IF('Source NewCleanData'!$C1625="lesson4",'Source NewCleanData'!E1625,"")</f>
        <v>requires3&gt;=|S|&gt;=0;</v>
      </c>
      <c r="E196" t="b">
        <f t="shared" si="4"/>
        <v>0</v>
      </c>
      <c r="F196" s="80" t="str">
        <f>IF('Source NewCleanData'!$C1625="lesson4",'Source NewCleanData'!F1625,"")</f>
        <v>2018-04-24T00:30:12.947Z</v>
      </c>
    </row>
    <row r="197" spans="1:6" x14ac:dyDescent="0.3">
      <c r="A197">
        <f>VLOOKUP(C197,'UniqueAuthor#s'!$S$5:$T$60,2,TRUE)</f>
        <v>45</v>
      </c>
      <c r="B197" t="str">
        <f>IF('Source NewCleanData'!$C1626="lesson4",'Source NewCleanData'!C1626,"")</f>
        <v>lesson4</v>
      </c>
      <c r="C197">
        <f>IF('Source NewCleanData'!$C1626="lesson4",'Source NewCleanData'!D1626,"")</f>
        <v>861932434</v>
      </c>
      <c r="D197" t="str">
        <f>IF('Source NewCleanData'!$C1626="lesson4",'Source NewCleanData'!E1626,"")</f>
        <v>requires|S|&gt;0o|T|&lt;3</v>
      </c>
      <c r="E197" t="b">
        <f t="shared" si="4"/>
        <v>0</v>
      </c>
      <c r="F197" s="80" t="str">
        <f>IF('Source NewCleanData'!$C1626="lesson4",'Source NewCleanData'!F1626,"")</f>
        <v>2018-04-24T00:30:49.968Z</v>
      </c>
    </row>
    <row r="198" spans="1:6" x14ac:dyDescent="0.3">
      <c r="A198">
        <f>VLOOKUP(C198,'UniqueAuthor#s'!$S$5:$T$60,2,TRUE)</f>
        <v>45</v>
      </c>
      <c r="B198" t="str">
        <f>IF('Source NewCleanData'!$C1627="lesson4",'Source NewCleanData'!C1627,"")</f>
        <v>lesson4</v>
      </c>
      <c r="C198">
        <f>IF('Source NewCleanData'!$C1627="lesson4",'Source NewCleanData'!D1627,"")</f>
        <v>861932434</v>
      </c>
      <c r="D198" t="str">
        <f>IF('Source NewCleanData'!$C1627="lesson4",'Source NewCleanData'!E1627,"")</f>
        <v>requires|S|&gt;0o|T|&lt;3;</v>
      </c>
      <c r="E198" t="b">
        <f t="shared" si="4"/>
        <v>0</v>
      </c>
      <c r="F198" s="80" t="str">
        <f>IF('Source NewCleanData'!$C1627="lesson4",'Source NewCleanData'!F1627,"")</f>
        <v>2018-04-24T00:30:57.790Z</v>
      </c>
    </row>
    <row r="199" spans="1:6" x14ac:dyDescent="0.3">
      <c r="A199">
        <f>VLOOKUP(C199,'UniqueAuthor#s'!$S$5:$T$60,2,TRUE)</f>
        <v>45</v>
      </c>
      <c r="B199" t="str">
        <f>IF('Source NewCleanData'!$C1628="lesson4",'Source NewCleanData'!C1628,"")</f>
        <v>lesson4</v>
      </c>
      <c r="C199">
        <f>IF('Source NewCleanData'!$C1628="lesson4",'Source NewCleanData'!D1628,"")</f>
        <v>861932434</v>
      </c>
      <c r="D199" t="str">
        <f>IF('Source NewCleanData'!$C1628="lesson4",'Source NewCleanData'!E1628,"")</f>
        <v>requires|S|&gt;0;</v>
      </c>
      <c r="E199" t="b">
        <f t="shared" ref="E199:E252" si="5">IF(OR($D199=$O$9,$D199=$O$10,$D199=$O$11,$D199=$O$12,$D199=$O$13,$D199=$O$14,$D199=$O$15,$D199=$O$16,$D199=$O$17),TRUE,FALSE)</f>
        <v>0</v>
      </c>
      <c r="F199" s="80" t="str">
        <f>IF('Source NewCleanData'!$C1628="lesson4",'Source NewCleanData'!F1628,"")</f>
        <v>2018-04-24T00:31:08.998Z</v>
      </c>
    </row>
    <row r="200" spans="1:6" x14ac:dyDescent="0.3">
      <c r="A200">
        <f>VLOOKUP(C200,'UniqueAuthor#s'!$S$5:$T$60,2,TRUE)</f>
        <v>45</v>
      </c>
      <c r="B200" t="str">
        <f>IF('Source NewCleanData'!$C1629="lesson4",'Source NewCleanData'!C1629,"")</f>
        <v>lesson4</v>
      </c>
      <c r="C200">
        <f>IF('Source NewCleanData'!$C1629="lesson4",'Source NewCleanData'!D1629,"")</f>
        <v>861932434</v>
      </c>
      <c r="D200" t="str">
        <f>IF('Source NewCleanData'!$C1629="lesson4",'Source NewCleanData'!E1629,"")</f>
        <v>requires|S|=1o|T|=0;</v>
      </c>
      <c r="E200" t="b">
        <f t="shared" si="5"/>
        <v>0</v>
      </c>
      <c r="F200" s="80" t="str">
        <f>IF('Source NewCleanData'!$C1629="lesson4",'Source NewCleanData'!F1629,"")</f>
        <v>2018-04-24T00:32:53.514Z</v>
      </c>
    </row>
    <row r="201" spans="1:6" x14ac:dyDescent="0.3">
      <c r="A201">
        <f>VLOOKUP(C201,'UniqueAuthor#s'!$S$5:$T$60,2,TRUE)</f>
        <v>45</v>
      </c>
      <c r="B201" t="str">
        <f>IF('Source NewCleanData'!$C1630="lesson4",'Source NewCleanData'!C1630,"")</f>
        <v>lesson4</v>
      </c>
      <c r="C201">
        <f>IF('Source NewCleanData'!$C1630="lesson4",'Source NewCleanData'!D1630,"")</f>
        <v>861932434</v>
      </c>
      <c r="D201" t="str">
        <f>IF('Source NewCleanData'!$C1630="lesson4",'Source NewCleanData'!E1630,"")</f>
        <v>requires|S|=1o|T|&lt;3;</v>
      </c>
      <c r="E201" t="b">
        <f t="shared" si="5"/>
        <v>0</v>
      </c>
      <c r="F201" s="80" t="str">
        <f>IF('Source NewCleanData'!$C1630="lesson4",'Source NewCleanData'!F1630,"")</f>
        <v>2018-04-24T00:33:21.446Z</v>
      </c>
    </row>
    <row r="202" spans="1:6" x14ac:dyDescent="0.3">
      <c r="A202">
        <f>VLOOKUP(C202,'UniqueAuthor#s'!$S$5:$T$60,2,TRUE)</f>
        <v>45</v>
      </c>
      <c r="B202" t="str">
        <f>IF('Source NewCleanData'!$C1631="lesson4",'Source NewCleanData'!C1631,"")</f>
        <v>lesson4</v>
      </c>
      <c r="C202">
        <f>IF('Source NewCleanData'!$C1631="lesson4",'Source NewCleanData'!D1631,"")</f>
        <v>861932434</v>
      </c>
      <c r="D202" t="str">
        <f>IF('Source NewCleanData'!$C1631="lesson4",'Source NewCleanData'!E1631,"")</f>
        <v>requires|S|&gt;=0o|T|&lt;3;</v>
      </c>
      <c r="E202" t="b">
        <f t="shared" si="5"/>
        <v>0</v>
      </c>
      <c r="F202" s="80" t="str">
        <f>IF('Source NewCleanData'!$C1631="lesson4",'Source NewCleanData'!F1631,"")</f>
        <v>2018-04-24T00:33:31.881Z</v>
      </c>
    </row>
    <row r="203" spans="1:6" x14ac:dyDescent="0.3">
      <c r="A203">
        <f>VLOOKUP(C203,'UniqueAuthor#s'!$S$5:$T$60,2,TRUE)</f>
        <v>45</v>
      </c>
      <c r="B203" t="str">
        <f>IF('Source NewCleanData'!$C1632="lesson4",'Source NewCleanData'!C1632,"")</f>
        <v>lesson4</v>
      </c>
      <c r="C203">
        <f>IF('Source NewCleanData'!$C1632="lesson4",'Source NewCleanData'!D1632,"")</f>
        <v>861932434</v>
      </c>
      <c r="D203" t="str">
        <f>IF('Source NewCleanData'!$C1632="lesson4",'Source NewCleanData'!E1632,"")</f>
        <v>requires3&gt;=|S|&gt;=0o0&lt;=|T|&lt;3;</v>
      </c>
      <c r="E203" t="b">
        <f t="shared" si="5"/>
        <v>0</v>
      </c>
      <c r="F203" s="80" t="str">
        <f>IF('Source NewCleanData'!$C1632="lesson4",'Source NewCleanData'!F1632,"")</f>
        <v>2018-04-24T00:34:16.502Z</v>
      </c>
    </row>
    <row r="204" spans="1:6" x14ac:dyDescent="0.3">
      <c r="A204">
        <f>VLOOKUP(C204,'UniqueAuthor#s'!$S$5:$T$60,2,TRUE)</f>
        <v>45</v>
      </c>
      <c r="B204" t="str">
        <f>IF('Source NewCleanData'!$C1633="lesson4",'Source NewCleanData'!C1633,"")</f>
        <v>lesson4</v>
      </c>
      <c r="C204">
        <f>IF('Source NewCleanData'!$C1633="lesson4",'Source NewCleanData'!D1633,"")</f>
        <v>861932434</v>
      </c>
      <c r="D204" t="str">
        <f>IF('Source NewCleanData'!$C1633="lesson4",'Source NewCleanData'!E1633,"")</f>
        <v>requiresT=&lt;#S&gt;o&lt;#T&gt;;</v>
      </c>
      <c r="E204" t="b">
        <f t="shared" si="5"/>
        <v>0</v>
      </c>
      <c r="F204" s="80" t="str">
        <f>IF('Source NewCleanData'!$C1633="lesson4",'Source NewCleanData'!F1633,"")</f>
        <v>2018-04-24T00:35:22.517Z</v>
      </c>
    </row>
    <row r="205" spans="1:6" x14ac:dyDescent="0.3">
      <c r="A205">
        <f>VLOOKUP(C205,'UniqueAuthor#s'!$S$5:$T$60,2,TRUE)</f>
        <v>45</v>
      </c>
      <c r="B205" t="str">
        <f>IF('Source NewCleanData'!$C1634="lesson4",'Source NewCleanData'!C1634,"")</f>
        <v>lesson4</v>
      </c>
      <c r="C205">
        <f>IF('Source NewCleanData'!$C1634="lesson4",'Source NewCleanData'!D1634,"")</f>
        <v>861932434</v>
      </c>
      <c r="D205" t="str">
        <f>IF('Source NewCleanData'!$C1634="lesson4",'Source NewCleanData'!E1634,"")</f>
        <v>requiresT=&lt;#S&gt;o#T;</v>
      </c>
      <c r="E205" t="b">
        <f t="shared" si="5"/>
        <v>0</v>
      </c>
      <c r="F205" s="80" t="str">
        <f>IF('Source NewCleanData'!$C1634="lesson4",'Source NewCleanData'!F1634,"")</f>
        <v>2018-04-24T00:35:35.076Z</v>
      </c>
    </row>
    <row r="206" spans="1:6" x14ac:dyDescent="0.3">
      <c r="A206">
        <f>VLOOKUP(C206,'UniqueAuthor#s'!$S$5:$T$60,2,TRUE)</f>
        <v>45</v>
      </c>
      <c r="B206" t="str">
        <f>IF('Source NewCleanData'!$C1635="lesson4",'Source NewCleanData'!C1635,"")</f>
        <v>lesson4</v>
      </c>
      <c r="C206">
        <f>IF('Source NewCleanData'!$C1635="lesson4",'Source NewCleanData'!D1635,"")</f>
        <v>861932434</v>
      </c>
      <c r="D206" t="str">
        <f>IF('Source NewCleanData'!$C1635="lesson4",'Source NewCleanData'!E1635,"")</f>
        <v>requires|T|+1&lt;=Max_Depth;</v>
      </c>
      <c r="E206" t="b">
        <f t="shared" si="5"/>
        <v>0</v>
      </c>
      <c r="F206" s="80" t="str">
        <f>IF('Source NewCleanData'!$C1635="lesson4",'Source NewCleanData'!F1635,"")</f>
        <v>2018-04-24T00:38:03.772Z</v>
      </c>
    </row>
    <row r="207" spans="1:6" x14ac:dyDescent="0.3">
      <c r="A207">
        <f>VLOOKUP(C207,'UniqueAuthor#s'!$S$5:$T$60,2,TRUE)</f>
        <v>45</v>
      </c>
      <c r="B207" t="str">
        <f>IF('Source NewCleanData'!$C1636="lesson4",'Source NewCleanData'!C1636,"")</f>
        <v>lesson4</v>
      </c>
      <c r="C207">
        <f>IF('Source NewCleanData'!$C1636="lesson4",'Source NewCleanData'!D1636,"")</f>
        <v>861932434</v>
      </c>
      <c r="D207" t="str">
        <f>IF('Source NewCleanData'!$C1636="lesson4",'Source NewCleanData'!E1636,"")</f>
        <v>requires|T|+1&lt;=3;</v>
      </c>
      <c r="E207" t="b">
        <f t="shared" si="5"/>
        <v>0</v>
      </c>
      <c r="F207" s="80" t="str">
        <f>IF('Source NewCleanData'!$C1636="lesson4",'Source NewCleanData'!F1636,"")</f>
        <v>2018-04-24T00:38:20.562Z</v>
      </c>
    </row>
    <row r="208" spans="1:6" x14ac:dyDescent="0.3">
      <c r="A208">
        <f>VLOOKUP(C208,'UniqueAuthor#s'!$S$5:$T$60,2,TRUE)</f>
        <v>45</v>
      </c>
      <c r="B208" t="str">
        <f>IF('Source NewCleanData'!$C1637="lesson4",'Source NewCleanData'!C1637,"")</f>
        <v>lesson4</v>
      </c>
      <c r="C208">
        <f>IF('Source NewCleanData'!$C1637="lesson4",'Source NewCleanData'!D1637,"")</f>
        <v>861932434</v>
      </c>
      <c r="D208" t="str">
        <f>IF('Source NewCleanData'!$C1637="lesson4",'Source NewCleanData'!E1637,"")</f>
        <v>requiresT=&lt;#K&gt;o#T;</v>
      </c>
      <c r="E208" t="b">
        <f t="shared" si="5"/>
        <v>0</v>
      </c>
      <c r="F208" s="80" t="str">
        <f>IF('Source NewCleanData'!$C1637="lesson4",'Source NewCleanData'!F1637,"")</f>
        <v>2018-04-24T00:39:15.157Z</v>
      </c>
    </row>
    <row r="209" spans="1:6" x14ac:dyDescent="0.3">
      <c r="A209">
        <f>VLOOKUP(C209,'UniqueAuthor#s'!$S$5:$T$60,2,TRUE)</f>
        <v>45</v>
      </c>
      <c r="B209" t="str">
        <f>IF('Source NewCleanData'!$C1638="lesson4",'Source NewCleanData'!C1638,"")</f>
        <v>lesson4</v>
      </c>
      <c r="C209">
        <f>IF('Source NewCleanData'!$C1638="lesson4",'Source NewCleanData'!D1638,"")</f>
        <v>861932434</v>
      </c>
      <c r="D209" t="str">
        <f>IF('Source NewCleanData'!$C1638="lesson4",'Source NewCleanData'!E1638,"")</f>
        <v>requiresS=&lt;#K&gt;o#S;</v>
      </c>
      <c r="E209" t="b">
        <f t="shared" si="5"/>
        <v>0</v>
      </c>
      <c r="F209" s="80" t="str">
        <f>IF('Source NewCleanData'!$C1638="lesson4",'Source NewCleanData'!F1638,"")</f>
        <v>2018-04-24T00:39:51.962Z</v>
      </c>
    </row>
    <row r="210" spans="1:6" x14ac:dyDescent="0.3">
      <c r="A210">
        <f>VLOOKUP(C210,'UniqueAuthor#s'!$S$5:$T$60,2,TRUE)</f>
        <v>45</v>
      </c>
      <c r="B210" t="str">
        <f>IF('Source NewCleanData'!$C1639="lesson4",'Source NewCleanData'!C1639,"")</f>
        <v>lesson4</v>
      </c>
      <c r="C210">
        <f>IF('Source NewCleanData'!$C1639="lesson4",'Source NewCleanData'!D1639,"")</f>
        <v>861932434</v>
      </c>
      <c r="D210" t="str">
        <f>IF('Source NewCleanData'!$C1639="lesson4",'Source NewCleanData'!E1639,"")</f>
        <v>requires|S|&gt;=1;</v>
      </c>
      <c r="E210" t="b">
        <f t="shared" si="5"/>
        <v>0</v>
      </c>
      <c r="F210" s="80" t="str">
        <f>IF('Source NewCleanData'!$C1639="lesson4",'Source NewCleanData'!F1639,"")</f>
        <v>2018-04-24T00:40:10.937Z</v>
      </c>
    </row>
    <row r="211" spans="1:6" x14ac:dyDescent="0.3">
      <c r="A211">
        <f>VLOOKUP(C211,'UniqueAuthor#s'!$S$5:$T$60,2,TRUE)</f>
        <v>45</v>
      </c>
      <c r="B211" t="str">
        <f>IF('Source NewCleanData'!$C1640="lesson4",'Source NewCleanData'!C1640,"")</f>
        <v>lesson4</v>
      </c>
      <c r="C211">
        <f>IF('Source NewCleanData'!$C1640="lesson4",'Source NewCleanData'!D1640,"")</f>
        <v>861932434</v>
      </c>
      <c r="D211" t="str">
        <f>IF('Source NewCleanData'!$C1640="lesson4",'Source NewCleanData'!E1640,"")</f>
        <v>requires|S|&gt;=1o|T|+1&lt;=3;</v>
      </c>
      <c r="E211" t="b">
        <f t="shared" si="5"/>
        <v>0</v>
      </c>
      <c r="F211" s="80" t="str">
        <f>IF('Source NewCleanData'!$C1640="lesson4",'Source NewCleanData'!F1640,"")</f>
        <v>2018-04-24T00:46:49.203Z</v>
      </c>
    </row>
    <row r="212" spans="1:6" x14ac:dyDescent="0.3">
      <c r="A212">
        <f>VLOOKUP(C212,'UniqueAuthor#s'!$S$5:$T$60,2,TRUE)</f>
        <v>45</v>
      </c>
      <c r="B212" t="str">
        <f>IF('Source NewCleanData'!$C1641="lesson4",'Source NewCleanData'!C1641,"")</f>
        <v>lesson4</v>
      </c>
      <c r="C212">
        <f>IF('Source NewCleanData'!$C1641="lesson4",'Source NewCleanData'!D1641,"")</f>
        <v>861932434</v>
      </c>
      <c r="D212" t="str">
        <f>IF('Source NewCleanData'!$C1641="lesson4",'Source NewCleanData'!E1641,"")</f>
        <v>requires|S|&gt;=1o|T|+1&lt;=Max+Depth;</v>
      </c>
      <c r="E212" t="b">
        <f t="shared" si="5"/>
        <v>0</v>
      </c>
      <c r="F212" s="80" t="str">
        <f>IF('Source NewCleanData'!$C1641="lesson4",'Source NewCleanData'!F1641,"")</f>
        <v>2018-04-24T00:48:16.545Z</v>
      </c>
    </row>
    <row r="213" spans="1:6" x14ac:dyDescent="0.3">
      <c r="A213">
        <f>VLOOKUP(C213,'UniqueAuthor#s'!$S$5:$T$60,2,TRUE)</f>
        <v>45</v>
      </c>
      <c r="B213" t="str">
        <f>IF('Source NewCleanData'!$C1642="lesson4",'Source NewCleanData'!C1642,"")</f>
        <v>lesson4</v>
      </c>
      <c r="C213">
        <f>IF('Source NewCleanData'!$C1642="lesson4",'Source NewCleanData'!D1642,"")</f>
        <v>861932434</v>
      </c>
      <c r="D213" t="str">
        <f>IF('Source NewCleanData'!$C1642="lesson4",'Source NewCleanData'!E1642,"")</f>
        <v>requires1&lt;=|S|o|T|+1&lt;=Max+Depth;</v>
      </c>
      <c r="E213" t="b">
        <f t="shared" si="5"/>
        <v>0</v>
      </c>
      <c r="F213" s="80" t="str">
        <f>IF('Source NewCleanData'!$C1642="lesson4",'Source NewCleanData'!F1642,"")</f>
        <v>2018-04-24T00:48:58.661Z</v>
      </c>
    </row>
    <row r="214" spans="1:6" x14ac:dyDescent="0.3">
      <c r="A214">
        <f>VLOOKUP(C214,'UniqueAuthor#s'!$S$5:$T$60,2,TRUE)</f>
        <v>45</v>
      </c>
      <c r="B214" t="str">
        <f>IF('Source NewCleanData'!$C1643="lesson4",'Source NewCleanData'!C1643,"")</f>
        <v>lesson4</v>
      </c>
      <c r="C214">
        <f>IF('Source NewCleanData'!$C1643="lesson4",'Source NewCleanData'!D1643,"")</f>
        <v>861932434</v>
      </c>
      <c r="D214" t="str">
        <f>IF('Source NewCleanData'!$C1643="lesson4",'Source NewCleanData'!E1643,"")</f>
        <v>requires1&lt;=|S|o|T|+1&lt;=Max_Depth;</v>
      </c>
      <c r="E214" t="b">
        <f t="shared" si="5"/>
        <v>0</v>
      </c>
      <c r="F214" s="80" t="str">
        <f>IF('Source NewCleanData'!$C1643="lesson4",'Source NewCleanData'!F1643,"")</f>
        <v>2018-04-24T00:49:07.495Z</v>
      </c>
    </row>
    <row r="215" spans="1:6" x14ac:dyDescent="0.3">
      <c r="A215">
        <f>VLOOKUP(C215,'UniqueAuthor#s'!$S$5:$T$60,2,TRUE)</f>
        <v>45</v>
      </c>
      <c r="B215" t="str">
        <f>IF('Source NewCleanData'!$C1644="lesson4",'Source NewCleanData'!C1644,"")</f>
        <v>lesson4</v>
      </c>
      <c r="C215">
        <f>IF('Source NewCleanData'!$C1644="lesson4",'Source NewCleanData'!D1644,"")</f>
        <v>861932434</v>
      </c>
      <c r="D215" t="str">
        <f>IF('Source NewCleanData'!$C1644="lesson4",'Source NewCleanData'!E1644,"")</f>
        <v>requires1&lt;=|S|o|T|+1&lt;=Max_Depth;</v>
      </c>
      <c r="E215" t="b">
        <f t="shared" si="5"/>
        <v>0</v>
      </c>
      <c r="F215" s="80" t="str">
        <f>IF('Source NewCleanData'!$C1644="lesson4",'Source NewCleanData'!F1644,"")</f>
        <v>2018-04-24T00:49:29.909Z</v>
      </c>
    </row>
    <row r="216" spans="1:6" x14ac:dyDescent="0.3">
      <c r="A216">
        <f>VLOOKUP(C216,'UniqueAuthor#s'!$S$5:$T$60,2,TRUE)</f>
        <v>45</v>
      </c>
      <c r="B216" t="str">
        <f>IF('Source NewCleanData'!$C1645="lesson4",'Source NewCleanData'!C1645,"")</f>
        <v>lesson4</v>
      </c>
      <c r="C216">
        <f>IF('Source NewCleanData'!$C1645="lesson4",'Source NewCleanData'!D1645,"")</f>
        <v>861932434</v>
      </c>
      <c r="D216" t="str">
        <f>IF('Source NewCleanData'!$C1645="lesson4",'Source NewCleanData'!E1645,"")</f>
        <v>requires1&lt;=|S|o1+|S|&lt;=Max_Depth;</v>
      </c>
      <c r="E216" t="b">
        <f t="shared" si="5"/>
        <v>0</v>
      </c>
      <c r="F216" s="80" t="str">
        <f>IF('Source NewCleanData'!$C1645="lesson4",'Source NewCleanData'!F1645,"")</f>
        <v>2018-04-24T00:49:58.513Z</v>
      </c>
    </row>
    <row r="217" spans="1:6" x14ac:dyDescent="0.3">
      <c r="A217">
        <f>VLOOKUP(C217,'UniqueAuthor#s'!$S$5:$T$60,2,TRUE)</f>
        <v>45</v>
      </c>
      <c r="B217" t="str">
        <f>IF('Source NewCleanData'!$C1646="lesson4",'Source NewCleanData'!C1646,"")</f>
        <v>lesson4</v>
      </c>
      <c r="C217">
        <f>IF('Source NewCleanData'!$C1646="lesson4",'Source NewCleanData'!D1646,"")</f>
        <v>861932434</v>
      </c>
      <c r="D217" t="str">
        <f>IF('Source NewCleanData'!$C1646="lesson4",'Source NewCleanData'!E1646,"")</f>
        <v>requires1&lt;=|S|;</v>
      </c>
      <c r="E217" t="b">
        <f t="shared" si="5"/>
        <v>0</v>
      </c>
      <c r="F217" s="80" t="str">
        <f>IF('Source NewCleanData'!$C1646="lesson4",'Source NewCleanData'!F1646,"")</f>
        <v>2018-04-24T00:50:47.622Z</v>
      </c>
    </row>
    <row r="218" spans="1:6" x14ac:dyDescent="0.3">
      <c r="A218">
        <f>VLOOKUP(C218,'UniqueAuthor#s'!$S$5:$T$60,2,TRUE)</f>
        <v>45</v>
      </c>
      <c r="B218" t="str">
        <f>IF('Source NewCleanData'!$C1647="lesson4",'Source NewCleanData'!C1647,"")</f>
        <v>lesson4</v>
      </c>
      <c r="C218">
        <f>IF('Source NewCleanData'!$C1647="lesson4",'Source NewCleanData'!D1647,"")</f>
        <v>861932434</v>
      </c>
      <c r="D218" t="str">
        <f>IF('Source NewCleanData'!$C1647="lesson4",'Source NewCleanData'!E1647,"")</f>
        <v>requires1&lt;=|S|and1+|T|&lt;=3;</v>
      </c>
      <c r="E218" t="b">
        <f t="shared" si="5"/>
        <v>0</v>
      </c>
      <c r="F218" s="80" t="str">
        <f>IF('Source NewCleanData'!$C1647="lesson4",'Source NewCleanData'!F1647,"")</f>
        <v>2018-04-24T00:51:20.446Z</v>
      </c>
    </row>
    <row r="219" spans="1:6" x14ac:dyDescent="0.3">
      <c r="A219">
        <f>VLOOKUP(C219,'UniqueAuthor#s'!$S$5:$T$60,2,TRUE)</f>
        <v>45</v>
      </c>
      <c r="B219" t="str">
        <f>IF('Source NewCleanData'!$C1663="lesson4",'Source NewCleanData'!C1663,"")</f>
        <v>lesson4</v>
      </c>
      <c r="C219">
        <f>IF('Source NewCleanData'!$C1663="lesson4",'Source NewCleanData'!D1663,"")</f>
        <v>861932434</v>
      </c>
      <c r="D219" t="str">
        <f>IF('Source NewCleanData'!$C1663="lesson4",'Source NewCleanData'!E1663,"")</f>
        <v>requires|S|=1and|T|=0;</v>
      </c>
      <c r="E219" t="b">
        <f t="shared" si="5"/>
        <v>0</v>
      </c>
      <c r="F219" s="80" t="str">
        <f>IF('Source NewCleanData'!$C1663="lesson4",'Source NewCleanData'!F1663,"")</f>
        <v>2018-04-24T16:36:13.975Z</v>
      </c>
    </row>
    <row r="220" spans="1:6" x14ac:dyDescent="0.3">
      <c r="A220">
        <f>VLOOKUP(C220,'UniqueAuthor#s'!$S$5:$T$60,2,TRUE)</f>
        <v>45</v>
      </c>
      <c r="B220" t="str">
        <f>IF('Source NewCleanData'!$C1678="lesson4",'Source NewCleanData'!C1678,"")</f>
        <v>lesson4</v>
      </c>
      <c r="C220">
        <f>IF('Source NewCleanData'!$C1678="lesson4",'Source NewCleanData'!D1678,"")</f>
        <v>861932434</v>
      </c>
      <c r="D220" t="str">
        <f>IF('Source NewCleanData'!$C1678="lesson4",'Source NewCleanData'!E1678,"")</f>
        <v>requires|S|&gt;0;and|T|&lt;3;</v>
      </c>
      <c r="E220" t="b">
        <f t="shared" si="5"/>
        <v>0</v>
      </c>
      <c r="F220" s="80" t="str">
        <f>IF('Source NewCleanData'!$C1678="lesson4",'Source NewCleanData'!F1678,"")</f>
        <v>2018-05-03T04:19:29.779Z</v>
      </c>
    </row>
    <row r="221" spans="1:6" x14ac:dyDescent="0.3">
      <c r="A221">
        <f>VLOOKUP(C221,'UniqueAuthor#s'!$S$5:$T$60,2,TRUE)</f>
        <v>45</v>
      </c>
      <c r="B221" t="str">
        <f>IF('Source NewCleanData'!$C1679="lesson4",'Source NewCleanData'!C1679,"")</f>
        <v>lesson4</v>
      </c>
      <c r="C221">
        <f>IF('Source NewCleanData'!$C1679="lesson4",'Source NewCleanData'!D1679,"")</f>
        <v>861932434</v>
      </c>
      <c r="D221" t="str">
        <f>IF('Source NewCleanData'!$C1679="lesson4",'Source NewCleanData'!E1679,"")</f>
        <v>requires|S|&gt;0and|T|&lt;3;</v>
      </c>
      <c r="E221" t="b">
        <f t="shared" si="5"/>
        <v>1</v>
      </c>
      <c r="F221" s="80" t="str">
        <f>IF('Source NewCleanData'!$C1679="lesson4",'Source NewCleanData'!F1679,"")</f>
        <v>2018-05-03T04:19:46.904Z</v>
      </c>
    </row>
    <row r="222" spans="1:6" x14ac:dyDescent="0.3">
      <c r="A222">
        <f>VLOOKUP(C222,'UniqueAuthor#s'!$S$5:$T$60,2,TRUE)</f>
        <v>46</v>
      </c>
      <c r="B222" t="str">
        <f>IF('Source NewCleanData'!$C1712="lesson4",'Source NewCleanData'!C1712,"")</f>
        <v>lesson4</v>
      </c>
      <c r="C222">
        <f>IF('Source NewCleanData'!$C1712="lesson4",'Source NewCleanData'!D1712,"")</f>
        <v>864564499</v>
      </c>
      <c r="D222" t="str">
        <f>IF('Source NewCleanData'!$C1712="lesson4",'Source NewCleanData'!E1712,"")</f>
        <v>requires#S=Reverse(#T);</v>
      </c>
      <c r="E222" t="b">
        <f t="shared" si="5"/>
        <v>0</v>
      </c>
      <c r="F222" s="80" t="str">
        <f>IF('Source NewCleanData'!$C1712="lesson4",'Source NewCleanData'!F1712,"")</f>
        <v>2018-05-03T19:20:46.264Z</v>
      </c>
    </row>
    <row r="223" spans="1:6" x14ac:dyDescent="0.3">
      <c r="A223">
        <f>VLOOKUP(C223,'UniqueAuthor#s'!$S$5:$T$60,2,TRUE)</f>
        <v>46</v>
      </c>
      <c r="B223" t="str">
        <f>IF('Source NewCleanData'!$C1713="lesson4",'Source NewCleanData'!C1713,"")</f>
        <v>lesson4</v>
      </c>
      <c r="C223">
        <f>IF('Source NewCleanData'!$C1713="lesson4",'Source NewCleanData'!D1713,"")</f>
        <v>864564499</v>
      </c>
      <c r="D223" t="str">
        <f>IF('Source NewCleanData'!$C1713="lesson4",'Source NewCleanData'!E1713,"")</f>
        <v>requires|S|&gt;=1;</v>
      </c>
      <c r="E223" t="b">
        <f t="shared" si="5"/>
        <v>0</v>
      </c>
      <c r="F223" s="80" t="str">
        <f>IF('Source NewCleanData'!$C1713="lesson4",'Source NewCleanData'!F1713,"")</f>
        <v>2018-05-03T19:21:14.018Z</v>
      </c>
    </row>
    <row r="224" spans="1:6" x14ac:dyDescent="0.3">
      <c r="A224">
        <f>VLOOKUP(C224,'UniqueAuthor#s'!$S$5:$T$60,2,TRUE)</f>
        <v>46</v>
      </c>
      <c r="B224" t="str">
        <f>IF('Source NewCleanData'!$C1714="lesson4",'Source NewCleanData'!C1714,"")</f>
        <v>lesson4</v>
      </c>
      <c r="C224">
        <f>IF('Source NewCleanData'!$C1714="lesson4",'Source NewCleanData'!D1714,"")</f>
        <v>864564499</v>
      </c>
      <c r="D224" t="str">
        <f>IF('Source NewCleanData'!$C1714="lesson4",'Source NewCleanData'!E1714,"")</f>
        <v>requires|S|&gt;=1and1+|T|&lt;=Max_Depth;</v>
      </c>
      <c r="E224" t="b">
        <f t="shared" si="5"/>
        <v>1</v>
      </c>
      <c r="F224" s="80" t="str">
        <f>IF('Source NewCleanData'!$C1714="lesson4",'Source NewCleanData'!F1714,"")</f>
        <v>2018-05-03T19:22:17.822Z</v>
      </c>
    </row>
    <row r="225" spans="1:6" x14ac:dyDescent="0.3">
      <c r="A225">
        <f>VLOOKUP(C225,'UniqueAuthor#s'!$S$5:$T$60,2,TRUE)</f>
        <v>47</v>
      </c>
      <c r="B225" t="str">
        <f>IF('Source NewCleanData'!$C1736="lesson4",'Source NewCleanData'!C1736,"")</f>
        <v>lesson4</v>
      </c>
      <c r="C225">
        <f>IF('Source NewCleanData'!$C1736="lesson4",'Source NewCleanData'!D1736,"")</f>
        <v>872801156</v>
      </c>
      <c r="D225" t="str">
        <f>IF('Source NewCleanData'!$C1736="lesson4",'Source NewCleanData'!E1736,"")</f>
        <v>requires1&lt;=|S|andMax_Depth&gt;|T|;</v>
      </c>
      <c r="E225" t="b">
        <f t="shared" si="5"/>
        <v>1</v>
      </c>
      <c r="F225" s="80" t="str">
        <f>IF('Source NewCleanData'!$C1736="lesson4",'Source NewCleanData'!F1736,"")</f>
        <v>2018-04-27T12:05:32.629Z</v>
      </c>
    </row>
    <row r="226" spans="1:6" x14ac:dyDescent="0.3">
      <c r="A226">
        <f>VLOOKUP(C226,'UniqueAuthor#s'!$S$5:$T$60,2,TRUE)</f>
        <v>48</v>
      </c>
      <c r="B226" t="str">
        <f>IF('Source NewCleanData'!$C1744="lesson4",'Source NewCleanData'!C1744,"")</f>
        <v>lesson4</v>
      </c>
      <c r="C226">
        <f>IF('Source NewCleanData'!$C1744="lesson4",'Source NewCleanData'!D1744,"")</f>
        <v>888277516</v>
      </c>
      <c r="D226" t="str">
        <f>IF('Source NewCleanData'!$C1744="lesson4",'Source NewCleanData'!E1744,"")</f>
        <v>requires|T|&gt;0;</v>
      </c>
      <c r="E226" t="b">
        <f t="shared" si="5"/>
        <v>0</v>
      </c>
      <c r="F226" s="80" t="str">
        <f>IF('Source NewCleanData'!$C1744="lesson4",'Source NewCleanData'!F1744,"")</f>
        <v>2018-04-24T16:42:30.422Z</v>
      </c>
    </row>
    <row r="227" spans="1:6" x14ac:dyDescent="0.3">
      <c r="A227">
        <f>VLOOKUP(C227,'UniqueAuthor#s'!$S$5:$T$60,2,TRUE)</f>
        <v>48</v>
      </c>
      <c r="B227" t="str">
        <f>IF('Source NewCleanData'!$C1745="lesson4",'Source NewCleanData'!C1745,"")</f>
        <v>lesson4</v>
      </c>
      <c r="C227">
        <f>IF('Source NewCleanData'!$C1745="lesson4",'Source NewCleanData'!D1745,"")</f>
        <v>888277516</v>
      </c>
      <c r="D227" t="str">
        <f>IF('Source NewCleanData'!$C1745="lesson4",'Source NewCleanData'!E1745,"")</f>
        <v>requires|S|&gt;0;and|T|&lt;Max_length;</v>
      </c>
      <c r="E227" t="b">
        <f t="shared" si="5"/>
        <v>0</v>
      </c>
      <c r="F227" s="80" t="str">
        <f>IF('Source NewCleanData'!$C1745="lesson4",'Source NewCleanData'!F1745,"")</f>
        <v>2018-04-24T16:43:05.383Z</v>
      </c>
    </row>
    <row r="228" spans="1:6" x14ac:dyDescent="0.3">
      <c r="A228">
        <f>VLOOKUP(C228,'UniqueAuthor#s'!$S$5:$T$60,2,TRUE)</f>
        <v>48</v>
      </c>
      <c r="B228" t="str">
        <f>IF('Source NewCleanData'!$C1746="lesson4",'Source NewCleanData'!C1746,"")</f>
        <v>lesson4</v>
      </c>
      <c r="C228">
        <f>IF('Source NewCleanData'!$C1746="lesson4",'Source NewCleanData'!D1746,"")</f>
        <v>888277516</v>
      </c>
      <c r="D228" t="str">
        <f>IF('Source NewCleanData'!$C1746="lesson4",'Source NewCleanData'!E1746,"")</f>
        <v>requires|S|&gt;0;and|T|&lt;3;</v>
      </c>
      <c r="E228" t="b">
        <f t="shared" si="5"/>
        <v>0</v>
      </c>
      <c r="F228" s="80" t="str">
        <f>IF('Source NewCleanData'!$C1746="lesson4",'Source NewCleanData'!F1746,"")</f>
        <v>2018-04-24T16:43:13.485Z</v>
      </c>
    </row>
    <row r="229" spans="1:6" x14ac:dyDescent="0.3">
      <c r="A229">
        <f>VLOOKUP(C229,'UniqueAuthor#s'!$S$5:$T$60,2,TRUE)</f>
        <v>48</v>
      </c>
      <c r="B229" t="str">
        <f>IF('Source NewCleanData'!$C1747="lesson4",'Source NewCleanData'!C1747,"")</f>
        <v>lesson4</v>
      </c>
      <c r="C229">
        <f>IF('Source NewCleanData'!$C1747="lesson4",'Source NewCleanData'!D1747,"")</f>
        <v>888277516</v>
      </c>
      <c r="D229" t="str">
        <f>IF('Source NewCleanData'!$C1747="lesson4",'Source NewCleanData'!E1747,"")</f>
        <v>requires|S|&gt;0and|T|&lt;3;</v>
      </c>
      <c r="E229" t="b">
        <f t="shared" si="5"/>
        <v>1</v>
      </c>
      <c r="F229" s="80" t="str">
        <f>IF('Source NewCleanData'!$C1747="lesson4",'Source NewCleanData'!F1747,"")</f>
        <v>2018-04-24T16:43:20.230Z</v>
      </c>
    </row>
    <row r="230" spans="1:6" x14ac:dyDescent="0.3">
      <c r="A230">
        <f>VLOOKUP(C230,'UniqueAuthor#s'!$S$5:$T$60,2,TRUE)</f>
        <v>49</v>
      </c>
      <c r="B230" t="str">
        <f>IF('Source NewCleanData'!$C1772="lesson4",'Source NewCleanData'!C1772,"")</f>
        <v>lesson4</v>
      </c>
      <c r="C230">
        <f>IF('Source NewCleanData'!$C1772="lesson4",'Source NewCleanData'!D1772,"")</f>
        <v>911279847</v>
      </c>
      <c r="D230" t="str">
        <f>IF('Source NewCleanData'!$C1772="lesson4",'Source NewCleanData'!E1772,"")</f>
        <v>requires|S|&gt;=1and1+|T|&lt;=Max_Depth;</v>
      </c>
      <c r="E230" t="b">
        <f t="shared" si="5"/>
        <v>1</v>
      </c>
      <c r="F230" s="80" t="str">
        <f>IF('Source NewCleanData'!$C1772="lesson4",'Source NewCleanData'!F1772,"")</f>
        <v>2018-05-03T22:17:20.639Z</v>
      </c>
    </row>
    <row r="231" spans="1:6" x14ac:dyDescent="0.3">
      <c r="A231">
        <f>VLOOKUP(C231,'UniqueAuthor#s'!$S$5:$T$60,2,TRUE)</f>
        <v>50</v>
      </c>
      <c r="B231" t="str">
        <f>IF('Source NewCleanData'!$C1788="lesson4",'Source NewCleanData'!C1788,"")</f>
        <v>lesson4</v>
      </c>
      <c r="C231">
        <f>IF('Source NewCleanData'!$C1788="lesson4",'Source NewCleanData'!D1788,"")</f>
        <v>939957168</v>
      </c>
      <c r="D231" t="str">
        <f>IF('Source NewCleanData'!$C1788="lesson4",'Source NewCleanData'!E1788,"")</f>
        <v>requires1&lt;=|S|;</v>
      </c>
      <c r="E231" t="b">
        <f t="shared" si="5"/>
        <v>0</v>
      </c>
      <c r="F231" s="80" t="str">
        <f>IF('Source NewCleanData'!$C1788="lesson4",'Source NewCleanData'!F1788,"")</f>
        <v>2018-04-25T00:36:55.739Z</v>
      </c>
    </row>
    <row r="232" spans="1:6" x14ac:dyDescent="0.3">
      <c r="A232">
        <f>VLOOKUP(C232,'UniqueAuthor#s'!$S$5:$T$60,2,TRUE)</f>
        <v>50</v>
      </c>
      <c r="B232" t="str">
        <f>IF('Source NewCleanData'!$C1789="lesson4",'Source NewCleanData'!C1789,"")</f>
        <v>lesson4</v>
      </c>
      <c r="C232">
        <f>IF('Source NewCleanData'!$C1789="lesson4",'Source NewCleanData'!D1789,"")</f>
        <v>939957168</v>
      </c>
      <c r="D232" t="str">
        <f>IF('Source NewCleanData'!$C1789="lesson4",'Source NewCleanData'!E1789,"")</f>
        <v>requires1+|S|&lt;=Max_Depth;</v>
      </c>
      <c r="E232" t="b">
        <f t="shared" si="5"/>
        <v>0</v>
      </c>
      <c r="F232" s="80" t="str">
        <f>IF('Source NewCleanData'!$C1789="lesson4",'Source NewCleanData'!F1789,"")</f>
        <v>2018-04-25T00:37:44.315Z</v>
      </c>
    </row>
    <row r="233" spans="1:6" x14ac:dyDescent="0.3">
      <c r="A233">
        <f>VLOOKUP(C233,'UniqueAuthor#s'!$S$5:$T$60,2,TRUE)</f>
        <v>50</v>
      </c>
      <c r="B233" t="str">
        <f>IF('Source NewCleanData'!$C1790="lesson4",'Source NewCleanData'!C1790,"")</f>
        <v>lesson4</v>
      </c>
      <c r="C233">
        <f>IF('Source NewCleanData'!$C1790="lesson4",'Source NewCleanData'!D1790,"")</f>
        <v>939957168</v>
      </c>
      <c r="D233" t="str">
        <f>IF('Source NewCleanData'!$C1790="lesson4",'Source NewCleanData'!E1790,"")</f>
        <v>requires|S|=1and|T|=0;</v>
      </c>
      <c r="E233" t="b">
        <f t="shared" si="5"/>
        <v>0</v>
      </c>
      <c r="F233" s="80" t="str">
        <f>IF('Source NewCleanData'!$C1790="lesson4",'Source NewCleanData'!F1790,"")</f>
        <v>2018-04-25T00:38:37.901Z</v>
      </c>
    </row>
    <row r="234" spans="1:6" x14ac:dyDescent="0.3">
      <c r="A234">
        <f>VLOOKUP(C234,'UniqueAuthor#s'!$S$5:$T$60,2,TRUE)</f>
        <v>51</v>
      </c>
      <c r="B234" t="str">
        <f>IF('Source NewCleanData'!$C1811="lesson4",'Source NewCleanData'!C1811,"")</f>
        <v>lesson4</v>
      </c>
      <c r="C234">
        <f>IF('Source NewCleanData'!$C1811="lesson4",'Source NewCleanData'!D1811,"")</f>
        <v>942151132</v>
      </c>
      <c r="D234" t="str">
        <f>IF('Source NewCleanData'!$C1811="lesson4",'Source NewCleanData'!E1811,"")</f>
        <v>requires|S|&gt;0and|T|&lt;3;</v>
      </c>
      <c r="E234" t="b">
        <f t="shared" si="5"/>
        <v>1</v>
      </c>
      <c r="F234" s="80" t="str">
        <f>IF('Source NewCleanData'!$C1811="lesson4",'Source NewCleanData'!F1811,"")</f>
        <v>2018-04-25T22:03:26.623Z</v>
      </c>
    </row>
    <row r="235" spans="1:6" x14ac:dyDescent="0.3">
      <c r="A235">
        <f>VLOOKUP(C235,'UniqueAuthor#s'!$S$5:$T$60,2,TRUE)</f>
        <v>52</v>
      </c>
      <c r="B235" t="str">
        <f>IF('Source NewCleanData'!$C1827="lesson4",'Source NewCleanData'!C1827,"")</f>
        <v>lesson4</v>
      </c>
      <c r="C235">
        <f>IF('Source NewCleanData'!$C1827="lesson4",'Source NewCleanData'!D1827,"")</f>
        <v>968474708</v>
      </c>
      <c r="D235" t="str">
        <f>IF('Source NewCleanData'!$C1827="lesson4",'Source NewCleanData'!E1827,"")</f>
        <v>requires|S|&gt;0and|T|&lt;3;</v>
      </c>
      <c r="E235" t="b">
        <f t="shared" si="5"/>
        <v>1</v>
      </c>
      <c r="F235" s="80" t="str">
        <f>IF('Source NewCleanData'!$C1827="lesson4",'Source NewCleanData'!F1827,"")</f>
        <v>2018-04-26T15:16:14.662Z</v>
      </c>
    </row>
    <row r="236" spans="1:6" x14ac:dyDescent="0.3">
      <c r="A236">
        <f>VLOOKUP(C236,'UniqueAuthor#s'!$S$5:$T$60,2,TRUE)</f>
        <v>52</v>
      </c>
      <c r="B236" t="str">
        <f>IF('Source NewCleanData'!$C1839="lesson4",'Source NewCleanData'!C1839,"")</f>
        <v>lesson4</v>
      </c>
      <c r="C236">
        <f>IF('Source NewCleanData'!$C1839="lesson4",'Source NewCleanData'!D1839,"")</f>
        <v>968474708</v>
      </c>
      <c r="D236" t="str">
        <f>IF('Source NewCleanData'!$C1839="lesson4",'Source NewCleanData'!E1839,"")</f>
        <v>requires|S|&gt;0;</v>
      </c>
      <c r="E236" t="b">
        <f t="shared" si="5"/>
        <v>0</v>
      </c>
      <c r="F236" s="80" t="str">
        <f>IF('Source NewCleanData'!$C1839="lesson4",'Source NewCleanData'!F1839,"")</f>
        <v>2018-05-03T07:57:51.510Z</v>
      </c>
    </row>
    <row r="237" spans="1:6" x14ac:dyDescent="0.3">
      <c r="A237">
        <f>VLOOKUP(C237,'UniqueAuthor#s'!$S$5:$T$60,2,TRUE)</f>
        <v>52</v>
      </c>
      <c r="B237" t="str">
        <f>IF('Source NewCleanData'!$C1840="lesson4",'Source NewCleanData'!C1840,"")</f>
        <v>lesson4</v>
      </c>
      <c r="C237">
        <f>IF('Source NewCleanData'!$C1840="lesson4",'Source NewCleanData'!D1840,"")</f>
        <v>968474708</v>
      </c>
      <c r="D237" t="str">
        <f>IF('Source NewCleanData'!$C1840="lesson4",'Source NewCleanData'!E1840,"")</f>
        <v>requires|S|&gt;0and|T|&lt;Max_Depth;</v>
      </c>
      <c r="E237" t="b">
        <f t="shared" si="5"/>
        <v>1</v>
      </c>
      <c r="F237" s="80" t="str">
        <f>IF('Source NewCleanData'!$C1840="lesson4",'Source NewCleanData'!F1840,"")</f>
        <v>2018-05-03T08:01:00.733Z</v>
      </c>
    </row>
    <row r="238" spans="1:6" x14ac:dyDescent="0.3">
      <c r="A238">
        <f>VLOOKUP(C238,'UniqueAuthor#s'!$S$5:$T$60,2,TRUE)</f>
        <v>53</v>
      </c>
      <c r="B238" t="str">
        <f>IF('Source NewCleanData'!$C1855="lesson4",'Source NewCleanData'!C1855,"")</f>
        <v>lesson4</v>
      </c>
      <c r="C238">
        <f>IF('Source NewCleanData'!$C1855="lesson4",'Source NewCleanData'!D1855,"")</f>
        <v>969072171</v>
      </c>
      <c r="D238" t="str">
        <f>IF('Source NewCleanData'!$C1855="lesson4",'Source NewCleanData'!E1855,"")</f>
        <v>requiresS&gt;0andT&lt;=3;</v>
      </c>
      <c r="E238" t="b">
        <f t="shared" si="5"/>
        <v>0</v>
      </c>
      <c r="F238" s="80" t="str">
        <f>IF('Source NewCleanData'!$C1855="lesson4",'Source NewCleanData'!F1855,"")</f>
        <v>2018-04-26T00:00:31.433Z</v>
      </c>
    </row>
    <row r="239" spans="1:6" x14ac:dyDescent="0.3">
      <c r="A239">
        <f>VLOOKUP(C239,'UniqueAuthor#s'!$S$5:$T$60,2,TRUE)</f>
        <v>53</v>
      </c>
      <c r="B239" t="str">
        <f>IF('Source NewCleanData'!$C1856="lesson4",'Source NewCleanData'!C1856,"")</f>
        <v>lesson4</v>
      </c>
      <c r="C239">
        <f>IF('Source NewCleanData'!$C1856="lesson4",'Source NewCleanData'!D1856,"")</f>
        <v>969072171</v>
      </c>
      <c r="D239" t="str">
        <f>IF('Source NewCleanData'!$C1856="lesson4",'Source NewCleanData'!E1856,"")</f>
        <v>requires|S|&gt;0and|T|&lt;=3;</v>
      </c>
      <c r="E239" t="b">
        <f t="shared" si="5"/>
        <v>0</v>
      </c>
      <c r="F239" s="80" t="str">
        <f>IF('Source NewCleanData'!$C1856="lesson4",'Source NewCleanData'!F1856,"")</f>
        <v>2018-04-26T00:00:49.708Z</v>
      </c>
    </row>
    <row r="240" spans="1:6" x14ac:dyDescent="0.3">
      <c r="A240">
        <f>VLOOKUP(C240,'UniqueAuthor#s'!$S$5:$T$60,2,TRUE)</f>
        <v>53</v>
      </c>
      <c r="B240" t="str">
        <f>IF('Source NewCleanData'!$C1857="lesson4",'Source NewCleanData'!C1857,"")</f>
        <v>lesson4</v>
      </c>
      <c r="C240">
        <f>IF('Source NewCleanData'!$C1857="lesson4",'Source NewCleanData'!D1857,"")</f>
        <v>969072171</v>
      </c>
      <c r="D240" t="str">
        <f>IF('Source NewCleanData'!$C1857="lesson4",'Source NewCleanData'!E1857,"")</f>
        <v>requires|S|&gt;0and|T|&lt;3;</v>
      </c>
      <c r="E240" t="b">
        <f t="shared" si="5"/>
        <v>1</v>
      </c>
      <c r="F240" s="80" t="str">
        <f>IF('Source NewCleanData'!$C1857="lesson4",'Source NewCleanData'!F1857,"")</f>
        <v>2018-04-26T00:01:01.532Z</v>
      </c>
    </row>
    <row r="241" spans="1:6" x14ac:dyDescent="0.3">
      <c r="A241">
        <f>VLOOKUP(C241,'UniqueAuthor#s'!$S$5:$T$60,2,TRUE)</f>
        <v>53</v>
      </c>
      <c r="B241" t="str">
        <f>IF('Source NewCleanData'!$C1876="lesson4",'Source NewCleanData'!C1876,"")</f>
        <v>lesson4</v>
      </c>
      <c r="C241">
        <f>IF('Source NewCleanData'!$C1876="lesson4",'Source NewCleanData'!D1876,"")</f>
        <v>969072171</v>
      </c>
      <c r="D241" t="str">
        <f>IF('Source NewCleanData'!$C1876="lesson4",'Source NewCleanData'!E1876,"")</f>
        <v>requires|S|&gt;0;</v>
      </c>
      <c r="E241" t="b">
        <f t="shared" si="5"/>
        <v>0</v>
      </c>
      <c r="F241" s="80" t="str">
        <f>IF('Source NewCleanData'!$C1876="lesson4",'Source NewCleanData'!F1876,"")</f>
        <v>2018-05-02T17:40:00.109Z</v>
      </c>
    </row>
    <row r="242" spans="1:6" x14ac:dyDescent="0.3">
      <c r="A242">
        <f>VLOOKUP(C242,'UniqueAuthor#s'!$S$5:$T$60,2,TRUE)</f>
        <v>53</v>
      </c>
      <c r="B242" t="str">
        <f>IF('Source NewCleanData'!$C1877="lesson4",'Source NewCleanData'!C1877,"")</f>
        <v>lesson4</v>
      </c>
      <c r="C242">
        <f>IF('Source NewCleanData'!$C1877="lesson4",'Source NewCleanData'!D1877,"")</f>
        <v>969072171</v>
      </c>
      <c r="D242" t="str">
        <f>IF('Source NewCleanData'!$C1877="lesson4",'Source NewCleanData'!E1877,"")</f>
        <v>requires|S|&gt;0and|T|&lt;3;</v>
      </c>
      <c r="E242" t="b">
        <f t="shared" si="5"/>
        <v>1</v>
      </c>
      <c r="F242" s="80" t="str">
        <f>IF('Source NewCleanData'!$C1877="lesson4",'Source NewCleanData'!F1877,"")</f>
        <v>2018-05-02T17:40:16.982Z</v>
      </c>
    </row>
    <row r="243" spans="1:6" x14ac:dyDescent="0.3">
      <c r="A243">
        <f>VLOOKUP(C243,'UniqueAuthor#s'!$S$5:$T$60,2,TRUE)</f>
        <v>54</v>
      </c>
      <c r="B243" t="str">
        <f>IF('Source NewCleanData'!$C1891="lesson4",'Source NewCleanData'!C1891,"")</f>
        <v>lesson4</v>
      </c>
      <c r="C243">
        <f>IF('Source NewCleanData'!$C1891="lesson4",'Source NewCleanData'!D1891,"")</f>
        <v>982683562</v>
      </c>
      <c r="D243" t="str">
        <f>IF('Source NewCleanData'!$C1891="lesson4",'Source NewCleanData'!E1891,"")</f>
        <v>requires|S|&gt;0and|T|&lt;Max_Depth;</v>
      </c>
      <c r="E243" t="b">
        <f t="shared" si="5"/>
        <v>1</v>
      </c>
      <c r="F243" s="80" t="str">
        <f>IF('Source NewCleanData'!$C1891="lesson4",'Source NewCleanData'!F1891,"")</f>
        <v>2018-04-30T01:20:13.639Z</v>
      </c>
    </row>
    <row r="244" spans="1:6" x14ac:dyDescent="0.3">
      <c r="A244">
        <f>VLOOKUP(C244,'UniqueAuthor#s'!$S$5:$T$60,2,TRUE)</f>
        <v>55</v>
      </c>
      <c r="B244" t="str">
        <f>IF('Source NewCleanData'!$C1932="lesson4",'Source NewCleanData'!C1932,"")</f>
        <v>lesson4</v>
      </c>
      <c r="C244">
        <f>IF('Source NewCleanData'!$C1932="lesson4",'Source NewCleanData'!D1932,"")</f>
        <v>986152387</v>
      </c>
      <c r="D244" t="str">
        <f>IF('Source NewCleanData'!$C1932="lesson4",'Source NewCleanData'!E1932,"")</f>
        <v>requires1&lt;=|S|;</v>
      </c>
      <c r="E244" t="b">
        <f t="shared" si="5"/>
        <v>0</v>
      </c>
      <c r="F244" s="80" t="str">
        <f>IF('Source NewCleanData'!$C1932="lesson4",'Source NewCleanData'!F1932,"")</f>
        <v>2018-04-29T20:08:23.794Z</v>
      </c>
    </row>
    <row r="245" spans="1:6" x14ac:dyDescent="0.3">
      <c r="A245">
        <f>VLOOKUP(C245,'UniqueAuthor#s'!$S$5:$T$60,2,TRUE)</f>
        <v>55</v>
      </c>
      <c r="B245" t="str">
        <f>IF('Source NewCleanData'!$C1933="lesson4",'Source NewCleanData'!C1933,"")</f>
        <v>lesson4</v>
      </c>
      <c r="C245">
        <f>IF('Source NewCleanData'!$C1933="lesson4",'Source NewCleanData'!D1933,"")</f>
        <v>986152387</v>
      </c>
      <c r="D245" t="str">
        <f>IF('Source NewCleanData'!$C1933="lesson4",'Source NewCleanData'!E1933,"")</f>
        <v>requires1=|S|;</v>
      </c>
      <c r="E245" t="b">
        <f t="shared" si="5"/>
        <v>0</v>
      </c>
      <c r="F245" s="80" t="str">
        <f>IF('Source NewCleanData'!$C1933="lesson4",'Source NewCleanData'!F1933,"")</f>
        <v>2018-04-29T20:08:32.150Z</v>
      </c>
    </row>
    <row r="246" spans="1:6" x14ac:dyDescent="0.3">
      <c r="A246">
        <f>VLOOKUP(C246,'UniqueAuthor#s'!$S$5:$T$60,2,TRUE)</f>
        <v>55</v>
      </c>
      <c r="B246" t="str">
        <f>IF('Source NewCleanData'!$C1934="lesson4",'Source NewCleanData'!C1934,"")</f>
        <v>lesson4</v>
      </c>
      <c r="C246">
        <f>IF('Source NewCleanData'!$C1934="lesson4",'Source NewCleanData'!D1934,"")</f>
        <v>986152387</v>
      </c>
      <c r="D246" t="str">
        <f>IF('Source NewCleanData'!$C1934="lesson4",'Source NewCleanData'!E1934,"")</f>
        <v>requires1=|S|andT=Empty_String;</v>
      </c>
      <c r="E246" t="b">
        <f t="shared" si="5"/>
        <v>0</v>
      </c>
      <c r="F246" s="80" t="str">
        <f>IF('Source NewCleanData'!$C1934="lesson4",'Source NewCleanData'!F1934,"")</f>
        <v>2018-04-29T20:09:21.766Z</v>
      </c>
    </row>
    <row r="247" spans="1:6" x14ac:dyDescent="0.3">
      <c r="A247">
        <f>VLOOKUP(C247,'UniqueAuthor#s'!$S$5:$T$60,2,TRUE)</f>
        <v>55</v>
      </c>
      <c r="B247" t="str">
        <f>IF('Source NewCleanData'!$C1964="lesson4",'Source NewCleanData'!C1964,"")</f>
        <v>lesson4</v>
      </c>
      <c r="C247">
        <f>IF('Source NewCleanData'!$C1964="lesson4",'Source NewCleanData'!D1964,"")</f>
        <v>986152387</v>
      </c>
      <c r="D247" t="str">
        <f>IF('Source NewCleanData'!$C1964="lesson4",'Source NewCleanData'!E1964,"")</f>
        <v>requires|S|&gt;=1;</v>
      </c>
      <c r="E247" t="b">
        <f t="shared" si="5"/>
        <v>0</v>
      </c>
      <c r="F247" s="80" t="str">
        <f>IF('Source NewCleanData'!$C1964="lesson4",'Source NewCleanData'!F1964,"")</f>
        <v>2018-05-02T23:59:07.411Z</v>
      </c>
    </row>
    <row r="248" spans="1:6" x14ac:dyDescent="0.3">
      <c r="A248">
        <f>VLOOKUP(C248,'UniqueAuthor#s'!$S$5:$T$60,2,TRUE)</f>
        <v>55</v>
      </c>
      <c r="B248" t="str">
        <f>IF('Source NewCleanData'!$C1965="lesson4",'Source NewCleanData'!C1965,"")</f>
        <v>lesson4</v>
      </c>
      <c r="C248">
        <f>IF('Source NewCleanData'!$C1965="lesson4",'Source NewCleanData'!D1965,"")</f>
        <v>986152387</v>
      </c>
      <c r="D248" t="str">
        <f>IF('Source NewCleanData'!$C1965="lesson4",'Source NewCleanData'!E1965,"")</f>
        <v>requires|S|&gt;=1and|T|&gt;=1;</v>
      </c>
      <c r="E248" t="b">
        <f t="shared" si="5"/>
        <v>0</v>
      </c>
      <c r="F248" s="80" t="str">
        <f>IF('Source NewCleanData'!$C1965="lesson4",'Source NewCleanData'!F1965,"")</f>
        <v>2018-05-03T00:00:32.464Z</v>
      </c>
    </row>
    <row r="249" spans="1:6" x14ac:dyDescent="0.3">
      <c r="A249">
        <f>VLOOKUP(C249,'UniqueAuthor#s'!$S$5:$T$60,2,TRUE)</f>
        <v>55</v>
      </c>
      <c r="B249" t="str">
        <f>IF('Source NewCleanData'!$C1966="lesson4",'Source NewCleanData'!C1966,"")</f>
        <v>lesson4</v>
      </c>
      <c r="C249">
        <f>IF('Source NewCleanData'!$C1966="lesson4",'Source NewCleanData'!D1966,"")</f>
        <v>986152387</v>
      </c>
      <c r="D249" t="str">
        <f>IF('Source NewCleanData'!$C1966="lesson4",'Source NewCleanData'!E1966,"")</f>
        <v>requires|S|&gt;=1andT=Empty_String;</v>
      </c>
      <c r="E249" t="b">
        <f t="shared" si="5"/>
        <v>0</v>
      </c>
      <c r="F249" s="80" t="str">
        <f>IF('Source NewCleanData'!$C1966="lesson4",'Source NewCleanData'!F1966,"")</f>
        <v>2018-05-03T00:02:53.615Z</v>
      </c>
    </row>
    <row r="250" spans="1:6" x14ac:dyDescent="0.3">
      <c r="A250">
        <f>VLOOKUP(C250,'UniqueAuthor#s'!$S$5:$T$60,2,TRUE)</f>
        <v>55</v>
      </c>
      <c r="B250" t="str">
        <f>IF('Source NewCleanData'!$C1976="lesson4",'Source NewCleanData'!C1976,"")</f>
        <v>lesson4</v>
      </c>
      <c r="C250">
        <f>IF('Source NewCleanData'!$C1976="lesson4",'Source NewCleanData'!D1976,"")</f>
        <v>986152387</v>
      </c>
      <c r="D250" t="str">
        <f>IF('Source NewCleanData'!$C1976="lesson4",'Source NewCleanData'!E1976,"")</f>
        <v>requires|S|&gt;=1andT=Empty_String;</v>
      </c>
      <c r="E250" t="b">
        <f t="shared" si="5"/>
        <v>0</v>
      </c>
      <c r="F250" s="80" t="str">
        <f>IF('Source NewCleanData'!$C1976="lesson4",'Source NewCleanData'!F1976,"")</f>
        <v>2018-05-03T00:21:41.409Z</v>
      </c>
    </row>
    <row r="251" spans="1:6" x14ac:dyDescent="0.3">
      <c r="A251">
        <f>VLOOKUP(C251,'UniqueAuthor#s'!$S$5:$T$60,2,TRUE)</f>
        <v>56</v>
      </c>
      <c r="B251" t="str">
        <f>IF('Source NewCleanData'!$C1993="lesson4",'Source NewCleanData'!C1993,"")</f>
        <v>lesson4</v>
      </c>
      <c r="C251">
        <f>IF('Source NewCleanData'!$C1993="lesson4",'Source NewCleanData'!D1993,"")</f>
        <v>993599705</v>
      </c>
      <c r="D251" t="str">
        <f>IF('Source NewCleanData'!$C1993="lesson4",'Source NewCleanData'!E1993,"")</f>
        <v>requires|S|&gt;=1;</v>
      </c>
      <c r="E251" t="b">
        <f t="shared" si="5"/>
        <v>0</v>
      </c>
      <c r="F251" s="80" t="str">
        <f>IF('Source NewCleanData'!$C1993="lesson4",'Source NewCleanData'!F1993,"")</f>
        <v>2018-04-24T12:59:33.952Z</v>
      </c>
    </row>
    <row r="252" spans="1:6" x14ac:dyDescent="0.3">
      <c r="A252">
        <f>VLOOKUP(C252,'UniqueAuthor#s'!$S$5:$T$60,2,TRUE)</f>
        <v>56</v>
      </c>
      <c r="B252" t="str">
        <f>IF('Source NewCleanData'!$C1994="lesson4",'Source NewCleanData'!C1994,"")</f>
        <v>lesson4</v>
      </c>
      <c r="C252">
        <f>IF('Source NewCleanData'!$C1994="lesson4",'Source NewCleanData'!D1994,"")</f>
        <v>993599705</v>
      </c>
      <c r="D252" t="str">
        <f>IF('Source NewCleanData'!$C1994="lesson4",'Source NewCleanData'!E1994,"")</f>
        <v>requires|S|&gt;=1and1+|T|&lt;=Max_Depth;</v>
      </c>
      <c r="E252" t="b">
        <f t="shared" si="5"/>
        <v>1</v>
      </c>
      <c r="F252" s="80" t="str">
        <f>IF('Source NewCleanData'!$C1994="lesson4",'Source NewCleanData'!F1994,"")</f>
        <v>2018-04-24T13:00:47.419Z</v>
      </c>
    </row>
    <row r="253" spans="1:6" x14ac:dyDescent="0.3">
      <c r="B253" t="str">
        <f>IF('Source NewCleanData'!$C1995="lesson4",'Source NewCleanData'!C1995,"")</f>
        <v/>
      </c>
      <c r="C253" t="str">
        <f>IF('Source NewCleanData'!$C1995="lesson4",'Source NewCleanData'!D1995,"")</f>
        <v/>
      </c>
      <c r="D253" t="str">
        <f>IF('Source NewCleanData'!$C1995="lesson4",'Source NewCleanData'!E1995,"")</f>
        <v/>
      </c>
      <c r="F253" s="80" t="str">
        <f>IF('Source NewCleanData'!$C1995="lesson4",'Source NewCleanData'!F1995,"")</f>
        <v/>
      </c>
    </row>
    <row r="254" spans="1:6" x14ac:dyDescent="0.3">
      <c r="B254" t="str">
        <f>IF('Source NewCleanData'!$C1996="lesson4",'Source NewCleanData'!C1996,"")</f>
        <v/>
      </c>
      <c r="C254" t="str">
        <f>IF('Source NewCleanData'!$C1996="lesson4",'Source NewCleanData'!D1996,"")</f>
        <v/>
      </c>
      <c r="D254" t="str">
        <f>IF('Source NewCleanData'!$C1996="lesson4",'Source NewCleanData'!E1996,"")</f>
        <v/>
      </c>
      <c r="F254" s="80" t="str">
        <f>IF('Source NewCleanData'!$C1996="lesson4",'Source NewCleanData'!F1996,"")</f>
        <v/>
      </c>
    </row>
    <row r="255" spans="1:6" x14ac:dyDescent="0.3">
      <c r="B255" t="str">
        <f>IF('Source NewCleanData'!$C1997="lesson4",'Source NewCleanData'!C1997,"")</f>
        <v/>
      </c>
      <c r="C255" t="str">
        <f>IF('Source NewCleanData'!$C1997="lesson4",'Source NewCleanData'!D1997,"")</f>
        <v/>
      </c>
      <c r="D255" t="str">
        <f>IF('Source NewCleanData'!$C1997="lesson4",'Source NewCleanData'!E1997,"")</f>
        <v/>
      </c>
      <c r="F255" s="80" t="str">
        <f>IF('Source NewCleanData'!$C1997="lesson4",'Source NewCleanData'!F1997,"")</f>
        <v/>
      </c>
    </row>
    <row r="256" spans="1:6" x14ac:dyDescent="0.3">
      <c r="B256" t="str">
        <f>IF('Source NewCleanData'!$C1998="lesson4",'Source NewCleanData'!C1998,"")</f>
        <v/>
      </c>
      <c r="C256" t="str">
        <f>IF('Source NewCleanData'!$C1998="lesson4",'Source NewCleanData'!D1998,"")</f>
        <v/>
      </c>
      <c r="D256" t="str">
        <f>IF('Source NewCleanData'!$C1998="lesson4",'Source NewCleanData'!E1998,"")</f>
        <v/>
      </c>
      <c r="F256" s="80" t="str">
        <f>IF('Source NewCleanData'!$C1998="lesson4",'Source NewCleanData'!F1998,"")</f>
        <v/>
      </c>
    </row>
    <row r="257" spans="2:6" x14ac:dyDescent="0.3">
      <c r="B257" t="str">
        <f>IF('Source NewCleanData'!$C1999="lesson4",'Source NewCleanData'!C1999,"")</f>
        <v/>
      </c>
      <c r="C257" t="str">
        <f>IF('Source NewCleanData'!$C1999="lesson4",'Source NewCleanData'!D1999,"")</f>
        <v/>
      </c>
      <c r="D257" t="str">
        <f>IF('Source NewCleanData'!$C1999="lesson4",'Source NewCleanData'!E1999,"")</f>
        <v/>
      </c>
      <c r="F257" s="80" t="str">
        <f>IF('Source NewCleanData'!$C1999="lesson4",'Source NewCleanData'!F1999,"")</f>
        <v/>
      </c>
    </row>
    <row r="258" spans="2:6" x14ac:dyDescent="0.3">
      <c r="B258" t="str">
        <f>IF('Source NewCleanData'!$C2000="lesson4",'Source NewCleanData'!C2000,"")</f>
        <v/>
      </c>
      <c r="C258" t="str">
        <f>IF('Source NewCleanData'!$C2000="lesson4",'Source NewCleanData'!D2000,"")</f>
        <v/>
      </c>
      <c r="D258" t="str">
        <f>IF('Source NewCleanData'!$C2000="lesson4",'Source NewCleanData'!E2000,"")</f>
        <v/>
      </c>
      <c r="F258" s="80" t="str">
        <f>IF('Source NewCleanData'!$C2000="lesson4",'Source NewCleanData'!F2000,"")</f>
        <v/>
      </c>
    </row>
  </sheetData>
  <conditionalFormatting sqref="A6:F6 B7:D258 A7:A252 F7:F258 E7:E252">
    <cfRule type="expression" dxfId="9" priority="1">
      <formula>IF(MOD($A6,2)=1,TRUE,FALSE)</formula>
    </cfRule>
  </conditionalFormatting>
  <conditionalFormatting sqref="D6:D258">
    <cfRule type="expression" dxfId="8" priority="2">
      <formula>IF($E6,TRUE,FALSE)</formula>
    </cfRule>
  </conditionalFormatting>
  <conditionalFormatting sqref="J6:J71">
    <cfRule type="expression" dxfId="7" priority="3">
      <formula>IF(OR($J6=$O$9,$J6=$O$10),TRUE,FALSE)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P281"/>
  <sheetViews>
    <sheetView workbookViewId="0"/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0.88671875" customWidth="1"/>
    <col min="6" max="6" width="15.88671875" style="80" customWidth="1"/>
    <col min="8" max="8" width="5.88671875" customWidth="1"/>
    <col min="10" max="10" width="29.33203125" customWidth="1"/>
    <col min="12" max="12" width="17.88671875" customWidth="1"/>
    <col min="13" max="13" width="5.88671875" customWidth="1"/>
    <col min="14" max="14" width="15.33203125" customWidth="1"/>
    <col min="15" max="15" width="57" customWidth="1"/>
  </cols>
  <sheetData>
    <row r="3" spans="1:15" x14ac:dyDescent="0.3">
      <c r="D3" s="3" t="s">
        <v>0</v>
      </c>
      <c r="E3" s="3"/>
      <c r="K3" s="10" t="s">
        <v>1</v>
      </c>
      <c r="L3" s="3"/>
    </row>
    <row r="4" spans="1:15" x14ac:dyDescent="0.3">
      <c r="D4" s="3" t="s">
        <v>665</v>
      </c>
      <c r="E4" s="3" t="s">
        <v>12</v>
      </c>
      <c r="F4" s="59" t="s">
        <v>3</v>
      </c>
      <c r="G4" s="3" t="s">
        <v>4</v>
      </c>
      <c r="J4" s="3" t="s">
        <v>666</v>
      </c>
      <c r="K4" s="55" t="s">
        <v>7</v>
      </c>
      <c r="L4" s="79" t="s">
        <v>2930</v>
      </c>
    </row>
    <row r="5" spans="1:15" ht="15" thickBot="1" x14ac:dyDescent="0.35">
      <c r="A5" s="18"/>
      <c r="B5" s="18"/>
      <c r="C5" s="155" t="s">
        <v>9</v>
      </c>
      <c r="D5" s="155" t="s">
        <v>10</v>
      </c>
      <c r="E5" s="23" t="s">
        <v>667</v>
      </c>
      <c r="F5" s="60" t="s">
        <v>11</v>
      </c>
      <c r="G5" s="23" t="s">
        <v>10</v>
      </c>
      <c r="J5" s="155" t="s">
        <v>10</v>
      </c>
      <c r="K5" s="56" t="s">
        <v>14</v>
      </c>
      <c r="L5" s="154" t="s">
        <v>16</v>
      </c>
    </row>
    <row r="6" spans="1:15" x14ac:dyDescent="0.3">
      <c r="A6">
        <f>VLOOKUP(C6,'UniqueAuthor#s'!$V$5:$W$61,2,TRUE)</f>
        <v>1</v>
      </c>
      <c r="B6" t="str">
        <f>IF('Source NewCleanData'!$C13="lesson5",'Source NewCleanData'!C13,"")</f>
        <v>lesson5</v>
      </c>
      <c r="C6">
        <f>IF('Source NewCleanData'!$C13="lesson5",'Source NewCleanData'!D13,"")</f>
        <v>12696425</v>
      </c>
      <c r="D6" t="str">
        <f>IF('Source NewCleanData'!$C13="lesson5",'Source NewCleanData'!E13,"")</f>
        <v>ensuresT=&lt;#T&gt;o&lt;#S&gt;;</v>
      </c>
      <c r="E6" t="b">
        <f>IF(OR($D6=$O$9,$D6=$O$10,$D6=$O$11),TRUE,FALSE)</f>
        <v>0</v>
      </c>
      <c r="F6" s="80" t="str">
        <f>IF('Source NewCleanData'!$C13="lesson5",'Source NewCleanData'!F13,"")</f>
        <v>2018-04-25T19:03:29.118Z</v>
      </c>
      <c r="I6">
        <v>1</v>
      </c>
      <c r="J6" t="s">
        <v>669</v>
      </c>
      <c r="K6">
        <f t="shared" ref="K6:K37" si="0">COUNTIF($D$6:$D$281,"="&amp;$J6)</f>
        <v>69</v>
      </c>
      <c r="N6" s="41"/>
      <c r="O6" s="42" t="s">
        <v>3395</v>
      </c>
    </row>
    <row r="7" spans="1:15" x14ac:dyDescent="0.3">
      <c r="A7">
        <f>VLOOKUP(C7,'UniqueAuthor#s'!$V$5:$W$61,2,TRUE)</f>
        <v>1</v>
      </c>
      <c r="B7" t="str">
        <f>IF('Source NewCleanData'!$C14="lesson5",'Source NewCleanData'!C14,"")</f>
        <v>lesson5</v>
      </c>
      <c r="C7">
        <f>IF('Source NewCleanData'!$C14="lesson5",'Source NewCleanData'!D14,"")</f>
        <v>12696425</v>
      </c>
      <c r="D7" t="str">
        <f>IF('Source NewCleanData'!$C14="lesson5",'Source NewCleanData'!E14,"")</f>
        <v>ensuresT=&lt;#S&gt;o&lt;#T&gt;;</v>
      </c>
      <c r="E7" t="b">
        <f t="shared" ref="E7:E70" si="1">IF(OR($D7=$O$9,$D7=$O$10,$D7=$O$11),TRUE,FALSE)</f>
        <v>0</v>
      </c>
      <c r="F7" s="80" t="str">
        <f>IF('Source NewCleanData'!$C14="lesson5",'Source NewCleanData'!F14,"")</f>
        <v>2018-04-25T19:03:45.279Z</v>
      </c>
      <c r="I7">
        <v>2</v>
      </c>
      <c r="J7" t="s">
        <v>671</v>
      </c>
      <c r="K7">
        <f t="shared" si="0"/>
        <v>18</v>
      </c>
      <c r="N7" s="38"/>
      <c r="O7" s="43" t="s">
        <v>2932</v>
      </c>
    </row>
    <row r="8" spans="1:15" x14ac:dyDescent="0.3">
      <c r="A8">
        <f>VLOOKUP(C8,'UniqueAuthor#s'!$V$5:$W$61,2,TRUE)</f>
        <v>1</v>
      </c>
      <c r="B8" t="str">
        <f>IF('Source NewCleanData'!$C15="lesson5",'Source NewCleanData'!C15,"")</f>
        <v>lesson5</v>
      </c>
      <c r="C8">
        <f>IF('Source NewCleanData'!$C15="lesson5",'Source NewCleanData'!D15,"")</f>
        <v>12696425</v>
      </c>
      <c r="D8" t="str">
        <f>IF('Source NewCleanData'!$C15="lesson5",'Source NewCleanData'!E15,"")</f>
        <v>ensuresT=&lt;#S&gt;o&lt;#T&gt;;</v>
      </c>
      <c r="E8" t="b">
        <f t="shared" si="1"/>
        <v>0</v>
      </c>
      <c r="F8" s="80" t="str">
        <f>IF('Source NewCleanData'!$C15="lesson5",'Source NewCleanData'!F15,"")</f>
        <v>2018-04-25T19:05:56.650Z</v>
      </c>
      <c r="I8">
        <v>3</v>
      </c>
      <c r="J8" t="s">
        <v>673</v>
      </c>
      <c r="K8">
        <f t="shared" si="0"/>
        <v>14</v>
      </c>
      <c r="N8" s="38"/>
      <c r="O8" s="43" t="s">
        <v>3396</v>
      </c>
    </row>
    <row r="9" spans="1:15" x14ac:dyDescent="0.3">
      <c r="A9">
        <f>VLOOKUP(C9,'UniqueAuthor#s'!$V$5:$W$61,2,TRUE)</f>
        <v>1</v>
      </c>
      <c r="B9" t="str">
        <f>IF('Source NewCleanData'!$C16="lesson5",'Source NewCleanData'!C16,"")</f>
        <v>lesson5</v>
      </c>
      <c r="C9">
        <f>IF('Source NewCleanData'!$C16="lesson5",'Source NewCleanData'!D16,"")</f>
        <v>12696425</v>
      </c>
      <c r="D9" t="str">
        <f>IF('Source NewCleanData'!$C16="lesson5",'Source NewCleanData'!E16,"")</f>
        <v>ensuresT=&lt;#T&gt;o&lt;#S&gt;;</v>
      </c>
      <c r="E9" t="b">
        <f t="shared" si="1"/>
        <v>0</v>
      </c>
      <c r="F9" s="80" t="str">
        <f>IF('Source NewCleanData'!$C16="lesson5",'Source NewCleanData'!F16,"")</f>
        <v>2018-04-25T19:06:15.294Z</v>
      </c>
      <c r="I9">
        <v>4</v>
      </c>
      <c r="J9" t="s">
        <v>675</v>
      </c>
      <c r="K9">
        <f t="shared" si="0"/>
        <v>9</v>
      </c>
      <c r="N9" s="49">
        <v>1</v>
      </c>
      <c r="O9" s="35" t="s">
        <v>669</v>
      </c>
    </row>
    <row r="10" spans="1:15" x14ac:dyDescent="0.3">
      <c r="A10">
        <f>VLOOKUP(C10,'UniqueAuthor#s'!$V$5:$W$61,2,TRUE)</f>
        <v>1</v>
      </c>
      <c r="B10" t="str">
        <f>IF('Source NewCleanData'!$C17="lesson5",'Source NewCleanData'!C17,"")</f>
        <v>lesson5</v>
      </c>
      <c r="C10">
        <f>IF('Source NewCleanData'!$C17="lesson5",'Source NewCleanData'!D17,"")</f>
        <v>12696425</v>
      </c>
      <c r="D10" t="str">
        <f>IF('Source NewCleanData'!$C17="lesson5",'Source NewCleanData'!E17,"")</f>
        <v>ensuresT=#To#S;</v>
      </c>
      <c r="E10" t="b">
        <f t="shared" si="1"/>
        <v>0</v>
      </c>
      <c r="F10" s="80" t="str">
        <f>IF('Source NewCleanData'!$C17="lesson5",'Source NewCleanData'!F17,"")</f>
        <v>2018-04-25T19:06:27.850Z</v>
      </c>
      <c r="I10">
        <v>5</v>
      </c>
      <c r="J10" t="s">
        <v>676</v>
      </c>
      <c r="K10">
        <f t="shared" si="0"/>
        <v>8</v>
      </c>
      <c r="N10" s="49">
        <v>2</v>
      </c>
      <c r="O10" s="35" t="s">
        <v>677</v>
      </c>
    </row>
    <row r="11" spans="1:15" x14ac:dyDescent="0.3">
      <c r="A11">
        <f>VLOOKUP(C11,'UniqueAuthor#s'!$V$5:$W$61,2,TRUE)</f>
        <v>1</v>
      </c>
      <c r="B11" t="str">
        <f>IF('Source NewCleanData'!$C18="lesson5",'Source NewCleanData'!C18,"")</f>
        <v>lesson5</v>
      </c>
      <c r="C11">
        <f>IF('Source NewCleanData'!$C18="lesson5",'Source NewCleanData'!D18,"")</f>
        <v>12696425</v>
      </c>
      <c r="D11" t="str">
        <f>IF('Source NewCleanData'!$C18="lesson5",'Source NewCleanData'!E18,"")</f>
        <v>ensuresT=#So#T;</v>
      </c>
      <c r="E11" t="b">
        <f t="shared" si="1"/>
        <v>1</v>
      </c>
      <c r="F11" s="80" t="str">
        <f>IF('Source NewCleanData'!$C18="lesson5",'Source NewCleanData'!F18,"")</f>
        <v>2018-04-25T19:06:37.039Z</v>
      </c>
      <c r="I11">
        <v>6</v>
      </c>
      <c r="J11" t="s">
        <v>679</v>
      </c>
      <c r="K11">
        <f t="shared" si="0"/>
        <v>7</v>
      </c>
      <c r="N11" s="49">
        <v>3</v>
      </c>
      <c r="O11" s="35" t="s">
        <v>680</v>
      </c>
    </row>
    <row r="12" spans="1:15" x14ac:dyDescent="0.3">
      <c r="A12">
        <f>VLOOKUP(C12,'UniqueAuthor#s'!$V$5:$W$61,2,TRUE)</f>
        <v>1</v>
      </c>
      <c r="B12" t="str">
        <f>IF('Source NewCleanData'!$C29="lesson5",'Source NewCleanData'!C29,"")</f>
        <v>lesson5</v>
      </c>
      <c r="C12">
        <f>IF('Source NewCleanData'!$C29="lesson5",'Source NewCleanData'!D29,"")</f>
        <v>12696425</v>
      </c>
      <c r="D12" t="str">
        <f>IF('Source NewCleanData'!$C29="lesson5",'Source NewCleanData'!E29,"")</f>
        <v>ensuresS=&lt;&gt;andT=#So#T;</v>
      </c>
      <c r="E12" t="b">
        <f t="shared" si="1"/>
        <v>0</v>
      </c>
      <c r="F12" s="80" t="str">
        <f>IF('Source NewCleanData'!$C29="lesson5",'Source NewCleanData'!F29,"")</f>
        <v>2018-05-01T03:23:52.356Z</v>
      </c>
      <c r="I12">
        <v>7</v>
      </c>
      <c r="J12" t="s">
        <v>681</v>
      </c>
      <c r="K12">
        <f t="shared" si="0"/>
        <v>6</v>
      </c>
      <c r="N12" s="49">
        <v>4</v>
      </c>
      <c r="O12" s="35" t="s">
        <v>682</v>
      </c>
    </row>
    <row r="13" spans="1:15" x14ac:dyDescent="0.3">
      <c r="A13">
        <f>VLOOKUP(C13,'UniqueAuthor#s'!$V$5:$W$61,2,TRUE)</f>
        <v>1</v>
      </c>
      <c r="B13" t="str">
        <f>IF('Source NewCleanData'!$C30="lesson5",'Source NewCleanData'!C30,"")</f>
        <v>lesson5</v>
      </c>
      <c r="C13">
        <f>IF('Source NewCleanData'!$C30="lesson5",'Source NewCleanData'!D30,"")</f>
        <v>12696425</v>
      </c>
      <c r="D13" t="str">
        <f>IF('Source NewCleanData'!$C30="lesson5",'Source NewCleanData'!E30,"")</f>
        <v>ensuresT=#So#T;</v>
      </c>
      <c r="E13" t="b">
        <f t="shared" si="1"/>
        <v>1</v>
      </c>
      <c r="F13" s="80" t="str">
        <f>IF('Source NewCleanData'!$C30="lesson5",'Source NewCleanData'!F30,"")</f>
        <v>2018-05-01T03:24:00.682Z</v>
      </c>
      <c r="I13">
        <v>8</v>
      </c>
      <c r="J13" t="s">
        <v>680</v>
      </c>
      <c r="K13">
        <f t="shared" si="0"/>
        <v>6</v>
      </c>
      <c r="N13" s="49">
        <v>5</v>
      </c>
      <c r="O13" s="35" t="s">
        <v>685</v>
      </c>
    </row>
    <row r="14" spans="1:15" ht="15" thickBot="1" x14ac:dyDescent="0.35">
      <c r="A14">
        <f>VLOOKUP(C14,'UniqueAuthor#s'!$V$5:$W$61,2,TRUE)</f>
        <v>1</v>
      </c>
      <c r="B14" t="str">
        <f>IF('Source NewCleanData'!$C37="lesson5",'Source NewCleanData'!C37,"")</f>
        <v>lesson5</v>
      </c>
      <c r="C14">
        <f>IF('Source NewCleanData'!$C37="lesson5",'Source NewCleanData'!D37,"")</f>
        <v>12696425</v>
      </c>
      <c r="D14" t="str">
        <f>IF('Source NewCleanData'!$C37="lesson5",'Source NewCleanData'!E37,"")</f>
        <v>ensuresT=#So#T;</v>
      </c>
      <c r="E14" t="b">
        <f t="shared" si="1"/>
        <v>1</v>
      </c>
      <c r="F14" s="80" t="str">
        <f>IF('Source NewCleanData'!$C37="lesson5",'Source NewCleanData'!F37,"")</f>
        <v>2018-05-01T14:19:18.261Z</v>
      </c>
      <c r="G14">
        <f>COUNTIF($C$6:$C$39,"="&amp;C14)</f>
        <v>10</v>
      </c>
      <c r="I14">
        <v>9</v>
      </c>
      <c r="J14" t="s">
        <v>684</v>
      </c>
      <c r="K14">
        <f t="shared" si="0"/>
        <v>5</v>
      </c>
      <c r="N14" s="67"/>
      <c r="O14" s="44"/>
    </row>
    <row r="15" spans="1:15" x14ac:dyDescent="0.3">
      <c r="A15">
        <f>VLOOKUP(C15,'UniqueAuthor#s'!$V$5:$W$61,2,TRUE)</f>
        <v>1</v>
      </c>
      <c r="B15" t="str">
        <f>IF('Source NewCleanData'!$C45="lesson5",'Source NewCleanData'!C45,"")</f>
        <v>lesson5</v>
      </c>
      <c r="C15">
        <f>IF('Source NewCleanData'!$C45="lesson5",'Source NewCleanData'!D45,"")</f>
        <v>12696425</v>
      </c>
      <c r="D15" t="str">
        <f>IF('Source NewCleanData'!$C45="lesson5",'Source NewCleanData'!E45,"")</f>
        <v>ensuresT=#So#T;</v>
      </c>
      <c r="E15" t="b">
        <f t="shared" si="1"/>
        <v>1</v>
      </c>
      <c r="F15" s="80" t="str">
        <f>IF('Source NewCleanData'!$C45="lesson5",'Source NewCleanData'!F45,"")</f>
        <v>2018-05-02T22:55:21.015Z</v>
      </c>
      <c r="I15">
        <v>10</v>
      </c>
      <c r="J15" t="s">
        <v>687</v>
      </c>
      <c r="K15">
        <f t="shared" si="0"/>
        <v>5</v>
      </c>
    </row>
    <row r="16" spans="1:15" ht="15" thickBot="1" x14ac:dyDescent="0.35">
      <c r="A16">
        <f>VLOOKUP(C16,'UniqueAuthor#s'!$V$5:$W$61,2,TRUE)</f>
        <v>2</v>
      </c>
      <c r="B16" t="str">
        <f>IF('Source NewCleanData'!$C72="lesson5",'Source NewCleanData'!C72,"")</f>
        <v>lesson5</v>
      </c>
      <c r="C16">
        <f>IF('Source NewCleanData'!$C72="lesson5",'Source NewCleanData'!D72,"")</f>
        <v>18621716</v>
      </c>
      <c r="D16" t="str">
        <f>IF('Source NewCleanData'!$C72="lesson5",'Source NewCleanData'!E72,"")</f>
        <v>ensuresT=#To#S;</v>
      </c>
      <c r="E16" t="b">
        <f t="shared" si="1"/>
        <v>0</v>
      </c>
      <c r="F16" s="80" t="str">
        <f>IF('Source NewCleanData'!$C72="lesson5",'Source NewCleanData'!F72,"")</f>
        <v>2018-05-03T03:19:48.407Z</v>
      </c>
      <c r="I16">
        <v>11</v>
      </c>
      <c r="J16" t="s">
        <v>689</v>
      </c>
      <c r="K16">
        <f t="shared" si="0"/>
        <v>5</v>
      </c>
    </row>
    <row r="17" spans="1:16" x14ac:dyDescent="0.3">
      <c r="A17">
        <f>VLOOKUP(C17,'UniqueAuthor#s'!$V$5:$W$61,2,TRUE)</f>
        <v>2</v>
      </c>
      <c r="B17" t="str">
        <f>IF('Source NewCleanData'!$C73="lesson5",'Source NewCleanData'!C73,"")</f>
        <v>lesson5</v>
      </c>
      <c r="C17">
        <f>IF('Source NewCleanData'!$C73="lesson5",'Source NewCleanData'!D73,"")</f>
        <v>18621716</v>
      </c>
      <c r="D17" t="str">
        <f>IF('Source NewCleanData'!$C73="lesson5",'Source NewCleanData'!E73,"")</f>
        <v>ensuresT=#To#SandS=&lt;&gt;;</v>
      </c>
      <c r="E17" t="b">
        <f t="shared" si="1"/>
        <v>0</v>
      </c>
      <c r="F17" s="80" t="str">
        <f>IF('Source NewCleanData'!$C73="lesson5",'Source NewCleanData'!F73,"")</f>
        <v>2018-05-03T03:20:08.725Z</v>
      </c>
      <c r="I17">
        <v>12</v>
      </c>
      <c r="J17" t="s">
        <v>690</v>
      </c>
      <c r="K17">
        <f t="shared" si="0"/>
        <v>4</v>
      </c>
      <c r="N17" s="41"/>
      <c r="O17" s="70" t="s">
        <v>90</v>
      </c>
      <c r="P17" s="33"/>
    </row>
    <row r="18" spans="1:16" x14ac:dyDescent="0.3">
      <c r="A18">
        <f>VLOOKUP(C18,'UniqueAuthor#s'!$V$5:$W$61,2,TRUE)</f>
        <v>2</v>
      </c>
      <c r="B18" t="str">
        <f>IF('Source NewCleanData'!$C74="lesson5",'Source NewCleanData'!C74,"")</f>
        <v>lesson5</v>
      </c>
      <c r="C18">
        <f>IF('Source NewCleanData'!$C74="lesson5",'Source NewCleanData'!D74,"")</f>
        <v>18621716</v>
      </c>
      <c r="D18" t="str">
        <f>IF('Source NewCleanData'!$C74="lesson5",'Source NewCleanData'!E74,"")</f>
        <v>ensuresT=#To#Sand|S|=0;</v>
      </c>
      <c r="E18" t="b">
        <f t="shared" si="1"/>
        <v>0</v>
      </c>
      <c r="F18" s="80" t="str">
        <f>IF('Source NewCleanData'!$C74="lesson5",'Source NewCleanData'!F74,"")</f>
        <v>2018-05-03T03:20:34.611Z</v>
      </c>
      <c r="G18">
        <f>COUNTIF($C$6:$C$39,"="&amp;C18)</f>
        <v>8</v>
      </c>
      <c r="I18">
        <v>13</v>
      </c>
      <c r="J18" t="s">
        <v>691</v>
      </c>
      <c r="K18">
        <f t="shared" si="0"/>
        <v>4</v>
      </c>
      <c r="N18" s="38"/>
      <c r="O18" s="3" t="s">
        <v>92</v>
      </c>
      <c r="P18" s="35"/>
    </row>
    <row r="19" spans="1:16" ht="15" thickBot="1" x14ac:dyDescent="0.35">
      <c r="A19">
        <f>VLOOKUP(C19,'UniqueAuthor#s'!$V$5:$W$61,2,TRUE)</f>
        <v>2</v>
      </c>
      <c r="B19" t="str">
        <f>IF('Source NewCleanData'!$C75="lesson5",'Source NewCleanData'!C75,"")</f>
        <v>lesson5</v>
      </c>
      <c r="C19">
        <f>IF('Source NewCleanData'!$C75="lesson5",'Source NewCleanData'!D75,"")</f>
        <v>18621716</v>
      </c>
      <c r="D19" t="str">
        <f>IF('Source NewCleanData'!$C75="lesson5",'Source NewCleanData'!E75,"")</f>
        <v>ensuresT=#To#S;</v>
      </c>
      <c r="E19" t="b">
        <f t="shared" si="1"/>
        <v>0</v>
      </c>
      <c r="F19" s="80" t="str">
        <f>IF('Source NewCleanData'!$C75="lesson5",'Source NewCleanData'!F75,"")</f>
        <v>2018-05-03T03:21:06.783Z</v>
      </c>
      <c r="I19">
        <v>14</v>
      </c>
      <c r="J19" t="s">
        <v>710</v>
      </c>
      <c r="K19">
        <f t="shared" si="0"/>
        <v>4</v>
      </c>
      <c r="N19" s="67"/>
      <c r="O19" s="155" t="s">
        <v>10</v>
      </c>
      <c r="P19" s="44"/>
    </row>
    <row r="20" spans="1:16" x14ac:dyDescent="0.3">
      <c r="A20">
        <f>VLOOKUP(C20,'UniqueAuthor#s'!$V$5:$W$61,2,TRUE)</f>
        <v>2</v>
      </c>
      <c r="B20" t="str">
        <f>IF('Source NewCleanData'!$C76="lesson5",'Source NewCleanData'!C76,"")</f>
        <v>lesson5</v>
      </c>
      <c r="C20">
        <f>IF('Source NewCleanData'!$C76="lesson5",'Source NewCleanData'!D76,"")</f>
        <v>18621716</v>
      </c>
      <c r="D20" t="str">
        <f>IF('Source NewCleanData'!$C76="lesson5",'Source NewCleanData'!E76,"")</f>
        <v>ensuresT=#So#T;</v>
      </c>
      <c r="E20" t="b">
        <f t="shared" si="1"/>
        <v>1</v>
      </c>
      <c r="F20" s="80" t="str">
        <f>IF('Source NewCleanData'!$C76="lesson5",'Source NewCleanData'!F76,"")</f>
        <v>2018-05-03T03:34:35.878Z</v>
      </c>
      <c r="G20">
        <f>COUNTIF($C$6:$C$39,"="&amp;C20)</f>
        <v>8</v>
      </c>
      <c r="I20">
        <v>15</v>
      </c>
      <c r="J20" t="s">
        <v>700</v>
      </c>
      <c r="K20">
        <f t="shared" si="0"/>
        <v>3</v>
      </c>
      <c r="N20" s="49" t="s">
        <v>95</v>
      </c>
      <c r="O20" s="5">
        <f>COUNTIF($G$6:$G$39,"=1")</f>
        <v>1</v>
      </c>
      <c r="P20" s="71">
        <f>O20/'UniqueAuthor#s'!$W$63</f>
        <v>1.7543859649122806E-2</v>
      </c>
    </row>
    <row r="21" spans="1:16" x14ac:dyDescent="0.3">
      <c r="A21">
        <f>VLOOKUP(C21,'UniqueAuthor#s'!$V$5:$W$61,2,TRUE)</f>
        <v>2</v>
      </c>
      <c r="B21" t="str">
        <f>IF('Source NewCleanData'!$C89="lesson5",'Source NewCleanData'!C89,"")</f>
        <v>lesson5</v>
      </c>
      <c r="C21">
        <f>IF('Source NewCleanData'!$C89="lesson5",'Source NewCleanData'!D89,"")</f>
        <v>18621716</v>
      </c>
      <c r="D21" t="str">
        <f>IF('Source NewCleanData'!$C89="lesson5",'Source NewCleanData'!E89,"")</f>
        <v>ensuresT=#To#S;</v>
      </c>
      <c r="E21" t="b">
        <f t="shared" si="1"/>
        <v>0</v>
      </c>
      <c r="F21" s="80" t="str">
        <f>IF('Source NewCleanData'!$C89="lesson5",'Source NewCleanData'!F89,"")</f>
        <v>2018-05-03T21:25:11.928Z</v>
      </c>
      <c r="I21">
        <v>16</v>
      </c>
      <c r="J21" t="s">
        <v>711</v>
      </c>
      <c r="K21">
        <f t="shared" si="0"/>
        <v>3</v>
      </c>
      <c r="N21" s="49" t="s">
        <v>97</v>
      </c>
      <c r="O21" s="5">
        <f>SUM(COUNTIFS($G$6:$G$39, {"=2","=3","=4","=5"}))</f>
        <v>2</v>
      </c>
      <c r="P21" s="71">
        <f>O21/'UniqueAuthor#s'!$W$63</f>
        <v>3.5087719298245612E-2</v>
      </c>
    </row>
    <row r="22" spans="1:16" x14ac:dyDescent="0.3">
      <c r="A22">
        <f>VLOOKUP(C22,'UniqueAuthor#s'!$V$5:$W$61,2,TRUE)</f>
        <v>2</v>
      </c>
      <c r="B22" t="str">
        <f>IF('Source NewCleanData'!$C90="lesson5",'Source NewCleanData'!C90,"")</f>
        <v>lesson5</v>
      </c>
      <c r="C22">
        <f>IF('Source NewCleanData'!$C90="lesson5",'Source NewCleanData'!D90,"")</f>
        <v>18621716</v>
      </c>
      <c r="D22" t="str">
        <f>IF('Source NewCleanData'!$C90="lesson5",'Source NewCleanData'!E90,"")</f>
        <v>ensuresT=#So#T;</v>
      </c>
      <c r="E22" t="b">
        <f t="shared" si="1"/>
        <v>1</v>
      </c>
      <c r="F22" s="80" t="str">
        <f>IF('Source NewCleanData'!$C90="lesson5",'Source NewCleanData'!F90,"")</f>
        <v>2018-05-03T21:25:49.556Z</v>
      </c>
      <c r="G22">
        <f>COUNTIF($C$6:$C$39,"="&amp;C22)</f>
        <v>8</v>
      </c>
      <c r="I22">
        <v>17</v>
      </c>
      <c r="J22" t="s">
        <v>692</v>
      </c>
      <c r="K22">
        <f t="shared" si="0"/>
        <v>3</v>
      </c>
      <c r="N22" s="49" t="s">
        <v>99</v>
      </c>
      <c r="O22" s="5">
        <f>SUM(COUNTIFS($G$6:$G$39, {"=6","=7","=8","=9","=10"}))</f>
        <v>9</v>
      </c>
      <c r="P22" s="71">
        <f>O22/'UniqueAuthor#s'!$W$63</f>
        <v>0.15789473684210525</v>
      </c>
    </row>
    <row r="23" spans="1:16" x14ac:dyDescent="0.3">
      <c r="A23">
        <f>VLOOKUP(C23,'UniqueAuthor#s'!$V$5:$W$61,2,TRUE)</f>
        <v>2</v>
      </c>
      <c r="B23" t="str">
        <f>IF('Source NewCleanData'!$C91="lesson5",'Source NewCleanData'!C91,"")</f>
        <v>lesson5</v>
      </c>
      <c r="C23">
        <f>IF('Source NewCleanData'!$C91="lesson5",'Source NewCleanData'!D91,"")</f>
        <v>18621716</v>
      </c>
      <c r="D23" t="str">
        <f>IF('Source NewCleanData'!$C91="lesson5",'Source NewCleanData'!E91,"")</f>
        <v>ensuresT=#So#T;</v>
      </c>
      <c r="E23" t="b">
        <f t="shared" si="1"/>
        <v>1</v>
      </c>
      <c r="F23" s="80" t="str">
        <f>IF('Source NewCleanData'!$C91="lesson5",'Source NewCleanData'!F91,"")</f>
        <v>2018-05-03T21:25:57.791Z</v>
      </c>
      <c r="G23">
        <f>COUNTIF($C$6:$C$39,"="&amp;C23)</f>
        <v>8</v>
      </c>
      <c r="I23">
        <v>18</v>
      </c>
      <c r="J23" t="s">
        <v>694</v>
      </c>
      <c r="K23">
        <f t="shared" si="0"/>
        <v>3</v>
      </c>
      <c r="N23" s="68" t="s">
        <v>101</v>
      </c>
      <c r="O23" s="5">
        <f>SUM(COUNTIFS($G$6:$G$39, {"=11","=12","=13","=14","=15"}))</f>
        <v>0</v>
      </c>
      <c r="P23" s="71">
        <f>O23/'UniqueAuthor#s'!$W$63</f>
        <v>0</v>
      </c>
    </row>
    <row r="24" spans="1:16" x14ac:dyDescent="0.3">
      <c r="A24">
        <f>VLOOKUP(C24,'UniqueAuthor#s'!$V$5:$W$61,2,TRUE)</f>
        <v>3</v>
      </c>
      <c r="B24" t="str">
        <f>IF('Source NewCleanData'!$C165="lesson5",'Source NewCleanData'!C165,"")</f>
        <v>lesson5</v>
      </c>
      <c r="C24">
        <f>IF('Source NewCleanData'!$C165="lesson5",'Source NewCleanData'!D165,"")</f>
        <v>61285508</v>
      </c>
      <c r="D24" t="str">
        <f>IF('Source NewCleanData'!$C165="lesson5",'Source NewCleanData'!E165,"")</f>
        <v>ensuresT=#S;</v>
      </c>
      <c r="E24" t="b">
        <f t="shared" si="1"/>
        <v>0</v>
      </c>
      <c r="F24" s="80" t="str">
        <f>IF('Source NewCleanData'!$C165="lesson5",'Source NewCleanData'!F165,"")</f>
        <v>2018-04-29T05:45:28.173Z</v>
      </c>
      <c r="G24">
        <f>COUNTIF($C$6:$C$39,"="&amp;C24)</f>
        <v>10</v>
      </c>
      <c r="I24">
        <v>19</v>
      </c>
      <c r="J24" t="s">
        <v>701</v>
      </c>
      <c r="K24">
        <f t="shared" si="0"/>
        <v>3</v>
      </c>
      <c r="N24" s="68" t="s">
        <v>103</v>
      </c>
      <c r="O24" s="5">
        <f>SUM(COUNTIFS($G$6:$G$39,{"=16","=17","=18","=19","=20"}))</f>
        <v>0</v>
      </c>
      <c r="P24" s="71">
        <f>O24/'UniqueAuthor#s'!$W$63</f>
        <v>0</v>
      </c>
    </row>
    <row r="25" spans="1:16" ht="15" thickBot="1" x14ac:dyDescent="0.35">
      <c r="A25">
        <f>VLOOKUP(C25,'UniqueAuthor#s'!$V$5:$W$61,2,TRUE)</f>
        <v>3</v>
      </c>
      <c r="B25" t="str">
        <f>IF('Source NewCleanData'!$C166="lesson5",'Source NewCleanData'!C166,"")</f>
        <v>lesson5</v>
      </c>
      <c r="C25">
        <f>IF('Source NewCleanData'!$C166="lesson5",'Source NewCleanData'!D166,"")</f>
        <v>61285508</v>
      </c>
      <c r="D25" t="str">
        <f>IF('Source NewCleanData'!$C166="lesson5",'Source NewCleanData'!E166,"")</f>
        <v>ensuresT=ToS;</v>
      </c>
      <c r="E25" t="b">
        <f t="shared" si="1"/>
        <v>0</v>
      </c>
      <c r="F25" s="80" t="str">
        <f>IF('Source NewCleanData'!$C166="lesson5",'Source NewCleanData'!F166,"")</f>
        <v>2018-04-29T05:45:44.446Z</v>
      </c>
      <c r="I25">
        <v>20</v>
      </c>
      <c r="J25" t="s">
        <v>696</v>
      </c>
      <c r="K25">
        <f t="shared" si="0"/>
        <v>3</v>
      </c>
      <c r="N25" s="51" t="s">
        <v>105</v>
      </c>
      <c r="O25" s="18">
        <f>COUNTIF($G$6:$G$39,"&gt;20")</f>
        <v>0</v>
      </c>
      <c r="P25" s="72">
        <f>O25/'UniqueAuthor#s'!$W$63</f>
        <v>0</v>
      </c>
    </row>
    <row r="26" spans="1:16" x14ac:dyDescent="0.3">
      <c r="A26">
        <f>VLOOKUP(C26,'UniqueAuthor#s'!$V$5:$W$61,2,TRUE)</f>
        <v>3</v>
      </c>
      <c r="B26" t="str">
        <f>IF('Source NewCleanData'!$C167="lesson5",'Source NewCleanData'!C167,"")</f>
        <v>lesson5</v>
      </c>
      <c r="C26">
        <f>IF('Source NewCleanData'!$C167="lesson5",'Source NewCleanData'!D167,"")</f>
        <v>61285508</v>
      </c>
      <c r="D26" t="str">
        <f>IF('Source NewCleanData'!$C167="lesson5",'Source NewCleanData'!E167,"")</f>
        <v>ensuresT=SoT;</v>
      </c>
      <c r="E26" t="b">
        <f t="shared" si="1"/>
        <v>0</v>
      </c>
      <c r="F26" s="80" t="str">
        <f>IF('Source NewCleanData'!$C167="lesson5",'Source NewCleanData'!F167,"")</f>
        <v>2018-04-29T05:45:51.010Z</v>
      </c>
      <c r="I26">
        <v>21</v>
      </c>
      <c r="J26" t="s">
        <v>698</v>
      </c>
      <c r="K26">
        <f t="shared" si="0"/>
        <v>3</v>
      </c>
    </row>
    <row r="27" spans="1:16" ht="15" thickBot="1" x14ac:dyDescent="0.35">
      <c r="A27">
        <f>VLOOKUP(C27,'UniqueAuthor#s'!$V$5:$W$61,2,TRUE)</f>
        <v>3</v>
      </c>
      <c r="B27" t="str">
        <f>IF('Source NewCleanData'!$C168="lesson5",'Source NewCleanData'!C168,"")</f>
        <v>lesson5</v>
      </c>
      <c r="C27">
        <f>IF('Source NewCleanData'!$C168="lesson5",'Source NewCleanData'!D168,"")</f>
        <v>61285508</v>
      </c>
      <c r="D27" t="str">
        <f>IF('Source NewCleanData'!$C168="lesson5",'Source NewCleanData'!E168,"")</f>
        <v>ensuresT=S;</v>
      </c>
      <c r="E27" t="b">
        <f t="shared" si="1"/>
        <v>0</v>
      </c>
      <c r="F27" s="80" t="str">
        <f>IF('Source NewCleanData'!$C168="lesson5",'Source NewCleanData'!F168,"")</f>
        <v>2018-04-29T05:46:14.961Z</v>
      </c>
      <c r="G27">
        <f>COUNTIF($C$6:$C$39,"="&amp;C27)</f>
        <v>10</v>
      </c>
      <c r="I27">
        <v>22</v>
      </c>
      <c r="J27" t="s">
        <v>712</v>
      </c>
      <c r="K27">
        <f t="shared" si="0"/>
        <v>2</v>
      </c>
    </row>
    <row r="28" spans="1:16" x14ac:dyDescent="0.3">
      <c r="A28">
        <f>VLOOKUP(C28,'UniqueAuthor#s'!$V$5:$W$61,2,TRUE)</f>
        <v>3</v>
      </c>
      <c r="B28" t="str">
        <f>IF('Source NewCleanData'!$C169="lesson5",'Source NewCleanData'!C169,"")</f>
        <v>lesson5</v>
      </c>
      <c r="C28">
        <f>IF('Source NewCleanData'!$C169="lesson5",'Source NewCleanData'!D169,"")</f>
        <v>61285508</v>
      </c>
      <c r="D28" t="str">
        <f>IF('Source NewCleanData'!$C169="lesson5",'Source NewCleanData'!E169,"")</f>
        <v>ensuresT=#S;</v>
      </c>
      <c r="E28" t="b">
        <f t="shared" si="1"/>
        <v>0</v>
      </c>
      <c r="F28" s="80" t="str">
        <f>IF('Source NewCleanData'!$C169="lesson5",'Source NewCleanData'!F169,"")</f>
        <v>2018-04-29T05:46:24.870Z</v>
      </c>
      <c r="G28">
        <f>COUNTIF($C$6:$C$39,"="&amp;C28)</f>
        <v>10</v>
      </c>
      <c r="I28">
        <v>23</v>
      </c>
      <c r="J28" t="s">
        <v>702</v>
      </c>
      <c r="K28">
        <f t="shared" si="0"/>
        <v>2</v>
      </c>
      <c r="O28" s="76" t="s">
        <v>668</v>
      </c>
    </row>
    <row r="29" spans="1:16" x14ac:dyDescent="0.3">
      <c r="A29">
        <f>VLOOKUP(C29,'UniqueAuthor#s'!$V$5:$W$61,2,TRUE)</f>
        <v>3</v>
      </c>
      <c r="B29" t="str">
        <f>IF('Source NewCleanData'!$C170="lesson5",'Source NewCleanData'!C170,"")</f>
        <v>lesson5</v>
      </c>
      <c r="C29">
        <f>IF('Source NewCleanData'!$C170="lesson5",'Source NewCleanData'!D170,"")</f>
        <v>61285508</v>
      </c>
      <c r="D29" t="str">
        <f>IF('Source NewCleanData'!$C170="lesson5",'Source NewCleanData'!E170,"")</f>
        <v>ensuresT=|#S|+1;</v>
      </c>
      <c r="E29" t="b">
        <f t="shared" si="1"/>
        <v>0</v>
      </c>
      <c r="F29" s="80" t="str">
        <f>IF('Source NewCleanData'!$C170="lesson5",'Source NewCleanData'!F170,"")</f>
        <v>2018-04-29T05:46:51.964Z</v>
      </c>
      <c r="I29">
        <v>24</v>
      </c>
      <c r="J29" t="s">
        <v>713</v>
      </c>
      <c r="K29">
        <f t="shared" si="0"/>
        <v>2</v>
      </c>
      <c r="O29" s="77" t="s">
        <v>180</v>
      </c>
    </row>
    <row r="30" spans="1:16" x14ac:dyDescent="0.3">
      <c r="A30">
        <f>VLOOKUP(C30,'UniqueAuthor#s'!$V$5:$W$61,2,TRUE)</f>
        <v>3</v>
      </c>
      <c r="B30" t="str">
        <f>IF('Source NewCleanData'!$C171="lesson5",'Source NewCleanData'!C171,"")</f>
        <v>lesson5</v>
      </c>
      <c r="C30">
        <f>IF('Source NewCleanData'!$C171="lesson5",'Source NewCleanData'!D171,"")</f>
        <v>61285508</v>
      </c>
      <c r="D30" t="str">
        <f>IF('Source NewCleanData'!$C171="lesson5",'Source NewCleanData'!E171,"")</f>
        <v>ensuresT=ToS;</v>
      </c>
      <c r="E30" t="b">
        <f t="shared" si="1"/>
        <v>0</v>
      </c>
      <c r="F30" s="80" t="str">
        <f>IF('Source NewCleanData'!$C171="lesson5",'Source NewCleanData'!F171,"")</f>
        <v>2018-04-29T05:47:35.322Z</v>
      </c>
      <c r="I30">
        <v>25</v>
      </c>
      <c r="J30" t="s">
        <v>703</v>
      </c>
      <c r="K30">
        <f t="shared" si="0"/>
        <v>2</v>
      </c>
      <c r="O30" s="77" t="s">
        <v>672</v>
      </c>
    </row>
    <row r="31" spans="1:16" x14ac:dyDescent="0.3">
      <c r="A31">
        <f>VLOOKUP(C31,'UniqueAuthor#s'!$V$5:$W$61,2,TRUE)</f>
        <v>3</v>
      </c>
      <c r="B31" t="str">
        <f>IF('Source NewCleanData'!$C172="lesson5",'Source NewCleanData'!C172,"")</f>
        <v>lesson5</v>
      </c>
      <c r="C31">
        <f>IF('Source NewCleanData'!$C172="lesson5",'Source NewCleanData'!D172,"")</f>
        <v>61285508</v>
      </c>
      <c r="D31" t="str">
        <f>IF('Source NewCleanData'!$C172="lesson5",'Source NewCleanData'!E172,"")</f>
        <v>ensuresT=SoT;</v>
      </c>
      <c r="E31" t="b">
        <f t="shared" si="1"/>
        <v>0</v>
      </c>
      <c r="F31" s="80" t="str">
        <f>IF('Source NewCleanData'!$C172="lesson5",'Source NewCleanData'!F172,"")</f>
        <v>2018-04-29T05:47:44.256Z</v>
      </c>
      <c r="I31">
        <v>26</v>
      </c>
      <c r="J31" t="s">
        <v>704</v>
      </c>
      <c r="K31">
        <f t="shared" si="0"/>
        <v>2</v>
      </c>
      <c r="O31" s="77"/>
    </row>
    <row r="32" spans="1:16" x14ac:dyDescent="0.3">
      <c r="A32">
        <f>VLOOKUP(C32,'UniqueAuthor#s'!$V$5:$W$61,2,TRUE)</f>
        <v>3</v>
      </c>
      <c r="B32" t="str">
        <f>IF('Source NewCleanData'!$C173="lesson5",'Source NewCleanData'!C173,"")</f>
        <v>lesson5</v>
      </c>
      <c r="C32">
        <f>IF('Source NewCleanData'!$C173="lesson5",'Source NewCleanData'!D173,"")</f>
        <v>61285508</v>
      </c>
      <c r="D32" t="str">
        <f>IF('Source NewCleanData'!$C173="lesson5",'Source NewCleanData'!E173,"")</f>
        <v>ensuresT=#SoT;</v>
      </c>
      <c r="E32" t="b">
        <f t="shared" si="1"/>
        <v>0</v>
      </c>
      <c r="F32" s="80" t="str">
        <f>IF('Source NewCleanData'!$C173="lesson5",'Source NewCleanData'!F173,"")</f>
        <v>2018-04-29T05:47:50.108Z</v>
      </c>
      <c r="G32">
        <f>COUNTIF($C$6:$C$39,"="&amp;C32)</f>
        <v>10</v>
      </c>
      <c r="I32">
        <v>27</v>
      </c>
      <c r="J32" t="s">
        <v>705</v>
      </c>
      <c r="K32">
        <f t="shared" si="0"/>
        <v>2</v>
      </c>
      <c r="O32" s="77" t="s">
        <v>561</v>
      </c>
    </row>
    <row r="33" spans="1:15" x14ac:dyDescent="0.3">
      <c r="A33">
        <f>VLOOKUP(C33,'UniqueAuthor#s'!$V$5:$W$61,2,TRUE)</f>
        <v>3</v>
      </c>
      <c r="B33" t="str">
        <f>IF('Source NewCleanData'!$C174="lesson5",'Source NewCleanData'!C174,"")</f>
        <v>lesson5</v>
      </c>
      <c r="C33">
        <f>IF('Source NewCleanData'!$C174="lesson5",'Source NewCleanData'!D174,"")</f>
        <v>61285508</v>
      </c>
      <c r="D33">
        <f>IF('Source NewCleanData'!$C174="lesson5",'Source NewCleanData'!E174,"")</f>
        <v>0</v>
      </c>
      <c r="E33" t="b">
        <f t="shared" si="1"/>
        <v>0</v>
      </c>
      <c r="F33" s="80" t="str">
        <f>IF('Source NewCleanData'!$C174="lesson5",'Source NewCleanData'!F174,"")</f>
        <v>2018-04-29T05:48:03.538Z</v>
      </c>
      <c r="I33">
        <v>28</v>
      </c>
      <c r="J33" t="s">
        <v>714</v>
      </c>
      <c r="K33">
        <f t="shared" si="0"/>
        <v>2</v>
      </c>
      <c r="O33" s="77" t="s">
        <v>678</v>
      </c>
    </row>
    <row r="34" spans="1:15" x14ac:dyDescent="0.3">
      <c r="A34">
        <f>VLOOKUP(C34,'UniqueAuthor#s'!$V$5:$W$61,2,TRUE)</f>
        <v>4</v>
      </c>
      <c r="B34" t="str">
        <f>IF('Source NewCleanData'!$C195="lesson5",'Source NewCleanData'!C195,"")</f>
        <v>lesson5</v>
      </c>
      <c r="C34">
        <f>IF('Source NewCleanData'!$C195="lesson5",'Source NewCleanData'!D195,"")</f>
        <v>97667106</v>
      </c>
      <c r="D34" t="str">
        <f>IF('Source NewCleanData'!$C195="lesson5",'Source NewCleanData'!E195,"")</f>
        <v>ensuresT=&lt;Temp&gt;oS;</v>
      </c>
      <c r="E34" t="b">
        <f t="shared" si="1"/>
        <v>0</v>
      </c>
      <c r="F34" s="80" t="str">
        <f>IF('Source NewCleanData'!$C195="lesson5",'Source NewCleanData'!F195,"")</f>
        <v>2018-04-30T02:28:52.801Z</v>
      </c>
      <c r="I34">
        <v>29</v>
      </c>
      <c r="J34" t="s">
        <v>715</v>
      </c>
      <c r="K34">
        <f t="shared" si="0"/>
        <v>2</v>
      </c>
      <c r="O34" s="77"/>
    </row>
    <row r="35" spans="1:15" x14ac:dyDescent="0.3">
      <c r="A35">
        <f>VLOOKUP(C35,'UniqueAuthor#s'!$V$5:$W$61,2,TRUE)</f>
        <v>4</v>
      </c>
      <c r="B35" t="str">
        <f>IF('Source NewCleanData'!$C196="lesson5",'Source NewCleanData'!C196,"")</f>
        <v>lesson5</v>
      </c>
      <c r="C35">
        <f>IF('Source NewCleanData'!$C196="lesson5",'Source NewCleanData'!D196,"")</f>
        <v>97667106</v>
      </c>
      <c r="D35" t="str">
        <f>IF('Source NewCleanData'!$C196="lesson5",'Source NewCleanData'!E196,"")</f>
        <v>ensuresT=&lt;Temp&gt;oT;</v>
      </c>
      <c r="E35" t="b">
        <f t="shared" si="1"/>
        <v>0</v>
      </c>
      <c r="F35" s="80" t="str">
        <f>IF('Source NewCleanData'!$C196="lesson5",'Source NewCleanData'!F196,"")</f>
        <v>2018-04-30T02:29:07.950Z</v>
      </c>
      <c r="I35">
        <v>30</v>
      </c>
      <c r="J35" t="s">
        <v>716</v>
      </c>
      <c r="K35">
        <f t="shared" si="0"/>
        <v>2</v>
      </c>
      <c r="O35" s="77" t="s">
        <v>683</v>
      </c>
    </row>
    <row r="36" spans="1:15" x14ac:dyDescent="0.3">
      <c r="A36">
        <f>VLOOKUP(C36,'UniqueAuthor#s'!$V$5:$W$61,2,TRUE)</f>
        <v>4</v>
      </c>
      <c r="B36" t="str">
        <f>IF('Source NewCleanData'!$C197="lesson5",'Source NewCleanData'!C197,"")</f>
        <v>lesson5</v>
      </c>
      <c r="C36">
        <f>IF('Source NewCleanData'!$C197="lesson5",'Source NewCleanData'!D197,"")</f>
        <v>97667106</v>
      </c>
      <c r="D36" t="str">
        <f>IF('Source NewCleanData'!$C197="lesson5",'Source NewCleanData'!E197,"")</f>
        <v>ensuresT=&lt;Temp&gt;o#T;</v>
      </c>
      <c r="E36" t="b">
        <f t="shared" si="1"/>
        <v>0</v>
      </c>
      <c r="F36" s="80" t="str">
        <f>IF('Source NewCleanData'!$C197="lesson5",'Source NewCleanData'!F197,"")</f>
        <v>2018-04-30T02:29:14.507Z</v>
      </c>
      <c r="G36">
        <f>COUNTIF($C$6:$C$39,"="&amp;C36)</f>
        <v>5</v>
      </c>
      <c r="I36">
        <v>31</v>
      </c>
      <c r="J36" t="s">
        <v>717</v>
      </c>
      <c r="K36">
        <f t="shared" si="0"/>
        <v>2</v>
      </c>
      <c r="O36" s="77" t="s">
        <v>686</v>
      </c>
    </row>
    <row r="37" spans="1:15" x14ac:dyDescent="0.3">
      <c r="A37">
        <f>VLOOKUP(C37,'UniqueAuthor#s'!$V$5:$W$61,2,TRUE)</f>
        <v>4</v>
      </c>
      <c r="B37" t="str">
        <f>IF('Source NewCleanData'!$C198="lesson5",'Source NewCleanData'!C198,"")</f>
        <v>lesson5</v>
      </c>
      <c r="C37">
        <f>IF('Source NewCleanData'!$C198="lesson5",'Source NewCleanData'!D198,"")</f>
        <v>97667106</v>
      </c>
      <c r="D37" t="str">
        <f>IF('Source NewCleanData'!$C198="lesson5",'Source NewCleanData'!E198,"")</f>
        <v>ensuresT=So#T;</v>
      </c>
      <c r="E37" t="b">
        <f t="shared" si="1"/>
        <v>0</v>
      </c>
      <c r="F37" s="80" t="str">
        <f>IF('Source NewCleanData'!$C198="lesson5",'Source NewCleanData'!F198,"")</f>
        <v>2018-04-30T02:32:50.822Z</v>
      </c>
      <c r="G37">
        <f>COUNTIF($C$6:$C$39,"="&amp;C37)</f>
        <v>5</v>
      </c>
      <c r="I37">
        <v>32</v>
      </c>
      <c r="J37" t="s">
        <v>706</v>
      </c>
      <c r="K37">
        <f t="shared" si="0"/>
        <v>2</v>
      </c>
      <c r="O37" s="77" t="s">
        <v>688</v>
      </c>
    </row>
    <row r="38" spans="1:15" x14ac:dyDescent="0.3">
      <c r="A38">
        <f>VLOOKUP(C38,'UniqueAuthor#s'!$V$5:$W$61,2,TRUE)</f>
        <v>4</v>
      </c>
      <c r="B38" t="str">
        <f>IF('Source NewCleanData'!$C199="lesson5",'Source NewCleanData'!C199,"")</f>
        <v>lesson5</v>
      </c>
      <c r="C38">
        <f>IF('Source NewCleanData'!$C199="lesson5",'Source NewCleanData'!D199,"")</f>
        <v>97667106</v>
      </c>
      <c r="D38" t="str">
        <f>IF('Source NewCleanData'!$C199="lesson5",'Source NewCleanData'!E199,"")</f>
        <v>ensuresT=#So#T;</v>
      </c>
      <c r="E38" t="b">
        <f t="shared" si="1"/>
        <v>1</v>
      </c>
      <c r="F38" s="80" t="str">
        <f>IF('Source NewCleanData'!$C199="lesson5",'Source NewCleanData'!F199,"")</f>
        <v>2018-04-30T02:32:57.523Z</v>
      </c>
      <c r="I38">
        <v>33</v>
      </c>
      <c r="J38" t="s">
        <v>707</v>
      </c>
      <c r="K38">
        <f t="shared" ref="K38:K69" si="2">COUNTIF($D$6:$D$281,"="&amp;$J38)</f>
        <v>2</v>
      </c>
      <c r="O38" s="77"/>
    </row>
    <row r="39" spans="1:15" x14ac:dyDescent="0.3">
      <c r="A39">
        <f>VLOOKUP(C39,'UniqueAuthor#s'!$V$5:$W$61,2,TRUE)</f>
        <v>5</v>
      </c>
      <c r="B39" t="str">
        <f>IF('Source NewCleanData'!$C218="lesson5",'Source NewCleanData'!C218,"")</f>
        <v>lesson5</v>
      </c>
      <c r="C39">
        <f>IF('Source NewCleanData'!$C218="lesson5",'Source NewCleanData'!D218,"")</f>
        <v>106377461</v>
      </c>
      <c r="D39" t="str">
        <f>IF('Source NewCleanData'!$C218="lesson5",'Source NewCleanData'!E218,"")</f>
        <v>ensuresT=#So#T;</v>
      </c>
      <c r="E39" t="b">
        <f t="shared" si="1"/>
        <v>1</v>
      </c>
      <c r="F39" s="80" t="str">
        <f>IF('Source NewCleanData'!$C218="lesson5",'Source NewCleanData'!F218,"")</f>
        <v>2018-04-24T16:36:04.105Z</v>
      </c>
      <c r="G39">
        <f>COUNTIF($C$6:$C$39,"="&amp;C39)</f>
        <v>1</v>
      </c>
      <c r="I39">
        <v>34</v>
      </c>
      <c r="J39" t="s">
        <v>685</v>
      </c>
      <c r="K39">
        <f t="shared" si="2"/>
        <v>2</v>
      </c>
      <c r="O39" s="77" t="s">
        <v>37</v>
      </c>
    </row>
    <row r="40" spans="1:15" x14ac:dyDescent="0.3">
      <c r="A40">
        <f>VLOOKUP(C40,'UniqueAuthor#s'!$V$5:$W$61,2,TRUE)</f>
        <v>6</v>
      </c>
      <c r="B40" t="str">
        <f>IF('Source NewCleanData'!$C250="lesson5",'Source NewCleanData'!C250,"")</f>
        <v>lesson5</v>
      </c>
      <c r="C40">
        <f>IF('Source NewCleanData'!$C250="lesson5",'Source NewCleanData'!D250,"")</f>
        <v>171256030</v>
      </c>
      <c r="D40" t="str">
        <f>IF('Source NewCleanData'!$C250="lesson5",'Source NewCleanData'!E250,"")</f>
        <v>ensuresT=#S;</v>
      </c>
      <c r="E40" t="b">
        <f t="shared" si="1"/>
        <v>0</v>
      </c>
      <c r="F40" s="80" t="str">
        <f>IF('Source NewCleanData'!$C250="lesson5",'Source NewCleanData'!F250,"")</f>
        <v>2018-04-26T05:05:31.256Z</v>
      </c>
      <c r="I40">
        <v>35</v>
      </c>
      <c r="J40" t="s">
        <v>708</v>
      </c>
      <c r="K40">
        <f t="shared" si="2"/>
        <v>2</v>
      </c>
      <c r="O40" s="77" t="s">
        <v>572</v>
      </c>
    </row>
    <row r="41" spans="1:15" x14ac:dyDescent="0.3">
      <c r="A41">
        <f>VLOOKUP(C41,'UniqueAuthor#s'!$V$5:$W$61,2,TRUE)</f>
        <v>6</v>
      </c>
      <c r="B41" t="str">
        <f>IF('Source NewCleanData'!$C251="lesson5",'Source NewCleanData'!C251,"")</f>
        <v>lesson5</v>
      </c>
      <c r="C41">
        <f>IF('Source NewCleanData'!$C251="lesson5",'Source NewCleanData'!D251,"")</f>
        <v>171256030</v>
      </c>
      <c r="D41" t="str">
        <f>IF('Source NewCleanData'!$C251="lesson5",'Source NewCleanData'!E251,"")</f>
        <v>ensuresT=#Sand|S|=0;</v>
      </c>
      <c r="E41" t="b">
        <f t="shared" si="1"/>
        <v>0</v>
      </c>
      <c r="F41" s="80" t="str">
        <f>IF('Source NewCleanData'!$C251="lesson5",'Source NewCleanData'!F251,"")</f>
        <v>2018-04-26T05:05:44.275Z</v>
      </c>
      <c r="I41">
        <v>36</v>
      </c>
      <c r="J41" t="s">
        <v>682</v>
      </c>
      <c r="K41">
        <f t="shared" si="2"/>
        <v>2</v>
      </c>
      <c r="O41" s="77"/>
    </row>
    <row r="42" spans="1:15" x14ac:dyDescent="0.3">
      <c r="A42">
        <f>VLOOKUP(C42,'UniqueAuthor#s'!$V$5:$W$61,2,TRUE)</f>
        <v>6</v>
      </c>
      <c r="B42" t="str">
        <f>IF('Source NewCleanData'!$C252="lesson5",'Source NewCleanData'!C252,"")</f>
        <v>lesson5</v>
      </c>
      <c r="C42">
        <f>IF('Source NewCleanData'!$C252="lesson5",'Source NewCleanData'!D252,"")</f>
        <v>171256030</v>
      </c>
      <c r="D42" t="str">
        <f>IF('Source NewCleanData'!$C252="lesson5",'Source NewCleanData'!E252,"")</f>
        <v>ensures|S|=0;</v>
      </c>
      <c r="E42" t="b">
        <f t="shared" si="1"/>
        <v>0</v>
      </c>
      <c r="F42" s="80" t="str">
        <f>IF('Source NewCleanData'!$C252="lesson5",'Source NewCleanData'!F252,"")</f>
        <v>2018-04-26T05:06:06.048Z</v>
      </c>
      <c r="I42">
        <v>37</v>
      </c>
      <c r="J42" t="s">
        <v>709</v>
      </c>
      <c r="K42">
        <f t="shared" si="2"/>
        <v>2</v>
      </c>
      <c r="O42" s="77" t="s">
        <v>693</v>
      </c>
    </row>
    <row r="43" spans="1:15" x14ac:dyDescent="0.3">
      <c r="A43">
        <f>VLOOKUP(C43,'UniqueAuthor#s'!$V$5:$W$61,2,TRUE)</f>
        <v>7</v>
      </c>
      <c r="B43" t="str">
        <f>IF('Source NewCleanData'!$C297="lesson5",'Source NewCleanData'!C297,"")</f>
        <v>lesson5</v>
      </c>
      <c r="C43">
        <f>IF('Source NewCleanData'!$C297="lesson5",'Source NewCleanData'!D297,"")</f>
        <v>202435402</v>
      </c>
      <c r="D43" t="str">
        <f>IF('Source NewCleanData'!$C297="lesson5",'Source NewCleanData'!E297,"")</f>
        <v>ensuresT=#ToS;</v>
      </c>
      <c r="E43" t="b">
        <f t="shared" si="1"/>
        <v>0</v>
      </c>
      <c r="F43" s="80" t="str">
        <f>IF('Source NewCleanData'!$C297="lesson5",'Source NewCleanData'!F297,"")</f>
        <v>2018-04-23T23:18:13.224Z</v>
      </c>
      <c r="I43">
        <v>38</v>
      </c>
      <c r="J43" t="s">
        <v>677</v>
      </c>
      <c r="K43">
        <f t="shared" si="2"/>
        <v>2</v>
      </c>
      <c r="O43" s="77" t="s">
        <v>695</v>
      </c>
    </row>
    <row r="44" spans="1:15" x14ac:dyDescent="0.3">
      <c r="A44">
        <f>VLOOKUP(C44,'UniqueAuthor#s'!$V$5:$W$61,2,TRUE)</f>
        <v>7</v>
      </c>
      <c r="B44" t="str">
        <f>IF('Source NewCleanData'!$C298="lesson5",'Source NewCleanData'!C298,"")</f>
        <v>lesson5</v>
      </c>
      <c r="C44">
        <f>IF('Source NewCleanData'!$C298="lesson5",'Source NewCleanData'!D298,"")</f>
        <v>202435402</v>
      </c>
      <c r="D44" t="str">
        <f>IF('Source NewCleanData'!$C298="lesson5",'Source NewCleanData'!E298,"")</f>
        <v>ensuresT=So#T;</v>
      </c>
      <c r="E44" t="b">
        <f t="shared" si="1"/>
        <v>0</v>
      </c>
      <c r="F44" s="80" t="str">
        <f>IF('Source NewCleanData'!$C298="lesson5",'Source NewCleanData'!F298,"")</f>
        <v>2018-04-23T23:18:29.771Z</v>
      </c>
      <c r="I44">
        <v>39</v>
      </c>
      <c r="J44" t="s">
        <v>718</v>
      </c>
      <c r="K44">
        <f t="shared" si="2"/>
        <v>1</v>
      </c>
      <c r="O44" s="77" t="s">
        <v>697</v>
      </c>
    </row>
    <row r="45" spans="1:15" x14ac:dyDescent="0.3">
      <c r="A45">
        <f>VLOOKUP(C45,'UniqueAuthor#s'!$V$5:$W$61,2,TRUE)</f>
        <v>7</v>
      </c>
      <c r="B45" t="str">
        <f>IF('Source NewCleanData'!$C299="lesson5",'Source NewCleanData'!C299,"")</f>
        <v>lesson5</v>
      </c>
      <c r="C45">
        <f>IF('Source NewCleanData'!$C299="lesson5",'Source NewCleanData'!D299,"")</f>
        <v>202435402</v>
      </c>
      <c r="D45" t="str">
        <f>IF('Source NewCleanData'!$C299="lesson5",'Source NewCleanData'!E299,"")</f>
        <v>ensuresT=#To#S;</v>
      </c>
      <c r="E45" t="b">
        <f t="shared" si="1"/>
        <v>0</v>
      </c>
      <c r="F45" s="80" t="str">
        <f>IF('Source NewCleanData'!$C299="lesson5",'Source NewCleanData'!F299,"")</f>
        <v>2018-04-23T23:19:00.663Z</v>
      </c>
      <c r="I45">
        <v>40</v>
      </c>
      <c r="J45" t="s">
        <v>719</v>
      </c>
      <c r="K45">
        <f t="shared" si="2"/>
        <v>1</v>
      </c>
      <c r="O45" s="77" t="s">
        <v>699</v>
      </c>
    </row>
    <row r="46" spans="1:15" x14ac:dyDescent="0.3">
      <c r="A46">
        <f>VLOOKUP(C46,'UniqueAuthor#s'!$V$5:$W$61,2,TRUE)</f>
        <v>7</v>
      </c>
      <c r="B46" t="str">
        <f>IF('Source NewCleanData'!$C300="lesson5",'Source NewCleanData'!C300,"")</f>
        <v>lesson5</v>
      </c>
      <c r="C46">
        <f>IF('Source NewCleanData'!$C300="lesson5",'Source NewCleanData'!D300,"")</f>
        <v>202435402</v>
      </c>
      <c r="D46" t="str">
        <f>IF('Source NewCleanData'!$C300="lesson5",'Source NewCleanData'!E300,"")</f>
        <v>ensuresT=#So#T;</v>
      </c>
      <c r="E46" t="b">
        <f t="shared" si="1"/>
        <v>1</v>
      </c>
      <c r="F46" s="80" t="str">
        <f>IF('Source NewCleanData'!$C300="lesson5",'Source NewCleanData'!F300,"")</f>
        <v>2018-04-23T23:19:08.587Z</v>
      </c>
      <c r="I46">
        <v>41</v>
      </c>
      <c r="J46" t="s">
        <v>720</v>
      </c>
      <c r="K46">
        <f t="shared" si="2"/>
        <v>1</v>
      </c>
      <c r="O46" s="77" t="s">
        <v>497</v>
      </c>
    </row>
    <row r="47" spans="1:15" ht="15" thickBot="1" x14ac:dyDescent="0.35">
      <c r="A47">
        <f>VLOOKUP(C47,'UniqueAuthor#s'!$V$5:$W$61,2,TRUE)</f>
        <v>7</v>
      </c>
      <c r="B47" t="str">
        <f>IF('Source NewCleanData'!$C318="lesson5",'Source NewCleanData'!C318,"")</f>
        <v>lesson5</v>
      </c>
      <c r="C47">
        <f>IF('Source NewCleanData'!$C318="lesson5",'Source NewCleanData'!D318,"")</f>
        <v>202435402</v>
      </c>
      <c r="D47" t="str">
        <f>IF('Source NewCleanData'!$C318="lesson5",'Source NewCleanData'!E318,"")</f>
        <v>ensuresT=#SoT</v>
      </c>
      <c r="E47" t="b">
        <f t="shared" si="1"/>
        <v>0</v>
      </c>
      <c r="F47" s="80" t="str">
        <f>IF('Source NewCleanData'!$C318="lesson5",'Source NewCleanData'!F318,"")</f>
        <v>2018-04-23T23:29:31.540Z</v>
      </c>
      <c r="I47">
        <v>42</v>
      </c>
      <c r="J47" t="s">
        <v>721</v>
      </c>
      <c r="K47">
        <f t="shared" si="2"/>
        <v>1</v>
      </c>
      <c r="O47" s="78" t="s">
        <v>254</v>
      </c>
    </row>
    <row r="48" spans="1:15" x14ac:dyDescent="0.3">
      <c r="A48">
        <f>VLOOKUP(C48,'UniqueAuthor#s'!$V$5:$W$61,2,TRUE)</f>
        <v>7</v>
      </c>
      <c r="B48" t="str">
        <f>IF('Source NewCleanData'!$C319="lesson5",'Source NewCleanData'!C319,"")</f>
        <v>lesson5</v>
      </c>
      <c r="C48">
        <f>IF('Source NewCleanData'!$C319="lesson5",'Source NewCleanData'!D319,"")</f>
        <v>202435402</v>
      </c>
      <c r="D48" t="str">
        <f>IF('Source NewCleanData'!$C319="lesson5",'Source NewCleanData'!E319,"")</f>
        <v>ensuresT=#SoT;</v>
      </c>
      <c r="E48" t="b">
        <f t="shared" si="1"/>
        <v>0</v>
      </c>
      <c r="F48" s="80" t="str">
        <f>IF('Source NewCleanData'!$C319="lesson5",'Source NewCleanData'!F319,"")</f>
        <v>2018-04-23T23:29:36.594Z</v>
      </c>
      <c r="I48">
        <v>43</v>
      </c>
      <c r="J48" t="s">
        <v>722</v>
      </c>
      <c r="K48">
        <f t="shared" si="2"/>
        <v>1</v>
      </c>
    </row>
    <row r="49" spans="1:11" x14ac:dyDescent="0.3">
      <c r="A49">
        <f>VLOOKUP(C49,'UniqueAuthor#s'!$V$5:$W$61,2,TRUE)</f>
        <v>7</v>
      </c>
      <c r="B49" t="str">
        <f>IF('Source NewCleanData'!$C320="lesson5",'Source NewCleanData'!C320,"")</f>
        <v>lesson5</v>
      </c>
      <c r="C49">
        <f>IF('Source NewCleanData'!$C320="lesson5",'Source NewCleanData'!D320,"")</f>
        <v>202435402</v>
      </c>
      <c r="D49" t="str">
        <f>IF('Source NewCleanData'!$C320="lesson5",'Source NewCleanData'!E320,"")</f>
        <v>ensuresT=#SoT;</v>
      </c>
      <c r="E49" t="b">
        <f t="shared" si="1"/>
        <v>0</v>
      </c>
      <c r="F49" s="80" t="str">
        <f>IF('Source NewCleanData'!$C320="lesson5",'Source NewCleanData'!F320,"")</f>
        <v>2018-04-23T23:29:39.765Z</v>
      </c>
      <c r="I49">
        <v>44</v>
      </c>
      <c r="J49" t="s">
        <v>723</v>
      </c>
      <c r="K49">
        <f t="shared" si="2"/>
        <v>1</v>
      </c>
    </row>
    <row r="50" spans="1:11" x14ac:dyDescent="0.3">
      <c r="A50">
        <f>VLOOKUP(C50,'UniqueAuthor#s'!$V$5:$W$61,2,TRUE)</f>
        <v>7</v>
      </c>
      <c r="B50" t="str">
        <f>IF('Source NewCleanData'!$C321="lesson5",'Source NewCleanData'!C321,"")</f>
        <v>lesson5</v>
      </c>
      <c r="C50">
        <f>IF('Source NewCleanData'!$C321="lesson5",'Source NewCleanData'!D321,"")</f>
        <v>202435402</v>
      </c>
      <c r="D50" t="str">
        <f>IF('Source NewCleanData'!$C321="lesson5",'Source NewCleanData'!E321,"")</f>
        <v>ensuresT=#So#T;</v>
      </c>
      <c r="E50" t="b">
        <f t="shared" si="1"/>
        <v>1</v>
      </c>
      <c r="F50" s="80" t="str">
        <f>IF('Source NewCleanData'!$C321="lesson5",'Source NewCleanData'!F321,"")</f>
        <v>2018-04-23T23:29:47.034Z</v>
      </c>
      <c r="I50">
        <v>45</v>
      </c>
      <c r="J50" t="s">
        <v>724</v>
      </c>
      <c r="K50">
        <f t="shared" si="2"/>
        <v>1</v>
      </c>
    </row>
    <row r="51" spans="1:11" x14ac:dyDescent="0.3">
      <c r="A51">
        <f>VLOOKUP(C51,'UniqueAuthor#s'!$V$5:$W$61,2,TRUE)</f>
        <v>8</v>
      </c>
      <c r="B51" t="str">
        <f>IF('Source NewCleanData'!$C347="lesson5",'Source NewCleanData'!C347,"")</f>
        <v>lesson5</v>
      </c>
      <c r="C51">
        <f>IF('Source NewCleanData'!$C347="lesson5",'Source NewCleanData'!D347,"")</f>
        <v>211663413</v>
      </c>
      <c r="D51" t="str">
        <f>IF('Source NewCleanData'!$C347="lesson5",'Source NewCleanData'!E347,"")</f>
        <v>ensuresT=&lt;Temp&gt;o#T;</v>
      </c>
      <c r="E51" t="b">
        <f t="shared" si="1"/>
        <v>0</v>
      </c>
      <c r="F51" s="80" t="str">
        <f>IF('Source NewCleanData'!$C347="lesson5",'Source NewCleanData'!F347,"")</f>
        <v>2018-04-30T02:00:30.921Z</v>
      </c>
      <c r="I51">
        <v>46</v>
      </c>
      <c r="J51" t="s">
        <v>725</v>
      </c>
      <c r="K51">
        <f t="shared" si="2"/>
        <v>1</v>
      </c>
    </row>
    <row r="52" spans="1:11" x14ac:dyDescent="0.3">
      <c r="A52">
        <f>VLOOKUP(C52,'UniqueAuthor#s'!$V$5:$W$61,2,TRUE)</f>
        <v>8</v>
      </c>
      <c r="B52" t="str">
        <f>IF('Source NewCleanData'!$C348="lesson5",'Source NewCleanData'!C348,"")</f>
        <v>lesson5</v>
      </c>
      <c r="C52">
        <f>IF('Source NewCleanData'!$C348="lesson5",'Source NewCleanData'!D348,"")</f>
        <v>211663413</v>
      </c>
      <c r="D52" t="str">
        <f>IF('Source NewCleanData'!$C348="lesson5",'Source NewCleanData'!E348,"")</f>
        <v>ensuresT=Tempo#T;</v>
      </c>
      <c r="E52" t="b">
        <f t="shared" si="1"/>
        <v>0</v>
      </c>
      <c r="F52" s="80" t="str">
        <f>IF('Source NewCleanData'!$C348="lesson5",'Source NewCleanData'!F348,"")</f>
        <v>2018-04-30T02:00:39.292Z</v>
      </c>
      <c r="I52">
        <v>47</v>
      </c>
      <c r="J52" t="s">
        <v>726</v>
      </c>
      <c r="K52">
        <f t="shared" si="2"/>
        <v>1</v>
      </c>
    </row>
    <row r="53" spans="1:11" x14ac:dyDescent="0.3">
      <c r="A53">
        <f>VLOOKUP(C53,'UniqueAuthor#s'!$V$5:$W$61,2,TRUE)</f>
        <v>8</v>
      </c>
      <c r="B53" t="str">
        <f>IF('Source NewCleanData'!$C349="lesson5",'Source NewCleanData'!C349,"")</f>
        <v>lesson5</v>
      </c>
      <c r="C53">
        <f>IF('Source NewCleanData'!$C349="lesson5",'Source NewCleanData'!D349,"")</f>
        <v>211663413</v>
      </c>
      <c r="D53" t="str">
        <f>IF('Source NewCleanData'!$C349="lesson5",'Source NewCleanData'!E349,"")</f>
        <v>ensuresT=Tempo#T;</v>
      </c>
      <c r="E53" t="b">
        <f t="shared" si="1"/>
        <v>0</v>
      </c>
      <c r="F53" s="80" t="str">
        <f>IF('Source NewCleanData'!$C349="lesson5",'Source NewCleanData'!F349,"")</f>
        <v>2018-04-30T02:00:41.994Z</v>
      </c>
      <c r="I53">
        <v>48</v>
      </c>
      <c r="J53" t="s">
        <v>727</v>
      </c>
      <c r="K53">
        <f t="shared" si="2"/>
        <v>1</v>
      </c>
    </row>
    <row r="54" spans="1:11" x14ac:dyDescent="0.3">
      <c r="A54">
        <f>VLOOKUP(C54,'UniqueAuthor#s'!$V$5:$W$61,2,TRUE)</f>
        <v>8</v>
      </c>
      <c r="B54" t="str">
        <f>IF('Source NewCleanData'!$C350="lesson5",'Source NewCleanData'!C350,"")</f>
        <v>lesson5</v>
      </c>
      <c r="C54">
        <f>IF('Source NewCleanData'!$C350="lesson5",'Source NewCleanData'!D350,"")</f>
        <v>211663413</v>
      </c>
      <c r="D54" t="str">
        <f>IF('Source NewCleanData'!$C350="lesson5",'Source NewCleanData'!E350,"")</f>
        <v>ensuresT=&lt;Temp&gt;o#T;</v>
      </c>
      <c r="E54" t="b">
        <f t="shared" si="1"/>
        <v>0</v>
      </c>
      <c r="F54" s="80" t="str">
        <f>IF('Source NewCleanData'!$C350="lesson5",'Source NewCleanData'!F350,"")</f>
        <v>2018-04-30T02:01:06.383Z</v>
      </c>
      <c r="I54">
        <v>49</v>
      </c>
      <c r="J54" t="s">
        <v>728</v>
      </c>
      <c r="K54">
        <f t="shared" si="2"/>
        <v>1</v>
      </c>
    </row>
    <row r="55" spans="1:11" x14ac:dyDescent="0.3">
      <c r="A55">
        <f>VLOOKUP(C55,'UniqueAuthor#s'!$V$5:$W$61,2,TRUE)</f>
        <v>8</v>
      </c>
      <c r="B55" t="str">
        <f>IF('Source NewCleanData'!$C351="lesson5",'Source NewCleanData'!C351,"")</f>
        <v>lesson5</v>
      </c>
      <c r="C55">
        <f>IF('Source NewCleanData'!$C351="lesson5",'Source NewCleanData'!D351,"")</f>
        <v>211663413</v>
      </c>
      <c r="D55" t="str">
        <f>IF('Source NewCleanData'!$C351="lesson5",'Source NewCleanData'!E351,"")</f>
        <v>ensuresT=#S;</v>
      </c>
      <c r="E55" t="b">
        <f t="shared" si="1"/>
        <v>0</v>
      </c>
      <c r="F55" s="80" t="str">
        <f>IF('Source NewCleanData'!$C351="lesson5",'Source NewCleanData'!F351,"")</f>
        <v>2018-04-30T02:01:23.185Z</v>
      </c>
      <c r="I55">
        <v>50</v>
      </c>
      <c r="J55" t="s">
        <v>729</v>
      </c>
      <c r="K55">
        <f t="shared" si="2"/>
        <v>1</v>
      </c>
    </row>
    <row r="56" spans="1:11" x14ac:dyDescent="0.3">
      <c r="A56">
        <f>VLOOKUP(C56,'UniqueAuthor#s'!$V$5:$W$61,2,TRUE)</f>
        <v>8</v>
      </c>
      <c r="B56" t="str">
        <f>IF('Source NewCleanData'!$C352="lesson5",'Source NewCleanData'!C352,"")</f>
        <v>lesson5</v>
      </c>
      <c r="C56">
        <f>IF('Source NewCleanData'!$C352="lesson5",'Source NewCleanData'!D352,"")</f>
        <v>211663413</v>
      </c>
      <c r="D56" t="str">
        <f>IF('Source NewCleanData'!$C352="lesson5",'Source NewCleanData'!E352,"")</f>
        <v>ensuresT=#So#T;</v>
      </c>
      <c r="E56" t="b">
        <f t="shared" si="1"/>
        <v>1</v>
      </c>
      <c r="F56" s="80" t="str">
        <f>IF('Source NewCleanData'!$C352="lesson5",'Source NewCleanData'!F352,"")</f>
        <v>2018-04-30T02:01:29.898Z</v>
      </c>
      <c r="I56">
        <v>51</v>
      </c>
      <c r="J56" t="s">
        <v>730</v>
      </c>
      <c r="K56">
        <f t="shared" si="2"/>
        <v>1</v>
      </c>
    </row>
    <row r="57" spans="1:11" x14ac:dyDescent="0.3">
      <c r="A57">
        <f>VLOOKUP(C57,'UniqueAuthor#s'!$V$5:$W$61,2,TRUE)</f>
        <v>9</v>
      </c>
      <c r="B57" t="str">
        <f>IF('Source NewCleanData'!$C364="lesson5",'Source NewCleanData'!C364,"")</f>
        <v>lesson5</v>
      </c>
      <c r="C57">
        <f>IF('Source NewCleanData'!$C364="lesson5",'Source NewCleanData'!D364,"")</f>
        <v>244920322</v>
      </c>
      <c r="D57" t="str">
        <f>IF('Source NewCleanData'!$C364="lesson5",'Source NewCleanData'!E364,"")</f>
        <v>ensuresT=#To#S;</v>
      </c>
      <c r="E57" t="b">
        <f t="shared" si="1"/>
        <v>0</v>
      </c>
      <c r="F57" s="80" t="str">
        <f>IF('Source NewCleanData'!$C364="lesson5",'Source NewCleanData'!F364,"")</f>
        <v>2018-04-25T18:28:48.691Z</v>
      </c>
      <c r="I57">
        <v>52</v>
      </c>
      <c r="J57" t="s">
        <v>731</v>
      </c>
      <c r="K57">
        <f t="shared" si="2"/>
        <v>1</v>
      </c>
    </row>
    <row r="58" spans="1:11" x14ac:dyDescent="0.3">
      <c r="A58">
        <f>VLOOKUP(C58,'UniqueAuthor#s'!$V$5:$W$61,2,TRUE)</f>
        <v>9</v>
      </c>
      <c r="B58" t="str">
        <f>IF('Source NewCleanData'!$C365="lesson5",'Source NewCleanData'!C365,"")</f>
        <v>lesson5</v>
      </c>
      <c r="C58">
        <f>IF('Source NewCleanData'!$C365="lesson5",'Source NewCleanData'!D365,"")</f>
        <v>244920322</v>
      </c>
      <c r="D58" t="str">
        <f>IF('Source NewCleanData'!$C365="lesson5",'Source NewCleanData'!E365,"")</f>
        <v>ensuresT=#ToS;</v>
      </c>
      <c r="E58" t="b">
        <f t="shared" si="1"/>
        <v>0</v>
      </c>
      <c r="F58" s="80" t="str">
        <f>IF('Source NewCleanData'!$C365="lesson5",'Source NewCleanData'!F365,"")</f>
        <v>2018-04-25T18:30:30.528Z</v>
      </c>
      <c r="I58">
        <v>53</v>
      </c>
      <c r="J58" t="s">
        <v>732</v>
      </c>
      <c r="K58">
        <f t="shared" si="2"/>
        <v>1</v>
      </c>
    </row>
    <row r="59" spans="1:11" x14ac:dyDescent="0.3">
      <c r="A59">
        <f>VLOOKUP(C59,'UniqueAuthor#s'!$V$5:$W$61,2,TRUE)</f>
        <v>9</v>
      </c>
      <c r="B59" t="str">
        <f>IF('Source NewCleanData'!$C366="lesson5",'Source NewCleanData'!C366,"")</f>
        <v>lesson5</v>
      </c>
      <c r="C59">
        <f>IF('Source NewCleanData'!$C366="lesson5",'Source NewCleanData'!D366,"")</f>
        <v>244920322</v>
      </c>
      <c r="D59" t="str">
        <f>IF('Source NewCleanData'!$C366="lesson5",'Source NewCleanData'!E366,"")</f>
        <v>ensuresT=#To&lt;Temp&gt;;</v>
      </c>
      <c r="E59" t="b">
        <f t="shared" si="1"/>
        <v>0</v>
      </c>
      <c r="F59" s="80" t="str">
        <f>IF('Source NewCleanData'!$C366="lesson5",'Source NewCleanData'!F366,"")</f>
        <v>2018-04-25T18:31:35.682Z</v>
      </c>
      <c r="I59">
        <v>54</v>
      </c>
      <c r="J59" t="s">
        <v>733</v>
      </c>
      <c r="K59">
        <f t="shared" si="2"/>
        <v>1</v>
      </c>
    </row>
    <row r="60" spans="1:11" x14ac:dyDescent="0.3">
      <c r="A60">
        <f>VLOOKUP(C60,'UniqueAuthor#s'!$V$5:$W$61,2,TRUE)</f>
        <v>9</v>
      </c>
      <c r="B60" t="str">
        <f>IF('Source NewCleanData'!$C367="lesson5",'Source NewCleanData'!C367,"")</f>
        <v>lesson5</v>
      </c>
      <c r="C60">
        <f>IF('Source NewCleanData'!$C367="lesson5",'Source NewCleanData'!D367,"")</f>
        <v>244920322</v>
      </c>
      <c r="D60" t="str">
        <f>IF('Source NewCleanData'!$C367="lesson5",'Source NewCleanData'!E367,"")</f>
        <v>ensuresT=#To&lt;#Temp&gt;;</v>
      </c>
      <c r="E60" t="b">
        <f t="shared" si="1"/>
        <v>0</v>
      </c>
      <c r="F60" s="80" t="str">
        <f>IF('Source NewCleanData'!$C367="lesson5",'Source NewCleanData'!F367,"")</f>
        <v>2018-04-25T18:34:22.446Z</v>
      </c>
      <c r="I60">
        <v>55</v>
      </c>
      <c r="J60" t="s">
        <v>734</v>
      </c>
      <c r="K60">
        <f t="shared" si="2"/>
        <v>1</v>
      </c>
    </row>
    <row r="61" spans="1:11" x14ac:dyDescent="0.3">
      <c r="A61">
        <f>VLOOKUP(C61,'UniqueAuthor#s'!$V$5:$W$61,2,TRUE)</f>
        <v>9</v>
      </c>
      <c r="B61" t="str">
        <f>IF('Source NewCleanData'!$C368="lesson5",'Source NewCleanData'!C368,"")</f>
        <v>lesson5</v>
      </c>
      <c r="C61">
        <f>IF('Source NewCleanData'!$C368="lesson5",'Source NewCleanData'!D368,"")</f>
        <v>244920322</v>
      </c>
      <c r="D61" t="str">
        <f>IF('Source NewCleanData'!$C368="lesson5",'Source NewCleanData'!E368,"")</f>
        <v>ensuresT=#So#T;</v>
      </c>
      <c r="E61" t="b">
        <f t="shared" si="1"/>
        <v>1</v>
      </c>
      <c r="F61" s="80" t="str">
        <f>IF('Source NewCleanData'!$C368="lesson5",'Source NewCleanData'!F368,"")</f>
        <v>2018-04-25T18:35:19.243Z</v>
      </c>
      <c r="I61">
        <v>56</v>
      </c>
      <c r="J61" t="s">
        <v>735</v>
      </c>
      <c r="K61">
        <f t="shared" si="2"/>
        <v>1</v>
      </c>
    </row>
    <row r="62" spans="1:11" x14ac:dyDescent="0.3">
      <c r="A62">
        <f>VLOOKUP(C62,'UniqueAuthor#s'!$V$5:$W$61,2,TRUE)</f>
        <v>10</v>
      </c>
      <c r="B62" t="str">
        <f>IF('Source NewCleanData'!$C381="lesson5",'Source NewCleanData'!C381,"")</f>
        <v>lesson5</v>
      </c>
      <c r="C62">
        <f>IF('Source NewCleanData'!$C381="lesson5",'Source NewCleanData'!D381,"")</f>
        <v>246635549</v>
      </c>
      <c r="D62" t="str">
        <f>IF('Source NewCleanData'!$C381="lesson5",'Source NewCleanData'!E381,"")</f>
        <v>ensuresT=SoT;</v>
      </c>
      <c r="E62" t="b">
        <f t="shared" si="1"/>
        <v>0</v>
      </c>
      <c r="F62" s="80" t="str">
        <f>IF('Source NewCleanData'!$C381="lesson5",'Source NewCleanData'!F381,"")</f>
        <v>2018-05-04T02:15:20.271Z</v>
      </c>
      <c r="I62">
        <v>57</v>
      </c>
      <c r="J62" t="s">
        <v>736</v>
      </c>
      <c r="K62">
        <f t="shared" si="2"/>
        <v>1</v>
      </c>
    </row>
    <row r="63" spans="1:11" x14ac:dyDescent="0.3">
      <c r="A63">
        <f>VLOOKUP(C63,'UniqueAuthor#s'!$V$5:$W$61,2,TRUE)</f>
        <v>10</v>
      </c>
      <c r="B63" t="str">
        <f>IF('Source NewCleanData'!$C382="lesson5",'Source NewCleanData'!C382,"")</f>
        <v>lesson5</v>
      </c>
      <c r="C63">
        <f>IF('Source NewCleanData'!$C382="lesson5",'Source NewCleanData'!D382,"")</f>
        <v>246635549</v>
      </c>
      <c r="D63" t="str">
        <f>IF('Source NewCleanData'!$C382="lesson5",'Source NewCleanData'!E382,"")</f>
        <v>ensuresT=#So#T;</v>
      </c>
      <c r="E63" t="b">
        <f t="shared" si="1"/>
        <v>1</v>
      </c>
      <c r="F63" s="80" t="str">
        <f>IF('Source NewCleanData'!$C382="lesson5",'Source NewCleanData'!F382,"")</f>
        <v>2018-05-04T02:15:29.095Z</v>
      </c>
      <c r="I63">
        <v>58</v>
      </c>
      <c r="J63" t="s">
        <v>737</v>
      </c>
      <c r="K63">
        <f t="shared" si="2"/>
        <v>1</v>
      </c>
    </row>
    <row r="64" spans="1:11" x14ac:dyDescent="0.3">
      <c r="A64">
        <f>VLOOKUP(C64,'UniqueAuthor#s'!$V$5:$W$61,2,TRUE)</f>
        <v>11</v>
      </c>
      <c r="B64" t="str">
        <f>IF('Source NewCleanData'!$C413="lesson5",'Source NewCleanData'!C413,"")</f>
        <v>lesson5</v>
      </c>
      <c r="C64">
        <f>IF('Source NewCleanData'!$C413="lesson5",'Source NewCleanData'!D413,"")</f>
        <v>255664131</v>
      </c>
      <c r="D64" t="str">
        <f>IF('Source NewCleanData'!$C413="lesson5",'Source NewCleanData'!E413,"")</f>
        <v>ensuresT=&lt;#T&gt;o&lt;#S&gt;;</v>
      </c>
      <c r="E64" t="b">
        <f t="shared" si="1"/>
        <v>0</v>
      </c>
      <c r="F64" s="80" t="str">
        <f>IF('Source NewCleanData'!$C413="lesson5",'Source NewCleanData'!F413,"")</f>
        <v>2018-04-26T17:04:43.972Z</v>
      </c>
      <c r="I64">
        <v>59</v>
      </c>
      <c r="J64" t="s">
        <v>738</v>
      </c>
      <c r="K64">
        <f t="shared" si="2"/>
        <v>1</v>
      </c>
    </row>
    <row r="65" spans="1:11" x14ac:dyDescent="0.3">
      <c r="A65">
        <f>VLOOKUP(C65,'UniqueAuthor#s'!$V$5:$W$61,2,TRUE)</f>
        <v>11</v>
      </c>
      <c r="B65" t="str">
        <f>IF('Source NewCleanData'!$C414="lesson5",'Source NewCleanData'!C414,"")</f>
        <v>lesson5</v>
      </c>
      <c r="C65">
        <f>IF('Source NewCleanData'!$C414="lesson5",'Source NewCleanData'!D414,"")</f>
        <v>255664131</v>
      </c>
      <c r="D65" t="str">
        <f>IF('Source NewCleanData'!$C414="lesson5",'Source NewCleanData'!E414,"")</f>
        <v>ensuresT=&lt;#S&gt;o&lt;#T&gt;;</v>
      </c>
      <c r="E65" t="b">
        <f t="shared" si="1"/>
        <v>0</v>
      </c>
      <c r="F65" s="80" t="str">
        <f>IF('Source NewCleanData'!$C414="lesson5",'Source NewCleanData'!F414,"")</f>
        <v>2018-04-26T17:05:13.381Z</v>
      </c>
      <c r="I65">
        <v>60</v>
      </c>
      <c r="J65" t="s">
        <v>739</v>
      </c>
      <c r="K65">
        <f t="shared" si="2"/>
        <v>1</v>
      </c>
    </row>
    <row r="66" spans="1:11" x14ac:dyDescent="0.3">
      <c r="A66">
        <f>VLOOKUP(C66,'UniqueAuthor#s'!$V$5:$W$61,2,TRUE)</f>
        <v>11</v>
      </c>
      <c r="B66" t="str">
        <f>IF('Source NewCleanData'!$C415="lesson5",'Source NewCleanData'!C415,"")</f>
        <v>lesson5</v>
      </c>
      <c r="C66">
        <f>IF('Source NewCleanData'!$C415="lesson5",'Source NewCleanData'!D415,"")</f>
        <v>255664131</v>
      </c>
      <c r="D66" t="str">
        <f>IF('Source NewCleanData'!$C415="lesson5",'Source NewCleanData'!E415,"")</f>
        <v>ensuresT=Reverse(&lt;#S&gt;)o&lt;#T&gt;;</v>
      </c>
      <c r="E66" t="b">
        <f t="shared" si="1"/>
        <v>0</v>
      </c>
      <c r="F66" s="80" t="str">
        <f>IF('Source NewCleanData'!$C415="lesson5",'Source NewCleanData'!F415,"")</f>
        <v>2018-04-26T17:05:47.051Z</v>
      </c>
      <c r="I66">
        <v>61</v>
      </c>
      <c r="J66" t="s">
        <v>740</v>
      </c>
      <c r="K66">
        <f t="shared" si="2"/>
        <v>1</v>
      </c>
    </row>
    <row r="67" spans="1:11" x14ac:dyDescent="0.3">
      <c r="A67">
        <f>VLOOKUP(C67,'UniqueAuthor#s'!$V$5:$W$61,2,TRUE)</f>
        <v>11</v>
      </c>
      <c r="B67" t="str">
        <f>IF('Source NewCleanData'!$C416="lesson5",'Source NewCleanData'!C416,"")</f>
        <v>lesson5</v>
      </c>
      <c r="C67">
        <f>IF('Source NewCleanData'!$C416="lesson5",'Source NewCleanData'!D416,"")</f>
        <v>255664131</v>
      </c>
      <c r="D67" t="str">
        <f>IF('Source NewCleanData'!$C416="lesson5",'Source NewCleanData'!E416,"")</f>
        <v>ensuresT=Prt_Btw(0,1,#S)o&lt;#T&gt;;</v>
      </c>
      <c r="E67" t="b">
        <f t="shared" si="1"/>
        <v>0</v>
      </c>
      <c r="F67" s="80" t="str">
        <f>IF('Source NewCleanData'!$C416="lesson5",'Source NewCleanData'!F416,"")</f>
        <v>2018-04-26T17:06:28.424Z</v>
      </c>
      <c r="I67">
        <v>62</v>
      </c>
      <c r="J67" t="s">
        <v>741</v>
      </c>
      <c r="K67">
        <f t="shared" si="2"/>
        <v>1</v>
      </c>
    </row>
    <row r="68" spans="1:11" x14ac:dyDescent="0.3">
      <c r="A68">
        <f>VLOOKUP(C68,'UniqueAuthor#s'!$V$5:$W$61,2,TRUE)</f>
        <v>11</v>
      </c>
      <c r="B68" t="str">
        <f>IF('Source NewCleanData'!$C417="lesson5",'Source NewCleanData'!C417,"")</f>
        <v>lesson5</v>
      </c>
      <c r="C68">
        <f>IF('Source NewCleanData'!$C417="lesson5",'Source NewCleanData'!D417,"")</f>
        <v>255664131</v>
      </c>
      <c r="D68" t="str">
        <f>IF('Source NewCleanData'!$C417="lesson5",'Source NewCleanData'!E417,"")</f>
        <v>ensuresT=Prt_Btw(0,1,&lt;#S&gt;)o&lt;#T&gt;;</v>
      </c>
      <c r="E68" t="b">
        <f t="shared" si="1"/>
        <v>0</v>
      </c>
      <c r="F68" s="80" t="str">
        <f>IF('Source NewCleanData'!$C417="lesson5",'Source NewCleanData'!F417,"")</f>
        <v>2018-04-26T17:06:36.125Z</v>
      </c>
      <c r="I68">
        <v>63</v>
      </c>
      <c r="J68" t="s">
        <v>742</v>
      </c>
      <c r="K68">
        <f t="shared" si="2"/>
        <v>1</v>
      </c>
    </row>
    <row r="69" spans="1:11" x14ac:dyDescent="0.3">
      <c r="A69">
        <f>VLOOKUP(C69,'UniqueAuthor#s'!$V$5:$W$61,2,TRUE)</f>
        <v>11</v>
      </c>
      <c r="B69" t="str">
        <f>IF('Source NewCleanData'!$C418="lesson5",'Source NewCleanData'!C418,"")</f>
        <v>lesson5</v>
      </c>
      <c r="C69">
        <f>IF('Source NewCleanData'!$C418="lesson5",'Source NewCleanData'!D418,"")</f>
        <v>255664131</v>
      </c>
      <c r="D69" t="str">
        <f>IF('Source NewCleanData'!$C418="lesson5",'Source NewCleanData'!E418,"")</f>
        <v>ensuresT=Prt_Btw(0,1,S)o&lt;#T&gt;;</v>
      </c>
      <c r="E69" t="b">
        <f t="shared" si="1"/>
        <v>0</v>
      </c>
      <c r="F69" s="80" t="str">
        <f>IF('Source NewCleanData'!$C418="lesson5",'Source NewCleanData'!F418,"")</f>
        <v>2018-04-26T17:06:42.708Z</v>
      </c>
      <c r="I69">
        <v>64</v>
      </c>
      <c r="J69" t="s">
        <v>743</v>
      </c>
      <c r="K69">
        <f t="shared" si="2"/>
        <v>1</v>
      </c>
    </row>
    <row r="70" spans="1:11" x14ac:dyDescent="0.3">
      <c r="A70">
        <f>VLOOKUP(C70,'UniqueAuthor#s'!$V$5:$W$61,2,TRUE)</f>
        <v>11</v>
      </c>
      <c r="B70" t="str">
        <f>IF('Source NewCleanData'!$C419="lesson5",'Source NewCleanData'!C419,"")</f>
        <v>lesson5</v>
      </c>
      <c r="C70">
        <f>IF('Source NewCleanData'!$C419="lesson5",'Source NewCleanData'!D419,"")</f>
        <v>255664131</v>
      </c>
      <c r="D70" t="str">
        <f>IF('Source NewCleanData'!$C419="lesson5",'Source NewCleanData'!E419,"")</f>
        <v>ensuresT=&lt;S&gt;o&lt;#T&gt;;</v>
      </c>
      <c r="E70" t="b">
        <f t="shared" si="1"/>
        <v>0</v>
      </c>
      <c r="F70" s="80" t="str">
        <f>IF('Source NewCleanData'!$C419="lesson5",'Source NewCleanData'!F419,"")</f>
        <v>2018-04-26T17:07:16.631Z</v>
      </c>
      <c r="I70">
        <v>65</v>
      </c>
      <c r="J70" t="s">
        <v>744</v>
      </c>
      <c r="K70">
        <f t="shared" ref="K70:K88" si="3">COUNTIF($D$6:$D$281,"="&amp;$J70)</f>
        <v>1</v>
      </c>
    </row>
    <row r="71" spans="1:11" x14ac:dyDescent="0.3">
      <c r="A71">
        <f>VLOOKUP(C71,'UniqueAuthor#s'!$V$5:$W$61,2,TRUE)</f>
        <v>11</v>
      </c>
      <c r="B71" t="str">
        <f>IF('Source NewCleanData'!$C420="lesson5",'Source NewCleanData'!C420,"")</f>
        <v>lesson5</v>
      </c>
      <c r="C71">
        <f>IF('Source NewCleanData'!$C420="lesson5",'Source NewCleanData'!D420,"")</f>
        <v>255664131</v>
      </c>
      <c r="D71" t="str">
        <f>IF('Source NewCleanData'!$C420="lesson5",'Source NewCleanData'!E420,"")</f>
        <v>ensuresT=&lt;#S&gt;o&lt;#T&gt;;</v>
      </c>
      <c r="E71" t="b">
        <f t="shared" ref="E71:E134" si="4">IF(OR($D71=$O$9,$D71=$O$10,$D71=$O$11),TRUE,FALSE)</f>
        <v>0</v>
      </c>
      <c r="F71" s="80" t="str">
        <f>IF('Source NewCleanData'!$C420="lesson5",'Source NewCleanData'!F420,"")</f>
        <v>2018-04-26T17:10:16.238Z</v>
      </c>
      <c r="I71">
        <v>66</v>
      </c>
      <c r="J71" t="s">
        <v>745</v>
      </c>
      <c r="K71">
        <f t="shared" si="3"/>
        <v>1</v>
      </c>
    </row>
    <row r="72" spans="1:11" x14ac:dyDescent="0.3">
      <c r="A72">
        <f>VLOOKUP(C72,'UniqueAuthor#s'!$V$5:$W$61,2,TRUE)</f>
        <v>11</v>
      </c>
      <c r="B72" t="str">
        <f>IF('Source NewCleanData'!$C421="lesson5",'Source NewCleanData'!C421,"")</f>
        <v>lesson5</v>
      </c>
      <c r="C72">
        <f>IF('Source NewCleanData'!$C421="lesson5",'Source NewCleanData'!D421,"")</f>
        <v>255664131</v>
      </c>
      <c r="D72" t="str">
        <f>IF('Source NewCleanData'!$C421="lesson5",'Source NewCleanData'!E421,"")</f>
        <v>ensuresT=&lt;#S&gt;o&lt;#T&gt;andS=Empty_String;</v>
      </c>
      <c r="E72" t="b">
        <f t="shared" si="4"/>
        <v>0</v>
      </c>
      <c r="F72" s="80" t="str">
        <f>IF('Source NewCleanData'!$C421="lesson5",'Source NewCleanData'!F421,"")</f>
        <v>2018-04-26T17:10:29.089Z</v>
      </c>
      <c r="I72">
        <v>67</v>
      </c>
      <c r="J72" t="s">
        <v>746</v>
      </c>
      <c r="K72">
        <f t="shared" si="3"/>
        <v>1</v>
      </c>
    </row>
    <row r="73" spans="1:11" x14ac:dyDescent="0.3">
      <c r="A73">
        <f>VLOOKUP(C73,'UniqueAuthor#s'!$V$5:$W$61,2,TRUE)</f>
        <v>11</v>
      </c>
      <c r="B73" t="str">
        <f>IF('Source NewCleanData'!$C422="lesson5",'Source NewCleanData'!C422,"")</f>
        <v>lesson5</v>
      </c>
      <c r="C73">
        <f>IF('Source NewCleanData'!$C422="lesson5",'Source NewCleanData'!D422,"")</f>
        <v>255664131</v>
      </c>
      <c r="D73" t="str">
        <f>IF('Source NewCleanData'!$C422="lesson5",'Source NewCleanData'!E422,"")</f>
        <v>ensuresT=#So#T;</v>
      </c>
      <c r="E73" t="b">
        <f t="shared" si="4"/>
        <v>1</v>
      </c>
      <c r="F73" s="80" t="str">
        <f>IF('Source NewCleanData'!$C422="lesson5",'Source NewCleanData'!F422,"")</f>
        <v>2018-04-26T17:11:13.419Z</v>
      </c>
      <c r="I73">
        <v>68</v>
      </c>
      <c r="J73" t="s">
        <v>747</v>
      </c>
      <c r="K73">
        <f t="shared" si="3"/>
        <v>1</v>
      </c>
    </row>
    <row r="74" spans="1:11" x14ac:dyDescent="0.3">
      <c r="A74">
        <f>VLOOKUP(C74,'UniqueAuthor#s'!$V$5:$W$61,2,TRUE)</f>
        <v>12</v>
      </c>
      <c r="B74" t="str">
        <f>IF('Source NewCleanData'!$C442="lesson5",'Source NewCleanData'!C442,"")</f>
        <v>lesson5</v>
      </c>
      <c r="C74">
        <f>IF('Source NewCleanData'!$C442="lesson5",'Source NewCleanData'!D442,"")</f>
        <v>256272415</v>
      </c>
      <c r="D74" t="str">
        <f>IF('Source NewCleanData'!$C442="lesson5",'Source NewCleanData'!E442,"")</f>
        <v>ensuresT=#So#T;</v>
      </c>
      <c r="E74" t="b">
        <f t="shared" si="4"/>
        <v>1</v>
      </c>
      <c r="F74" s="80" t="str">
        <f>IF('Source NewCleanData'!$C442="lesson5",'Source NewCleanData'!F442,"")</f>
        <v>2018-04-26T23:10:39.977Z</v>
      </c>
      <c r="I74">
        <v>69</v>
      </c>
      <c r="J74" t="s">
        <v>748</v>
      </c>
      <c r="K74">
        <f t="shared" si="3"/>
        <v>1</v>
      </c>
    </row>
    <row r="75" spans="1:11" x14ac:dyDescent="0.3">
      <c r="A75">
        <f>VLOOKUP(C75,'UniqueAuthor#s'!$V$5:$W$61,2,TRUE)</f>
        <v>13</v>
      </c>
      <c r="B75" t="str">
        <f>IF('Source NewCleanData'!$C491="lesson5",'Source NewCleanData'!C491,"")</f>
        <v>lesson5</v>
      </c>
      <c r="C75">
        <f>IF('Source NewCleanData'!$C491="lesson5",'Source NewCleanData'!D491,"")</f>
        <v>271627384</v>
      </c>
      <c r="D75" t="str">
        <f>IF('Source NewCleanData'!$C491="lesson5",'Source NewCleanData'!E491,"")</f>
        <v>ensuresT=So#T;</v>
      </c>
      <c r="E75" t="b">
        <f t="shared" si="4"/>
        <v>0</v>
      </c>
      <c r="F75" s="80" t="str">
        <f>IF('Source NewCleanData'!$C491="lesson5",'Source NewCleanData'!F491,"")</f>
        <v>2018-04-24T03:01:05.677Z</v>
      </c>
      <c r="I75">
        <v>70</v>
      </c>
      <c r="J75" t="s">
        <v>749</v>
      </c>
      <c r="K75">
        <f t="shared" si="3"/>
        <v>1</v>
      </c>
    </row>
    <row r="76" spans="1:11" x14ac:dyDescent="0.3">
      <c r="A76">
        <f>VLOOKUP(C76,'UniqueAuthor#s'!$V$5:$W$61,2,TRUE)</f>
        <v>13</v>
      </c>
      <c r="B76" t="str">
        <f>IF('Source NewCleanData'!$C492="lesson5",'Source NewCleanData'!C492,"")</f>
        <v>lesson5</v>
      </c>
      <c r="C76">
        <f>IF('Source NewCleanData'!$C492="lesson5",'Source NewCleanData'!D492,"")</f>
        <v>271627384</v>
      </c>
      <c r="D76" t="str">
        <f>IF('Source NewCleanData'!$C492="lesson5",'Source NewCleanData'!E492,"")</f>
        <v>ensuresT=#So#T;</v>
      </c>
      <c r="E76" t="b">
        <f t="shared" si="4"/>
        <v>1</v>
      </c>
      <c r="F76" s="80" t="str">
        <f>IF('Source NewCleanData'!$C492="lesson5",'Source NewCleanData'!F492,"")</f>
        <v>2018-04-24T03:01:12.284Z</v>
      </c>
      <c r="I76">
        <v>71</v>
      </c>
      <c r="J76" t="s">
        <v>750</v>
      </c>
      <c r="K76">
        <f t="shared" si="3"/>
        <v>1</v>
      </c>
    </row>
    <row r="77" spans="1:11" x14ac:dyDescent="0.3">
      <c r="A77">
        <f>VLOOKUP(C77,'UniqueAuthor#s'!$V$5:$W$61,2,TRUE)</f>
        <v>14</v>
      </c>
      <c r="B77" t="str">
        <f>IF('Source NewCleanData'!$C502="lesson5",'Source NewCleanData'!C502,"")</f>
        <v>lesson5</v>
      </c>
      <c r="C77">
        <f>IF('Source NewCleanData'!$C502="lesson5",'Source NewCleanData'!D502,"")</f>
        <v>277475471</v>
      </c>
      <c r="D77" t="str">
        <f>IF('Source NewCleanData'!$C502="lesson5",'Source NewCleanData'!E502,"")</f>
        <v>ensuresT=#So#T;</v>
      </c>
      <c r="E77" t="b">
        <f t="shared" si="4"/>
        <v>1</v>
      </c>
      <c r="F77" s="80" t="str">
        <f>IF('Source NewCleanData'!$C502="lesson5",'Source NewCleanData'!F502,"")</f>
        <v>2018-04-26T04:25:17.806Z</v>
      </c>
      <c r="I77">
        <v>72</v>
      </c>
      <c r="J77" t="s">
        <v>751</v>
      </c>
      <c r="K77">
        <f t="shared" si="3"/>
        <v>1</v>
      </c>
    </row>
    <row r="78" spans="1:11" x14ac:dyDescent="0.3">
      <c r="A78">
        <f>VLOOKUP(C78,'UniqueAuthor#s'!$V$5:$W$61,2,TRUE)</f>
        <v>14</v>
      </c>
      <c r="B78" t="str">
        <f>IF('Source NewCleanData'!$C509="lesson5",'Source NewCleanData'!C509,"")</f>
        <v>lesson5</v>
      </c>
      <c r="C78">
        <f>IF('Source NewCleanData'!$C509="lesson5",'Source NewCleanData'!D509,"")</f>
        <v>277475471</v>
      </c>
      <c r="D78" t="str">
        <f>IF('Source NewCleanData'!$C509="lesson5",'Source NewCleanData'!E509,"")</f>
        <v>ensuresT=#To#S;</v>
      </c>
      <c r="E78" t="b">
        <f t="shared" si="4"/>
        <v>0</v>
      </c>
      <c r="F78" s="80" t="str">
        <f>IF('Source NewCleanData'!$C509="lesson5",'Source NewCleanData'!F509,"")</f>
        <v>2018-05-03T11:32:55.466Z</v>
      </c>
      <c r="I78">
        <v>73</v>
      </c>
      <c r="J78" t="s">
        <v>752</v>
      </c>
      <c r="K78">
        <f t="shared" si="3"/>
        <v>1</v>
      </c>
    </row>
    <row r="79" spans="1:11" x14ac:dyDescent="0.3">
      <c r="A79">
        <f>VLOOKUP(C79,'UniqueAuthor#s'!$V$5:$W$61,2,TRUE)</f>
        <v>14</v>
      </c>
      <c r="B79" t="str">
        <f>IF('Source NewCleanData'!$C510="lesson5",'Source NewCleanData'!C510,"")</f>
        <v>lesson5</v>
      </c>
      <c r="C79">
        <f>IF('Source NewCleanData'!$C510="lesson5",'Source NewCleanData'!D510,"")</f>
        <v>277475471</v>
      </c>
      <c r="D79" t="str">
        <f>IF('Source NewCleanData'!$C510="lesson5",'Source NewCleanData'!E510,"")</f>
        <v>ensuresT=#To#SandS=&lt;&gt;;</v>
      </c>
      <c r="E79" t="b">
        <f t="shared" si="4"/>
        <v>0</v>
      </c>
      <c r="F79" s="80" t="str">
        <f>IF('Source NewCleanData'!$C510="lesson5",'Source NewCleanData'!F510,"")</f>
        <v>2018-05-03T11:34:04.420Z</v>
      </c>
      <c r="I79">
        <v>74</v>
      </c>
      <c r="J79" t="s">
        <v>753</v>
      </c>
      <c r="K79">
        <f t="shared" si="3"/>
        <v>1</v>
      </c>
    </row>
    <row r="80" spans="1:11" x14ac:dyDescent="0.3">
      <c r="A80">
        <f>VLOOKUP(C80,'UniqueAuthor#s'!$V$5:$W$61,2,TRUE)</f>
        <v>14</v>
      </c>
      <c r="B80" t="str">
        <f>IF('Source NewCleanData'!$C511="lesson5",'Source NewCleanData'!C511,"")</f>
        <v>lesson5</v>
      </c>
      <c r="C80">
        <f>IF('Source NewCleanData'!$C511="lesson5",'Source NewCleanData'!D511,"")</f>
        <v>277475471</v>
      </c>
      <c r="D80" t="str">
        <f>IF('Source NewCleanData'!$C511="lesson5",'Source NewCleanData'!E511,"")</f>
        <v>ensuresT=#So#T;</v>
      </c>
      <c r="E80" t="b">
        <f t="shared" si="4"/>
        <v>1</v>
      </c>
      <c r="F80" s="80" t="str">
        <f>IF('Source NewCleanData'!$C511="lesson5",'Source NewCleanData'!F511,"")</f>
        <v>2018-05-03T11:35:18.525Z</v>
      </c>
      <c r="I80">
        <v>75</v>
      </c>
      <c r="J80" t="s">
        <v>754</v>
      </c>
      <c r="K80">
        <f t="shared" si="3"/>
        <v>1</v>
      </c>
    </row>
    <row r="81" spans="1:11" x14ac:dyDescent="0.3">
      <c r="A81">
        <f>VLOOKUP(C81,'UniqueAuthor#s'!$V$5:$W$61,2,TRUE)</f>
        <v>15</v>
      </c>
      <c r="B81" t="str">
        <f>IF('Source NewCleanData'!$C519="lesson5",'Source NewCleanData'!C519,"")</f>
        <v>lesson5</v>
      </c>
      <c r="C81">
        <f>IF('Source NewCleanData'!$C519="lesson5",'Source NewCleanData'!D519,"")</f>
        <v>295685076</v>
      </c>
      <c r="D81" t="str">
        <f>IF('Source NewCleanData'!$C519="lesson5",'Source NewCleanData'!E519,"")</f>
        <v>ensuresT=Reverse(#S);</v>
      </c>
      <c r="E81" t="b">
        <f t="shared" si="4"/>
        <v>0</v>
      </c>
      <c r="F81" s="80" t="str">
        <f>IF('Source NewCleanData'!$C519="lesson5",'Source NewCleanData'!F519,"")</f>
        <v>2018-04-28T16:22:17.775Z</v>
      </c>
      <c r="I81">
        <v>76</v>
      </c>
      <c r="J81" t="s">
        <v>755</v>
      </c>
      <c r="K81">
        <f t="shared" si="3"/>
        <v>1</v>
      </c>
    </row>
    <row r="82" spans="1:11" x14ac:dyDescent="0.3">
      <c r="A82">
        <f>VLOOKUP(C82,'UniqueAuthor#s'!$V$5:$W$61,2,TRUE)</f>
        <v>15</v>
      </c>
      <c r="B82" t="str">
        <f>IF('Source NewCleanData'!$C520="lesson5",'Source NewCleanData'!C520,"")</f>
        <v>lesson5</v>
      </c>
      <c r="C82">
        <f>IF('Source NewCleanData'!$C520="lesson5",'Source NewCleanData'!D520,"")</f>
        <v>295685076</v>
      </c>
      <c r="D82" t="str">
        <f>IF('Source NewCleanData'!$C520="lesson5",'Source NewCleanData'!E520,"")</f>
        <v>ensuresT=Reverse(#S)o#T;</v>
      </c>
      <c r="E82" t="b">
        <f t="shared" si="4"/>
        <v>1</v>
      </c>
      <c r="F82" s="80" t="str">
        <f>IF('Source NewCleanData'!$C520="lesson5",'Source NewCleanData'!F520,"")</f>
        <v>2018-04-28T16:23:37.877Z</v>
      </c>
      <c r="I82">
        <v>77</v>
      </c>
      <c r="J82" t="s">
        <v>756</v>
      </c>
      <c r="K82">
        <f t="shared" si="3"/>
        <v>1</v>
      </c>
    </row>
    <row r="83" spans="1:11" x14ac:dyDescent="0.3">
      <c r="A83">
        <f>VLOOKUP(C83,'UniqueAuthor#s'!$V$5:$W$61,2,TRUE)</f>
        <v>16</v>
      </c>
      <c r="B83" t="str">
        <f>IF('Source NewCleanData'!$C544="lesson5",'Source NewCleanData'!C544,"")</f>
        <v>lesson5</v>
      </c>
      <c r="C83">
        <f>IF('Source NewCleanData'!$C544="lesson5",'Source NewCleanData'!D544,"")</f>
        <v>333030749</v>
      </c>
      <c r="D83" t="str">
        <f>IF('Source NewCleanData'!$C544="lesson5",'Source NewCleanData'!E544,"")</f>
        <v>ensuresT=Reverse(S)o#T;</v>
      </c>
      <c r="E83" t="b">
        <f t="shared" si="4"/>
        <v>0</v>
      </c>
      <c r="F83" s="80" t="str">
        <f>IF('Source NewCleanData'!$C544="lesson5",'Source NewCleanData'!F544,"")</f>
        <v>2018-04-26T04:20:40.041Z</v>
      </c>
      <c r="I83">
        <v>78</v>
      </c>
      <c r="J83" t="s">
        <v>757</v>
      </c>
      <c r="K83">
        <f t="shared" si="3"/>
        <v>1</v>
      </c>
    </row>
    <row r="84" spans="1:11" x14ac:dyDescent="0.3">
      <c r="A84">
        <f>VLOOKUP(C84,'UniqueAuthor#s'!$V$5:$W$61,2,TRUE)</f>
        <v>16</v>
      </c>
      <c r="B84" t="str">
        <f>IF('Source NewCleanData'!$C545="lesson5",'Source NewCleanData'!C545,"")</f>
        <v>lesson5</v>
      </c>
      <c r="C84">
        <f>IF('Source NewCleanData'!$C545="lesson5",'Source NewCleanData'!D545,"")</f>
        <v>333030749</v>
      </c>
      <c r="D84" t="str">
        <f>IF('Source NewCleanData'!$C545="lesson5",'Source NewCleanData'!E545,"")</f>
        <v>ensuresT=Reverse(S)o#TandS=Empty_String;</v>
      </c>
      <c r="E84" t="b">
        <f t="shared" si="4"/>
        <v>0</v>
      </c>
      <c r="F84" s="80" t="str">
        <f>IF('Source NewCleanData'!$C545="lesson5",'Source NewCleanData'!F545,"")</f>
        <v>2018-04-26T04:21:21.760Z</v>
      </c>
      <c r="I84">
        <v>79</v>
      </c>
      <c r="J84" t="s">
        <v>758</v>
      </c>
      <c r="K84">
        <f t="shared" si="3"/>
        <v>1</v>
      </c>
    </row>
    <row r="85" spans="1:11" x14ac:dyDescent="0.3">
      <c r="A85">
        <f>VLOOKUP(C85,'UniqueAuthor#s'!$V$5:$W$61,2,TRUE)</f>
        <v>16</v>
      </c>
      <c r="B85" t="str">
        <f>IF('Source NewCleanData'!$C546="lesson5",'Source NewCleanData'!C546,"")</f>
        <v>lesson5</v>
      </c>
      <c r="C85">
        <f>IF('Source NewCleanData'!$C546="lesson5",'Source NewCleanData'!D546,"")</f>
        <v>333030749</v>
      </c>
      <c r="D85" t="str">
        <f>IF('Source NewCleanData'!$C546="lesson5",'Source NewCleanData'!E546,"")</f>
        <v>ensuresT=Destring(S)o#TandS=Empty_String;</v>
      </c>
      <c r="E85" t="b">
        <f t="shared" si="4"/>
        <v>0</v>
      </c>
      <c r="F85" s="80" t="str">
        <f>IF('Source NewCleanData'!$C546="lesson5",'Source NewCleanData'!F546,"")</f>
        <v>2018-04-26T04:21:46.359Z</v>
      </c>
      <c r="I85">
        <v>80</v>
      </c>
      <c r="J85" t="s">
        <v>759</v>
      </c>
      <c r="K85">
        <f t="shared" si="3"/>
        <v>1</v>
      </c>
    </row>
    <row r="86" spans="1:11" x14ac:dyDescent="0.3">
      <c r="A86">
        <f>VLOOKUP(C86,'UniqueAuthor#s'!$V$5:$W$61,2,TRUE)</f>
        <v>16</v>
      </c>
      <c r="B86" t="str">
        <f>IF('Source NewCleanData'!$C547="lesson5",'Source NewCleanData'!C547,"")</f>
        <v>lesson5</v>
      </c>
      <c r="C86">
        <f>IF('Source NewCleanData'!$C547="lesson5",'Source NewCleanData'!D547,"")</f>
        <v>333030749</v>
      </c>
      <c r="D86" t="str">
        <f>IF('Source NewCleanData'!$C547="lesson5",'Source NewCleanData'!E547,"")</f>
        <v>ensuresS=Empty_String;</v>
      </c>
      <c r="E86" t="b">
        <f t="shared" si="4"/>
        <v>0</v>
      </c>
      <c r="F86" s="80" t="str">
        <f>IF('Source NewCleanData'!$C547="lesson5",'Source NewCleanData'!F547,"")</f>
        <v>2018-04-26T04:22:05.885Z</v>
      </c>
      <c r="I86">
        <v>81</v>
      </c>
      <c r="J86" t="s">
        <v>760</v>
      </c>
      <c r="K86">
        <f t="shared" si="3"/>
        <v>1</v>
      </c>
    </row>
    <row r="87" spans="1:11" x14ac:dyDescent="0.3">
      <c r="A87">
        <f>VLOOKUP(C87,'UniqueAuthor#s'!$V$5:$W$61,2,TRUE)</f>
        <v>17</v>
      </c>
      <c r="B87" t="str">
        <f>IF('Source NewCleanData'!$C577="lesson5",'Source NewCleanData'!C577,"")</f>
        <v>lesson5</v>
      </c>
      <c r="C87">
        <f>IF('Source NewCleanData'!$C577="lesson5",'Source NewCleanData'!D577,"")</f>
        <v>353072782</v>
      </c>
      <c r="D87" t="str">
        <f>IF('Source NewCleanData'!$C577="lesson5",'Source NewCleanData'!E577,"")</f>
        <v>ensuresT=&lt;Temp&gt;o#T;</v>
      </c>
      <c r="E87" t="b">
        <f t="shared" si="4"/>
        <v>0</v>
      </c>
      <c r="F87" s="80" t="str">
        <f>IF('Source NewCleanData'!$C577="lesson5",'Source NewCleanData'!F577,"")</f>
        <v>2018-04-29T19:05:24.307Z</v>
      </c>
      <c r="I87">
        <v>82</v>
      </c>
      <c r="J87" t="s">
        <v>761</v>
      </c>
      <c r="K87">
        <f t="shared" si="3"/>
        <v>1</v>
      </c>
    </row>
    <row r="88" spans="1:11" x14ac:dyDescent="0.3">
      <c r="A88">
        <f>VLOOKUP(C88,'UniqueAuthor#s'!$V$5:$W$61,2,TRUE)</f>
        <v>17</v>
      </c>
      <c r="B88" t="str">
        <f>IF('Source NewCleanData'!$C578="lesson5",'Source NewCleanData'!C578,"")</f>
        <v>lesson5</v>
      </c>
      <c r="C88">
        <f>IF('Source NewCleanData'!$C578="lesson5",'Source NewCleanData'!D578,"")</f>
        <v>353072782</v>
      </c>
      <c r="D88" t="str">
        <f>IF('Source NewCleanData'!$C578="lesson5",'Source NewCleanData'!E578,"")</f>
        <v>ensuresT=&lt;#Temp&gt;o#T;</v>
      </c>
      <c r="E88" t="b">
        <f t="shared" si="4"/>
        <v>0</v>
      </c>
      <c r="F88" s="80" t="str">
        <f>IF('Source NewCleanData'!$C578="lesson5",'Source NewCleanData'!F578,"")</f>
        <v>2018-04-29T19:05:34.835Z</v>
      </c>
      <c r="I88">
        <v>83</v>
      </c>
      <c r="K88">
        <f t="shared" si="3"/>
        <v>0</v>
      </c>
    </row>
    <row r="89" spans="1:11" x14ac:dyDescent="0.3">
      <c r="A89">
        <f>VLOOKUP(C89,'UniqueAuthor#s'!$V$5:$W$61,2,TRUE)</f>
        <v>17</v>
      </c>
      <c r="B89" t="str">
        <f>IF('Source NewCleanData'!$C579="lesson5",'Source NewCleanData'!C579,"")</f>
        <v>lesson5</v>
      </c>
      <c r="C89">
        <f>IF('Source NewCleanData'!$C579="lesson5",'Source NewCleanData'!D579,"")</f>
        <v>353072782</v>
      </c>
      <c r="D89" t="str">
        <f>IF('Source NewCleanData'!$C579="lesson5",'Source NewCleanData'!E579,"")</f>
        <v>ensuresT=#So#T;</v>
      </c>
      <c r="E89" t="b">
        <f t="shared" si="4"/>
        <v>1</v>
      </c>
      <c r="F89" s="80" t="str">
        <f>IF('Source NewCleanData'!$C579="lesson5",'Source NewCleanData'!F579,"")</f>
        <v>2018-04-29T19:07:13.333Z</v>
      </c>
    </row>
    <row r="90" spans="1:11" x14ac:dyDescent="0.3">
      <c r="A90">
        <f>VLOOKUP(C90,'UniqueAuthor#s'!$V$5:$W$61,2,TRUE)</f>
        <v>18</v>
      </c>
      <c r="B90" t="str">
        <f>IF('Source NewCleanData'!$C601="lesson5",'Source NewCleanData'!C601,"")</f>
        <v>lesson5</v>
      </c>
      <c r="C90">
        <f>IF('Source NewCleanData'!$C601="lesson5",'Source NewCleanData'!D601,"")</f>
        <v>377597233</v>
      </c>
      <c r="D90" t="str">
        <f>IF('Source NewCleanData'!$C601="lesson5",'Source NewCleanData'!E601,"")</f>
        <v>ensuresT=&lt;S&gt;andS=&lt;&gt;;</v>
      </c>
      <c r="E90" t="b">
        <f t="shared" si="4"/>
        <v>0</v>
      </c>
      <c r="F90" s="80" t="str">
        <f>IF('Source NewCleanData'!$C601="lesson5",'Source NewCleanData'!F601,"")</f>
        <v>2018-04-26T03:53:08.963Z</v>
      </c>
    </row>
    <row r="91" spans="1:11" x14ac:dyDescent="0.3">
      <c r="A91">
        <f>VLOOKUP(C91,'UniqueAuthor#s'!$V$5:$W$61,2,TRUE)</f>
        <v>18</v>
      </c>
      <c r="B91" t="str">
        <f>IF('Source NewCleanData'!$C602="lesson5",'Source NewCleanData'!C602,"")</f>
        <v>lesson5</v>
      </c>
      <c r="C91">
        <f>IF('Source NewCleanData'!$C602="lesson5",'Source NewCleanData'!D602,"")</f>
        <v>377597233</v>
      </c>
      <c r="D91" t="str">
        <f>IF('Source NewCleanData'!$C602="lesson5",'Source NewCleanData'!E602,"")</f>
        <v>ensuresT=&lt;S&gt;;</v>
      </c>
      <c r="E91" t="b">
        <f t="shared" si="4"/>
        <v>0</v>
      </c>
      <c r="F91" s="80" t="str">
        <f>IF('Source NewCleanData'!$C602="lesson5",'Source NewCleanData'!F602,"")</f>
        <v>2018-04-26T03:53:22.127Z</v>
      </c>
    </row>
    <row r="92" spans="1:11" x14ac:dyDescent="0.3">
      <c r="A92">
        <f>VLOOKUP(C92,'UniqueAuthor#s'!$V$5:$W$61,2,TRUE)</f>
        <v>18</v>
      </c>
      <c r="B92" t="str">
        <f>IF('Source NewCleanData'!$C603="lesson5",'Source NewCleanData'!C603,"")</f>
        <v>lesson5</v>
      </c>
      <c r="C92">
        <f>IF('Source NewCleanData'!$C603="lesson5",'Source NewCleanData'!D603,"")</f>
        <v>377597233</v>
      </c>
      <c r="D92" t="str">
        <f>IF('Source NewCleanData'!$C603="lesson5",'Source NewCleanData'!E603,"")</f>
        <v>ensuresT=&lt;#S&gt;andS=Empty_String;</v>
      </c>
      <c r="E92" t="b">
        <f t="shared" si="4"/>
        <v>0</v>
      </c>
      <c r="F92" s="80" t="str">
        <f>IF('Source NewCleanData'!$C603="lesson5",'Source NewCleanData'!F603,"")</f>
        <v>2018-04-26T03:53:48.596Z</v>
      </c>
    </row>
    <row r="93" spans="1:11" x14ac:dyDescent="0.3">
      <c r="A93">
        <f>VLOOKUP(C93,'UniqueAuthor#s'!$V$5:$W$61,2,TRUE)</f>
        <v>18</v>
      </c>
      <c r="B93" t="str">
        <f>IF('Source NewCleanData'!$C604="lesson5",'Source NewCleanData'!C604,"")</f>
        <v>lesson5</v>
      </c>
      <c r="C93">
        <f>IF('Source NewCleanData'!$C604="lesson5",'Source NewCleanData'!D604,"")</f>
        <v>377597233</v>
      </c>
      <c r="D93" t="str">
        <f>IF('Source NewCleanData'!$C604="lesson5",'Source NewCleanData'!E604,"")</f>
        <v>ensuresT=&lt;#S&gt;oTandS=Empty_String;</v>
      </c>
      <c r="E93" t="b">
        <f t="shared" si="4"/>
        <v>0</v>
      </c>
      <c r="F93" s="80" t="str">
        <f>IF('Source NewCleanData'!$C604="lesson5",'Source NewCleanData'!F604,"")</f>
        <v>2018-04-26T03:54:22.957Z</v>
      </c>
    </row>
    <row r="94" spans="1:11" x14ac:dyDescent="0.3">
      <c r="A94">
        <f>VLOOKUP(C94,'UniqueAuthor#s'!$V$5:$W$61,2,TRUE)</f>
        <v>18</v>
      </c>
      <c r="B94" t="str">
        <f>IF('Source NewCleanData'!$C605="lesson5",'Source NewCleanData'!C605,"")</f>
        <v>lesson5</v>
      </c>
      <c r="C94">
        <f>IF('Source NewCleanData'!$C605="lesson5",'Source NewCleanData'!D605,"")</f>
        <v>377597233</v>
      </c>
      <c r="D94" t="str">
        <f>IF('Source NewCleanData'!$C605="lesson5",'Source NewCleanData'!E605,"")</f>
        <v>ensuresT=&lt;#S&gt;o#TandS=Empty_String;</v>
      </c>
      <c r="E94" t="b">
        <f t="shared" si="4"/>
        <v>0</v>
      </c>
      <c r="F94" s="80" t="str">
        <f>IF('Source NewCleanData'!$C605="lesson5",'Source NewCleanData'!F605,"")</f>
        <v>2018-04-26T03:54:32.274Z</v>
      </c>
    </row>
    <row r="95" spans="1:11" x14ac:dyDescent="0.3">
      <c r="A95">
        <f>VLOOKUP(C95,'UniqueAuthor#s'!$V$5:$W$61,2,TRUE)</f>
        <v>18</v>
      </c>
      <c r="B95" t="str">
        <f>IF('Source NewCleanData'!$C606="lesson5",'Source NewCleanData'!C606,"")</f>
        <v>lesson5</v>
      </c>
      <c r="C95">
        <f>IF('Source NewCleanData'!$C606="lesson5",'Source NewCleanData'!D606,"")</f>
        <v>377597233</v>
      </c>
      <c r="D95" t="str">
        <f>IF('Source NewCleanData'!$C606="lesson5",'Source NewCleanData'!E606,"")</f>
        <v>ensuresT=#So#T;</v>
      </c>
      <c r="E95" t="b">
        <f t="shared" si="4"/>
        <v>1</v>
      </c>
      <c r="F95" s="80" t="str">
        <f>IF('Source NewCleanData'!$C606="lesson5",'Source NewCleanData'!F606,"")</f>
        <v>2018-04-26T03:56:25.270Z</v>
      </c>
    </row>
    <row r="96" spans="1:11" x14ac:dyDescent="0.3">
      <c r="A96">
        <f>VLOOKUP(C96,'UniqueAuthor#s'!$V$5:$W$61,2,TRUE)</f>
        <v>19</v>
      </c>
      <c r="B96" t="str">
        <f>IF('Source NewCleanData'!$C620="lesson5",'Source NewCleanData'!C620,"")</f>
        <v>lesson5</v>
      </c>
      <c r="C96">
        <f>IF('Source NewCleanData'!$C620="lesson5",'Source NewCleanData'!D620,"")</f>
        <v>379308075</v>
      </c>
      <c r="D96" t="str">
        <f>IF('Source NewCleanData'!$C620="lesson5",'Source NewCleanData'!E620,"")</f>
        <v>ensuresT=&lt;#S&gt;o#T;</v>
      </c>
      <c r="E96" t="b">
        <f t="shared" si="4"/>
        <v>0</v>
      </c>
      <c r="F96" s="80" t="str">
        <f>IF('Source NewCleanData'!$C620="lesson5",'Source NewCleanData'!F620,"")</f>
        <v>2018-04-26T01:10:59.430Z</v>
      </c>
    </row>
    <row r="97" spans="1:6" x14ac:dyDescent="0.3">
      <c r="A97">
        <f>VLOOKUP(C97,'UniqueAuthor#s'!$V$5:$W$61,2,TRUE)</f>
        <v>19</v>
      </c>
      <c r="B97" t="str">
        <f>IF('Source NewCleanData'!$C621="lesson5",'Source NewCleanData'!C621,"")</f>
        <v>lesson5</v>
      </c>
      <c r="C97">
        <f>IF('Source NewCleanData'!$C621="lesson5",'Source NewCleanData'!D621,"")</f>
        <v>379308075</v>
      </c>
      <c r="D97" t="str">
        <f>IF('Source NewCleanData'!$C621="lesson5",'Source NewCleanData'!E621,"")</f>
        <v>ensuresT=&lt;S&gt;o#T;</v>
      </c>
      <c r="E97" t="b">
        <f t="shared" si="4"/>
        <v>0</v>
      </c>
      <c r="F97" s="80" t="str">
        <f>IF('Source NewCleanData'!$C621="lesson5",'Source NewCleanData'!F621,"")</f>
        <v>2018-04-26T01:11:41.916Z</v>
      </c>
    </row>
    <row r="98" spans="1:6" x14ac:dyDescent="0.3">
      <c r="A98">
        <f>VLOOKUP(C98,'UniqueAuthor#s'!$V$5:$W$61,2,TRUE)</f>
        <v>19</v>
      </c>
      <c r="B98" t="str">
        <f>IF('Source NewCleanData'!$C622="lesson5",'Source NewCleanData'!C622,"")</f>
        <v>lesson5</v>
      </c>
      <c r="C98">
        <f>IF('Source NewCleanData'!$C622="lesson5",'Source NewCleanData'!D622,"")</f>
        <v>379308075</v>
      </c>
      <c r="D98" t="str">
        <f>IF('Source NewCleanData'!$C622="lesson5",'Source NewCleanData'!E622,"")</f>
        <v>ensuresT=So#T;</v>
      </c>
      <c r="E98" t="b">
        <f t="shared" si="4"/>
        <v>0</v>
      </c>
      <c r="F98" s="80" t="str">
        <f>IF('Source NewCleanData'!$C622="lesson5",'Source NewCleanData'!F622,"")</f>
        <v>2018-04-26T01:12:09.904Z</v>
      </c>
    </row>
    <row r="99" spans="1:6" x14ac:dyDescent="0.3">
      <c r="A99">
        <f>VLOOKUP(C99,'UniqueAuthor#s'!$V$5:$W$61,2,TRUE)</f>
        <v>19</v>
      </c>
      <c r="B99" t="str">
        <f>IF('Source NewCleanData'!$C623="lesson5",'Source NewCleanData'!C623,"")</f>
        <v>lesson5</v>
      </c>
      <c r="C99">
        <f>IF('Source NewCleanData'!$C623="lesson5",'Source NewCleanData'!D623,"")</f>
        <v>379308075</v>
      </c>
      <c r="D99" t="str">
        <f>IF('Source NewCleanData'!$C623="lesson5",'Source NewCleanData'!E623,"")</f>
        <v>ensuresT=Reverse(S)o#T;</v>
      </c>
      <c r="E99" t="b">
        <f t="shared" si="4"/>
        <v>0</v>
      </c>
      <c r="F99" s="80" t="str">
        <f>IF('Source NewCleanData'!$C623="lesson5",'Source NewCleanData'!F623,"")</f>
        <v>2018-04-26T01:12:31.513Z</v>
      </c>
    </row>
    <row r="100" spans="1:6" x14ac:dyDescent="0.3">
      <c r="A100">
        <f>VLOOKUP(C100,'UniqueAuthor#s'!$V$5:$W$61,2,TRUE)</f>
        <v>19</v>
      </c>
      <c r="B100" t="str">
        <f>IF('Source NewCleanData'!$C629="lesson5",'Source NewCleanData'!C629,"")</f>
        <v>lesson5</v>
      </c>
      <c r="C100">
        <f>IF('Source NewCleanData'!$C629="lesson5",'Source NewCleanData'!D629,"")</f>
        <v>379308075</v>
      </c>
      <c r="D100" t="str">
        <f>IF('Source NewCleanData'!$C629="lesson5",'Source NewCleanData'!E629,"")</f>
        <v>ensuresT=prt_between(0,1,#S)o#T;</v>
      </c>
      <c r="E100" t="b">
        <f t="shared" si="4"/>
        <v>0</v>
      </c>
      <c r="F100" s="80" t="str">
        <f>IF('Source NewCleanData'!$C629="lesson5",'Source NewCleanData'!F629,"")</f>
        <v>2018-04-26T01:22:48.621Z</v>
      </c>
    </row>
    <row r="101" spans="1:6" x14ac:dyDescent="0.3">
      <c r="A101">
        <f>VLOOKUP(C101,'UniqueAuthor#s'!$V$5:$W$61,2,TRUE)</f>
        <v>19</v>
      </c>
      <c r="B101" t="str">
        <f>IF('Source NewCleanData'!$C630="lesson5",'Source NewCleanData'!C630,"")</f>
        <v>lesson5</v>
      </c>
      <c r="C101">
        <f>IF('Source NewCleanData'!$C630="lesson5",'Source NewCleanData'!D630,"")</f>
        <v>379308075</v>
      </c>
      <c r="D101" t="str">
        <f>IF('Source NewCleanData'!$C630="lesson5",'Source NewCleanData'!E630,"")</f>
        <v>ensuresT=prnt_between(0,1,#S)o#T;</v>
      </c>
      <c r="E101" t="b">
        <f t="shared" si="4"/>
        <v>0</v>
      </c>
      <c r="F101" s="80" t="str">
        <f>IF('Source NewCleanData'!$C630="lesson5",'Source NewCleanData'!F630,"")</f>
        <v>2018-04-26T01:22:59.132Z</v>
      </c>
    </row>
    <row r="102" spans="1:6" x14ac:dyDescent="0.3">
      <c r="A102">
        <f>VLOOKUP(C102,'UniqueAuthor#s'!$V$5:$W$61,2,TRUE)</f>
        <v>19</v>
      </c>
      <c r="B102" t="str">
        <f>IF('Source NewCleanData'!$C631="lesson5",'Source NewCleanData'!C631,"")</f>
        <v>lesson5</v>
      </c>
      <c r="C102">
        <f>IF('Source NewCleanData'!$C631="lesson5",'Source NewCleanData'!D631,"")</f>
        <v>379308075</v>
      </c>
      <c r="D102" t="str">
        <f>IF('Source NewCleanData'!$C631="lesson5",'Source NewCleanData'!E631,"")</f>
        <v>ensuresT=#So#T;</v>
      </c>
      <c r="E102" t="b">
        <f t="shared" si="4"/>
        <v>1</v>
      </c>
      <c r="F102" s="80" t="str">
        <f>IF('Source NewCleanData'!$C631="lesson5",'Source NewCleanData'!F631,"")</f>
        <v>2018-04-26T01:23:11.032Z</v>
      </c>
    </row>
    <row r="103" spans="1:6" x14ac:dyDescent="0.3">
      <c r="A103">
        <f>VLOOKUP(C103,'UniqueAuthor#s'!$V$5:$W$61,2,TRUE)</f>
        <v>19</v>
      </c>
      <c r="B103" t="str">
        <f>IF('Source NewCleanData'!$C640="lesson5",'Source NewCleanData'!C640,"")</f>
        <v>lesson5</v>
      </c>
      <c r="C103">
        <f>IF('Source NewCleanData'!$C640="lesson5",'Source NewCleanData'!D640,"")</f>
        <v>379308075</v>
      </c>
      <c r="D103" t="str">
        <f>IF('Source NewCleanData'!$C640="lesson5",'Source NewCleanData'!E640,"")</f>
        <v>ensuresT=Reverse(S)o#T;</v>
      </c>
      <c r="E103" t="b">
        <f t="shared" si="4"/>
        <v>0</v>
      </c>
      <c r="F103" s="80" t="str">
        <f>IF('Source NewCleanData'!$C640="lesson5",'Source NewCleanData'!F640,"")</f>
        <v>2018-04-26T01:37:38.722Z</v>
      </c>
    </row>
    <row r="104" spans="1:6" x14ac:dyDescent="0.3">
      <c r="A104">
        <f>VLOOKUP(C104,'UniqueAuthor#s'!$V$5:$W$61,2,TRUE)</f>
        <v>19</v>
      </c>
      <c r="B104" t="str">
        <f>IF('Source NewCleanData'!$C641="lesson5",'Source NewCleanData'!C641,"")</f>
        <v>lesson5</v>
      </c>
      <c r="C104">
        <f>IF('Source NewCleanData'!$C641="lesson5",'Source NewCleanData'!D641,"")</f>
        <v>379308075</v>
      </c>
      <c r="D104" t="str">
        <f>IF('Source NewCleanData'!$C641="lesson5",'Source NewCleanData'!E641,"")</f>
        <v>ensuresT=#So#T;</v>
      </c>
      <c r="E104" t="b">
        <f t="shared" si="4"/>
        <v>1</v>
      </c>
      <c r="F104" s="80" t="str">
        <f>IF('Source NewCleanData'!$C641="lesson5",'Source NewCleanData'!F641,"")</f>
        <v>2018-04-26T01:37:53.097Z</v>
      </c>
    </row>
    <row r="105" spans="1:6" x14ac:dyDescent="0.3">
      <c r="A105">
        <f>VLOOKUP(C105,'UniqueAuthor#s'!$V$5:$W$61,2,TRUE)</f>
        <v>19</v>
      </c>
      <c r="B105" t="str">
        <f>IF('Source NewCleanData'!$C669="lesson5",'Source NewCleanData'!C669,"")</f>
        <v>lesson5</v>
      </c>
      <c r="C105">
        <f>IF('Source NewCleanData'!$C669="lesson5",'Source NewCleanData'!D669,"")</f>
        <v>379308075</v>
      </c>
      <c r="D105" t="str">
        <f>IF('Source NewCleanData'!$C669="lesson5",'Source NewCleanData'!E669,"")</f>
        <v>ensuresT=|#S|;</v>
      </c>
      <c r="E105" t="b">
        <f t="shared" si="4"/>
        <v>0</v>
      </c>
      <c r="F105" s="80" t="str">
        <f>IF('Source NewCleanData'!$C669="lesson5",'Source NewCleanData'!F669,"")</f>
        <v>2018-05-03T21:01:24.305Z</v>
      </c>
    </row>
    <row r="106" spans="1:6" x14ac:dyDescent="0.3">
      <c r="A106">
        <f>VLOOKUP(C106,'UniqueAuthor#s'!$V$5:$W$61,2,TRUE)</f>
        <v>19</v>
      </c>
      <c r="B106" t="str">
        <f>IF('Source NewCleanData'!$C670="lesson5",'Source NewCleanData'!C670,"")</f>
        <v>lesson5</v>
      </c>
      <c r="C106">
        <f>IF('Source NewCleanData'!$C670="lesson5",'Source NewCleanData'!D670,"")</f>
        <v>379308075</v>
      </c>
      <c r="D106" t="str">
        <f>IF('Source NewCleanData'!$C670="lesson5",'Source NewCleanData'!E670,"")</f>
        <v>ensuresT=#S;</v>
      </c>
      <c r="E106" t="b">
        <f t="shared" si="4"/>
        <v>0</v>
      </c>
      <c r="F106" s="80" t="str">
        <f>IF('Source NewCleanData'!$C670="lesson5",'Source NewCleanData'!F670,"")</f>
        <v>2018-05-03T21:01:35.007Z</v>
      </c>
    </row>
    <row r="107" spans="1:6" x14ac:dyDescent="0.3">
      <c r="A107">
        <f>VLOOKUP(C107,'UniqueAuthor#s'!$V$5:$W$61,2,TRUE)</f>
        <v>19</v>
      </c>
      <c r="B107" t="str">
        <f>IF('Source NewCleanData'!$C671="lesson5",'Source NewCleanData'!C671,"")</f>
        <v>lesson5</v>
      </c>
      <c r="C107">
        <f>IF('Source NewCleanData'!$C671="lesson5",'Source NewCleanData'!D671,"")</f>
        <v>379308075</v>
      </c>
      <c r="D107" t="str">
        <f>IF('Source NewCleanData'!$C671="lesson5",'Source NewCleanData'!E671,"")</f>
        <v>ensuresT=Inverse(#S);</v>
      </c>
      <c r="E107" t="b">
        <f t="shared" si="4"/>
        <v>0</v>
      </c>
      <c r="F107" s="80" t="str">
        <f>IF('Source NewCleanData'!$C671="lesson5",'Source NewCleanData'!F671,"")</f>
        <v>2018-05-03T21:02:03.602Z</v>
      </c>
    </row>
    <row r="108" spans="1:6" x14ac:dyDescent="0.3">
      <c r="A108">
        <f>VLOOKUP(C108,'UniqueAuthor#s'!$V$5:$W$61,2,TRUE)</f>
        <v>19</v>
      </c>
      <c r="B108" t="str">
        <f>IF('Source NewCleanData'!$C672="lesson5",'Source NewCleanData'!C672,"")</f>
        <v>lesson5</v>
      </c>
      <c r="C108">
        <f>IF('Source NewCleanData'!$C672="lesson5",'Source NewCleanData'!D672,"")</f>
        <v>379308075</v>
      </c>
      <c r="D108" t="str">
        <f>IF('Source NewCleanData'!$C672="lesson5",'Source NewCleanData'!E672,"")</f>
        <v>ensuresS=Empty_String;</v>
      </c>
      <c r="E108" t="b">
        <f t="shared" si="4"/>
        <v>0</v>
      </c>
      <c r="F108" s="80" t="str">
        <f>IF('Source NewCleanData'!$C672="lesson5",'Source NewCleanData'!F672,"")</f>
        <v>2018-05-03T21:04:21.972Z</v>
      </c>
    </row>
    <row r="109" spans="1:6" x14ac:dyDescent="0.3">
      <c r="A109">
        <f>VLOOKUP(C109,'UniqueAuthor#s'!$V$5:$W$61,2,TRUE)</f>
        <v>19</v>
      </c>
      <c r="B109" t="str">
        <f>IF('Source NewCleanData'!$C698="lesson5",'Source NewCleanData'!C698,"")</f>
        <v>lesson5</v>
      </c>
      <c r="C109">
        <f>IF('Source NewCleanData'!$C698="lesson5",'Source NewCleanData'!D698,"")</f>
        <v>379308075</v>
      </c>
      <c r="D109" t="str">
        <f>IF('Source NewCleanData'!$C698="lesson5",'Source NewCleanData'!E698,"")</f>
        <v>ensuresT=#So#T;</v>
      </c>
      <c r="E109" t="b">
        <f t="shared" si="4"/>
        <v>1</v>
      </c>
      <c r="F109" s="80" t="str">
        <f>IF('Source NewCleanData'!$C698="lesson5",'Source NewCleanData'!F698,"")</f>
        <v>2018-05-03T21:18:22.694Z</v>
      </c>
    </row>
    <row r="110" spans="1:6" x14ac:dyDescent="0.3">
      <c r="A110">
        <f>VLOOKUP(C110,'UniqueAuthor#s'!$V$5:$W$61,2,TRUE)</f>
        <v>20</v>
      </c>
      <c r="B110" t="str">
        <f>IF('Source NewCleanData'!$C705="lesson5",'Source NewCleanData'!C705,"")</f>
        <v>lesson5</v>
      </c>
      <c r="C110">
        <f>IF('Source NewCleanData'!$C705="lesson5",'Source NewCleanData'!D705,"")</f>
        <v>380300581</v>
      </c>
      <c r="D110" t="str">
        <f>IF('Source NewCleanData'!$C705="lesson5",'Source NewCleanData'!E705,"")</f>
        <v>ensuresT=#So#T;</v>
      </c>
      <c r="E110" t="b">
        <f t="shared" si="4"/>
        <v>1</v>
      </c>
      <c r="F110" s="80" t="str">
        <f>IF('Source NewCleanData'!$C705="lesson5",'Source NewCleanData'!F705,"")</f>
        <v>2018-04-26T16:26:16.084Z</v>
      </c>
    </row>
    <row r="111" spans="1:6" x14ac:dyDescent="0.3">
      <c r="A111">
        <f>VLOOKUP(C111,'UniqueAuthor#s'!$V$5:$W$61,2,TRUE)</f>
        <v>21</v>
      </c>
      <c r="B111" t="str">
        <f>IF('Source NewCleanData'!$C730="lesson5",'Source NewCleanData'!C730,"")</f>
        <v>lesson5</v>
      </c>
      <c r="C111">
        <f>IF('Source NewCleanData'!$C730="lesson5",'Source NewCleanData'!D730,"")</f>
        <v>381170352</v>
      </c>
      <c r="D111" t="str">
        <f>IF('Source NewCleanData'!$C730="lesson5",'Source NewCleanData'!E730,"")</f>
        <v>ensuresT=|#S|o#T;</v>
      </c>
      <c r="E111" t="b">
        <f t="shared" si="4"/>
        <v>0</v>
      </c>
      <c r="F111" s="80" t="str">
        <f>IF('Source NewCleanData'!$C730="lesson5",'Source NewCleanData'!F730,"")</f>
        <v>2018-04-30T02:07:52.754Z</v>
      </c>
    </row>
    <row r="112" spans="1:6" x14ac:dyDescent="0.3">
      <c r="A112">
        <f>VLOOKUP(C112,'UniqueAuthor#s'!$V$5:$W$61,2,TRUE)</f>
        <v>21</v>
      </c>
      <c r="B112" t="str">
        <f>IF('Source NewCleanData'!$C731="lesson5",'Source NewCleanData'!C731,"")</f>
        <v>lesson5</v>
      </c>
      <c r="C112">
        <f>IF('Source NewCleanData'!$C731="lesson5",'Source NewCleanData'!D731,"")</f>
        <v>381170352</v>
      </c>
      <c r="D112" t="str">
        <f>IF('Source NewCleanData'!$C731="lesson5",'Source NewCleanData'!E731,"")</f>
        <v>ensuresT=&lt;#S&gt;o#T;</v>
      </c>
      <c r="E112" t="b">
        <f t="shared" si="4"/>
        <v>0</v>
      </c>
      <c r="F112" s="80" t="str">
        <f>IF('Source NewCleanData'!$C731="lesson5",'Source NewCleanData'!F731,"")</f>
        <v>2018-04-30T02:08:56.541Z</v>
      </c>
    </row>
    <row r="113" spans="1:6" x14ac:dyDescent="0.3">
      <c r="A113">
        <f>VLOOKUP(C113,'UniqueAuthor#s'!$V$5:$W$61,2,TRUE)</f>
        <v>21</v>
      </c>
      <c r="B113" t="str">
        <f>IF('Source NewCleanData'!$C732="lesson5",'Source NewCleanData'!C732,"")</f>
        <v>lesson5</v>
      </c>
      <c r="C113">
        <f>IF('Source NewCleanData'!$C732="lesson5",'Source NewCleanData'!D732,"")</f>
        <v>381170352</v>
      </c>
      <c r="D113" t="str">
        <f>IF('Source NewCleanData'!$C732="lesson5",'Source NewCleanData'!E732,"")</f>
        <v>ensuresT=&lt;#S&gt;o#TandS=&lt;&gt;;</v>
      </c>
      <c r="E113" t="b">
        <f t="shared" si="4"/>
        <v>0</v>
      </c>
      <c r="F113" s="80" t="str">
        <f>IF('Source NewCleanData'!$C732="lesson5",'Source NewCleanData'!F732,"")</f>
        <v>2018-04-30T02:09:31.211Z</v>
      </c>
    </row>
    <row r="114" spans="1:6" x14ac:dyDescent="0.3">
      <c r="A114">
        <f>VLOOKUP(C114,'UniqueAuthor#s'!$V$5:$W$61,2,TRUE)</f>
        <v>21</v>
      </c>
      <c r="B114" t="str">
        <f>IF('Source NewCleanData'!$C733="lesson5",'Source NewCleanData'!C733,"")</f>
        <v>lesson5</v>
      </c>
      <c r="C114">
        <f>IF('Source NewCleanData'!$C733="lesson5",'Source NewCleanData'!D733,"")</f>
        <v>381170352</v>
      </c>
      <c r="D114" t="str">
        <f>IF('Source NewCleanData'!$C733="lesson5",'Source NewCleanData'!E733,"")</f>
        <v>ensuresT=&lt;#S&gt;o#TandS=0;</v>
      </c>
      <c r="E114" t="b">
        <f t="shared" si="4"/>
        <v>0</v>
      </c>
      <c r="F114" s="80" t="str">
        <f>IF('Source NewCleanData'!$C733="lesson5",'Source NewCleanData'!F733,"")</f>
        <v>2018-04-30T02:10:33.931Z</v>
      </c>
    </row>
    <row r="115" spans="1:6" x14ac:dyDescent="0.3">
      <c r="A115">
        <f>VLOOKUP(C115,'UniqueAuthor#s'!$V$5:$W$61,2,TRUE)</f>
        <v>21</v>
      </c>
      <c r="B115" t="str">
        <f>IF('Source NewCleanData'!$C734="lesson5",'Source NewCleanData'!C734,"")</f>
        <v>lesson5</v>
      </c>
      <c r="C115">
        <f>IF('Source NewCleanData'!$C734="lesson5",'Source NewCleanData'!D734,"")</f>
        <v>381170352</v>
      </c>
      <c r="D115" t="str">
        <f>IF('Source NewCleanData'!$C734="lesson5",'Source NewCleanData'!E734,"")</f>
        <v>ensuresT=&lt;#S&gt;o#Tand&lt;S&gt;=&lt;&gt;;</v>
      </c>
      <c r="E115" t="b">
        <f t="shared" si="4"/>
        <v>0</v>
      </c>
      <c r="F115" s="80" t="str">
        <f>IF('Source NewCleanData'!$C734="lesson5",'Source NewCleanData'!F734,"")</f>
        <v>2018-04-30T02:11:03.914Z</v>
      </c>
    </row>
    <row r="116" spans="1:6" x14ac:dyDescent="0.3">
      <c r="A116">
        <f>VLOOKUP(C116,'UniqueAuthor#s'!$V$5:$W$61,2,TRUE)</f>
        <v>21</v>
      </c>
      <c r="B116" t="str">
        <f>IF('Source NewCleanData'!$C735="lesson5",'Source NewCleanData'!C735,"")</f>
        <v>lesson5</v>
      </c>
      <c r="C116">
        <f>IF('Source NewCleanData'!$C735="lesson5",'Source NewCleanData'!D735,"")</f>
        <v>381170352</v>
      </c>
      <c r="D116" t="str">
        <f>IF('Source NewCleanData'!$C735="lesson5",'Source NewCleanData'!E735,"")</f>
        <v>ensuresT=&lt;#S&gt;o#Tand&lt;S&gt;=0;</v>
      </c>
      <c r="E116" t="b">
        <f t="shared" si="4"/>
        <v>0</v>
      </c>
      <c r="F116" s="80" t="str">
        <f>IF('Source NewCleanData'!$C735="lesson5",'Source NewCleanData'!F735,"")</f>
        <v>2018-04-30T02:11:11.117Z</v>
      </c>
    </row>
    <row r="117" spans="1:6" x14ac:dyDescent="0.3">
      <c r="A117">
        <f>VLOOKUP(C117,'UniqueAuthor#s'!$V$5:$W$61,2,TRUE)</f>
        <v>21</v>
      </c>
      <c r="B117" t="str">
        <f>IF('Source NewCleanData'!$C736="lesson5",'Source NewCleanData'!C736,"")</f>
        <v>lesson5</v>
      </c>
      <c r="C117">
        <f>IF('Source NewCleanData'!$C736="lesson5",'Source NewCleanData'!D736,"")</f>
        <v>381170352</v>
      </c>
      <c r="D117" t="str">
        <f>IF('Source NewCleanData'!$C736="lesson5",'Source NewCleanData'!E736,"")</f>
        <v>ensuresT=&lt;#S&gt;o#Tand;</v>
      </c>
      <c r="E117" t="b">
        <f t="shared" si="4"/>
        <v>0</v>
      </c>
      <c r="F117" s="80" t="str">
        <f>IF('Source NewCleanData'!$C736="lesson5",'Source NewCleanData'!F736,"")</f>
        <v>2018-04-30T02:11:16.913Z</v>
      </c>
    </row>
    <row r="118" spans="1:6" x14ac:dyDescent="0.3">
      <c r="A118">
        <f>VLOOKUP(C118,'UniqueAuthor#s'!$V$5:$W$61,2,TRUE)</f>
        <v>21</v>
      </c>
      <c r="B118" t="str">
        <f>IF('Source NewCleanData'!$C737="lesson5",'Source NewCleanData'!C737,"")</f>
        <v>lesson5</v>
      </c>
      <c r="C118">
        <f>IF('Source NewCleanData'!$C737="lesson5",'Source NewCleanData'!D737,"")</f>
        <v>381170352</v>
      </c>
      <c r="D118" t="str">
        <f>IF('Source NewCleanData'!$C737="lesson5",'Source NewCleanData'!E737,"")</f>
        <v>ensuresT=&lt;#S&gt;o#Tand1&gt;=|S|;</v>
      </c>
      <c r="E118" t="b">
        <f t="shared" si="4"/>
        <v>0</v>
      </c>
      <c r="F118" s="80" t="str">
        <f>IF('Source NewCleanData'!$C737="lesson5",'Source NewCleanData'!F737,"")</f>
        <v>2018-04-30T02:11:58.758Z</v>
      </c>
    </row>
    <row r="119" spans="1:6" x14ac:dyDescent="0.3">
      <c r="A119">
        <f>VLOOKUP(C119,'UniqueAuthor#s'!$V$5:$W$61,2,TRUE)</f>
        <v>21</v>
      </c>
      <c r="B119" t="str">
        <f>IF('Source NewCleanData'!$C738="lesson5",'Source NewCleanData'!C738,"")</f>
        <v>lesson5</v>
      </c>
      <c r="C119">
        <f>IF('Source NewCleanData'!$C738="lesson5",'Source NewCleanData'!D738,"")</f>
        <v>381170352</v>
      </c>
      <c r="D119" t="str">
        <f>IF('Source NewCleanData'!$C738="lesson5",'Source NewCleanData'!E738,"")</f>
        <v>ensuresT=&lt;#S&gt;o#Tand0=|S|;</v>
      </c>
      <c r="E119" t="b">
        <f t="shared" si="4"/>
        <v>0</v>
      </c>
      <c r="F119" s="80" t="str">
        <f>IF('Source NewCleanData'!$C738="lesson5",'Source NewCleanData'!F738,"")</f>
        <v>2018-04-30T02:12:07.896Z</v>
      </c>
    </row>
    <row r="120" spans="1:6" x14ac:dyDescent="0.3">
      <c r="A120">
        <f>VLOOKUP(C120,'UniqueAuthor#s'!$V$5:$W$61,2,TRUE)</f>
        <v>21</v>
      </c>
      <c r="B120" t="str">
        <f>IF('Source NewCleanData'!$C739="lesson5",'Source NewCleanData'!C739,"")</f>
        <v>lesson5</v>
      </c>
      <c r="C120">
        <f>IF('Source NewCleanData'!$C739="lesson5",'Source NewCleanData'!D739,"")</f>
        <v>381170352</v>
      </c>
      <c r="D120" t="str">
        <f>IF('Source NewCleanData'!$C739="lesson5",'Source NewCleanData'!E739,"")</f>
        <v>ensuresT=&lt;#S&gt;o#Tand|S|=|#S|-1;</v>
      </c>
      <c r="E120" t="b">
        <f t="shared" si="4"/>
        <v>0</v>
      </c>
      <c r="F120" s="80" t="str">
        <f>IF('Source NewCleanData'!$C739="lesson5",'Source NewCleanData'!F739,"")</f>
        <v>2018-04-30T02:13:08.221Z</v>
      </c>
    </row>
    <row r="121" spans="1:6" x14ac:dyDescent="0.3">
      <c r="A121">
        <f>VLOOKUP(C121,'UniqueAuthor#s'!$V$5:$W$61,2,TRUE)</f>
        <v>21</v>
      </c>
      <c r="B121" t="str">
        <f>IF('Source NewCleanData'!$C740="lesson5",'Source NewCleanData'!C740,"")</f>
        <v>lesson5</v>
      </c>
      <c r="C121">
        <f>IF('Source NewCleanData'!$C740="lesson5",'Source NewCleanData'!D740,"")</f>
        <v>381170352</v>
      </c>
      <c r="D121" t="str">
        <f>IF('Source NewCleanData'!$C740="lesson5",'Source NewCleanData'!E740,"")</f>
        <v>ensuresT=&lt;#S&gt;o#T;</v>
      </c>
      <c r="E121" t="b">
        <f t="shared" si="4"/>
        <v>0</v>
      </c>
      <c r="F121" s="80" t="str">
        <f>IF('Source NewCleanData'!$C740="lesson5",'Source NewCleanData'!F740,"")</f>
        <v>2018-04-30T02:13:43.440Z</v>
      </c>
    </row>
    <row r="122" spans="1:6" x14ac:dyDescent="0.3">
      <c r="A122">
        <f>VLOOKUP(C122,'UniqueAuthor#s'!$V$5:$W$61,2,TRUE)</f>
        <v>21</v>
      </c>
      <c r="B122" t="str">
        <f>IF('Source NewCleanData'!$C741="lesson5",'Source NewCleanData'!C741,"")</f>
        <v>lesson5</v>
      </c>
      <c r="C122">
        <f>IF('Source NewCleanData'!$C741="lesson5",'Source NewCleanData'!D741,"")</f>
        <v>381170352</v>
      </c>
      <c r="D122" t="str">
        <f>IF('Source NewCleanData'!$C741="lesson5",'Source NewCleanData'!E741,"")</f>
        <v>//ensuresT=&lt;#S&gt;o#T;</v>
      </c>
      <c r="E122" t="b">
        <f t="shared" si="4"/>
        <v>0</v>
      </c>
      <c r="F122" s="80" t="str">
        <f>IF('Source NewCleanData'!$C741="lesson5",'Source NewCleanData'!F741,"")</f>
        <v>2018-04-30T02:13:52.143Z</v>
      </c>
    </row>
    <row r="123" spans="1:6" x14ac:dyDescent="0.3">
      <c r="A123">
        <f>VLOOKUP(C123,'UniqueAuthor#s'!$V$5:$W$61,2,TRUE)</f>
        <v>22</v>
      </c>
      <c r="B123" t="str">
        <f>IF('Source NewCleanData'!$C763="lesson5",'Source NewCleanData'!C763,"")</f>
        <v>lesson5</v>
      </c>
      <c r="C123">
        <f>IF('Source NewCleanData'!$C763="lesson5",'Source NewCleanData'!D763,"")</f>
        <v>410358274</v>
      </c>
      <c r="D123" t="str">
        <f>IF('Source NewCleanData'!$C763="lesson5",'Source NewCleanData'!E763,"")</f>
        <v>ensuresT=#ToS;</v>
      </c>
      <c r="E123" t="b">
        <f t="shared" si="4"/>
        <v>0</v>
      </c>
      <c r="F123" s="80" t="str">
        <f>IF('Source NewCleanData'!$C763="lesson5",'Source NewCleanData'!F763,"")</f>
        <v>2018-04-24T14:22:35.058Z</v>
      </c>
    </row>
    <row r="124" spans="1:6" x14ac:dyDescent="0.3">
      <c r="A124">
        <f>VLOOKUP(C124,'UniqueAuthor#s'!$V$5:$W$61,2,TRUE)</f>
        <v>22</v>
      </c>
      <c r="B124" t="str">
        <f>IF('Source NewCleanData'!$C764="lesson5",'Source NewCleanData'!C764,"")</f>
        <v>lesson5</v>
      </c>
      <c r="C124">
        <f>IF('Source NewCleanData'!$C764="lesson5",'Source NewCleanData'!D764,"")</f>
        <v>410358274</v>
      </c>
      <c r="D124" t="str">
        <f>IF('Source NewCleanData'!$C764="lesson5",'Source NewCleanData'!E764,"")</f>
        <v>ensuresT=#To#S;</v>
      </c>
      <c r="E124" t="b">
        <f t="shared" si="4"/>
        <v>0</v>
      </c>
      <c r="F124" s="80" t="str">
        <f>IF('Source NewCleanData'!$C764="lesson5",'Source NewCleanData'!F764,"")</f>
        <v>2018-04-24T14:22:51.669Z</v>
      </c>
    </row>
    <row r="125" spans="1:6" x14ac:dyDescent="0.3">
      <c r="A125">
        <f>VLOOKUP(C125,'UniqueAuthor#s'!$V$5:$W$61,2,TRUE)</f>
        <v>22</v>
      </c>
      <c r="B125" t="str">
        <f>IF('Source NewCleanData'!$C765="lesson5",'Source NewCleanData'!C765,"")</f>
        <v>lesson5</v>
      </c>
      <c r="C125">
        <f>IF('Source NewCleanData'!$C765="lesson5",'Source NewCleanData'!D765,"")</f>
        <v>410358274</v>
      </c>
      <c r="D125" t="str">
        <f>IF('Source NewCleanData'!$C765="lesson5",'Source NewCleanData'!E765,"")</f>
        <v>ensuresT=#T+#S;</v>
      </c>
      <c r="E125" t="b">
        <f t="shared" si="4"/>
        <v>0</v>
      </c>
      <c r="F125" s="80" t="str">
        <f>IF('Source NewCleanData'!$C765="lesson5",'Source NewCleanData'!F765,"")</f>
        <v>2018-04-24T14:27:29.490Z</v>
      </c>
    </row>
    <row r="126" spans="1:6" x14ac:dyDescent="0.3">
      <c r="A126">
        <f>VLOOKUP(C126,'UniqueAuthor#s'!$V$5:$W$61,2,TRUE)</f>
        <v>22</v>
      </c>
      <c r="B126" t="str">
        <f>IF('Source NewCleanData'!$C766="lesson5",'Source NewCleanData'!C766,"")</f>
        <v>lesson5</v>
      </c>
      <c r="C126">
        <f>IF('Source NewCleanData'!$C766="lesson5",'Source NewCleanData'!D766,"")</f>
        <v>410358274</v>
      </c>
      <c r="D126" t="str">
        <f>IF('Source NewCleanData'!$C766="lesson5",'Source NewCleanData'!E766,"")</f>
        <v>ensuresT=#To#S;</v>
      </c>
      <c r="E126" t="b">
        <f t="shared" si="4"/>
        <v>0</v>
      </c>
      <c r="F126" s="80" t="str">
        <f>IF('Source NewCleanData'!$C766="lesson5",'Source NewCleanData'!F766,"")</f>
        <v>2018-04-24T14:27:39.830Z</v>
      </c>
    </row>
    <row r="127" spans="1:6" x14ac:dyDescent="0.3">
      <c r="A127">
        <f>VLOOKUP(C127,'UniqueAuthor#s'!$V$5:$W$61,2,TRUE)</f>
        <v>22</v>
      </c>
      <c r="B127" t="str">
        <f>IF('Source NewCleanData'!$C767="lesson5",'Source NewCleanData'!C767,"")</f>
        <v>lesson5</v>
      </c>
      <c r="C127">
        <f>IF('Source NewCleanData'!$C767="lesson5",'Source NewCleanData'!D767,"")</f>
        <v>410358274</v>
      </c>
      <c r="D127" t="str">
        <f>IF('Source NewCleanData'!$C767="lesson5",'Source NewCleanData'!E767,"")</f>
        <v>ensuresT=&lt;#T&gt;o#S;</v>
      </c>
      <c r="E127" t="b">
        <f t="shared" si="4"/>
        <v>0</v>
      </c>
      <c r="F127" s="80" t="str">
        <f>IF('Source NewCleanData'!$C767="lesson5",'Source NewCleanData'!F767,"")</f>
        <v>2018-04-24T14:28:11.656Z</v>
      </c>
    </row>
    <row r="128" spans="1:6" x14ac:dyDescent="0.3">
      <c r="A128">
        <f>VLOOKUP(C128,'UniqueAuthor#s'!$V$5:$W$61,2,TRUE)</f>
        <v>22</v>
      </c>
      <c r="B128" t="str">
        <f>IF('Source NewCleanData'!$C768="lesson5",'Source NewCleanData'!C768,"")</f>
        <v>lesson5</v>
      </c>
      <c r="C128">
        <f>IF('Source NewCleanData'!$C768="lesson5",'Source NewCleanData'!D768,"")</f>
        <v>410358274</v>
      </c>
      <c r="D128" t="str">
        <f>IF('Source NewCleanData'!$C768="lesson5",'Source NewCleanData'!E768,"")</f>
        <v>ensuresT=#So#T;</v>
      </c>
      <c r="E128" t="b">
        <f t="shared" si="4"/>
        <v>1</v>
      </c>
      <c r="F128" s="80" t="str">
        <f>IF('Source NewCleanData'!$C768="lesson5",'Source NewCleanData'!F768,"")</f>
        <v>2018-04-24T14:28:25.094Z</v>
      </c>
    </row>
    <row r="129" spans="1:6" x14ac:dyDescent="0.3">
      <c r="A129">
        <f>VLOOKUP(C129,'UniqueAuthor#s'!$V$5:$W$61,2,TRUE)</f>
        <v>22</v>
      </c>
      <c r="B129" t="str">
        <f>IF('Source NewCleanData'!$C805="lesson5",'Source NewCleanData'!C805,"")</f>
        <v>lesson5</v>
      </c>
      <c r="C129">
        <f>IF('Source NewCleanData'!$C805="lesson5",'Source NewCleanData'!D805,"")</f>
        <v>410358274</v>
      </c>
      <c r="D129" t="str">
        <f>IF('Source NewCleanData'!$C805="lesson5",'Source NewCleanData'!E805,"")</f>
        <v>ensuresT=#So#T;</v>
      </c>
      <c r="E129" t="b">
        <f t="shared" si="4"/>
        <v>1</v>
      </c>
      <c r="F129" s="80" t="str">
        <f>IF('Source NewCleanData'!$C805="lesson5",'Source NewCleanData'!F805,"")</f>
        <v>2018-05-02T16:31:00.499Z</v>
      </c>
    </row>
    <row r="130" spans="1:6" x14ac:dyDescent="0.3">
      <c r="A130">
        <f>VLOOKUP(C130,'UniqueAuthor#s'!$V$5:$W$61,2,TRUE)</f>
        <v>22</v>
      </c>
      <c r="B130" t="str">
        <f>IF('Source NewCleanData'!$C813="lesson5",'Source NewCleanData'!C813,"")</f>
        <v>lesson5</v>
      </c>
      <c r="C130">
        <f>IF('Source NewCleanData'!$C813="lesson5",'Source NewCleanData'!D813,"")</f>
        <v>410358274</v>
      </c>
      <c r="D130" t="str">
        <f>IF('Source NewCleanData'!$C813="lesson5",'Source NewCleanData'!E813,"")</f>
        <v>ensuresT=#To#S;</v>
      </c>
      <c r="E130" t="b">
        <f t="shared" si="4"/>
        <v>0</v>
      </c>
      <c r="F130" s="80" t="str">
        <f>IF('Source NewCleanData'!$C813="lesson5",'Source NewCleanData'!F813,"")</f>
        <v>2018-05-02T16:36:36.312Z</v>
      </c>
    </row>
    <row r="131" spans="1:6" x14ac:dyDescent="0.3">
      <c r="A131">
        <f>VLOOKUP(C131,'UniqueAuthor#s'!$V$5:$W$61,2,TRUE)</f>
        <v>22</v>
      </c>
      <c r="B131" t="str">
        <f>IF('Source NewCleanData'!$C814="lesson5",'Source NewCleanData'!C814,"")</f>
        <v>lesson5</v>
      </c>
      <c r="C131">
        <f>IF('Source NewCleanData'!$C814="lesson5",'Source NewCleanData'!D814,"")</f>
        <v>410358274</v>
      </c>
      <c r="D131" t="str">
        <f>IF('Source NewCleanData'!$C814="lesson5",'Source NewCleanData'!E814,"")</f>
        <v>ensuresT=#So#T;</v>
      </c>
      <c r="E131" t="b">
        <f t="shared" si="4"/>
        <v>1</v>
      </c>
      <c r="F131" s="80" t="str">
        <f>IF('Source NewCleanData'!$C814="lesson5",'Source NewCleanData'!F814,"")</f>
        <v>2018-05-02T16:36:44.453Z</v>
      </c>
    </row>
    <row r="132" spans="1:6" x14ac:dyDescent="0.3">
      <c r="A132">
        <f>VLOOKUP(C132,'UniqueAuthor#s'!$V$5:$W$61,2,TRUE)</f>
        <v>22</v>
      </c>
      <c r="B132" t="str">
        <f>IF('Source NewCleanData'!$C820="lesson5",'Source NewCleanData'!C820,"")</f>
        <v>lesson5</v>
      </c>
      <c r="C132">
        <f>IF('Source NewCleanData'!$C820="lesson5",'Source NewCleanData'!D820,"")</f>
        <v>410358274</v>
      </c>
      <c r="D132" t="str">
        <f>IF('Source NewCleanData'!$C820="lesson5",'Source NewCleanData'!E820,"")</f>
        <v>ensuresT=#So#T;</v>
      </c>
      <c r="E132" t="b">
        <f t="shared" si="4"/>
        <v>1</v>
      </c>
      <c r="F132" s="80" t="str">
        <f>IF('Source NewCleanData'!$C820="lesson5",'Source NewCleanData'!F820,"")</f>
        <v>2018-05-03T10:37:46.845Z</v>
      </c>
    </row>
    <row r="133" spans="1:6" x14ac:dyDescent="0.3">
      <c r="A133">
        <f>VLOOKUP(C133,'UniqueAuthor#s'!$V$5:$W$61,2,TRUE)</f>
        <v>23</v>
      </c>
      <c r="B133" t="str">
        <f>IF('Source NewCleanData'!$C836="lesson5",'Source NewCleanData'!C836,"")</f>
        <v>lesson5</v>
      </c>
      <c r="C133">
        <f>IF('Source NewCleanData'!$C836="lesson5",'Source NewCleanData'!D836,"")</f>
        <v>432230568</v>
      </c>
      <c r="D133" t="str">
        <f>IF('Source NewCleanData'!$C836="lesson5",'Source NewCleanData'!E836,"")</f>
        <v>ensuresT=SoT;</v>
      </c>
      <c r="E133" t="b">
        <f t="shared" si="4"/>
        <v>0</v>
      </c>
      <c r="F133" s="80" t="str">
        <f>IF('Source NewCleanData'!$C836="lesson5",'Source NewCleanData'!F836,"")</f>
        <v>2018-04-26T17:10:45.599Z</v>
      </c>
    </row>
    <row r="134" spans="1:6" x14ac:dyDescent="0.3">
      <c r="A134">
        <f>VLOOKUP(C134,'UniqueAuthor#s'!$V$5:$W$61,2,TRUE)</f>
        <v>23</v>
      </c>
      <c r="B134" t="str">
        <f>IF('Source NewCleanData'!$C837="lesson5",'Source NewCleanData'!C837,"")</f>
        <v>lesson5</v>
      </c>
      <c r="C134">
        <f>IF('Source NewCleanData'!$C837="lesson5",'Source NewCleanData'!D837,"")</f>
        <v>432230568</v>
      </c>
      <c r="D134" t="str">
        <f>IF('Source NewCleanData'!$C837="lesson5",'Source NewCleanData'!E837,"")</f>
        <v>ensuresT=Prt_Btwn(0,1,#S)oT;</v>
      </c>
      <c r="E134" t="b">
        <f t="shared" si="4"/>
        <v>0</v>
      </c>
      <c r="F134" s="80" t="str">
        <f>IF('Source NewCleanData'!$C837="lesson5",'Source NewCleanData'!F837,"")</f>
        <v>2018-04-26T17:13:19.028Z</v>
      </c>
    </row>
    <row r="135" spans="1:6" x14ac:dyDescent="0.3">
      <c r="A135">
        <f>VLOOKUP(C135,'UniqueAuthor#s'!$V$5:$W$61,2,TRUE)</f>
        <v>24</v>
      </c>
      <c r="B135" t="str">
        <f>IF('Source NewCleanData'!$C852="lesson5",'Source NewCleanData'!C852,"")</f>
        <v>lesson5</v>
      </c>
      <c r="C135">
        <f>IF('Source NewCleanData'!$C852="lesson5",'Source NewCleanData'!D852,"")</f>
        <v>457228378</v>
      </c>
      <c r="D135" t="str">
        <f>IF('Source NewCleanData'!$C852="lesson5",'Source NewCleanData'!E852,"")</f>
        <v>ensuresT=#So#T;</v>
      </c>
      <c r="E135" t="b">
        <f t="shared" ref="E135:E198" si="5">IF(OR($D135=$O$9,$D135=$O$10,$D135=$O$11),TRUE,FALSE)</f>
        <v>1</v>
      </c>
      <c r="F135" s="80" t="str">
        <f>IF('Source NewCleanData'!$C852="lesson5",'Source NewCleanData'!F852,"")</f>
        <v>2018-04-29T22:01:05.702Z</v>
      </c>
    </row>
    <row r="136" spans="1:6" x14ac:dyDescent="0.3">
      <c r="A136">
        <f>VLOOKUP(C136,'UniqueAuthor#s'!$V$5:$W$61,2,TRUE)</f>
        <v>25</v>
      </c>
      <c r="B136" t="str">
        <f>IF('Source NewCleanData'!$C876="lesson5",'Source NewCleanData'!C876,"")</f>
        <v>lesson5</v>
      </c>
      <c r="C136">
        <f>IF('Source NewCleanData'!$C876="lesson5",'Source NewCleanData'!D876,"")</f>
        <v>459045734</v>
      </c>
      <c r="D136" t="str">
        <f>IF('Source NewCleanData'!$C876="lesson5",'Source NewCleanData'!E876,"")</f>
        <v>ensuresT=#So#T;</v>
      </c>
      <c r="E136" t="b">
        <f t="shared" si="5"/>
        <v>1</v>
      </c>
      <c r="F136" s="80" t="str">
        <f>IF('Source NewCleanData'!$C876="lesson5",'Source NewCleanData'!F876,"")</f>
        <v>2018-04-29T15:11:46.058Z</v>
      </c>
    </row>
    <row r="137" spans="1:6" x14ac:dyDescent="0.3">
      <c r="A137">
        <f>VLOOKUP(C137,'UniqueAuthor#s'!$V$5:$W$61,2,TRUE)</f>
        <v>26</v>
      </c>
      <c r="B137" t="str">
        <f>IF('Source NewCleanData'!$C900="lesson5",'Source NewCleanData'!C900,"")</f>
        <v>lesson5</v>
      </c>
      <c r="C137">
        <f>IF('Source NewCleanData'!$C900="lesson5",'Source NewCleanData'!D900,"")</f>
        <v>472308960</v>
      </c>
      <c r="D137" t="str">
        <f>IF('Source NewCleanData'!$C900="lesson5",'Source NewCleanData'!E900,"")</f>
        <v>ensuresT=&lt;#E&gt;o#S;</v>
      </c>
      <c r="E137" t="b">
        <f t="shared" si="5"/>
        <v>0</v>
      </c>
      <c r="F137" s="80" t="str">
        <f>IF('Source NewCleanData'!$C900="lesson5",'Source NewCleanData'!F900,"")</f>
        <v>2018-04-24T14:37:48.576Z</v>
      </c>
    </row>
    <row r="138" spans="1:6" x14ac:dyDescent="0.3">
      <c r="A138">
        <f>VLOOKUP(C138,'UniqueAuthor#s'!$V$5:$W$61,2,TRUE)</f>
        <v>26</v>
      </c>
      <c r="B138" t="str">
        <f>IF('Source NewCleanData'!$C901="lesson5",'Source NewCleanData'!C901,"")</f>
        <v>lesson5</v>
      </c>
      <c r="C138">
        <f>IF('Source NewCleanData'!$C901="lesson5",'Source NewCleanData'!D901,"")</f>
        <v>472308960</v>
      </c>
      <c r="D138" t="str">
        <f>IF('Source NewCleanData'!$C901="lesson5",'Source NewCleanData'!E901,"")</f>
        <v>ensuresT=&lt;#E&gt;oS;</v>
      </c>
      <c r="E138" t="b">
        <f t="shared" si="5"/>
        <v>0</v>
      </c>
      <c r="F138" s="80" t="str">
        <f>IF('Source NewCleanData'!$C901="lesson5",'Source NewCleanData'!F901,"")</f>
        <v>2018-04-24T14:37:56.215Z</v>
      </c>
    </row>
    <row r="139" spans="1:6" x14ac:dyDescent="0.3">
      <c r="A139">
        <f>VLOOKUP(C139,'UniqueAuthor#s'!$V$5:$W$61,2,TRUE)</f>
        <v>26</v>
      </c>
      <c r="B139" t="str">
        <f>IF('Source NewCleanData'!$C902="lesson5",'Source NewCleanData'!C902,"")</f>
        <v>lesson5</v>
      </c>
      <c r="C139">
        <f>IF('Source NewCleanData'!$C902="lesson5",'Source NewCleanData'!D902,"")</f>
        <v>472308960</v>
      </c>
      <c r="D139" t="str">
        <f>IF('Source NewCleanData'!$C902="lesson5",'Source NewCleanData'!E902,"")</f>
        <v>ensuresT=&lt;E&gt;oS;</v>
      </c>
      <c r="E139" t="b">
        <f t="shared" si="5"/>
        <v>0</v>
      </c>
      <c r="F139" s="80" t="str">
        <f>IF('Source NewCleanData'!$C902="lesson5",'Source NewCleanData'!F902,"")</f>
        <v>2018-04-24T14:38:03.356Z</v>
      </c>
    </row>
    <row r="140" spans="1:6" x14ac:dyDescent="0.3">
      <c r="A140">
        <f>VLOOKUP(C140,'UniqueAuthor#s'!$V$5:$W$61,2,TRUE)</f>
        <v>26</v>
      </c>
      <c r="B140" t="str">
        <f>IF('Source NewCleanData'!$C903="lesson5",'Source NewCleanData'!C903,"")</f>
        <v>lesson5</v>
      </c>
      <c r="C140">
        <f>IF('Source NewCleanData'!$C903="lesson5",'Source NewCleanData'!D903,"")</f>
        <v>472308960</v>
      </c>
      <c r="D140" t="str">
        <f>IF('Source NewCleanData'!$C903="lesson5",'Source NewCleanData'!E903,"")</f>
        <v>ensuresT=&lt;E&gt;o#T;</v>
      </c>
      <c r="E140" t="b">
        <f t="shared" si="5"/>
        <v>0</v>
      </c>
      <c r="F140" s="80" t="str">
        <f>IF('Source NewCleanData'!$C903="lesson5",'Source NewCleanData'!F903,"")</f>
        <v>2018-04-24T14:38:22.418Z</v>
      </c>
    </row>
    <row r="141" spans="1:6" x14ac:dyDescent="0.3">
      <c r="A141">
        <f>VLOOKUP(C141,'UniqueAuthor#s'!$V$5:$W$61,2,TRUE)</f>
        <v>26</v>
      </c>
      <c r="B141" t="str">
        <f>IF('Source NewCleanData'!$C904="lesson5",'Source NewCleanData'!C904,"")</f>
        <v>lesson5</v>
      </c>
      <c r="C141">
        <f>IF('Source NewCleanData'!$C904="lesson5",'Source NewCleanData'!D904,"")</f>
        <v>472308960</v>
      </c>
      <c r="D141" t="str">
        <f>IF('Source NewCleanData'!$C904="lesson5",'Source NewCleanData'!E904,"")</f>
        <v>ensuresT=&lt;#E&gt;o#T;</v>
      </c>
      <c r="E141" t="b">
        <f t="shared" si="5"/>
        <v>0</v>
      </c>
      <c r="F141" s="80" t="str">
        <f>IF('Source NewCleanData'!$C904="lesson5",'Source NewCleanData'!F904,"")</f>
        <v>2018-04-24T14:38:27.750Z</v>
      </c>
    </row>
    <row r="142" spans="1:6" x14ac:dyDescent="0.3">
      <c r="A142">
        <f>VLOOKUP(C142,'UniqueAuthor#s'!$V$5:$W$61,2,TRUE)</f>
        <v>26</v>
      </c>
      <c r="B142" t="str">
        <f>IF('Source NewCleanData'!$C905="lesson5",'Source NewCleanData'!C905,"")</f>
        <v>lesson5</v>
      </c>
      <c r="C142">
        <f>IF('Source NewCleanData'!$C905="lesson5",'Source NewCleanData'!D905,"")</f>
        <v>472308960</v>
      </c>
      <c r="D142" t="str">
        <f>IF('Source NewCleanData'!$C905="lesson5",'Source NewCleanData'!E905,"")</f>
        <v>ensuresT=#So#T;</v>
      </c>
      <c r="E142" t="b">
        <f t="shared" si="5"/>
        <v>1</v>
      </c>
      <c r="F142" s="80" t="str">
        <f>IF('Source NewCleanData'!$C905="lesson5",'Source NewCleanData'!F905,"")</f>
        <v>2018-04-24T14:38:49.506Z</v>
      </c>
    </row>
    <row r="143" spans="1:6" x14ac:dyDescent="0.3">
      <c r="A143">
        <f>VLOOKUP(C143,'UniqueAuthor#s'!$V$5:$W$61,2,TRUE)</f>
        <v>26</v>
      </c>
      <c r="B143" t="str">
        <f>IF('Source NewCleanData'!$C919="lesson5",'Source NewCleanData'!C919,"")</f>
        <v>lesson5</v>
      </c>
      <c r="C143">
        <f>IF('Source NewCleanData'!$C919="lesson5",'Source NewCleanData'!D919,"")</f>
        <v>472308960</v>
      </c>
      <c r="D143" t="str">
        <f>IF('Source NewCleanData'!$C919="lesson5",'Source NewCleanData'!E919,"")</f>
        <v>ensuresT=&lt;#E&gt;o#T;</v>
      </c>
      <c r="E143" t="b">
        <f t="shared" si="5"/>
        <v>0</v>
      </c>
      <c r="F143" s="80" t="str">
        <f>IF('Source NewCleanData'!$C919="lesson5",'Source NewCleanData'!F919,"")</f>
        <v>2018-04-24T14:51:58.871Z</v>
      </c>
    </row>
    <row r="144" spans="1:6" x14ac:dyDescent="0.3">
      <c r="A144">
        <f>VLOOKUP(C144,'UniqueAuthor#s'!$V$5:$W$61,2,TRUE)</f>
        <v>26</v>
      </c>
      <c r="B144" t="str">
        <f>IF('Source NewCleanData'!$C920="lesson5",'Source NewCleanData'!C920,"")</f>
        <v>lesson5</v>
      </c>
      <c r="C144">
        <f>IF('Source NewCleanData'!$C920="lesson5",'Source NewCleanData'!D920,"")</f>
        <v>472308960</v>
      </c>
      <c r="D144" t="str">
        <f>IF('Source NewCleanData'!$C920="lesson5",'Source NewCleanData'!E920,"")</f>
        <v>ensuresT=&lt;#E&gt;o#S;</v>
      </c>
      <c r="E144" t="b">
        <f t="shared" si="5"/>
        <v>0</v>
      </c>
      <c r="F144" s="80" t="str">
        <f>IF('Source NewCleanData'!$C920="lesson5",'Source NewCleanData'!F920,"")</f>
        <v>2018-04-24T14:52:04.631Z</v>
      </c>
    </row>
    <row r="145" spans="1:6" x14ac:dyDescent="0.3">
      <c r="A145">
        <f>VLOOKUP(C145,'UniqueAuthor#s'!$V$5:$W$61,2,TRUE)</f>
        <v>26</v>
      </c>
      <c r="B145" t="str">
        <f>IF('Source NewCleanData'!$C921="lesson5",'Source NewCleanData'!C921,"")</f>
        <v>lesson5</v>
      </c>
      <c r="C145">
        <f>IF('Source NewCleanData'!$C921="lesson5",'Source NewCleanData'!D921,"")</f>
        <v>472308960</v>
      </c>
      <c r="D145" t="str">
        <f>IF('Source NewCleanData'!$C921="lesson5",'Source NewCleanData'!E921,"")</f>
        <v>ensuresT=&lt;#E&gt;oS;</v>
      </c>
      <c r="E145" t="b">
        <f t="shared" si="5"/>
        <v>0</v>
      </c>
      <c r="F145" s="80" t="str">
        <f>IF('Source NewCleanData'!$C921="lesson5",'Source NewCleanData'!F921,"")</f>
        <v>2018-04-24T14:52:10.277Z</v>
      </c>
    </row>
    <row r="146" spans="1:6" x14ac:dyDescent="0.3">
      <c r="A146">
        <f>VLOOKUP(C146,'UniqueAuthor#s'!$V$5:$W$61,2,TRUE)</f>
        <v>26</v>
      </c>
      <c r="B146" t="str">
        <f>IF('Source NewCleanData'!$C922="lesson5",'Source NewCleanData'!C922,"")</f>
        <v>lesson5</v>
      </c>
      <c r="C146">
        <f>IF('Source NewCleanData'!$C922="lesson5",'Source NewCleanData'!D922,"")</f>
        <v>472308960</v>
      </c>
      <c r="D146" t="str">
        <f>IF('Source NewCleanData'!$C922="lesson5",'Source NewCleanData'!E922,"")</f>
        <v>ensuresT=&lt;E&gt;oS;</v>
      </c>
      <c r="E146" t="b">
        <f t="shared" si="5"/>
        <v>0</v>
      </c>
      <c r="F146" s="80" t="str">
        <f>IF('Source NewCleanData'!$C922="lesson5",'Source NewCleanData'!F922,"")</f>
        <v>2018-04-24T14:52:17.624Z</v>
      </c>
    </row>
    <row r="147" spans="1:6" x14ac:dyDescent="0.3">
      <c r="A147">
        <f>VLOOKUP(C147,'UniqueAuthor#s'!$V$5:$W$61,2,TRUE)</f>
        <v>26</v>
      </c>
      <c r="B147" t="str">
        <f>IF('Source NewCleanData'!$C923="lesson5",'Source NewCleanData'!C923,"")</f>
        <v>lesson5</v>
      </c>
      <c r="C147">
        <f>IF('Source NewCleanData'!$C923="lesson5",'Source NewCleanData'!D923,"")</f>
        <v>472308960</v>
      </c>
      <c r="D147" t="str">
        <f>IF('Source NewCleanData'!$C923="lesson5",'Source NewCleanData'!E923,"")</f>
        <v>ensuresT=&lt;E&gt;o#S;</v>
      </c>
      <c r="E147" t="b">
        <f t="shared" si="5"/>
        <v>0</v>
      </c>
      <c r="F147" s="80" t="str">
        <f>IF('Source NewCleanData'!$C923="lesson5",'Source NewCleanData'!F923,"")</f>
        <v>2018-04-24T14:52:27.492Z</v>
      </c>
    </row>
    <row r="148" spans="1:6" x14ac:dyDescent="0.3">
      <c r="A148">
        <f>VLOOKUP(C148,'UniqueAuthor#s'!$V$5:$W$61,2,TRUE)</f>
        <v>26</v>
      </c>
      <c r="B148" t="str">
        <f>IF('Source NewCleanData'!$C924="lesson5",'Source NewCleanData'!C924,"")</f>
        <v>lesson5</v>
      </c>
      <c r="C148">
        <f>IF('Source NewCleanData'!$C924="lesson5",'Source NewCleanData'!D924,"")</f>
        <v>472308960</v>
      </c>
      <c r="D148" t="str">
        <f>IF('Source NewCleanData'!$C924="lesson5",'Source NewCleanData'!E924,"")</f>
        <v>ensuresT=&lt;#E&gt;o#S;</v>
      </c>
      <c r="E148" t="b">
        <f t="shared" si="5"/>
        <v>0</v>
      </c>
      <c r="F148" s="80" t="str">
        <f>IF('Source NewCleanData'!$C924="lesson5",'Source NewCleanData'!F924,"")</f>
        <v>2018-04-24T14:52:43.668Z</v>
      </c>
    </row>
    <row r="149" spans="1:6" x14ac:dyDescent="0.3">
      <c r="A149">
        <f>VLOOKUP(C149,'UniqueAuthor#s'!$V$5:$W$61,2,TRUE)</f>
        <v>26</v>
      </c>
      <c r="B149" t="str">
        <f>IF('Source NewCleanData'!$C925="lesson5",'Source NewCleanData'!C925,"")</f>
        <v>lesson5</v>
      </c>
      <c r="C149">
        <f>IF('Source NewCleanData'!$C925="lesson5",'Source NewCleanData'!D925,"")</f>
        <v>472308960</v>
      </c>
      <c r="D149" t="str">
        <f>IF('Source NewCleanData'!$C925="lesson5",'Source NewCleanData'!E925,"")</f>
        <v>ensuresT=#S;</v>
      </c>
      <c r="E149" t="b">
        <f t="shared" si="5"/>
        <v>0</v>
      </c>
      <c r="F149" s="80" t="str">
        <f>IF('Source NewCleanData'!$C925="lesson5",'Source NewCleanData'!F925,"")</f>
        <v>2018-04-24T14:53:03.753Z</v>
      </c>
    </row>
    <row r="150" spans="1:6" x14ac:dyDescent="0.3">
      <c r="A150">
        <f>VLOOKUP(C150,'UniqueAuthor#s'!$V$5:$W$61,2,TRUE)</f>
        <v>26</v>
      </c>
      <c r="B150" t="str">
        <f>IF('Source NewCleanData'!$C926="lesson5",'Source NewCleanData'!C926,"")</f>
        <v>lesson5</v>
      </c>
      <c r="C150">
        <f>IF('Source NewCleanData'!$C926="lesson5",'Source NewCleanData'!D926,"")</f>
        <v>472308960</v>
      </c>
      <c r="D150" t="str">
        <f>IF('Source NewCleanData'!$C926="lesson5",'Source NewCleanData'!E926,"")</f>
        <v>ensuresT=&lt;#E&gt;o#S;</v>
      </c>
      <c r="E150" t="b">
        <f t="shared" si="5"/>
        <v>0</v>
      </c>
      <c r="F150" s="80" t="str">
        <f>IF('Source NewCleanData'!$C926="lesson5",'Source NewCleanData'!F926,"")</f>
        <v>2018-04-24T14:53:32.222Z</v>
      </c>
    </row>
    <row r="151" spans="1:6" x14ac:dyDescent="0.3">
      <c r="A151">
        <f>VLOOKUP(C151,'UniqueAuthor#s'!$V$5:$W$61,2,TRUE)</f>
        <v>26</v>
      </c>
      <c r="B151" t="str">
        <f>IF('Source NewCleanData'!$C927="lesson5",'Source NewCleanData'!C927,"")</f>
        <v>lesson5</v>
      </c>
      <c r="C151">
        <f>IF('Source NewCleanData'!$C927="lesson5",'Source NewCleanData'!D927,"")</f>
        <v>472308960</v>
      </c>
      <c r="D151" t="str">
        <f>IF('Source NewCleanData'!$C927="lesson5",'Source NewCleanData'!E927,"")</f>
        <v>ensuresT=S;</v>
      </c>
      <c r="E151" t="b">
        <f t="shared" si="5"/>
        <v>0</v>
      </c>
      <c r="F151" s="80" t="str">
        <f>IF('Source NewCleanData'!$C927="lesson5",'Source NewCleanData'!F927,"")</f>
        <v>2018-04-24T14:53:56.618Z</v>
      </c>
    </row>
    <row r="152" spans="1:6" x14ac:dyDescent="0.3">
      <c r="A152">
        <f>VLOOKUP(C152,'UniqueAuthor#s'!$V$5:$W$61,2,TRUE)</f>
        <v>26</v>
      </c>
      <c r="B152" t="str">
        <f>IF('Source NewCleanData'!$C928="lesson5",'Source NewCleanData'!C928,"")</f>
        <v>lesson5</v>
      </c>
      <c r="C152">
        <f>IF('Source NewCleanData'!$C928="lesson5",'Source NewCleanData'!D928,"")</f>
        <v>472308960</v>
      </c>
      <c r="D152" t="str">
        <f>IF('Source NewCleanData'!$C928="lesson5",'Source NewCleanData'!E928,"")</f>
        <v>ensuresT=#ToS;</v>
      </c>
      <c r="E152" t="b">
        <f t="shared" si="5"/>
        <v>0</v>
      </c>
      <c r="F152" s="80" t="str">
        <f>IF('Source NewCleanData'!$C928="lesson5",'Source NewCleanData'!F928,"")</f>
        <v>2018-04-24T14:54:26.908Z</v>
      </c>
    </row>
    <row r="153" spans="1:6" x14ac:dyDescent="0.3">
      <c r="A153">
        <f>VLOOKUP(C153,'UniqueAuthor#s'!$V$5:$W$61,2,TRUE)</f>
        <v>26</v>
      </c>
      <c r="B153" t="str">
        <f>IF('Source NewCleanData'!$C929="lesson5",'Source NewCleanData'!C929,"")</f>
        <v>lesson5</v>
      </c>
      <c r="C153">
        <f>IF('Source NewCleanData'!$C929="lesson5",'Source NewCleanData'!D929,"")</f>
        <v>472308960</v>
      </c>
      <c r="D153" t="str">
        <f>IF('Source NewCleanData'!$C929="lesson5",'Source NewCleanData'!E929,"")</f>
        <v>ensuresT=#To#S;</v>
      </c>
      <c r="E153" t="b">
        <f t="shared" si="5"/>
        <v>0</v>
      </c>
      <c r="F153" s="80" t="str">
        <f>IF('Source NewCleanData'!$C929="lesson5",'Source NewCleanData'!F929,"")</f>
        <v>2018-04-24T14:54:36.080Z</v>
      </c>
    </row>
    <row r="154" spans="1:6" x14ac:dyDescent="0.3">
      <c r="A154">
        <f>VLOOKUP(C154,'UniqueAuthor#s'!$V$5:$W$61,2,TRUE)</f>
        <v>26</v>
      </c>
      <c r="B154" t="str">
        <f>IF('Source NewCleanData'!$C930="lesson5",'Source NewCleanData'!C930,"")</f>
        <v>lesson5</v>
      </c>
      <c r="C154">
        <f>IF('Source NewCleanData'!$C930="lesson5",'Source NewCleanData'!D930,"")</f>
        <v>472308960</v>
      </c>
      <c r="D154" t="str">
        <f>IF('Source NewCleanData'!$C930="lesson5",'Source NewCleanData'!E930,"")</f>
        <v>ensuresT=To#S;</v>
      </c>
      <c r="E154" t="b">
        <f t="shared" si="5"/>
        <v>0</v>
      </c>
      <c r="F154" s="80" t="str">
        <f>IF('Source NewCleanData'!$C930="lesson5",'Source NewCleanData'!F930,"")</f>
        <v>2018-04-24T14:55:22.107Z</v>
      </c>
    </row>
    <row r="155" spans="1:6" x14ac:dyDescent="0.3">
      <c r="A155">
        <f>VLOOKUP(C155,'UniqueAuthor#s'!$V$5:$W$61,2,TRUE)</f>
        <v>26</v>
      </c>
      <c r="B155" t="str">
        <f>IF('Source NewCleanData'!$C931="lesson5",'Source NewCleanData'!C931,"")</f>
        <v>lesson5</v>
      </c>
      <c r="C155">
        <f>IF('Source NewCleanData'!$C931="lesson5",'Source NewCleanData'!D931,"")</f>
        <v>472308960</v>
      </c>
      <c r="D155" t="str">
        <f>IF('Source NewCleanData'!$C931="lesson5",'Source NewCleanData'!E931,"")</f>
        <v>ensuresT=So#T;</v>
      </c>
      <c r="E155" t="b">
        <f t="shared" si="5"/>
        <v>0</v>
      </c>
      <c r="F155" s="80" t="str">
        <f>IF('Source NewCleanData'!$C931="lesson5",'Source NewCleanData'!F931,"")</f>
        <v>2018-04-24T14:56:09.767Z</v>
      </c>
    </row>
    <row r="156" spans="1:6" x14ac:dyDescent="0.3">
      <c r="A156">
        <f>VLOOKUP(C156,'UniqueAuthor#s'!$V$5:$W$61,2,TRUE)</f>
        <v>26</v>
      </c>
      <c r="B156" t="str">
        <f>IF('Source NewCleanData'!$C932="lesson5",'Source NewCleanData'!C932,"")</f>
        <v>lesson5</v>
      </c>
      <c r="C156">
        <f>IF('Source NewCleanData'!$C932="lesson5",'Source NewCleanData'!D932,"")</f>
        <v>472308960</v>
      </c>
      <c r="D156" t="str">
        <f>IF('Source NewCleanData'!$C932="lesson5",'Source NewCleanData'!E932,"")</f>
        <v>ensuresT=#So#T;</v>
      </c>
      <c r="E156" t="b">
        <f t="shared" si="5"/>
        <v>1</v>
      </c>
      <c r="F156" s="80" t="str">
        <f>IF('Source NewCleanData'!$C932="lesson5",'Source NewCleanData'!F932,"")</f>
        <v>2018-04-24T14:56:16.622Z</v>
      </c>
    </row>
    <row r="157" spans="1:6" x14ac:dyDescent="0.3">
      <c r="A157">
        <f>VLOOKUP(C157,'UniqueAuthor#s'!$V$5:$W$61,2,TRUE)</f>
        <v>26</v>
      </c>
      <c r="B157" t="str">
        <f>IF('Source NewCleanData'!$C962="lesson5",'Source NewCleanData'!C962,"")</f>
        <v>lesson5</v>
      </c>
      <c r="C157">
        <f>IF('Source NewCleanData'!$C962="lesson5",'Source NewCleanData'!D962,"")</f>
        <v>472308960</v>
      </c>
      <c r="D157" t="str">
        <f>IF('Source NewCleanData'!$C962="lesson5",'Source NewCleanData'!E962,"")</f>
        <v>ensuresT=T+#S;</v>
      </c>
      <c r="E157" t="b">
        <f t="shared" si="5"/>
        <v>0</v>
      </c>
      <c r="F157" s="80" t="str">
        <f>IF('Source NewCleanData'!$C962="lesson5",'Source NewCleanData'!F962,"")</f>
        <v>2018-05-02T20:21:22.819Z</v>
      </c>
    </row>
    <row r="158" spans="1:6" x14ac:dyDescent="0.3">
      <c r="A158">
        <f>VLOOKUP(C158,'UniqueAuthor#s'!$V$5:$W$61,2,TRUE)</f>
        <v>26</v>
      </c>
      <c r="B158" t="str">
        <f>IF('Source NewCleanData'!$C963="lesson5",'Source NewCleanData'!C963,"")</f>
        <v>lesson5</v>
      </c>
      <c r="C158">
        <f>IF('Source NewCleanData'!$C963="lesson5",'Source NewCleanData'!D963,"")</f>
        <v>472308960</v>
      </c>
      <c r="D158" t="str">
        <f>IF('Source NewCleanData'!$C963="lesson5",'Source NewCleanData'!E963,"")</f>
        <v>ensuresT=#S;</v>
      </c>
      <c r="E158" t="b">
        <f t="shared" si="5"/>
        <v>0</v>
      </c>
      <c r="F158" s="80" t="str">
        <f>IF('Source NewCleanData'!$C963="lesson5",'Source NewCleanData'!F963,"")</f>
        <v>2018-05-02T20:21:39.874Z</v>
      </c>
    </row>
    <row r="159" spans="1:6" x14ac:dyDescent="0.3">
      <c r="A159">
        <f>VLOOKUP(C159,'UniqueAuthor#s'!$V$5:$W$61,2,TRUE)</f>
        <v>26</v>
      </c>
      <c r="B159" t="str">
        <f>IF('Source NewCleanData'!$C964="lesson5",'Source NewCleanData'!C964,"")</f>
        <v>lesson5</v>
      </c>
      <c r="C159">
        <f>IF('Source NewCleanData'!$C964="lesson5",'Source NewCleanData'!D964,"")</f>
        <v>472308960</v>
      </c>
      <c r="D159" t="str">
        <f>IF('Source NewCleanData'!$C964="lesson5",'Source NewCleanData'!E964,"")</f>
        <v>ensuresT=#T+#S;</v>
      </c>
      <c r="E159" t="b">
        <f t="shared" si="5"/>
        <v>0</v>
      </c>
      <c r="F159" s="80" t="str">
        <f>IF('Source NewCleanData'!$C964="lesson5",'Source NewCleanData'!F964,"")</f>
        <v>2018-05-02T20:21:51.759Z</v>
      </c>
    </row>
    <row r="160" spans="1:6" x14ac:dyDescent="0.3">
      <c r="A160">
        <f>VLOOKUP(C160,'UniqueAuthor#s'!$V$5:$W$61,2,TRUE)</f>
        <v>26</v>
      </c>
      <c r="B160" t="str">
        <f>IF('Source NewCleanData'!$C965="lesson5",'Source NewCleanData'!C965,"")</f>
        <v>lesson5</v>
      </c>
      <c r="C160">
        <f>IF('Source NewCleanData'!$C965="lesson5",'Source NewCleanData'!D965,"")</f>
        <v>472308960</v>
      </c>
      <c r="D160" t="str">
        <f>IF('Source NewCleanData'!$C965="lesson5",'Source NewCleanData'!E965,"")</f>
        <v>ensuresT=#To#S;</v>
      </c>
      <c r="E160" t="b">
        <f t="shared" si="5"/>
        <v>0</v>
      </c>
      <c r="F160" s="80" t="str">
        <f>IF('Source NewCleanData'!$C965="lesson5",'Source NewCleanData'!F965,"")</f>
        <v>2018-05-02T20:22:29.056Z</v>
      </c>
    </row>
    <row r="161" spans="1:6" x14ac:dyDescent="0.3">
      <c r="A161">
        <f>VLOOKUP(C161,'UniqueAuthor#s'!$V$5:$W$61,2,TRUE)</f>
        <v>26</v>
      </c>
      <c r="B161" t="str">
        <f>IF('Source NewCleanData'!$C966="lesson5",'Source NewCleanData'!C966,"")</f>
        <v>lesson5</v>
      </c>
      <c r="C161">
        <f>IF('Source NewCleanData'!$C966="lesson5",'Source NewCleanData'!D966,"")</f>
        <v>472308960</v>
      </c>
      <c r="D161" t="str">
        <f>IF('Source NewCleanData'!$C966="lesson5",'Source NewCleanData'!E966,"")</f>
        <v>ensuresT=#So#T;</v>
      </c>
      <c r="E161" t="b">
        <f t="shared" si="5"/>
        <v>1</v>
      </c>
      <c r="F161" s="80" t="str">
        <f>IF('Source NewCleanData'!$C966="lesson5",'Source NewCleanData'!F966,"")</f>
        <v>2018-05-02T20:22:41.816Z</v>
      </c>
    </row>
    <row r="162" spans="1:6" x14ac:dyDescent="0.3">
      <c r="A162">
        <f>VLOOKUP(C162,'UniqueAuthor#s'!$V$5:$W$61,2,TRUE)</f>
        <v>27</v>
      </c>
      <c r="B162" t="str">
        <f>IF('Source NewCleanData'!$C1028="lesson5",'Source NewCleanData'!C1028,"")</f>
        <v>lesson5</v>
      </c>
      <c r="C162">
        <f>IF('Source NewCleanData'!$C1028="lesson5",'Source NewCleanData'!D1028,"")</f>
        <v>505534945</v>
      </c>
      <c r="D162" t="str">
        <f>IF('Source NewCleanData'!$C1028="lesson5",'Source NewCleanData'!E1028,"")</f>
        <v>ensuresT=#T;</v>
      </c>
      <c r="E162" t="b">
        <f t="shared" si="5"/>
        <v>0</v>
      </c>
      <c r="F162" s="80" t="str">
        <f>IF('Source NewCleanData'!$C1028="lesson5",'Source NewCleanData'!F1028,"")</f>
        <v>2018-04-25T00:11:55.281Z</v>
      </c>
    </row>
    <row r="163" spans="1:6" x14ac:dyDescent="0.3">
      <c r="A163">
        <f>VLOOKUP(C163,'UniqueAuthor#s'!$V$5:$W$61,2,TRUE)</f>
        <v>27</v>
      </c>
      <c r="B163" t="str">
        <f>IF('Source NewCleanData'!$C1029="lesson5",'Source NewCleanData'!C1029,"")</f>
        <v>lesson5</v>
      </c>
      <c r="C163">
        <f>IF('Source NewCleanData'!$C1029="lesson5",'Source NewCleanData'!D1029,"")</f>
        <v>505534945</v>
      </c>
      <c r="D163" t="str">
        <f>IF('Source NewCleanData'!$C1029="lesson5",'Source NewCleanData'!E1029,"")</f>
        <v>ensuresT=#To&lt;Temp&gt;andS=empty_string;</v>
      </c>
      <c r="E163" t="b">
        <f t="shared" si="5"/>
        <v>0</v>
      </c>
      <c r="F163" s="80" t="str">
        <f>IF('Source NewCleanData'!$C1029="lesson5",'Source NewCleanData'!F1029,"")</f>
        <v>2018-04-25T00:12:47.938Z</v>
      </c>
    </row>
    <row r="164" spans="1:6" x14ac:dyDescent="0.3">
      <c r="A164">
        <f>VLOOKUP(C164,'UniqueAuthor#s'!$V$5:$W$61,2,TRUE)</f>
        <v>27</v>
      </c>
      <c r="B164" t="str">
        <f>IF('Source NewCleanData'!$C1030="lesson5",'Source NewCleanData'!C1030,"")</f>
        <v>lesson5</v>
      </c>
      <c r="C164">
        <f>IF('Source NewCleanData'!$C1030="lesson5",'Source NewCleanData'!D1030,"")</f>
        <v>505534945</v>
      </c>
      <c r="D164" t="str">
        <f>IF('Source NewCleanData'!$C1030="lesson5",'Source NewCleanData'!E1030,"")</f>
        <v>ensuresT=#To&lt;Temp&gt;;</v>
      </c>
      <c r="E164" t="b">
        <f t="shared" si="5"/>
        <v>0</v>
      </c>
      <c r="F164" s="80" t="str">
        <f>IF('Source NewCleanData'!$C1030="lesson5",'Source NewCleanData'!F1030,"")</f>
        <v>2018-04-25T00:13:01.126Z</v>
      </c>
    </row>
    <row r="165" spans="1:6" x14ac:dyDescent="0.3">
      <c r="A165">
        <f>VLOOKUP(C165,'UniqueAuthor#s'!$V$5:$W$61,2,TRUE)</f>
        <v>27</v>
      </c>
      <c r="B165" t="str">
        <f>IF('Source NewCleanData'!$C1031="lesson5",'Source NewCleanData'!C1031,"")</f>
        <v>lesson5</v>
      </c>
      <c r="C165">
        <f>IF('Source NewCleanData'!$C1031="lesson5",'Source NewCleanData'!D1031,"")</f>
        <v>505534945</v>
      </c>
      <c r="D165" t="str">
        <f>IF('Source NewCleanData'!$C1031="lesson5",'Source NewCleanData'!E1031,"")</f>
        <v>ensuresT=#To&lt;Temp&gt;andS=Empty_String;</v>
      </c>
      <c r="E165" t="b">
        <f t="shared" si="5"/>
        <v>0</v>
      </c>
      <c r="F165" s="80" t="str">
        <f>IF('Source NewCleanData'!$C1031="lesson5",'Source NewCleanData'!F1031,"")</f>
        <v>2018-04-25T00:13:13.244Z</v>
      </c>
    </row>
    <row r="166" spans="1:6" x14ac:dyDescent="0.3">
      <c r="A166">
        <f>VLOOKUP(C166,'UniqueAuthor#s'!$V$5:$W$61,2,TRUE)</f>
        <v>27</v>
      </c>
      <c r="B166" t="str">
        <f>IF('Source NewCleanData'!$C1032="lesson5",'Source NewCleanData'!C1032,"")</f>
        <v>lesson5</v>
      </c>
      <c r="C166">
        <f>IF('Source NewCleanData'!$C1032="lesson5",'Source NewCleanData'!D1032,"")</f>
        <v>505534945</v>
      </c>
      <c r="D166" t="str">
        <f>IF('Source NewCleanData'!$C1032="lesson5",'Source NewCleanData'!E1032,"")</f>
        <v>ensuresT=&lt;#S&gt;o#TandS=Empty_String;</v>
      </c>
      <c r="E166" t="b">
        <f t="shared" si="5"/>
        <v>0</v>
      </c>
      <c r="F166" s="80" t="str">
        <f>IF('Source NewCleanData'!$C1032="lesson5",'Source NewCleanData'!F1032,"")</f>
        <v>2018-04-25T00:13:45.682Z</v>
      </c>
    </row>
    <row r="167" spans="1:6" x14ac:dyDescent="0.3">
      <c r="A167">
        <f>VLOOKUP(C167,'UniqueAuthor#s'!$V$5:$W$61,2,TRUE)</f>
        <v>27</v>
      </c>
      <c r="B167" t="str">
        <f>IF('Source NewCleanData'!$C1033="lesson5",'Source NewCleanData'!C1033,"")</f>
        <v>lesson5</v>
      </c>
      <c r="C167">
        <f>IF('Source NewCleanData'!$C1033="lesson5",'Source NewCleanData'!D1033,"")</f>
        <v>505534945</v>
      </c>
      <c r="D167" t="str">
        <f>IF('Source NewCleanData'!$C1033="lesson5",'Source NewCleanData'!E1033,"")</f>
        <v>ensuresT=#So#TandS=Empty_String;</v>
      </c>
      <c r="E167" t="b">
        <f t="shared" si="5"/>
        <v>0</v>
      </c>
      <c r="F167" s="80" t="str">
        <f>IF('Source NewCleanData'!$C1033="lesson5",'Source NewCleanData'!F1033,"")</f>
        <v>2018-04-25T00:13:50.838Z</v>
      </c>
    </row>
    <row r="168" spans="1:6" x14ac:dyDescent="0.3">
      <c r="A168">
        <f>VLOOKUP(C168,'UniqueAuthor#s'!$V$5:$W$61,2,TRUE)</f>
        <v>27</v>
      </c>
      <c r="B168" t="str">
        <f>IF('Source NewCleanData'!$C1034="lesson5",'Source NewCleanData'!C1034,"")</f>
        <v>lesson5</v>
      </c>
      <c r="C168">
        <f>IF('Source NewCleanData'!$C1034="lesson5",'Source NewCleanData'!D1034,"")</f>
        <v>505534945</v>
      </c>
      <c r="D168" t="str">
        <f>IF('Source NewCleanData'!$C1034="lesson5",'Source NewCleanData'!E1034,"")</f>
        <v>ensuresT=#So#TandS=Empty_String;</v>
      </c>
      <c r="E168" t="b">
        <f t="shared" si="5"/>
        <v>0</v>
      </c>
      <c r="F168" s="80" t="str">
        <f>IF('Source NewCleanData'!$C1034="lesson5",'Source NewCleanData'!F1034,"")</f>
        <v>2018-04-25T00:13:54.777Z</v>
      </c>
    </row>
    <row r="169" spans="1:6" x14ac:dyDescent="0.3">
      <c r="A169">
        <f>VLOOKUP(C169,'UniqueAuthor#s'!$V$5:$W$61,2,TRUE)</f>
        <v>27</v>
      </c>
      <c r="B169" t="str">
        <f>IF('Source NewCleanData'!$C1035="lesson5",'Source NewCleanData'!C1035,"")</f>
        <v>lesson5</v>
      </c>
      <c r="C169">
        <f>IF('Source NewCleanData'!$C1035="lesson5",'Source NewCleanData'!D1035,"")</f>
        <v>505534945</v>
      </c>
      <c r="D169" t="str">
        <f>IF('Source NewCleanData'!$C1035="lesson5",'Source NewCleanData'!E1035,"")</f>
        <v>ensuresT=#So#T;</v>
      </c>
      <c r="E169" t="b">
        <f t="shared" si="5"/>
        <v>1</v>
      </c>
      <c r="F169" s="80" t="str">
        <f>IF('Source NewCleanData'!$C1035="lesson5",'Source NewCleanData'!F1035,"")</f>
        <v>2018-04-25T00:14:03.108Z</v>
      </c>
    </row>
    <row r="170" spans="1:6" x14ac:dyDescent="0.3">
      <c r="A170">
        <f>VLOOKUP(C170,'UniqueAuthor#s'!$V$5:$W$61,2,TRUE)</f>
        <v>28</v>
      </c>
      <c r="B170" t="str">
        <f>IF('Source NewCleanData'!$C1055="lesson5",'Source NewCleanData'!C1055,"")</f>
        <v>lesson5</v>
      </c>
      <c r="C170">
        <f>IF('Source NewCleanData'!$C1055="lesson5",'Source NewCleanData'!D1055,"")</f>
        <v>520399923</v>
      </c>
      <c r="D170" t="str">
        <f>IF('Source NewCleanData'!$C1055="lesson5",'Source NewCleanData'!E1055,"")</f>
        <v>ensuresT=#So#T;</v>
      </c>
      <c r="E170" t="b">
        <f t="shared" si="5"/>
        <v>1</v>
      </c>
      <c r="F170" s="80" t="str">
        <f>IF('Source NewCleanData'!$C1055="lesson5",'Source NewCleanData'!F1055,"")</f>
        <v>2018-04-24T00:28:07.611Z</v>
      </c>
    </row>
    <row r="171" spans="1:6" x14ac:dyDescent="0.3">
      <c r="A171">
        <f>VLOOKUP(C171,'UniqueAuthor#s'!$V$5:$W$61,2,TRUE)</f>
        <v>28</v>
      </c>
      <c r="B171" t="str">
        <f>IF('Source NewCleanData'!$C1063="lesson5",'Source NewCleanData'!C1063,"")</f>
        <v>lesson5</v>
      </c>
      <c r="C171">
        <f>IF('Source NewCleanData'!$C1063="lesson5",'Source NewCleanData'!D1063,"")</f>
        <v>520399923</v>
      </c>
      <c r="D171" t="str">
        <f>IF('Source NewCleanData'!$C1063="lesson5",'Source NewCleanData'!E1063,"")</f>
        <v>ensuresT=#S;</v>
      </c>
      <c r="E171" t="b">
        <f t="shared" si="5"/>
        <v>0</v>
      </c>
      <c r="F171" s="80" t="str">
        <f>IF('Source NewCleanData'!$C1063="lesson5",'Source NewCleanData'!F1063,"")</f>
        <v>2018-05-03T01:56:27.346Z</v>
      </c>
    </row>
    <row r="172" spans="1:6" x14ac:dyDescent="0.3">
      <c r="A172">
        <f>VLOOKUP(C172,'UniqueAuthor#s'!$V$5:$W$61,2,TRUE)</f>
        <v>28</v>
      </c>
      <c r="B172" t="str">
        <f>IF('Source NewCleanData'!$C1064="lesson5",'Source NewCleanData'!C1064,"")</f>
        <v>lesson5</v>
      </c>
      <c r="C172">
        <f>IF('Source NewCleanData'!$C1064="lesson5",'Source NewCleanData'!D1064,"")</f>
        <v>520399923</v>
      </c>
      <c r="D172" t="str">
        <f>IF('Source NewCleanData'!$C1064="lesson5",'Source NewCleanData'!E1064,"")</f>
        <v>ensuresT=#So#T;</v>
      </c>
      <c r="E172" t="b">
        <f t="shared" si="5"/>
        <v>1</v>
      </c>
      <c r="F172" s="80" t="str">
        <f>IF('Source NewCleanData'!$C1064="lesson5",'Source NewCleanData'!F1064,"")</f>
        <v>2018-05-03T01:56:54.332Z</v>
      </c>
    </row>
    <row r="173" spans="1:6" x14ac:dyDescent="0.3">
      <c r="A173">
        <f>VLOOKUP(C173,'UniqueAuthor#s'!$V$5:$W$61,2,TRUE)</f>
        <v>29</v>
      </c>
      <c r="B173" t="str">
        <f>IF('Source NewCleanData'!$C1070="lesson5",'Source NewCleanData'!C1070,"")</f>
        <v>lesson5</v>
      </c>
      <c r="C173">
        <f>IF('Source NewCleanData'!$C1070="lesson5",'Source NewCleanData'!D1070,"")</f>
        <v>539024302</v>
      </c>
      <c r="D173" t="str">
        <f>IF('Source NewCleanData'!$C1070="lesson5",'Source NewCleanData'!E1070,"")</f>
        <v>ensuresT=#So#T;</v>
      </c>
      <c r="E173" t="b">
        <f t="shared" si="5"/>
        <v>1</v>
      </c>
      <c r="F173" s="80" t="str">
        <f>IF('Source NewCleanData'!$C1070="lesson5",'Source NewCleanData'!F1070,"")</f>
        <v>2018-04-26T12:13:02.911Z</v>
      </c>
    </row>
    <row r="174" spans="1:6" x14ac:dyDescent="0.3">
      <c r="A174">
        <f>VLOOKUP(C174,'UniqueAuthor#s'!$V$5:$W$61,2,TRUE)</f>
        <v>30</v>
      </c>
      <c r="B174" t="str">
        <f>IF('Source NewCleanData'!$C1103="lesson5",'Source NewCleanData'!C1103,"")</f>
        <v>lesson5</v>
      </c>
      <c r="C174">
        <f>IF('Source NewCleanData'!$C1103="lesson5",'Source NewCleanData'!D1103,"")</f>
        <v>564686712</v>
      </c>
      <c r="D174" t="str">
        <f>IF('Source NewCleanData'!$C1103="lesson5",'Source NewCleanData'!E1103,"")</f>
        <v>ensuresT=&lt;S&gt;o&lt;#T&gt;;</v>
      </c>
      <c r="E174" t="b">
        <f t="shared" si="5"/>
        <v>0</v>
      </c>
      <c r="F174" s="80" t="str">
        <f>IF('Source NewCleanData'!$C1103="lesson5",'Source NewCleanData'!F1103,"")</f>
        <v>2018-05-03T22:14:18.756Z</v>
      </c>
    </row>
    <row r="175" spans="1:6" x14ac:dyDescent="0.3">
      <c r="A175">
        <f>VLOOKUP(C175,'UniqueAuthor#s'!$V$5:$W$61,2,TRUE)</f>
        <v>30</v>
      </c>
      <c r="B175" t="str">
        <f>IF('Source NewCleanData'!$C1104="lesson5",'Source NewCleanData'!C1104,"")</f>
        <v>lesson5</v>
      </c>
      <c r="C175">
        <f>IF('Source NewCleanData'!$C1104="lesson5",'Source NewCleanData'!D1104,"")</f>
        <v>564686712</v>
      </c>
      <c r="D175" t="str">
        <f>IF('Source NewCleanData'!$C1104="lesson5",'Source NewCleanData'!E1104,"")</f>
        <v>ensuresT=&lt;S&gt;o#T;</v>
      </c>
      <c r="E175" t="b">
        <f t="shared" si="5"/>
        <v>0</v>
      </c>
      <c r="F175" s="80" t="str">
        <f>IF('Source NewCleanData'!$C1104="lesson5",'Source NewCleanData'!F1104,"")</f>
        <v>2018-05-03T22:15:38.061Z</v>
      </c>
    </row>
    <row r="176" spans="1:6" x14ac:dyDescent="0.3">
      <c r="A176">
        <f>VLOOKUP(C176,'UniqueAuthor#s'!$V$5:$W$61,2,TRUE)</f>
        <v>30</v>
      </c>
      <c r="B176" t="str">
        <f>IF('Source NewCleanData'!$C1105="lesson5",'Source NewCleanData'!C1105,"")</f>
        <v>lesson5</v>
      </c>
      <c r="C176">
        <f>IF('Source NewCleanData'!$C1105="lesson5",'Source NewCleanData'!D1105,"")</f>
        <v>564686712</v>
      </c>
      <c r="D176" t="str">
        <f>IF('Source NewCleanData'!$C1105="lesson5",'Source NewCleanData'!E1105,"")</f>
        <v>ensuresT=&lt;#S&gt;o#T;</v>
      </c>
      <c r="E176" t="b">
        <f t="shared" si="5"/>
        <v>0</v>
      </c>
      <c r="F176" s="80" t="str">
        <f>IF('Source NewCleanData'!$C1105="lesson5",'Source NewCleanData'!F1105,"")</f>
        <v>2018-05-03T22:16:34.332Z</v>
      </c>
    </row>
    <row r="177" spans="1:6" x14ac:dyDescent="0.3">
      <c r="A177">
        <f>VLOOKUP(C177,'UniqueAuthor#s'!$V$5:$W$61,2,TRUE)</f>
        <v>30</v>
      </c>
      <c r="B177" t="str">
        <f>IF('Source NewCleanData'!$C1106="lesson5",'Source NewCleanData'!C1106,"")</f>
        <v>lesson5</v>
      </c>
      <c r="C177">
        <f>IF('Source NewCleanData'!$C1106="lesson5",'Source NewCleanData'!D1106,"")</f>
        <v>564686712</v>
      </c>
      <c r="D177" t="str">
        <f>IF('Source NewCleanData'!$C1106="lesson5",'Source NewCleanData'!E1106,"")</f>
        <v>ensuresT=|#T|+1;</v>
      </c>
      <c r="E177" t="b">
        <f t="shared" si="5"/>
        <v>0</v>
      </c>
      <c r="F177" s="80" t="str">
        <f>IF('Source NewCleanData'!$C1106="lesson5",'Source NewCleanData'!F1106,"")</f>
        <v>2018-05-03T22:17:22.645Z</v>
      </c>
    </row>
    <row r="178" spans="1:6" x14ac:dyDescent="0.3">
      <c r="A178">
        <f>VLOOKUP(C178,'UniqueAuthor#s'!$V$5:$W$61,2,TRUE)</f>
        <v>30</v>
      </c>
      <c r="B178" t="str">
        <f>IF('Source NewCleanData'!$C1107="lesson5",'Source NewCleanData'!C1107,"")</f>
        <v>lesson5</v>
      </c>
      <c r="C178">
        <f>IF('Source NewCleanData'!$C1107="lesson5",'Source NewCleanData'!D1107,"")</f>
        <v>564686712</v>
      </c>
      <c r="D178" t="str">
        <f>IF('Source NewCleanData'!$C1107="lesson5",'Source NewCleanData'!E1107,"")</f>
        <v>ensuresT=#So#T;</v>
      </c>
      <c r="E178" t="b">
        <f t="shared" si="5"/>
        <v>1</v>
      </c>
      <c r="F178" s="80" t="str">
        <f>IF('Source NewCleanData'!$C1107="lesson5",'Source NewCleanData'!F1107,"")</f>
        <v>2018-05-03T22:17:41.279Z</v>
      </c>
    </row>
    <row r="179" spans="1:6" x14ac:dyDescent="0.3">
      <c r="A179">
        <f>VLOOKUP(C179,'UniqueAuthor#s'!$V$5:$W$61,2,TRUE)</f>
        <v>31</v>
      </c>
      <c r="B179" t="str">
        <f>IF('Source NewCleanData'!$C1132="lesson5",'Source NewCleanData'!C1132,"")</f>
        <v>lesson5</v>
      </c>
      <c r="C179">
        <f>IF('Source NewCleanData'!$C1132="lesson5",'Source NewCleanData'!D1132,"")</f>
        <v>566473760</v>
      </c>
      <c r="D179" t="str">
        <f>IF('Source NewCleanData'!$C1132="lesson5",'Source NewCleanData'!E1132,"")</f>
        <v>ensures|S|=1;</v>
      </c>
      <c r="E179" t="b">
        <f t="shared" si="5"/>
        <v>0</v>
      </c>
      <c r="F179" s="80" t="str">
        <f>IF('Source NewCleanData'!$C1132="lesson5",'Source NewCleanData'!F1132,"")</f>
        <v>2018-04-25T22:02:17.151Z</v>
      </c>
    </row>
    <row r="180" spans="1:6" x14ac:dyDescent="0.3">
      <c r="A180">
        <f>VLOOKUP(C180,'UniqueAuthor#s'!$V$5:$W$61,2,TRUE)</f>
        <v>31</v>
      </c>
      <c r="B180" t="str">
        <f>IF('Source NewCleanData'!$C1133="lesson5",'Source NewCleanData'!C1133,"")</f>
        <v>lesson5</v>
      </c>
      <c r="C180">
        <f>IF('Source NewCleanData'!$C1133="lesson5",'Source NewCleanData'!D1133,"")</f>
        <v>566473760</v>
      </c>
      <c r="D180" t="str">
        <f>IF('Source NewCleanData'!$C1133="lesson5",'Source NewCleanData'!E1133,"")</f>
        <v>ensuresT=#So#T;</v>
      </c>
      <c r="E180" t="b">
        <f t="shared" si="5"/>
        <v>1</v>
      </c>
      <c r="F180" s="80" t="str">
        <f>IF('Source NewCleanData'!$C1133="lesson5",'Source NewCleanData'!F1133,"")</f>
        <v>2018-04-25T22:03:05.770Z</v>
      </c>
    </row>
    <row r="181" spans="1:6" x14ac:dyDescent="0.3">
      <c r="A181">
        <f>VLOOKUP(C181,'UniqueAuthor#s'!$V$5:$W$61,2,TRUE)</f>
        <v>31</v>
      </c>
      <c r="B181" t="str">
        <f>IF('Source NewCleanData'!$C1144="lesson5",'Source NewCleanData'!C1144,"")</f>
        <v>lesson5</v>
      </c>
      <c r="C181">
        <f>IF('Source NewCleanData'!$C1144="lesson5",'Source NewCleanData'!D1144,"")</f>
        <v>566473760</v>
      </c>
      <c r="D181" t="str">
        <f>IF('Source NewCleanData'!$C1144="lesson5",'Source NewCleanData'!E1144,"")</f>
        <v>ensuresT=#So#T;</v>
      </c>
      <c r="E181" t="b">
        <f t="shared" si="5"/>
        <v>1</v>
      </c>
      <c r="F181" s="80" t="str">
        <f>IF('Source NewCleanData'!$C1144="lesson5",'Source NewCleanData'!F1144,"")</f>
        <v>2018-05-03T11:40:54.162Z</v>
      </c>
    </row>
    <row r="182" spans="1:6" x14ac:dyDescent="0.3">
      <c r="A182">
        <f>VLOOKUP(C182,'UniqueAuthor#s'!$V$5:$W$61,2,TRUE)</f>
        <v>32</v>
      </c>
      <c r="B182" t="str">
        <f>IF('Source NewCleanData'!$C1150="lesson5",'Source NewCleanData'!C1150,"")</f>
        <v>lesson5</v>
      </c>
      <c r="C182">
        <f>IF('Source NewCleanData'!$C1150="lesson5",'Source NewCleanData'!D1150,"")</f>
        <v>584901398</v>
      </c>
      <c r="D182" t="str">
        <f>IF('Source NewCleanData'!$C1150="lesson5",'Source NewCleanData'!E1150,"")</f>
        <v>ensuresT=#So#T;</v>
      </c>
      <c r="E182" t="b">
        <f t="shared" si="5"/>
        <v>1</v>
      </c>
      <c r="F182" s="80" t="str">
        <f>IF('Source NewCleanData'!$C1150="lesson5",'Source NewCleanData'!F1150,"")</f>
        <v>2018-04-26T01:27:54.845Z</v>
      </c>
    </row>
    <row r="183" spans="1:6" x14ac:dyDescent="0.3">
      <c r="A183">
        <f>VLOOKUP(C183,'UniqueAuthor#s'!$V$5:$W$61,2,TRUE)</f>
        <v>33</v>
      </c>
      <c r="B183" t="str">
        <f>IF('Source NewCleanData'!$C1160="lesson5",'Source NewCleanData'!C1160,"")</f>
        <v>lesson5</v>
      </c>
      <c r="C183">
        <f>IF('Source NewCleanData'!$C1160="lesson5",'Source NewCleanData'!D1160,"")</f>
        <v>594515373</v>
      </c>
      <c r="D183" t="str">
        <f>IF('Source NewCleanData'!$C1160="lesson5",'Source NewCleanData'!E1160,"")</f>
        <v>ensuresT=#ToS;</v>
      </c>
      <c r="E183" t="b">
        <f t="shared" si="5"/>
        <v>0</v>
      </c>
      <c r="F183" s="80" t="str">
        <f>IF('Source NewCleanData'!$C1160="lesson5",'Source NewCleanData'!F1160,"")</f>
        <v>2018-04-24T00:22:32.041Z</v>
      </c>
    </row>
    <row r="184" spans="1:6" x14ac:dyDescent="0.3">
      <c r="A184">
        <f>VLOOKUP(C184,'UniqueAuthor#s'!$V$5:$W$61,2,TRUE)</f>
        <v>33</v>
      </c>
      <c r="B184" t="str">
        <f>IF('Source NewCleanData'!$C1161="lesson5",'Source NewCleanData'!C1161,"")</f>
        <v>lesson5</v>
      </c>
      <c r="C184">
        <f>IF('Source NewCleanData'!$C1161="lesson5",'Source NewCleanData'!D1161,"")</f>
        <v>594515373</v>
      </c>
      <c r="D184" t="str">
        <f>IF('Source NewCleanData'!$C1161="lesson5",'Source NewCleanData'!E1161,"")</f>
        <v>ensuresT=So#T;</v>
      </c>
      <c r="E184" t="b">
        <f t="shared" si="5"/>
        <v>0</v>
      </c>
      <c r="F184" s="80" t="str">
        <f>IF('Source NewCleanData'!$C1161="lesson5",'Source NewCleanData'!F1161,"")</f>
        <v>2018-04-24T00:22:57.212Z</v>
      </c>
    </row>
    <row r="185" spans="1:6" x14ac:dyDescent="0.3">
      <c r="A185">
        <f>VLOOKUP(C185,'UniqueAuthor#s'!$V$5:$W$61,2,TRUE)</f>
        <v>33</v>
      </c>
      <c r="B185" t="str">
        <f>IF('Source NewCleanData'!$C1162="lesson5",'Source NewCleanData'!C1162,"")</f>
        <v>lesson5</v>
      </c>
      <c r="C185">
        <f>IF('Source NewCleanData'!$C1162="lesson5",'Source NewCleanData'!D1162,"")</f>
        <v>594515373</v>
      </c>
      <c r="D185" t="str">
        <f>IF('Source NewCleanData'!$C1162="lesson5",'Source NewCleanData'!E1162,"")</f>
        <v>ensuresT=#So#T;</v>
      </c>
      <c r="E185" t="b">
        <f t="shared" si="5"/>
        <v>1</v>
      </c>
      <c r="F185" s="80" t="str">
        <f>IF('Source NewCleanData'!$C1162="lesson5",'Source NewCleanData'!F1162,"")</f>
        <v>2018-04-24T00:23:10.422Z</v>
      </c>
    </row>
    <row r="186" spans="1:6" x14ac:dyDescent="0.3">
      <c r="A186">
        <f>VLOOKUP(C186,'UniqueAuthor#s'!$V$5:$W$61,2,TRUE)</f>
        <v>33</v>
      </c>
      <c r="B186" t="str">
        <f>IF('Source NewCleanData'!$C1169="lesson5",'Source NewCleanData'!C1169,"")</f>
        <v>lesson5</v>
      </c>
      <c r="C186">
        <f>IF('Source NewCleanData'!$C1169="lesson5",'Source NewCleanData'!D1169,"")</f>
        <v>594515373</v>
      </c>
      <c r="D186" t="str">
        <f>IF('Source NewCleanData'!$C1169="lesson5",'Source NewCleanData'!E1169,"")</f>
        <v>ensuresT=SoT;</v>
      </c>
      <c r="E186" t="b">
        <f t="shared" si="5"/>
        <v>0</v>
      </c>
      <c r="F186" s="80" t="str">
        <f>IF('Source NewCleanData'!$C1169="lesson5",'Source NewCleanData'!F1169,"")</f>
        <v>2018-04-30T01:30:50.400Z</v>
      </c>
    </row>
    <row r="187" spans="1:6" x14ac:dyDescent="0.3">
      <c r="A187">
        <f>VLOOKUP(C187,'UniqueAuthor#s'!$V$5:$W$61,2,TRUE)</f>
        <v>33</v>
      </c>
      <c r="B187" t="str">
        <f>IF('Source NewCleanData'!$C1170="lesson5",'Source NewCleanData'!C1170,"")</f>
        <v>lesson5</v>
      </c>
      <c r="C187">
        <f>IF('Source NewCleanData'!$C1170="lesson5",'Source NewCleanData'!D1170,"")</f>
        <v>594515373</v>
      </c>
      <c r="D187" t="str">
        <f>IF('Source NewCleanData'!$C1170="lesson5",'Source NewCleanData'!E1170,"")</f>
        <v>ensuresT=ToS;</v>
      </c>
      <c r="E187" t="b">
        <f t="shared" si="5"/>
        <v>0</v>
      </c>
      <c r="F187" s="80" t="str">
        <f>IF('Source NewCleanData'!$C1170="lesson5",'Source NewCleanData'!F1170,"")</f>
        <v>2018-04-30T01:31:02.620Z</v>
      </c>
    </row>
    <row r="188" spans="1:6" x14ac:dyDescent="0.3">
      <c r="A188">
        <f>VLOOKUP(C188,'UniqueAuthor#s'!$V$5:$W$61,2,TRUE)</f>
        <v>33</v>
      </c>
      <c r="B188" t="str">
        <f>IF('Source NewCleanData'!$C1171="lesson5",'Source NewCleanData'!C1171,"")</f>
        <v>lesson5</v>
      </c>
      <c r="C188">
        <f>IF('Source NewCleanData'!$C1171="lesson5",'Source NewCleanData'!D1171,"")</f>
        <v>594515373</v>
      </c>
      <c r="D188" t="str">
        <f>IF('Source NewCleanData'!$C1171="lesson5",'Source NewCleanData'!E1171,"")</f>
        <v>ensuresT=&lt;S&gt;o&lt;T&gt;;</v>
      </c>
      <c r="E188" t="b">
        <f t="shared" si="5"/>
        <v>0</v>
      </c>
      <c r="F188" s="80" t="str">
        <f>IF('Source NewCleanData'!$C1171="lesson5",'Source NewCleanData'!F1171,"")</f>
        <v>2018-04-30T01:31:24.053Z</v>
      </c>
    </row>
    <row r="189" spans="1:6" x14ac:dyDescent="0.3">
      <c r="A189">
        <f>VLOOKUP(C189,'UniqueAuthor#s'!$V$5:$W$61,2,TRUE)</f>
        <v>33</v>
      </c>
      <c r="B189" t="str">
        <f>IF('Source NewCleanData'!$C1172="lesson5",'Source NewCleanData'!C1172,"")</f>
        <v>lesson5</v>
      </c>
      <c r="C189">
        <f>IF('Source NewCleanData'!$C1172="lesson5",'Source NewCleanData'!D1172,"")</f>
        <v>594515373</v>
      </c>
      <c r="D189" t="str">
        <f>IF('Source NewCleanData'!$C1172="lesson5",'Source NewCleanData'!E1172,"")</f>
        <v>ensuresT=&lt;T&gt;o&lt;S&gt;;</v>
      </c>
      <c r="E189" t="b">
        <f t="shared" si="5"/>
        <v>0</v>
      </c>
      <c r="F189" s="80" t="str">
        <f>IF('Source NewCleanData'!$C1172="lesson5",'Source NewCleanData'!F1172,"")</f>
        <v>2018-04-30T01:31:56.908Z</v>
      </c>
    </row>
    <row r="190" spans="1:6" x14ac:dyDescent="0.3">
      <c r="A190">
        <f>VLOOKUP(C190,'UniqueAuthor#s'!$V$5:$W$61,2,TRUE)</f>
        <v>33</v>
      </c>
      <c r="B190" t="str">
        <f>IF('Source NewCleanData'!$C1173="lesson5",'Source NewCleanData'!C1173,"")</f>
        <v>lesson5</v>
      </c>
      <c r="C190">
        <f>IF('Source NewCleanData'!$C1173="lesson5",'Source NewCleanData'!D1173,"")</f>
        <v>594515373</v>
      </c>
      <c r="D190" t="str">
        <f>IF('Source NewCleanData'!$C1173="lesson5",'Source NewCleanData'!E1173,"")</f>
        <v>ensuresT=&lt;#T&gt;o&lt;#S&gt;;</v>
      </c>
      <c r="E190" t="b">
        <f t="shared" si="5"/>
        <v>0</v>
      </c>
      <c r="F190" s="80" t="str">
        <f>IF('Source NewCleanData'!$C1173="lesson5",'Source NewCleanData'!F1173,"")</f>
        <v>2018-04-30T01:32:35.858Z</v>
      </c>
    </row>
    <row r="191" spans="1:6" x14ac:dyDescent="0.3">
      <c r="A191">
        <f>VLOOKUP(C191,'UniqueAuthor#s'!$V$5:$W$61,2,TRUE)</f>
        <v>33</v>
      </c>
      <c r="B191" t="str">
        <f>IF('Source NewCleanData'!$C1174="lesson5",'Source NewCleanData'!C1174,"")</f>
        <v>lesson5</v>
      </c>
      <c r="C191">
        <f>IF('Source NewCleanData'!$C1174="lesson5",'Source NewCleanData'!D1174,"")</f>
        <v>594515373</v>
      </c>
      <c r="D191" t="str">
        <f>IF('Source NewCleanData'!$C1174="lesson5",'Source NewCleanData'!E1174,"")</f>
        <v>ensuresT=&lt;#S&gt;o&lt;#T&gt;;</v>
      </c>
      <c r="E191" t="b">
        <f t="shared" si="5"/>
        <v>0</v>
      </c>
      <c r="F191" s="80" t="str">
        <f>IF('Source NewCleanData'!$C1174="lesson5",'Source NewCleanData'!F1174,"")</f>
        <v>2018-04-30T01:33:19.384Z</v>
      </c>
    </row>
    <row r="192" spans="1:6" x14ac:dyDescent="0.3">
      <c r="A192">
        <f>VLOOKUP(C192,'UniqueAuthor#s'!$V$5:$W$61,2,TRUE)</f>
        <v>33</v>
      </c>
      <c r="B192" t="str">
        <f>IF('Source NewCleanData'!$C1175="lesson5",'Source NewCleanData'!C1175,"")</f>
        <v>lesson5</v>
      </c>
      <c r="C192">
        <f>IF('Source NewCleanData'!$C1175="lesson5",'Source NewCleanData'!D1175,"")</f>
        <v>594515373</v>
      </c>
      <c r="D192" t="str">
        <f>IF('Source NewCleanData'!$C1175="lesson5",'Source NewCleanData'!E1175,"")</f>
        <v>ensuresT=&lt;#S&gt;o&lt;#T&gt;;</v>
      </c>
      <c r="E192" t="b">
        <f t="shared" si="5"/>
        <v>0</v>
      </c>
      <c r="F192" s="80" t="str">
        <f>IF('Source NewCleanData'!$C1175="lesson5",'Source NewCleanData'!F1175,"")</f>
        <v>2018-04-30T01:44:20.941Z</v>
      </c>
    </row>
    <row r="193" spans="1:6" x14ac:dyDescent="0.3">
      <c r="A193">
        <f>VLOOKUP(C193,'UniqueAuthor#s'!$V$5:$W$61,2,TRUE)</f>
        <v>33</v>
      </c>
      <c r="B193" t="str">
        <f>IF('Source NewCleanData'!$C1176="lesson5",'Source NewCleanData'!C1176,"")</f>
        <v>lesson5</v>
      </c>
      <c r="C193">
        <f>IF('Source NewCleanData'!$C1176="lesson5",'Source NewCleanData'!D1176,"")</f>
        <v>594515373</v>
      </c>
      <c r="D193" t="str">
        <f>IF('Source NewCleanData'!$C1176="lesson5",'Source NewCleanData'!E1176,"")</f>
        <v>ensuresT=#So#T;</v>
      </c>
      <c r="E193" t="b">
        <f t="shared" si="5"/>
        <v>1</v>
      </c>
      <c r="F193" s="80" t="str">
        <f>IF('Source NewCleanData'!$C1176="lesson5",'Source NewCleanData'!F1176,"")</f>
        <v>2018-04-30T01:44:42.349Z</v>
      </c>
    </row>
    <row r="194" spans="1:6" x14ac:dyDescent="0.3">
      <c r="A194">
        <f>VLOOKUP(C194,'UniqueAuthor#s'!$V$5:$W$61,2,TRUE)</f>
        <v>33</v>
      </c>
      <c r="B194" t="str">
        <f>IF('Source NewCleanData'!$C1190="lesson5",'Source NewCleanData'!C1190,"")</f>
        <v>lesson5</v>
      </c>
      <c r="C194">
        <f>IF('Source NewCleanData'!$C1190="lesson5",'Source NewCleanData'!D1190,"")</f>
        <v>594515373</v>
      </c>
      <c r="D194" t="str">
        <f>IF('Source NewCleanData'!$C1190="lesson5",'Source NewCleanData'!E1190,"")</f>
        <v>ensuresT=#To#S;</v>
      </c>
      <c r="E194" t="b">
        <f t="shared" si="5"/>
        <v>0</v>
      </c>
      <c r="F194" s="80" t="str">
        <f>IF('Source NewCleanData'!$C1190="lesson5",'Source NewCleanData'!F1190,"")</f>
        <v>2018-05-02T16:31:44.274Z</v>
      </c>
    </row>
    <row r="195" spans="1:6" x14ac:dyDescent="0.3">
      <c r="A195">
        <f>VLOOKUP(C195,'UniqueAuthor#s'!$V$5:$W$61,2,TRUE)</f>
        <v>33</v>
      </c>
      <c r="B195" t="str">
        <f>IF('Source NewCleanData'!$C1191="lesson5",'Source NewCleanData'!C1191,"")</f>
        <v>lesson5</v>
      </c>
      <c r="C195">
        <f>IF('Source NewCleanData'!$C1191="lesson5",'Source NewCleanData'!D1191,"")</f>
        <v>594515373</v>
      </c>
      <c r="D195" t="str">
        <f>IF('Source NewCleanData'!$C1191="lesson5",'Source NewCleanData'!E1191,"")</f>
        <v>ensuresT=#So#T;</v>
      </c>
      <c r="E195" t="b">
        <f t="shared" si="5"/>
        <v>1</v>
      </c>
      <c r="F195" s="80" t="str">
        <f>IF('Source NewCleanData'!$C1191="lesson5",'Source NewCleanData'!F1191,"")</f>
        <v>2018-05-02T16:32:06.535Z</v>
      </c>
    </row>
    <row r="196" spans="1:6" x14ac:dyDescent="0.3">
      <c r="A196">
        <f>VLOOKUP(C196,'UniqueAuthor#s'!$V$5:$W$61,2,TRUE)</f>
        <v>34</v>
      </c>
      <c r="B196" t="str">
        <f>IF('Source NewCleanData'!$C1212="lesson5",'Source NewCleanData'!C1212,"")</f>
        <v>lesson5</v>
      </c>
      <c r="C196">
        <f>IF('Source NewCleanData'!$C1212="lesson5",'Source NewCleanData'!D1212,"")</f>
        <v>596146975</v>
      </c>
      <c r="D196" t="str">
        <f>IF('Source NewCleanData'!$C1212="lesson5",'Source NewCleanData'!E1212,"")</f>
        <v>ensuresT=So#T;</v>
      </c>
      <c r="E196" t="b">
        <f t="shared" si="5"/>
        <v>0</v>
      </c>
      <c r="F196" s="80" t="str">
        <f>IF('Source NewCleanData'!$C1212="lesson5",'Source NewCleanData'!F1212,"")</f>
        <v>2018-05-03T02:19:19.857Z</v>
      </c>
    </row>
    <row r="197" spans="1:6" x14ac:dyDescent="0.3">
      <c r="A197">
        <f>VLOOKUP(C197,'UniqueAuthor#s'!$V$5:$W$61,2,TRUE)</f>
        <v>34</v>
      </c>
      <c r="B197" t="str">
        <f>IF('Source NewCleanData'!$C1213="lesson5",'Source NewCleanData'!C1213,"")</f>
        <v>lesson5</v>
      </c>
      <c r="C197">
        <f>IF('Source NewCleanData'!$C1213="lesson5",'Source NewCleanData'!D1213,"")</f>
        <v>596146975</v>
      </c>
      <c r="D197" t="str">
        <f>IF('Source NewCleanData'!$C1213="lesson5",'Source NewCleanData'!E1213,"")</f>
        <v>ensuresT=So#Tand|S|=0;</v>
      </c>
      <c r="E197" t="b">
        <f t="shared" si="5"/>
        <v>0</v>
      </c>
      <c r="F197" s="80" t="str">
        <f>IF('Source NewCleanData'!$C1213="lesson5",'Source NewCleanData'!F1213,"")</f>
        <v>2018-05-03T02:20:00.884Z</v>
      </c>
    </row>
    <row r="198" spans="1:6" x14ac:dyDescent="0.3">
      <c r="A198">
        <f>VLOOKUP(C198,'UniqueAuthor#s'!$V$5:$W$61,2,TRUE)</f>
        <v>34</v>
      </c>
      <c r="B198" t="str">
        <f>IF('Source NewCleanData'!$C1214="lesson5",'Source NewCleanData'!C1214,"")</f>
        <v>lesson5</v>
      </c>
      <c r="C198">
        <f>IF('Source NewCleanData'!$C1214="lesson5",'Source NewCleanData'!D1214,"")</f>
        <v>596146975</v>
      </c>
      <c r="D198" t="str">
        <f>IF('Source NewCleanData'!$C1214="lesson5",'Source NewCleanData'!E1214,"")</f>
        <v>ensuresT=So#Tand|S|=0;</v>
      </c>
      <c r="E198" t="b">
        <f t="shared" si="5"/>
        <v>0</v>
      </c>
      <c r="F198" s="80" t="str">
        <f>IF('Source NewCleanData'!$C1214="lesson5",'Source NewCleanData'!F1214,"")</f>
        <v>2018-05-03T02:20:10.526Z</v>
      </c>
    </row>
    <row r="199" spans="1:6" x14ac:dyDescent="0.3">
      <c r="A199">
        <f>VLOOKUP(C199,'UniqueAuthor#s'!$V$5:$W$61,2,TRUE)</f>
        <v>34</v>
      </c>
      <c r="B199" t="str">
        <f>IF('Source NewCleanData'!$C1215="lesson5",'Source NewCleanData'!C1215,"")</f>
        <v>lesson5</v>
      </c>
      <c r="C199">
        <f>IF('Source NewCleanData'!$C1215="lesson5",'Source NewCleanData'!D1215,"")</f>
        <v>596146975</v>
      </c>
      <c r="D199" t="str">
        <f>IF('Source NewCleanData'!$C1215="lesson5",'Source NewCleanData'!E1215,"")</f>
        <v>ensuresT=#So#Tand|S|=0;</v>
      </c>
      <c r="E199" t="b">
        <f t="shared" ref="E199:E262" si="6">IF(OR($D199=$O$9,$D199=$O$10,$D199=$O$11),TRUE,FALSE)</f>
        <v>0</v>
      </c>
      <c r="F199" s="80" t="str">
        <f>IF('Source NewCleanData'!$C1215="lesson5",'Source NewCleanData'!F1215,"")</f>
        <v>2018-05-03T02:21:51.789Z</v>
      </c>
    </row>
    <row r="200" spans="1:6" x14ac:dyDescent="0.3">
      <c r="A200">
        <f>VLOOKUP(C200,'UniqueAuthor#s'!$V$5:$W$61,2,TRUE)</f>
        <v>34</v>
      </c>
      <c r="B200" t="str">
        <f>IF('Source NewCleanData'!$C1216="lesson5",'Source NewCleanData'!C1216,"")</f>
        <v>lesson5</v>
      </c>
      <c r="C200">
        <f>IF('Source NewCleanData'!$C1216="lesson5",'Source NewCleanData'!D1216,"")</f>
        <v>596146975</v>
      </c>
      <c r="D200" t="str">
        <f>IF('Source NewCleanData'!$C1216="lesson5",'Source NewCleanData'!E1216,"")</f>
        <v>ensuresT=#So#T;</v>
      </c>
      <c r="E200" t="b">
        <f t="shared" si="6"/>
        <v>1</v>
      </c>
      <c r="F200" s="80" t="str">
        <f>IF('Source NewCleanData'!$C1216="lesson5",'Source NewCleanData'!F1216,"")</f>
        <v>2018-05-03T02:22:20.970Z</v>
      </c>
    </row>
    <row r="201" spans="1:6" x14ac:dyDescent="0.3">
      <c r="A201">
        <f>VLOOKUP(C201,'UniqueAuthor#s'!$V$5:$W$61,2,TRUE)</f>
        <v>35</v>
      </c>
      <c r="B201" t="str">
        <f>IF('Source NewCleanData'!$C1231="lesson5",'Source NewCleanData'!C1231,"")</f>
        <v>lesson5</v>
      </c>
      <c r="C201">
        <f>IF('Source NewCleanData'!$C1231="lesson5",'Source NewCleanData'!D1231,"")</f>
        <v>599521860</v>
      </c>
      <c r="D201" t="str">
        <f>IF('Source NewCleanData'!$C1231="lesson5",'Source NewCleanData'!E1231,"")</f>
        <v>ensuresT=#So#T;</v>
      </c>
      <c r="E201" t="b">
        <f t="shared" si="6"/>
        <v>1</v>
      </c>
      <c r="F201" s="80" t="str">
        <f>IF('Source NewCleanData'!$C1231="lesson5",'Source NewCleanData'!F1231,"")</f>
        <v>2018-04-30T00:50:09.056Z</v>
      </c>
    </row>
    <row r="202" spans="1:6" x14ac:dyDescent="0.3">
      <c r="A202">
        <f>VLOOKUP(C202,'UniqueAuthor#s'!$V$5:$W$61,2,TRUE)</f>
        <v>36</v>
      </c>
      <c r="B202" t="str">
        <f>IF('Source NewCleanData'!$C1249="lesson5",'Source NewCleanData'!C1249,"")</f>
        <v>lesson5</v>
      </c>
      <c r="C202">
        <f>IF('Source NewCleanData'!$C1249="lesson5",'Source NewCleanData'!D1249,"")</f>
        <v>602371802</v>
      </c>
      <c r="D202" t="str">
        <f>IF('Source NewCleanData'!$C1249="lesson5",'Source NewCleanData'!E1249,"")</f>
        <v>ensuresT=#So#T;</v>
      </c>
      <c r="E202" t="b">
        <f t="shared" si="6"/>
        <v>1</v>
      </c>
      <c r="F202" s="80" t="str">
        <f>IF('Source NewCleanData'!$C1249="lesson5",'Source NewCleanData'!F1249,"")</f>
        <v>2018-04-30T00:10:39.139Z</v>
      </c>
    </row>
    <row r="203" spans="1:6" x14ac:dyDescent="0.3">
      <c r="A203">
        <f>VLOOKUP(C203,'UniqueAuthor#s'!$V$5:$W$61,2,TRUE)</f>
        <v>36</v>
      </c>
      <c r="B203" t="str">
        <f>IF('Source NewCleanData'!$C1256="lesson5",'Source NewCleanData'!C1256,"")</f>
        <v>lesson5</v>
      </c>
      <c r="C203">
        <f>IF('Source NewCleanData'!$C1256="lesson5",'Source NewCleanData'!D1256,"")</f>
        <v>602371802</v>
      </c>
      <c r="D203" t="str">
        <f>IF('Source NewCleanData'!$C1256="lesson5",'Source NewCleanData'!E1256,"")</f>
        <v>ensuresT=#So#T;</v>
      </c>
      <c r="E203" t="b">
        <f t="shared" si="6"/>
        <v>1</v>
      </c>
      <c r="F203" s="80" t="str">
        <f>IF('Source NewCleanData'!$C1256="lesson5",'Source NewCleanData'!F1256,"")</f>
        <v>2018-04-30T00:18:07.760Z</v>
      </c>
    </row>
    <row r="204" spans="1:6" x14ac:dyDescent="0.3">
      <c r="A204">
        <f>VLOOKUP(C204,'UniqueAuthor#s'!$V$5:$W$61,2,TRUE)</f>
        <v>36</v>
      </c>
      <c r="B204" t="str">
        <f>IF('Source NewCleanData'!$C1271="lesson5",'Source NewCleanData'!C1271,"")</f>
        <v>lesson5</v>
      </c>
      <c r="C204">
        <f>IF('Source NewCleanData'!$C1271="lesson5",'Source NewCleanData'!D1271,"")</f>
        <v>602371802</v>
      </c>
      <c r="D204" t="str">
        <f>IF('Source NewCleanData'!$C1271="lesson5",'Source NewCleanData'!E1271,"")</f>
        <v>ensuresT=&lt;Temp&gt;o#T;</v>
      </c>
      <c r="E204" t="b">
        <f t="shared" si="6"/>
        <v>0</v>
      </c>
      <c r="F204" s="80" t="str">
        <f>IF('Source NewCleanData'!$C1271="lesson5",'Source NewCleanData'!F1271,"")</f>
        <v>2018-05-03T21:19:04.195Z</v>
      </c>
    </row>
    <row r="205" spans="1:6" x14ac:dyDescent="0.3">
      <c r="A205">
        <f>VLOOKUP(C205,'UniqueAuthor#s'!$V$5:$W$61,2,TRUE)</f>
        <v>36</v>
      </c>
      <c r="B205" t="str">
        <f>IF('Source NewCleanData'!$C1272="lesson5",'Source NewCleanData'!C1272,"")</f>
        <v>lesson5</v>
      </c>
      <c r="C205">
        <f>IF('Source NewCleanData'!$C1272="lesson5",'Source NewCleanData'!D1272,"")</f>
        <v>602371802</v>
      </c>
      <c r="D205" t="str">
        <f>IF('Source NewCleanData'!$C1272="lesson5",'Source NewCleanData'!E1272,"")</f>
        <v>ensuresT=&lt;Prt_Btwn(0,1,#S)&gt;o#T;</v>
      </c>
      <c r="E205" t="b">
        <f t="shared" si="6"/>
        <v>0</v>
      </c>
      <c r="F205" s="80" t="str">
        <f>IF('Source NewCleanData'!$C1272="lesson5",'Source NewCleanData'!F1272,"")</f>
        <v>2018-05-03T21:19:38.635Z</v>
      </c>
    </row>
    <row r="206" spans="1:6" x14ac:dyDescent="0.3">
      <c r="A206">
        <f>VLOOKUP(C206,'UniqueAuthor#s'!$V$5:$W$61,2,TRUE)</f>
        <v>36</v>
      </c>
      <c r="B206" t="str">
        <f>IF('Source NewCleanData'!$C1273="lesson5",'Source NewCleanData'!C1273,"")</f>
        <v>lesson5</v>
      </c>
      <c r="C206">
        <f>IF('Source NewCleanData'!$C1273="lesson5",'Source NewCleanData'!D1273,"")</f>
        <v>602371802</v>
      </c>
      <c r="D206" t="str">
        <f>IF('Source NewCleanData'!$C1273="lesson5",'Source NewCleanData'!E1273,"")</f>
        <v>ensuresT=&lt;Prt_Btwn(0,|S|,#S)&gt;o#T;</v>
      </c>
      <c r="E206" t="b">
        <f t="shared" si="6"/>
        <v>0</v>
      </c>
      <c r="F206" s="80" t="str">
        <f>IF('Source NewCleanData'!$C1273="lesson5",'Source NewCleanData'!F1273,"")</f>
        <v>2018-05-03T21:20:57.551Z</v>
      </c>
    </row>
    <row r="207" spans="1:6" x14ac:dyDescent="0.3">
      <c r="A207">
        <f>VLOOKUP(C207,'UniqueAuthor#s'!$V$5:$W$61,2,TRUE)</f>
        <v>36</v>
      </c>
      <c r="B207" t="str">
        <f>IF('Source NewCleanData'!$C1274="lesson5",'Source NewCleanData'!C1274,"")</f>
        <v>lesson5</v>
      </c>
      <c r="C207">
        <f>IF('Source NewCleanData'!$C1274="lesson5",'Source NewCleanData'!D1274,"")</f>
        <v>602371802</v>
      </c>
      <c r="D207" t="str">
        <f>IF('Source NewCleanData'!$C1274="lesson5",'Source NewCleanData'!E1274,"")</f>
        <v>ensuresT=#So#T;</v>
      </c>
      <c r="E207" t="b">
        <f t="shared" si="6"/>
        <v>1</v>
      </c>
      <c r="F207" s="80" t="str">
        <f>IF('Source NewCleanData'!$C1274="lesson5",'Source NewCleanData'!F1274,"")</f>
        <v>2018-05-03T21:24:32.270Z</v>
      </c>
    </row>
    <row r="208" spans="1:6" x14ac:dyDescent="0.3">
      <c r="A208">
        <f>VLOOKUP(C208,'UniqueAuthor#s'!$V$5:$W$61,2,TRUE)</f>
        <v>37</v>
      </c>
      <c r="B208" t="str">
        <f>IF('Source NewCleanData'!$C1297="lesson5",'Source NewCleanData'!C1297,"")</f>
        <v>lesson5</v>
      </c>
      <c r="C208">
        <f>IF('Source NewCleanData'!$C1297="lesson5",'Source NewCleanData'!D1297,"")</f>
        <v>625941617</v>
      </c>
      <c r="D208" t="str">
        <f>IF('Source NewCleanData'!$C1297="lesson5",'Source NewCleanData'!E1297,"")</f>
        <v>ensuresT=#S;</v>
      </c>
      <c r="E208" t="b">
        <f t="shared" si="6"/>
        <v>0</v>
      </c>
      <c r="F208" s="80" t="str">
        <f>IF('Source NewCleanData'!$C1297="lesson5",'Source NewCleanData'!F1297,"")</f>
        <v>2018-04-26T16:00:45.731Z</v>
      </c>
    </row>
    <row r="209" spans="1:6" x14ac:dyDescent="0.3">
      <c r="A209">
        <f>VLOOKUP(C209,'UniqueAuthor#s'!$V$5:$W$61,2,TRUE)</f>
        <v>37</v>
      </c>
      <c r="B209" t="str">
        <f>IF('Source NewCleanData'!$C1298="lesson5",'Source NewCleanData'!C1298,"")</f>
        <v>lesson5</v>
      </c>
      <c r="C209">
        <f>IF('Source NewCleanData'!$C1298="lesson5",'Source NewCleanData'!D1298,"")</f>
        <v>625941617</v>
      </c>
      <c r="D209" t="str">
        <f>IF('Source NewCleanData'!$C1298="lesson5",'Source NewCleanData'!E1298,"")</f>
        <v>ensuresT=Reverse(#S);</v>
      </c>
      <c r="E209" t="b">
        <f t="shared" si="6"/>
        <v>0</v>
      </c>
      <c r="F209" s="80" t="str">
        <f>IF('Source NewCleanData'!$C1298="lesson5",'Source NewCleanData'!F1298,"")</f>
        <v>2018-04-26T16:01:31.939Z</v>
      </c>
    </row>
    <row r="210" spans="1:6" x14ac:dyDescent="0.3">
      <c r="A210">
        <f>VLOOKUP(C210,'UniqueAuthor#s'!$V$5:$W$61,2,TRUE)</f>
        <v>37</v>
      </c>
      <c r="B210" t="str">
        <f>IF('Source NewCleanData'!$C1299="lesson5",'Source NewCleanData'!C1299,"")</f>
        <v>lesson5</v>
      </c>
      <c r="C210">
        <f>IF('Source NewCleanData'!$C1299="lesson5",'Source NewCleanData'!D1299,"")</f>
        <v>625941617</v>
      </c>
      <c r="D210" t="str">
        <f>IF('Source NewCleanData'!$C1299="lesson5",'Source NewCleanData'!E1299,"")</f>
        <v>ensuresT=Reverse(S);</v>
      </c>
      <c r="E210" t="b">
        <f t="shared" si="6"/>
        <v>0</v>
      </c>
      <c r="F210" s="80" t="str">
        <f>IF('Source NewCleanData'!$C1299="lesson5",'Source NewCleanData'!F1299,"")</f>
        <v>2018-04-26T16:02:43.741Z</v>
      </c>
    </row>
    <row r="211" spans="1:6" x14ac:dyDescent="0.3">
      <c r="A211">
        <f>VLOOKUP(C211,'UniqueAuthor#s'!$V$5:$W$61,2,TRUE)</f>
        <v>37</v>
      </c>
      <c r="B211" t="str">
        <f>IF('Source NewCleanData'!$C1300="lesson5",'Source NewCleanData'!C1300,"")</f>
        <v>lesson5</v>
      </c>
      <c r="C211">
        <f>IF('Source NewCleanData'!$C1300="lesson5",'Source NewCleanData'!D1300,"")</f>
        <v>625941617</v>
      </c>
      <c r="D211" t="str">
        <f>IF('Source NewCleanData'!$C1300="lesson5",'Source NewCleanData'!E1300,"")</f>
        <v>ensuresT=#ToReverse(#S);</v>
      </c>
      <c r="E211" t="b">
        <f t="shared" si="6"/>
        <v>0</v>
      </c>
      <c r="F211" s="80" t="str">
        <f>IF('Source NewCleanData'!$C1300="lesson5",'Source NewCleanData'!F1300,"")</f>
        <v>2018-04-26T16:04:22.966Z</v>
      </c>
    </row>
    <row r="212" spans="1:6" x14ac:dyDescent="0.3">
      <c r="A212">
        <f>VLOOKUP(C212,'UniqueAuthor#s'!$V$5:$W$61,2,TRUE)</f>
        <v>37</v>
      </c>
      <c r="B212" t="str">
        <f>IF('Source NewCleanData'!$C1301="lesson5",'Source NewCleanData'!C1301,"")</f>
        <v>lesson5</v>
      </c>
      <c r="C212">
        <f>IF('Source NewCleanData'!$C1301="lesson5",'Source NewCleanData'!D1301,"")</f>
        <v>625941617</v>
      </c>
      <c r="D212" t="str">
        <f>IF('Source NewCleanData'!$C1301="lesson5",'Source NewCleanData'!E1301,"")</f>
        <v>ensuresT=#To#S;</v>
      </c>
      <c r="E212" t="b">
        <f t="shared" si="6"/>
        <v>0</v>
      </c>
      <c r="F212" s="80" t="str">
        <f>IF('Source NewCleanData'!$C1301="lesson5",'Source NewCleanData'!F1301,"")</f>
        <v>2018-04-26T16:04:37.601Z</v>
      </c>
    </row>
    <row r="213" spans="1:6" x14ac:dyDescent="0.3">
      <c r="A213">
        <f>VLOOKUP(C213,'UniqueAuthor#s'!$V$5:$W$61,2,TRUE)</f>
        <v>37</v>
      </c>
      <c r="B213" t="str">
        <f>IF('Source NewCleanData'!$C1302="lesson5",'Source NewCleanData'!C1302,"")</f>
        <v>lesson5</v>
      </c>
      <c r="C213">
        <f>IF('Source NewCleanData'!$C1302="lesson5",'Source NewCleanData'!D1302,"")</f>
        <v>625941617</v>
      </c>
      <c r="D213" t="str">
        <f>IF('Source NewCleanData'!$C1302="lesson5",'Source NewCleanData'!E1302,"")</f>
        <v>ensuresT=#So#T;</v>
      </c>
      <c r="E213" t="b">
        <f t="shared" si="6"/>
        <v>1</v>
      </c>
      <c r="F213" s="80" t="str">
        <f>IF('Source NewCleanData'!$C1302="lesson5",'Source NewCleanData'!F1302,"")</f>
        <v>2018-04-26T16:05:03.126Z</v>
      </c>
    </row>
    <row r="214" spans="1:6" x14ac:dyDescent="0.3">
      <c r="A214">
        <f>VLOOKUP(C214,'UniqueAuthor#s'!$V$5:$W$61,2,TRUE)</f>
        <v>37</v>
      </c>
      <c r="B214" t="str">
        <f>IF('Source NewCleanData'!$C1313="lesson5",'Source NewCleanData'!C1313,"")</f>
        <v>lesson5</v>
      </c>
      <c r="C214">
        <f>IF('Source NewCleanData'!$C1313="lesson5",'Source NewCleanData'!D1313,"")</f>
        <v>625941617</v>
      </c>
      <c r="D214" t="str">
        <f>IF('Source NewCleanData'!$C1313="lesson5",'Source NewCleanData'!E1313,"")</f>
        <v>ensuresT=#So#T;</v>
      </c>
      <c r="E214" t="b">
        <f t="shared" si="6"/>
        <v>1</v>
      </c>
      <c r="F214" s="80" t="str">
        <f>IF('Source NewCleanData'!$C1313="lesson5",'Source NewCleanData'!F1313,"")</f>
        <v>2018-05-03T04:56:59.009Z</v>
      </c>
    </row>
    <row r="215" spans="1:6" x14ac:dyDescent="0.3">
      <c r="A215">
        <f>VLOOKUP(C215,'UniqueAuthor#s'!$V$5:$W$61,2,TRUE)</f>
        <v>38</v>
      </c>
      <c r="B215" t="str">
        <f>IF('Source NewCleanData'!$C1328="lesson5",'Source NewCleanData'!C1328,"")</f>
        <v>lesson5</v>
      </c>
      <c r="C215">
        <f>IF('Source NewCleanData'!$C1328="lesson5",'Source NewCleanData'!D1328,"")</f>
        <v>641372445</v>
      </c>
      <c r="D215" t="str">
        <f>IF('Source NewCleanData'!$C1328="lesson5",'Source NewCleanData'!E1328,"")</f>
        <v>ensuresT=#To#S;</v>
      </c>
      <c r="E215" t="b">
        <f t="shared" si="6"/>
        <v>0</v>
      </c>
      <c r="F215" s="80" t="str">
        <f>IF('Source NewCleanData'!$C1328="lesson5",'Source NewCleanData'!F1328,"")</f>
        <v>2018-04-29T23:23:20.559Z</v>
      </c>
    </row>
    <row r="216" spans="1:6" x14ac:dyDescent="0.3">
      <c r="A216">
        <f>VLOOKUP(C216,'UniqueAuthor#s'!$V$5:$W$61,2,TRUE)</f>
        <v>38</v>
      </c>
      <c r="B216" t="str">
        <f>IF('Source NewCleanData'!$C1329="lesson5",'Source NewCleanData'!C1329,"")</f>
        <v>lesson5</v>
      </c>
      <c r="C216">
        <f>IF('Source NewCleanData'!$C1329="lesson5",'Source NewCleanData'!D1329,"")</f>
        <v>641372445</v>
      </c>
      <c r="D216" t="str">
        <f>IF('Source NewCleanData'!$C1329="lesson5",'Source NewCleanData'!E1329,"")</f>
        <v>ensuresT=#To#SandS=Empty_String;</v>
      </c>
      <c r="E216" t="b">
        <f t="shared" si="6"/>
        <v>0</v>
      </c>
      <c r="F216" s="80" t="str">
        <f>IF('Source NewCleanData'!$C1329="lesson5",'Source NewCleanData'!F1329,"")</f>
        <v>2018-04-29T23:23:34.659Z</v>
      </c>
    </row>
    <row r="217" spans="1:6" x14ac:dyDescent="0.3">
      <c r="A217">
        <f>VLOOKUP(C217,'UniqueAuthor#s'!$V$5:$W$61,2,TRUE)</f>
        <v>38</v>
      </c>
      <c r="B217" t="str">
        <f>IF('Source NewCleanData'!$C1330="lesson5",'Source NewCleanData'!C1330,"")</f>
        <v>lesson5</v>
      </c>
      <c r="C217">
        <f>IF('Source NewCleanData'!$C1330="lesson5",'Source NewCleanData'!D1330,"")</f>
        <v>641372445</v>
      </c>
      <c r="D217" t="str">
        <f>IF('Source NewCleanData'!$C1330="lesson5",'Source NewCleanData'!E1330,"")</f>
        <v>ensuresT=To#SandS=Empty_String;</v>
      </c>
      <c r="E217" t="b">
        <f t="shared" si="6"/>
        <v>0</v>
      </c>
      <c r="F217" s="80" t="str">
        <f>IF('Source NewCleanData'!$C1330="lesson5",'Source NewCleanData'!F1330,"")</f>
        <v>2018-04-29T23:23:57.736Z</v>
      </c>
    </row>
    <row r="218" spans="1:6" x14ac:dyDescent="0.3">
      <c r="A218">
        <f>VLOOKUP(C218,'UniqueAuthor#s'!$V$5:$W$61,2,TRUE)</f>
        <v>38</v>
      </c>
      <c r="B218" t="str">
        <f>IF('Source NewCleanData'!$C1331="lesson5",'Source NewCleanData'!C1331,"")</f>
        <v>lesson5</v>
      </c>
      <c r="C218">
        <f>IF('Source NewCleanData'!$C1331="lesson5",'Source NewCleanData'!D1331,"")</f>
        <v>641372445</v>
      </c>
      <c r="D218" t="str">
        <f>IF('Source NewCleanData'!$C1331="lesson5",'Source NewCleanData'!E1331,"")</f>
        <v>ensuresS=Empty_String;</v>
      </c>
      <c r="E218" t="b">
        <f t="shared" si="6"/>
        <v>0</v>
      </c>
      <c r="F218" s="80" t="str">
        <f>IF('Source NewCleanData'!$C1331="lesson5",'Source NewCleanData'!F1331,"")</f>
        <v>2018-04-29T23:24:07.497Z</v>
      </c>
    </row>
    <row r="219" spans="1:6" x14ac:dyDescent="0.3">
      <c r="A219">
        <f>VLOOKUP(C219,'UniqueAuthor#s'!$V$5:$W$61,2,TRUE)</f>
        <v>39</v>
      </c>
      <c r="B219" t="str">
        <f>IF('Source NewCleanData'!$C1358="lesson5",'Source NewCleanData'!C1358,"")</f>
        <v>lesson5</v>
      </c>
      <c r="C219">
        <f>IF('Source NewCleanData'!$C1358="lesson5",'Source NewCleanData'!D1358,"")</f>
        <v>665385044</v>
      </c>
      <c r="D219" t="str">
        <f>IF('Source NewCleanData'!$C1358="lesson5",'Source NewCleanData'!E1358,"")</f>
        <v>ensuresT=#So#T;</v>
      </c>
      <c r="E219" t="b">
        <f t="shared" si="6"/>
        <v>1</v>
      </c>
      <c r="F219" s="80" t="str">
        <f>IF('Source NewCleanData'!$C1358="lesson5",'Source NewCleanData'!F1358,"")</f>
        <v>2018-04-24T13:57:40.325Z</v>
      </c>
    </row>
    <row r="220" spans="1:6" x14ac:dyDescent="0.3">
      <c r="A220">
        <f>VLOOKUP(C220,'UniqueAuthor#s'!$V$5:$W$61,2,TRUE)</f>
        <v>40</v>
      </c>
      <c r="B220" t="str">
        <f>IF('Source NewCleanData'!$C1390="lesson5",'Source NewCleanData'!C1390,"")</f>
        <v>lesson5</v>
      </c>
      <c r="C220">
        <f>IF('Source NewCleanData'!$C1390="lesson5",'Source NewCleanData'!D1390,"")</f>
        <v>667897783</v>
      </c>
      <c r="D220" t="str">
        <f>IF('Source NewCleanData'!$C1390="lesson5",'Source NewCleanData'!E1390,"")</f>
        <v>ensuresT=&lt;Temp&gt;+#T;</v>
      </c>
      <c r="E220" t="b">
        <f t="shared" si="6"/>
        <v>0</v>
      </c>
      <c r="F220" s="80" t="str">
        <f>IF('Source NewCleanData'!$C1390="lesson5",'Source NewCleanData'!F1390,"")</f>
        <v>2018-05-03T22:03:53.246Z</v>
      </c>
    </row>
    <row r="221" spans="1:6" x14ac:dyDescent="0.3">
      <c r="A221">
        <f>VLOOKUP(C221,'UniqueAuthor#s'!$V$5:$W$61,2,TRUE)</f>
        <v>40</v>
      </c>
      <c r="B221" t="str">
        <f>IF('Source NewCleanData'!$C1391="lesson5",'Source NewCleanData'!C1391,"")</f>
        <v>lesson5</v>
      </c>
      <c r="C221">
        <f>IF('Source NewCleanData'!$C1391="lesson5",'Source NewCleanData'!D1391,"")</f>
        <v>667897783</v>
      </c>
      <c r="D221" t="str">
        <f>IF('Source NewCleanData'!$C1391="lesson5",'Source NewCleanData'!E1391,"")</f>
        <v>ensuresT=&lt;Temp&gt;o#T;</v>
      </c>
      <c r="E221" t="b">
        <f t="shared" si="6"/>
        <v>0</v>
      </c>
      <c r="F221" s="80" t="str">
        <f>IF('Source NewCleanData'!$C1391="lesson5",'Source NewCleanData'!F1391,"")</f>
        <v>2018-05-03T22:04:02.416Z</v>
      </c>
    </row>
    <row r="222" spans="1:6" x14ac:dyDescent="0.3">
      <c r="A222">
        <f>VLOOKUP(C222,'UniqueAuthor#s'!$V$5:$W$61,2,TRUE)</f>
        <v>40</v>
      </c>
      <c r="B222" t="str">
        <f>IF('Source NewCleanData'!$C1392="lesson5",'Source NewCleanData'!C1392,"")</f>
        <v>lesson5</v>
      </c>
      <c r="C222">
        <f>IF('Source NewCleanData'!$C1392="lesson5",'Source NewCleanData'!D1392,"")</f>
        <v>667897783</v>
      </c>
      <c r="D222" t="str">
        <f>IF('Source NewCleanData'!$C1392="lesson5",'Source NewCleanData'!E1392,"")</f>
        <v>ensuresT=&lt;#Temp&gt;o#T;</v>
      </c>
      <c r="E222" t="b">
        <f t="shared" si="6"/>
        <v>0</v>
      </c>
      <c r="F222" s="80" t="str">
        <f>IF('Source NewCleanData'!$C1392="lesson5",'Source NewCleanData'!F1392,"")</f>
        <v>2018-05-03T22:04:35.512Z</v>
      </c>
    </row>
    <row r="223" spans="1:6" x14ac:dyDescent="0.3">
      <c r="A223">
        <f>VLOOKUP(C223,'UniqueAuthor#s'!$V$5:$W$61,2,TRUE)</f>
        <v>40</v>
      </c>
      <c r="B223" t="str">
        <f>IF('Source NewCleanData'!$C1393="lesson5",'Source NewCleanData'!C1393,"")</f>
        <v>lesson5</v>
      </c>
      <c r="C223">
        <f>IF('Source NewCleanData'!$C1393="lesson5",'Source NewCleanData'!D1393,"")</f>
        <v>667897783</v>
      </c>
      <c r="D223" t="str">
        <f>IF('Source NewCleanData'!$C1393="lesson5",'Source NewCleanData'!E1393,"")</f>
        <v>ensuresT=#T;</v>
      </c>
      <c r="E223" t="b">
        <f t="shared" si="6"/>
        <v>0</v>
      </c>
      <c r="F223" s="80" t="str">
        <f>IF('Source NewCleanData'!$C1393="lesson5",'Source NewCleanData'!F1393,"")</f>
        <v>2018-05-03T22:05:02.915Z</v>
      </c>
    </row>
    <row r="224" spans="1:6" x14ac:dyDescent="0.3">
      <c r="A224">
        <f>VLOOKUP(C224,'UniqueAuthor#s'!$V$5:$W$61,2,TRUE)</f>
        <v>40</v>
      </c>
      <c r="B224" t="str">
        <f>IF('Source NewCleanData'!$C1394="lesson5",'Source NewCleanData'!C1394,"")</f>
        <v>lesson5</v>
      </c>
      <c r="C224">
        <f>IF('Source NewCleanData'!$C1394="lesson5",'Source NewCleanData'!D1394,"")</f>
        <v>667897783</v>
      </c>
      <c r="D224" t="str">
        <f>IF('Source NewCleanData'!$C1394="lesson5",'Source NewCleanData'!E1394,"")</f>
        <v>ensuresT=Prt_Btwn(0,1,#S)o#T;</v>
      </c>
      <c r="E224" t="b">
        <f t="shared" si="6"/>
        <v>1</v>
      </c>
      <c r="F224" s="80" t="str">
        <f>IF('Source NewCleanData'!$C1394="lesson5",'Source NewCleanData'!F1394,"")</f>
        <v>2018-05-03T22:06:58.597Z</v>
      </c>
    </row>
    <row r="225" spans="1:6" x14ac:dyDescent="0.3">
      <c r="A225">
        <f>VLOOKUP(C225,'UniqueAuthor#s'!$V$5:$W$61,2,TRUE)</f>
        <v>41</v>
      </c>
      <c r="B225" t="str">
        <f>IF('Source NewCleanData'!$C1439="lesson5",'Source NewCleanData'!C1439,"")</f>
        <v>lesson5</v>
      </c>
      <c r="C225">
        <f>IF('Source NewCleanData'!$C1439="lesson5",'Source NewCleanData'!D1439,"")</f>
        <v>722009152</v>
      </c>
      <c r="D225" t="str">
        <f>IF('Source NewCleanData'!$C1439="lesson5",'Source NewCleanData'!E1439,"")</f>
        <v>ensuresT=#So#T;</v>
      </c>
      <c r="E225" t="b">
        <f t="shared" si="6"/>
        <v>1</v>
      </c>
      <c r="F225" s="80" t="str">
        <f>IF('Source NewCleanData'!$C1439="lesson5",'Source NewCleanData'!F1439,"")</f>
        <v>2018-04-26T16:20:32.789Z</v>
      </c>
    </row>
    <row r="226" spans="1:6" x14ac:dyDescent="0.3">
      <c r="A226">
        <f>VLOOKUP(C226,'UniqueAuthor#s'!$V$5:$W$61,2,TRUE)</f>
        <v>42</v>
      </c>
      <c r="B226" t="str">
        <f>IF('Source NewCleanData'!$C1447="lesson5",'Source NewCleanData'!C1447,"")</f>
        <v>lesson5</v>
      </c>
      <c r="C226">
        <f>IF('Source NewCleanData'!$C1447="lesson5",'Source NewCleanData'!D1447,"")</f>
        <v>763921044</v>
      </c>
      <c r="D226" t="str">
        <f>IF('Source NewCleanData'!$C1447="lesson5",'Source NewCleanData'!E1447,"")</f>
        <v>ensures|T|=|#T|+1;</v>
      </c>
      <c r="E226" t="b">
        <f t="shared" si="6"/>
        <v>0</v>
      </c>
      <c r="F226" s="80" t="str">
        <f>IF('Source NewCleanData'!$C1447="lesson5",'Source NewCleanData'!F1447,"")</f>
        <v>2018-04-25T23:48:57.579Z</v>
      </c>
    </row>
    <row r="227" spans="1:6" x14ac:dyDescent="0.3">
      <c r="A227">
        <f>VLOOKUP(C227,'UniqueAuthor#s'!$V$5:$W$61,2,TRUE)</f>
        <v>42</v>
      </c>
      <c r="B227" t="str">
        <f>IF('Source NewCleanData'!$C1448="lesson5",'Source NewCleanData'!C1448,"")</f>
        <v>lesson5</v>
      </c>
      <c r="C227">
        <f>IF('Source NewCleanData'!$C1448="lesson5",'Source NewCleanData'!D1448,"")</f>
        <v>763921044</v>
      </c>
      <c r="D227" t="str">
        <f>IF('Source NewCleanData'!$C1448="lesson5",'Source NewCleanData'!E1448,"")</f>
        <v>ensures|T|=|#T|+1and|S|=|#S|-1;</v>
      </c>
      <c r="E227" t="b">
        <f t="shared" si="6"/>
        <v>0</v>
      </c>
      <c r="F227" s="80" t="str">
        <f>IF('Source NewCleanData'!$C1448="lesson5",'Source NewCleanData'!F1448,"")</f>
        <v>2018-04-25T23:51:51.226Z</v>
      </c>
    </row>
    <row r="228" spans="1:6" x14ac:dyDescent="0.3">
      <c r="A228">
        <f>VLOOKUP(C228,'UniqueAuthor#s'!$V$5:$W$61,2,TRUE)</f>
        <v>42</v>
      </c>
      <c r="B228" t="str">
        <f>IF('Source NewCleanData'!$C1449="lesson5",'Source NewCleanData'!C1449,"")</f>
        <v>lesson5</v>
      </c>
      <c r="C228">
        <f>IF('Source NewCleanData'!$C1449="lesson5",'Source NewCleanData'!D1449,"")</f>
        <v>763921044</v>
      </c>
      <c r="D228" t="str">
        <f>IF('Source NewCleanData'!$C1449="lesson5",'Source NewCleanData'!E1449,"")</f>
        <v>ensuresT=#So#Tand|S|=0;</v>
      </c>
      <c r="E228" t="b">
        <f t="shared" si="6"/>
        <v>0</v>
      </c>
      <c r="F228" s="80" t="str">
        <f>IF('Source NewCleanData'!$C1449="lesson5",'Source NewCleanData'!F1449,"")</f>
        <v>2018-04-25T23:54:52.353Z</v>
      </c>
    </row>
    <row r="229" spans="1:6" x14ac:dyDescent="0.3">
      <c r="A229">
        <f>VLOOKUP(C229,'UniqueAuthor#s'!$V$5:$W$61,2,TRUE)</f>
        <v>42</v>
      </c>
      <c r="B229" t="str">
        <f>IF('Source NewCleanData'!$C1450="lesson5",'Source NewCleanData'!C1450,"")</f>
        <v>lesson5</v>
      </c>
      <c r="C229">
        <f>IF('Source NewCleanData'!$C1450="lesson5",'Source NewCleanData'!D1450,"")</f>
        <v>763921044</v>
      </c>
      <c r="D229" t="str">
        <f>IF('Source NewCleanData'!$C1450="lesson5",'Source NewCleanData'!E1450,"")</f>
        <v>ensuresT=#So#T;</v>
      </c>
      <c r="E229" t="b">
        <f t="shared" si="6"/>
        <v>1</v>
      </c>
      <c r="F229" s="80" t="str">
        <f>IF('Source NewCleanData'!$C1450="lesson5",'Source NewCleanData'!F1450,"")</f>
        <v>2018-04-25T23:55:06.170Z</v>
      </c>
    </row>
    <row r="230" spans="1:6" x14ac:dyDescent="0.3">
      <c r="A230">
        <f>VLOOKUP(C230,'UniqueAuthor#s'!$V$5:$W$61,2,TRUE)</f>
        <v>43</v>
      </c>
      <c r="B230" t="str">
        <f>IF('Source NewCleanData'!$C1466="lesson5",'Source NewCleanData'!C1466,"")</f>
        <v>lesson5</v>
      </c>
      <c r="C230">
        <f>IF('Source NewCleanData'!$C1466="lesson5",'Source NewCleanData'!D1466,"")</f>
        <v>768375577</v>
      </c>
      <c r="D230" t="str">
        <f>IF('Source NewCleanData'!$C1466="lesson5",'Source NewCleanData'!E1466,"")</f>
        <v>ensuresT=&lt;#S&gt;o#T;</v>
      </c>
      <c r="E230" t="b">
        <f t="shared" si="6"/>
        <v>0</v>
      </c>
      <c r="F230" s="80" t="str">
        <f>IF('Source NewCleanData'!$C1466="lesson5",'Source NewCleanData'!F1466,"")</f>
        <v>2018-04-24T19:39:58.107Z</v>
      </c>
    </row>
    <row r="231" spans="1:6" x14ac:dyDescent="0.3">
      <c r="A231">
        <f>VLOOKUP(C231,'UniqueAuthor#s'!$V$5:$W$61,2,TRUE)</f>
        <v>43</v>
      </c>
      <c r="B231" t="str">
        <f>IF('Source NewCleanData'!$C1467="lesson5",'Source NewCleanData'!C1467,"")</f>
        <v>lesson5</v>
      </c>
      <c r="C231">
        <f>IF('Source NewCleanData'!$C1467="lesson5",'Source NewCleanData'!D1467,"")</f>
        <v>768375577</v>
      </c>
      <c r="D231" t="str">
        <f>IF('Source NewCleanData'!$C1467="lesson5",'Source NewCleanData'!E1467,"")</f>
        <v>ensuresT=&lt;#S&gt;o#T;</v>
      </c>
      <c r="E231" t="b">
        <f t="shared" si="6"/>
        <v>0</v>
      </c>
      <c r="F231" s="80" t="str">
        <f>IF('Source NewCleanData'!$C1467="lesson5",'Source NewCleanData'!F1467,"")</f>
        <v>2018-04-24T19:40:51.045Z</v>
      </c>
    </row>
    <row r="232" spans="1:6" x14ac:dyDescent="0.3">
      <c r="A232">
        <f>VLOOKUP(C232,'UniqueAuthor#s'!$V$5:$W$61,2,TRUE)</f>
        <v>43</v>
      </c>
      <c r="B232" t="str">
        <f>IF('Source NewCleanData'!$C1468="lesson5",'Source NewCleanData'!C1468,"")</f>
        <v>lesson5</v>
      </c>
      <c r="C232">
        <f>IF('Source NewCleanData'!$C1468="lesson5",'Source NewCleanData'!D1468,"")</f>
        <v>768375577</v>
      </c>
      <c r="D232" t="str">
        <f>IF('Source NewCleanData'!$C1468="lesson5",'Source NewCleanData'!E1468,"")</f>
        <v>ensuresS=Empty_String;</v>
      </c>
      <c r="E232" t="b">
        <f t="shared" si="6"/>
        <v>0</v>
      </c>
      <c r="F232" s="80" t="str">
        <f>IF('Source NewCleanData'!$C1468="lesson5",'Source NewCleanData'!F1468,"")</f>
        <v>2018-04-24T19:42:03.106Z</v>
      </c>
    </row>
    <row r="233" spans="1:6" x14ac:dyDescent="0.3">
      <c r="A233">
        <f>VLOOKUP(C233,'UniqueAuthor#s'!$V$5:$W$61,2,TRUE)</f>
        <v>44</v>
      </c>
      <c r="B233" t="str">
        <f>IF('Source NewCleanData'!$C1535="lesson5",'Source NewCleanData'!C1535,"")</f>
        <v>lesson5</v>
      </c>
      <c r="C233">
        <f>IF('Source NewCleanData'!$C1535="lesson5",'Source NewCleanData'!D1535,"")</f>
        <v>831120960</v>
      </c>
      <c r="D233" t="str">
        <f>IF('Source NewCleanData'!$C1535="lesson5",'Source NewCleanData'!E1535,"")</f>
        <v>ensuresT=#S;</v>
      </c>
      <c r="E233" t="b">
        <f t="shared" si="6"/>
        <v>0</v>
      </c>
      <c r="F233" s="80" t="str">
        <f>IF('Source NewCleanData'!$C1535="lesson5",'Source NewCleanData'!F1535,"")</f>
        <v>2018-04-26T04:20:36.009Z</v>
      </c>
    </row>
    <row r="234" spans="1:6" x14ac:dyDescent="0.3">
      <c r="A234">
        <f>VLOOKUP(C234,'UniqueAuthor#s'!$V$5:$W$61,2,TRUE)</f>
        <v>44</v>
      </c>
      <c r="B234" t="str">
        <f>IF('Source NewCleanData'!$C1536="lesson5",'Source NewCleanData'!C1536,"")</f>
        <v>lesson5</v>
      </c>
      <c r="C234">
        <f>IF('Source NewCleanData'!$C1536="lesson5",'Source NewCleanData'!D1536,"")</f>
        <v>831120960</v>
      </c>
      <c r="D234" t="str">
        <f>IF('Source NewCleanData'!$C1536="lesson5",'Source NewCleanData'!E1536,"")</f>
        <v>ensuresT=#To#S;</v>
      </c>
      <c r="E234" t="b">
        <f t="shared" si="6"/>
        <v>0</v>
      </c>
      <c r="F234" s="80" t="str">
        <f>IF('Source NewCleanData'!$C1536="lesson5",'Source NewCleanData'!F1536,"")</f>
        <v>2018-04-26T04:21:09.824Z</v>
      </c>
    </row>
    <row r="235" spans="1:6" x14ac:dyDescent="0.3">
      <c r="A235">
        <f>VLOOKUP(C235,'UniqueAuthor#s'!$V$5:$W$61,2,TRUE)</f>
        <v>44</v>
      </c>
      <c r="B235" t="str">
        <f>IF('Source NewCleanData'!$C1537="lesson5",'Source NewCleanData'!C1537,"")</f>
        <v>lesson5</v>
      </c>
      <c r="C235">
        <f>IF('Source NewCleanData'!$C1537="lesson5",'Source NewCleanData'!D1537,"")</f>
        <v>831120960</v>
      </c>
      <c r="D235" t="str">
        <f>IF('Source NewCleanData'!$C1537="lesson5",'Source NewCleanData'!E1537,"")</f>
        <v>ensuresT=Reverse(#S)o#T;</v>
      </c>
      <c r="E235" t="b">
        <f t="shared" si="6"/>
        <v>1</v>
      </c>
      <c r="F235" s="80" t="str">
        <f>IF('Source NewCleanData'!$C1537="lesson5",'Source NewCleanData'!F1537,"")</f>
        <v>2018-04-26T04:21:25.537Z</v>
      </c>
    </row>
    <row r="236" spans="1:6" x14ac:dyDescent="0.3">
      <c r="A236">
        <f>VLOOKUP(C236,'UniqueAuthor#s'!$V$5:$W$61,2,TRUE)</f>
        <v>45</v>
      </c>
      <c r="B236" t="str">
        <f>IF('Source NewCleanData'!$C1566="lesson5",'Source NewCleanData'!C1566,"")</f>
        <v>lesson5</v>
      </c>
      <c r="C236">
        <f>IF('Source NewCleanData'!$C1566="lesson5",'Source NewCleanData'!D1566,"")</f>
        <v>839277133</v>
      </c>
      <c r="D236" t="str">
        <f>IF('Source NewCleanData'!$C1566="lesson5",'Source NewCleanData'!E1566,"")</f>
        <v>ensuresT=Reverse(#S)o#T;;</v>
      </c>
      <c r="E236" t="b">
        <f t="shared" si="6"/>
        <v>0</v>
      </c>
      <c r="F236" s="80" t="str">
        <f>IF('Source NewCleanData'!$C1566="lesson5",'Source NewCleanData'!F1566,"")</f>
        <v>2018-04-25T20:49:52.367Z</v>
      </c>
    </row>
    <row r="237" spans="1:6" x14ac:dyDescent="0.3">
      <c r="A237">
        <f>VLOOKUP(C237,'UniqueAuthor#s'!$V$5:$W$61,2,TRUE)</f>
        <v>45</v>
      </c>
      <c r="B237" t="str">
        <f>IF('Source NewCleanData'!$C1567="lesson5",'Source NewCleanData'!C1567,"")</f>
        <v>lesson5</v>
      </c>
      <c r="C237">
        <f>IF('Source NewCleanData'!$C1567="lesson5",'Source NewCleanData'!D1567,"")</f>
        <v>839277133</v>
      </c>
      <c r="D237" t="str">
        <f>IF('Source NewCleanData'!$C1567="lesson5",'Source NewCleanData'!E1567,"")</f>
        <v>ensuresT=Reverse(#S)o#T;</v>
      </c>
      <c r="E237" t="b">
        <f t="shared" si="6"/>
        <v>1</v>
      </c>
      <c r="F237" s="80" t="str">
        <f>IF('Source NewCleanData'!$C1567="lesson5",'Source NewCleanData'!F1567,"")</f>
        <v>2018-04-25T20:50:05.346Z</v>
      </c>
    </row>
    <row r="238" spans="1:6" x14ac:dyDescent="0.3">
      <c r="A238">
        <f>VLOOKUP(C238,'UniqueAuthor#s'!$V$5:$W$61,2,TRUE)</f>
        <v>46</v>
      </c>
      <c r="B238" t="str">
        <f>IF('Source NewCleanData'!$C1648="lesson5",'Source NewCleanData'!C1648,"")</f>
        <v>lesson5</v>
      </c>
      <c r="C238">
        <f>IF('Source NewCleanData'!$C1648="lesson5",'Source NewCleanData'!D1648,"")</f>
        <v>861932434</v>
      </c>
      <c r="D238" t="str">
        <f>IF('Source NewCleanData'!$C1648="lesson5",'Source NewCleanData'!E1648,"")</f>
        <v>ensuresT=&lt;#S&gt;o#T;</v>
      </c>
      <c r="E238" t="b">
        <f t="shared" si="6"/>
        <v>0</v>
      </c>
      <c r="F238" s="80" t="str">
        <f>IF('Source NewCleanData'!$C1648="lesson5",'Source NewCleanData'!F1648,"")</f>
        <v>2018-04-24T00:52:40.833Z</v>
      </c>
    </row>
    <row r="239" spans="1:6" x14ac:dyDescent="0.3">
      <c r="A239">
        <f>VLOOKUP(C239,'UniqueAuthor#s'!$V$5:$W$61,2,TRUE)</f>
        <v>46</v>
      </c>
      <c r="B239" t="str">
        <f>IF('Source NewCleanData'!$C1649="lesson5",'Source NewCleanData'!C1649,"")</f>
        <v>lesson5</v>
      </c>
      <c r="C239">
        <f>IF('Source NewCleanData'!$C1649="lesson5",'Source NewCleanData'!D1649,"")</f>
        <v>861932434</v>
      </c>
      <c r="D239" t="str">
        <f>IF('Source NewCleanData'!$C1649="lesson5",'Source NewCleanData'!E1649,"")</f>
        <v>ensuresT=#So#T;</v>
      </c>
      <c r="E239" t="b">
        <f t="shared" si="6"/>
        <v>1</v>
      </c>
      <c r="F239" s="80" t="str">
        <f>IF('Source NewCleanData'!$C1649="lesson5",'Source NewCleanData'!F1649,"")</f>
        <v>2018-04-24T00:54:37.021Z</v>
      </c>
    </row>
    <row r="240" spans="1:6" x14ac:dyDescent="0.3">
      <c r="A240">
        <f>VLOOKUP(C240,'UniqueAuthor#s'!$V$5:$W$61,2,TRUE)</f>
        <v>46</v>
      </c>
      <c r="B240" t="str">
        <f>IF('Source NewCleanData'!$C1664="lesson5",'Source NewCleanData'!C1664,"")</f>
        <v>lesson5</v>
      </c>
      <c r="C240">
        <f>IF('Source NewCleanData'!$C1664="lesson5",'Source NewCleanData'!D1664,"")</f>
        <v>861932434</v>
      </c>
      <c r="D240" t="str">
        <f>IF('Source NewCleanData'!$C1664="lesson5",'Source NewCleanData'!E1664,"")</f>
        <v>ensuresT=&lt;#S&gt;o#T;</v>
      </c>
      <c r="E240" t="b">
        <f t="shared" si="6"/>
        <v>0</v>
      </c>
      <c r="F240" s="80" t="str">
        <f>IF('Source NewCleanData'!$C1664="lesson5",'Source NewCleanData'!F1664,"")</f>
        <v>2018-04-24T16:36:52.844Z</v>
      </c>
    </row>
    <row r="241" spans="1:6" x14ac:dyDescent="0.3">
      <c r="A241">
        <f>VLOOKUP(C241,'UniqueAuthor#s'!$V$5:$W$61,2,TRUE)</f>
        <v>46</v>
      </c>
      <c r="B241" t="str">
        <f>IF('Source NewCleanData'!$C1665="lesson5",'Source NewCleanData'!C1665,"")</f>
        <v>lesson5</v>
      </c>
      <c r="C241">
        <f>IF('Source NewCleanData'!$C1665="lesson5",'Source NewCleanData'!D1665,"")</f>
        <v>861932434</v>
      </c>
      <c r="D241" t="str">
        <f>IF('Source NewCleanData'!$C1665="lesson5",'Source NewCleanData'!E1665,"")</f>
        <v>ensuresT=#So#T;</v>
      </c>
      <c r="E241" t="b">
        <f t="shared" si="6"/>
        <v>1</v>
      </c>
      <c r="F241" s="80" t="str">
        <f>IF('Source NewCleanData'!$C1665="lesson5",'Source NewCleanData'!F1665,"")</f>
        <v>2018-04-24T16:37:45.869Z</v>
      </c>
    </row>
    <row r="242" spans="1:6" x14ac:dyDescent="0.3">
      <c r="A242">
        <f>VLOOKUP(C242,'UniqueAuthor#s'!$V$5:$W$61,2,TRUE)</f>
        <v>46</v>
      </c>
      <c r="B242" t="str">
        <f>IF('Source NewCleanData'!$C1680="lesson5",'Source NewCleanData'!C1680,"")</f>
        <v>lesson5</v>
      </c>
      <c r="C242">
        <f>IF('Source NewCleanData'!$C1680="lesson5",'Source NewCleanData'!D1680,"")</f>
        <v>861932434</v>
      </c>
      <c r="D242" t="str">
        <f>IF('Source NewCleanData'!$C1680="lesson5",'Source NewCleanData'!E1680,"")</f>
        <v>ensuresT=#So#T;</v>
      </c>
      <c r="E242" t="b">
        <f t="shared" si="6"/>
        <v>1</v>
      </c>
      <c r="F242" s="80" t="str">
        <f>IF('Source NewCleanData'!$C1680="lesson5",'Source NewCleanData'!F1680,"")</f>
        <v>2018-05-03T04:20:25.215Z</v>
      </c>
    </row>
    <row r="243" spans="1:6" x14ac:dyDescent="0.3">
      <c r="A243">
        <f>VLOOKUP(C243,'UniqueAuthor#s'!$V$5:$W$61,2,TRUE)</f>
        <v>47</v>
      </c>
      <c r="B243" t="str">
        <f>IF('Source NewCleanData'!$C1715="lesson5",'Source NewCleanData'!C1715,"")</f>
        <v>lesson5</v>
      </c>
      <c r="C243">
        <f>IF('Source NewCleanData'!$C1715="lesson5",'Source NewCleanData'!D1715,"")</f>
        <v>864564499</v>
      </c>
      <c r="D243" t="str">
        <f>IF('Source NewCleanData'!$C1715="lesson5",'Source NewCleanData'!E1715,"")</f>
        <v>ensuresT=Tempo#T;</v>
      </c>
      <c r="E243" t="b">
        <f t="shared" si="6"/>
        <v>0</v>
      </c>
      <c r="F243" s="80" t="str">
        <f>IF('Source NewCleanData'!$C1715="lesson5",'Source NewCleanData'!F1715,"")</f>
        <v>2018-05-03T19:23:55.673Z</v>
      </c>
    </row>
    <row r="244" spans="1:6" x14ac:dyDescent="0.3">
      <c r="A244">
        <f>VLOOKUP(C244,'UniqueAuthor#s'!$V$5:$W$61,2,TRUE)</f>
        <v>47</v>
      </c>
      <c r="B244" t="str">
        <f>IF('Source NewCleanData'!$C1716="lesson5",'Source NewCleanData'!C1716,"")</f>
        <v>lesson5</v>
      </c>
      <c r="C244">
        <f>IF('Source NewCleanData'!$C1716="lesson5",'Source NewCleanData'!D1716,"")</f>
        <v>864564499</v>
      </c>
      <c r="D244" t="str">
        <f>IF('Source NewCleanData'!$C1716="lesson5",'Source NewCleanData'!E1716,"")</f>
        <v>ensuresT=#S;</v>
      </c>
      <c r="E244" t="b">
        <f t="shared" si="6"/>
        <v>0</v>
      </c>
      <c r="F244" s="80" t="str">
        <f>IF('Source NewCleanData'!$C1716="lesson5",'Source NewCleanData'!F1716,"")</f>
        <v>2018-05-03T19:24:27.476Z</v>
      </c>
    </row>
    <row r="245" spans="1:6" x14ac:dyDescent="0.3">
      <c r="A245">
        <f>VLOOKUP(C245,'UniqueAuthor#s'!$V$5:$W$61,2,TRUE)</f>
        <v>47</v>
      </c>
      <c r="B245" t="str">
        <f>IF('Source NewCleanData'!$C1717="lesson5",'Source NewCleanData'!C1717,"")</f>
        <v>lesson5</v>
      </c>
      <c r="C245">
        <f>IF('Source NewCleanData'!$C1717="lesson5",'Source NewCleanData'!D1717,"")</f>
        <v>864564499</v>
      </c>
      <c r="D245" t="str">
        <f>IF('Source NewCleanData'!$C1717="lesson5",'Source NewCleanData'!E1717,"")</f>
        <v>ensuresT=Reverse(#S);</v>
      </c>
      <c r="E245" t="b">
        <f t="shared" si="6"/>
        <v>0</v>
      </c>
      <c r="F245" s="80" t="str">
        <f>IF('Source NewCleanData'!$C1717="lesson5",'Source NewCleanData'!F1717,"")</f>
        <v>2018-05-03T19:24:57.193Z</v>
      </c>
    </row>
    <row r="246" spans="1:6" x14ac:dyDescent="0.3">
      <c r="A246">
        <f>VLOOKUP(C246,'UniqueAuthor#s'!$V$5:$W$61,2,TRUE)</f>
        <v>47</v>
      </c>
      <c r="B246" t="str">
        <f>IF('Source NewCleanData'!$C1718="lesson5",'Source NewCleanData'!C1718,"")</f>
        <v>lesson5</v>
      </c>
      <c r="C246">
        <f>IF('Source NewCleanData'!$C1718="lesson5",'Source NewCleanData'!D1718,"")</f>
        <v>864564499</v>
      </c>
      <c r="D246" t="str">
        <f>IF('Source NewCleanData'!$C1718="lesson5",'Source NewCleanData'!E1718,"")</f>
        <v>ensuresT=#So#T;</v>
      </c>
      <c r="E246" t="b">
        <f t="shared" si="6"/>
        <v>1</v>
      </c>
      <c r="F246" s="80" t="str">
        <f>IF('Source NewCleanData'!$C1718="lesson5",'Source NewCleanData'!F1718,"")</f>
        <v>2018-05-03T19:25:38.377Z</v>
      </c>
    </row>
    <row r="247" spans="1:6" x14ac:dyDescent="0.3">
      <c r="A247">
        <f>VLOOKUP(C247,'UniqueAuthor#s'!$V$5:$W$61,2,TRUE)</f>
        <v>48</v>
      </c>
      <c r="B247" t="str">
        <f>IF('Source NewCleanData'!$C1737="lesson5",'Source NewCleanData'!C1737,"")</f>
        <v>lesson5</v>
      </c>
      <c r="C247">
        <f>IF('Source NewCleanData'!$C1737="lesson5",'Source NewCleanData'!D1737,"")</f>
        <v>872801156</v>
      </c>
      <c r="D247" t="str">
        <f>IF('Source NewCleanData'!$C1737="lesson5",'Source NewCleanData'!E1737,"")</f>
        <v>ensuresT=#So#T;</v>
      </c>
      <c r="E247" t="b">
        <f t="shared" si="6"/>
        <v>1</v>
      </c>
      <c r="F247" s="80" t="str">
        <f>IF('Source NewCleanData'!$C1737="lesson5",'Source NewCleanData'!F1737,"")</f>
        <v>2018-04-27T12:53:32.063Z</v>
      </c>
    </row>
    <row r="248" spans="1:6" x14ac:dyDescent="0.3">
      <c r="A248">
        <f>VLOOKUP(C248,'UniqueAuthor#s'!$V$5:$W$61,2,TRUE)</f>
        <v>49</v>
      </c>
      <c r="B248" t="str">
        <f>IF('Source NewCleanData'!$C1748="lesson5",'Source NewCleanData'!C1748,"")</f>
        <v>lesson5</v>
      </c>
      <c r="C248">
        <f>IF('Source NewCleanData'!$C1748="lesson5",'Source NewCleanData'!D1748,"")</f>
        <v>888277516</v>
      </c>
      <c r="D248" t="str">
        <f>IF('Source NewCleanData'!$C1748="lesson5",'Source NewCleanData'!E1748,"")</f>
        <v>ensuresT=Reverse(S);</v>
      </c>
      <c r="E248" t="b">
        <f t="shared" si="6"/>
        <v>0</v>
      </c>
      <c r="F248" s="80" t="str">
        <f>IF('Source NewCleanData'!$C1748="lesson5",'Source NewCleanData'!F1748,"")</f>
        <v>2018-04-24T16:44:09.288Z</v>
      </c>
    </row>
    <row r="249" spans="1:6" x14ac:dyDescent="0.3">
      <c r="A249">
        <f>VLOOKUP(C249,'UniqueAuthor#s'!$V$5:$W$61,2,TRUE)</f>
        <v>49</v>
      </c>
      <c r="B249" t="str">
        <f>IF('Source NewCleanData'!$C1749="lesson5",'Source NewCleanData'!C1749,"")</f>
        <v>lesson5</v>
      </c>
      <c r="C249">
        <f>IF('Source NewCleanData'!$C1749="lesson5",'Source NewCleanData'!D1749,"")</f>
        <v>888277516</v>
      </c>
      <c r="D249" t="str">
        <f>IF('Source NewCleanData'!$C1749="lesson5",'Source NewCleanData'!E1749,"")</f>
        <v>ensuresT=#S;</v>
      </c>
      <c r="E249" t="b">
        <f t="shared" si="6"/>
        <v>0</v>
      </c>
      <c r="F249" s="80" t="str">
        <f>IF('Source NewCleanData'!$C1749="lesson5",'Source NewCleanData'!F1749,"")</f>
        <v>2018-04-24T16:44:29.961Z</v>
      </c>
    </row>
    <row r="250" spans="1:6" x14ac:dyDescent="0.3">
      <c r="A250">
        <f>VLOOKUP(C250,'UniqueAuthor#s'!$V$5:$W$61,2,TRUE)</f>
        <v>49</v>
      </c>
      <c r="B250" t="str">
        <f>IF('Source NewCleanData'!$C1750="lesson5",'Source NewCleanData'!C1750,"")</f>
        <v>lesson5</v>
      </c>
      <c r="C250">
        <f>IF('Source NewCleanData'!$C1750="lesson5",'Source NewCleanData'!D1750,"")</f>
        <v>888277516</v>
      </c>
      <c r="D250" t="str">
        <f>IF('Source NewCleanData'!$C1750="lesson5",'Source NewCleanData'!E1750,"")</f>
        <v>ensuresT=Reverse(#S);</v>
      </c>
      <c r="E250" t="b">
        <f t="shared" si="6"/>
        <v>0</v>
      </c>
      <c r="F250" s="80" t="str">
        <f>IF('Source NewCleanData'!$C1750="lesson5",'Source NewCleanData'!F1750,"")</f>
        <v>2018-04-24T16:44:45.072Z</v>
      </c>
    </row>
    <row r="251" spans="1:6" x14ac:dyDescent="0.3">
      <c r="A251">
        <f>VLOOKUP(C251,'UniqueAuthor#s'!$V$5:$W$61,2,TRUE)</f>
        <v>49</v>
      </c>
      <c r="B251" t="str">
        <f>IF('Source NewCleanData'!$C1751="lesson5",'Source NewCleanData'!C1751,"")</f>
        <v>lesson5</v>
      </c>
      <c r="C251">
        <f>IF('Source NewCleanData'!$C1751="lesson5",'Source NewCleanData'!D1751,"")</f>
        <v>888277516</v>
      </c>
      <c r="D251" t="str">
        <f>IF('Source NewCleanData'!$C1751="lesson5",'Source NewCleanData'!E1751,"")</f>
        <v>ensuresT=#ToReverse(#S);</v>
      </c>
      <c r="E251" t="b">
        <f t="shared" si="6"/>
        <v>0</v>
      </c>
      <c r="F251" s="80" t="str">
        <f>IF('Source NewCleanData'!$C1751="lesson5",'Source NewCleanData'!F1751,"")</f>
        <v>2018-04-24T16:45:26.934Z</v>
      </c>
    </row>
    <row r="252" spans="1:6" x14ac:dyDescent="0.3">
      <c r="A252">
        <f>VLOOKUP(C252,'UniqueAuthor#s'!$V$5:$W$61,2,TRUE)</f>
        <v>49</v>
      </c>
      <c r="B252" t="str">
        <f>IF('Source NewCleanData'!$C1752="lesson5",'Source NewCleanData'!C1752,"")</f>
        <v>lesson5</v>
      </c>
      <c r="C252">
        <f>IF('Source NewCleanData'!$C1752="lesson5",'Source NewCleanData'!D1752,"")</f>
        <v>888277516</v>
      </c>
      <c r="D252" t="str">
        <f>IF('Source NewCleanData'!$C1752="lesson5",'Source NewCleanData'!E1752,"")</f>
        <v>ensuresT=#To#R;</v>
      </c>
      <c r="E252" t="b">
        <f t="shared" si="6"/>
        <v>0</v>
      </c>
      <c r="F252" s="80" t="str">
        <f>IF('Source NewCleanData'!$C1752="lesson5",'Source NewCleanData'!F1752,"")</f>
        <v>2018-04-24T16:46:08.105Z</v>
      </c>
    </row>
    <row r="253" spans="1:6" x14ac:dyDescent="0.3">
      <c r="A253">
        <f>VLOOKUP(C253,'UniqueAuthor#s'!$V$5:$W$61,2,TRUE)</f>
        <v>49</v>
      </c>
      <c r="B253" t="str">
        <f>IF('Source NewCleanData'!$C1753="lesson5",'Source NewCleanData'!C1753,"")</f>
        <v>lesson5</v>
      </c>
      <c r="C253">
        <f>IF('Source NewCleanData'!$C1753="lesson5",'Source NewCleanData'!D1753,"")</f>
        <v>888277516</v>
      </c>
      <c r="D253" t="str">
        <f>IF('Source NewCleanData'!$C1753="lesson5",'Source NewCleanData'!E1753,"")</f>
        <v>ensuresT=#To#S;</v>
      </c>
      <c r="E253" t="b">
        <f t="shared" si="6"/>
        <v>0</v>
      </c>
      <c r="F253" s="80" t="str">
        <f>IF('Source NewCleanData'!$C1753="lesson5",'Source NewCleanData'!F1753,"")</f>
        <v>2018-04-24T16:46:19.324Z</v>
      </c>
    </row>
    <row r="254" spans="1:6" x14ac:dyDescent="0.3">
      <c r="A254">
        <f>VLOOKUP(C254,'UniqueAuthor#s'!$V$5:$W$61,2,TRUE)</f>
        <v>49</v>
      </c>
      <c r="B254" t="str">
        <f>IF('Source NewCleanData'!$C1754="lesson5",'Source NewCleanData'!C1754,"")</f>
        <v>lesson5</v>
      </c>
      <c r="C254">
        <f>IF('Source NewCleanData'!$C1754="lesson5",'Source NewCleanData'!D1754,"")</f>
        <v>888277516</v>
      </c>
      <c r="D254" t="str">
        <f>IF('Source NewCleanData'!$C1754="lesson5",'Source NewCleanData'!E1754,"")</f>
        <v>ensuresT=#To#Sand|S|=0;</v>
      </c>
      <c r="E254" t="b">
        <f t="shared" si="6"/>
        <v>0</v>
      </c>
      <c r="F254" s="80" t="str">
        <f>IF('Source NewCleanData'!$C1754="lesson5",'Source NewCleanData'!F1754,"")</f>
        <v>2018-04-24T16:47:15.713Z</v>
      </c>
    </row>
    <row r="255" spans="1:6" x14ac:dyDescent="0.3">
      <c r="A255">
        <f>VLOOKUP(C255,'UniqueAuthor#s'!$V$5:$W$61,2,TRUE)</f>
        <v>49</v>
      </c>
      <c r="B255" t="str">
        <f>IF('Source NewCleanData'!$C1755="lesson5",'Source NewCleanData'!C1755,"")</f>
        <v>lesson5</v>
      </c>
      <c r="C255">
        <f>IF('Source NewCleanData'!$C1755="lesson5",'Source NewCleanData'!D1755,"")</f>
        <v>888277516</v>
      </c>
      <c r="D255" t="str">
        <f>IF('Source NewCleanData'!$C1755="lesson5",'Source NewCleanData'!E1755,"")</f>
        <v>ensuresT=#ToReverse(#S);</v>
      </c>
      <c r="E255" t="b">
        <f t="shared" si="6"/>
        <v>0</v>
      </c>
      <c r="F255" s="80" t="str">
        <f>IF('Source NewCleanData'!$C1755="lesson5",'Source NewCleanData'!F1755,"")</f>
        <v>2018-04-24T16:47:55.988Z</v>
      </c>
    </row>
    <row r="256" spans="1:6" x14ac:dyDescent="0.3">
      <c r="A256">
        <f>VLOOKUP(C256,'UniqueAuthor#s'!$V$5:$W$61,2,TRUE)</f>
        <v>49</v>
      </c>
      <c r="B256" t="str">
        <f>IF('Source NewCleanData'!$C1756="lesson5",'Source NewCleanData'!C1756,"")</f>
        <v>lesson5</v>
      </c>
      <c r="C256">
        <f>IF('Source NewCleanData'!$C1756="lesson5",'Source NewCleanData'!D1756,"")</f>
        <v>888277516</v>
      </c>
      <c r="D256" t="str">
        <f>IF('Source NewCleanData'!$C1756="lesson5",'Source NewCleanData'!E1756,"")</f>
        <v>ensuresT=#To#S;</v>
      </c>
      <c r="E256" t="b">
        <f t="shared" si="6"/>
        <v>0</v>
      </c>
      <c r="F256" s="80" t="str">
        <f>IF('Source NewCleanData'!$C1756="lesson5",'Source NewCleanData'!F1756,"")</f>
        <v>2018-04-24T16:48:16.687Z</v>
      </c>
    </row>
    <row r="257" spans="1:6" x14ac:dyDescent="0.3">
      <c r="A257">
        <f>VLOOKUP(C257,'UniqueAuthor#s'!$V$5:$W$61,2,TRUE)</f>
        <v>49</v>
      </c>
      <c r="B257" t="str">
        <f>IF('Source NewCleanData'!$C1757="lesson5",'Source NewCleanData'!C1757,"")</f>
        <v>lesson5</v>
      </c>
      <c r="C257">
        <f>IF('Source NewCleanData'!$C1757="lesson5",'Source NewCleanData'!D1757,"")</f>
        <v>888277516</v>
      </c>
      <c r="D257" t="str">
        <f>IF('Source NewCleanData'!$C1757="lesson5",'Source NewCleanData'!E1757,"")</f>
        <v>ensuresT=#So#T;</v>
      </c>
      <c r="E257" t="b">
        <f t="shared" si="6"/>
        <v>1</v>
      </c>
      <c r="F257" s="80" t="str">
        <f>IF('Source NewCleanData'!$C1757="lesson5",'Source NewCleanData'!F1757,"")</f>
        <v>2018-04-24T16:48:58.039Z</v>
      </c>
    </row>
    <row r="258" spans="1:6" x14ac:dyDescent="0.3">
      <c r="A258">
        <f>VLOOKUP(C258,'UniqueAuthor#s'!$V$5:$W$61,2,TRUE)</f>
        <v>50</v>
      </c>
      <c r="B258" t="str">
        <f>IF('Source NewCleanData'!$C1773="lesson5",'Source NewCleanData'!C1773,"")</f>
        <v>lesson5</v>
      </c>
      <c r="C258">
        <f>IF('Source NewCleanData'!$C1773="lesson5",'Source NewCleanData'!D1773,"")</f>
        <v>911279847</v>
      </c>
      <c r="D258" t="str">
        <f>IF('Source NewCleanData'!$C1773="lesson5",'Source NewCleanData'!E1773,"")</f>
        <v>ensuresT=&lt;S&gt;oT;</v>
      </c>
      <c r="E258" t="b">
        <f t="shared" si="6"/>
        <v>0</v>
      </c>
      <c r="F258" s="80" t="str">
        <f>IF('Source NewCleanData'!$C1773="lesson5",'Source NewCleanData'!F1773,"")</f>
        <v>2018-05-03T22:21:17.168Z</v>
      </c>
    </row>
    <row r="259" spans="1:6" x14ac:dyDescent="0.3">
      <c r="A259">
        <f>VLOOKUP(C259,'UniqueAuthor#s'!$V$5:$W$61,2,TRUE)</f>
        <v>50</v>
      </c>
      <c r="B259" t="str">
        <f>IF('Source NewCleanData'!$C1774="lesson5",'Source NewCleanData'!C1774,"")</f>
        <v>lesson5</v>
      </c>
      <c r="C259">
        <f>IF('Source NewCleanData'!$C1774="lesson5",'Source NewCleanData'!D1774,"")</f>
        <v>911279847</v>
      </c>
      <c r="D259" t="str">
        <f>IF('Source NewCleanData'!$C1774="lesson5",'Source NewCleanData'!E1774,"")</f>
        <v>ensuresT=&lt;#S&gt;o#T;</v>
      </c>
      <c r="E259" t="b">
        <f t="shared" si="6"/>
        <v>0</v>
      </c>
      <c r="F259" s="80" t="str">
        <f>IF('Source NewCleanData'!$C1774="lesson5",'Source NewCleanData'!F1774,"")</f>
        <v>2018-05-03T22:21:57.605Z</v>
      </c>
    </row>
    <row r="260" spans="1:6" x14ac:dyDescent="0.3">
      <c r="A260">
        <f>VLOOKUP(C260,'UniqueAuthor#s'!$V$5:$W$61,2,TRUE)</f>
        <v>50</v>
      </c>
      <c r="B260" t="str">
        <f>IF('Source NewCleanData'!$C1775="lesson5",'Source NewCleanData'!C1775,"")</f>
        <v>lesson5</v>
      </c>
      <c r="C260">
        <f>IF('Source NewCleanData'!$C1775="lesson5",'Source NewCleanData'!D1775,"")</f>
        <v>911279847</v>
      </c>
      <c r="D260" t="str">
        <f>IF('Source NewCleanData'!$C1775="lesson5",'Source NewCleanData'!E1775,"")</f>
        <v>ensuresT=#So#T;</v>
      </c>
      <c r="E260" t="b">
        <f t="shared" si="6"/>
        <v>1</v>
      </c>
      <c r="F260" s="80" t="str">
        <f>IF('Source NewCleanData'!$C1775="lesson5",'Source NewCleanData'!F1775,"")</f>
        <v>2018-05-03T22:22:31.279Z</v>
      </c>
    </row>
    <row r="261" spans="1:6" x14ac:dyDescent="0.3">
      <c r="A261">
        <f>VLOOKUP(C261,'UniqueAuthor#s'!$V$5:$W$61,2,TRUE)</f>
        <v>51</v>
      </c>
      <c r="B261" t="str">
        <f>IF('Source NewCleanData'!$C1791="lesson5",'Source NewCleanData'!C1791,"")</f>
        <v>lesson5</v>
      </c>
      <c r="C261">
        <f>IF('Source NewCleanData'!$C1791="lesson5",'Source NewCleanData'!D1791,"")</f>
        <v>939957168</v>
      </c>
      <c r="D261" t="str">
        <f>IF('Source NewCleanData'!$C1791="lesson5",'Source NewCleanData'!E1791,"")</f>
        <v>ensuresT=#So#T;</v>
      </c>
      <c r="E261" t="b">
        <f t="shared" si="6"/>
        <v>1</v>
      </c>
      <c r="F261" s="80" t="str">
        <f>IF('Source NewCleanData'!$C1791="lesson5",'Source NewCleanData'!F1791,"")</f>
        <v>2018-04-25T00:40:02.203Z</v>
      </c>
    </row>
    <row r="262" spans="1:6" x14ac:dyDescent="0.3">
      <c r="A262">
        <f>VLOOKUP(C262,'UniqueAuthor#s'!$V$5:$W$61,2,TRUE)</f>
        <v>52</v>
      </c>
      <c r="B262" t="str">
        <f>IF('Source NewCleanData'!$C1812="lesson5",'Source NewCleanData'!C1812,"")</f>
        <v>lesson5</v>
      </c>
      <c r="C262">
        <f>IF('Source NewCleanData'!$C1812="lesson5",'Source NewCleanData'!D1812,"")</f>
        <v>942151132</v>
      </c>
      <c r="D262" t="str">
        <f>IF('Source NewCleanData'!$C1812="lesson5",'Source NewCleanData'!E1812,"")</f>
        <v>ensuresT=#So#T;</v>
      </c>
      <c r="E262" t="b">
        <f t="shared" si="6"/>
        <v>1</v>
      </c>
      <c r="F262" s="80" t="str">
        <f>IF('Source NewCleanData'!$C1812="lesson5",'Source NewCleanData'!F1812,"")</f>
        <v>2018-04-25T22:05:56.577Z</v>
      </c>
    </row>
    <row r="263" spans="1:6" x14ac:dyDescent="0.3">
      <c r="A263">
        <f>VLOOKUP(C263,'UniqueAuthor#s'!$V$5:$W$61,2,TRUE)</f>
        <v>53</v>
      </c>
      <c r="B263" t="str">
        <f>IF('Source NewCleanData'!$C1828="lesson5",'Source NewCleanData'!C1828,"")</f>
        <v>lesson5</v>
      </c>
      <c r="C263">
        <f>IF('Source NewCleanData'!$C1828="lesson5",'Source NewCleanData'!D1828,"")</f>
        <v>968474708</v>
      </c>
      <c r="D263" t="str">
        <f>IF('Source NewCleanData'!$C1828="lesson5",'Source NewCleanData'!E1828,"")</f>
        <v>ensuresT=#S;</v>
      </c>
      <c r="E263" t="b">
        <f t="shared" ref="E263:E281" si="7">IF(OR($D263=$O$9,$D263=$O$10,$D263=$O$11),TRUE,FALSE)</f>
        <v>0</v>
      </c>
      <c r="F263" s="80" t="str">
        <f>IF('Source NewCleanData'!$C1828="lesson5",'Source NewCleanData'!F1828,"")</f>
        <v>2018-04-26T15:16:46.267Z</v>
      </c>
    </row>
    <row r="264" spans="1:6" x14ac:dyDescent="0.3">
      <c r="A264">
        <f>VLOOKUP(C264,'UniqueAuthor#s'!$V$5:$W$61,2,TRUE)</f>
        <v>53</v>
      </c>
      <c r="B264" t="str">
        <f>IF('Source NewCleanData'!$C1829="lesson5",'Source NewCleanData'!C1829,"")</f>
        <v>lesson5</v>
      </c>
      <c r="C264">
        <f>IF('Source NewCleanData'!$C1829="lesson5",'Source NewCleanData'!D1829,"")</f>
        <v>968474708</v>
      </c>
      <c r="D264" t="str">
        <f>IF('Source NewCleanData'!$C1829="lesson5",'Source NewCleanData'!E1829,"")</f>
        <v>ensuresT=#So#T;</v>
      </c>
      <c r="E264" t="b">
        <f t="shared" si="7"/>
        <v>1</v>
      </c>
      <c r="F264" s="80" t="str">
        <f>IF('Source NewCleanData'!$C1829="lesson5",'Source NewCleanData'!F1829,"")</f>
        <v>2018-04-26T15:17:10.175Z</v>
      </c>
    </row>
    <row r="265" spans="1:6" x14ac:dyDescent="0.3">
      <c r="A265">
        <f>VLOOKUP(C265,'UniqueAuthor#s'!$V$5:$W$61,2,TRUE)</f>
        <v>53</v>
      </c>
      <c r="B265" t="str">
        <f>IF('Source NewCleanData'!$C1841="lesson5",'Source NewCleanData'!C1841,"")</f>
        <v>lesson5</v>
      </c>
      <c r="C265">
        <f>IF('Source NewCleanData'!$C1841="lesson5",'Source NewCleanData'!D1841,"")</f>
        <v>968474708</v>
      </c>
      <c r="D265" t="str">
        <f>IF('Source NewCleanData'!$C1841="lesson5",'Source NewCleanData'!E1841,"")</f>
        <v>ensuresT=Reverse(#S)o#T;</v>
      </c>
      <c r="E265" t="b">
        <f t="shared" si="7"/>
        <v>1</v>
      </c>
      <c r="F265" s="80" t="str">
        <f>IF('Source NewCleanData'!$C1841="lesson5",'Source NewCleanData'!F1841,"")</f>
        <v>2018-05-03T08:02:23.786Z</v>
      </c>
    </row>
    <row r="266" spans="1:6" x14ac:dyDescent="0.3">
      <c r="A266">
        <f>VLOOKUP(C266,'UniqueAuthor#s'!$V$5:$W$61,2,TRUE)</f>
        <v>54</v>
      </c>
      <c r="B266" t="str">
        <f>IF('Source NewCleanData'!$C1858="lesson5",'Source NewCleanData'!C1858,"")</f>
        <v>lesson5</v>
      </c>
      <c r="C266">
        <f>IF('Source NewCleanData'!$C1858="lesson5",'Source NewCleanData'!D1858,"")</f>
        <v>969072171</v>
      </c>
      <c r="D266" t="str">
        <f>IF('Source NewCleanData'!$C1858="lesson5",'Source NewCleanData'!E1858,"")</f>
        <v>ensuresT=&lt;S&gt;o#T;</v>
      </c>
      <c r="E266" t="b">
        <f t="shared" si="7"/>
        <v>0</v>
      </c>
      <c r="F266" s="80" t="str">
        <f>IF('Source NewCleanData'!$C1858="lesson5",'Source NewCleanData'!F1858,"")</f>
        <v>2018-04-26T00:01:43.641Z</v>
      </c>
    </row>
    <row r="267" spans="1:6" x14ac:dyDescent="0.3">
      <c r="A267">
        <f>VLOOKUP(C267,'UniqueAuthor#s'!$V$5:$W$61,2,TRUE)</f>
        <v>54</v>
      </c>
      <c r="B267" t="str">
        <f>IF('Source NewCleanData'!$C1859="lesson5",'Source NewCleanData'!C1859,"")</f>
        <v>lesson5</v>
      </c>
      <c r="C267">
        <f>IF('Source NewCleanData'!$C1859="lesson5",'Source NewCleanData'!D1859,"")</f>
        <v>969072171</v>
      </c>
      <c r="D267" t="str">
        <f>IF('Source NewCleanData'!$C1859="lesson5",'Source NewCleanData'!E1859,"")</f>
        <v>ensuresT=#So#T;</v>
      </c>
      <c r="E267" t="b">
        <f t="shared" si="7"/>
        <v>1</v>
      </c>
      <c r="F267" s="80" t="str">
        <f>IF('Source NewCleanData'!$C1859="lesson5",'Source NewCleanData'!F1859,"")</f>
        <v>2018-04-26T00:02:06.059Z</v>
      </c>
    </row>
    <row r="268" spans="1:6" x14ac:dyDescent="0.3">
      <c r="A268">
        <f>VLOOKUP(C268,'UniqueAuthor#s'!$V$5:$W$61,2,TRUE)</f>
        <v>54</v>
      </c>
      <c r="B268" t="str">
        <f>IF('Source NewCleanData'!$C1878="lesson5",'Source NewCleanData'!C1878,"")</f>
        <v>lesson5</v>
      </c>
      <c r="C268">
        <f>IF('Source NewCleanData'!$C1878="lesson5",'Source NewCleanData'!D1878,"")</f>
        <v>969072171</v>
      </c>
      <c r="D268" t="str">
        <f>IF('Source NewCleanData'!$C1878="lesson5",'Source NewCleanData'!E1878,"")</f>
        <v>ensuresT=#So#T;</v>
      </c>
      <c r="E268" t="b">
        <f t="shared" si="7"/>
        <v>1</v>
      </c>
      <c r="F268" s="80" t="str">
        <f>IF('Source NewCleanData'!$C1878="lesson5",'Source NewCleanData'!F1878,"")</f>
        <v>2018-05-02T17:41:24.316Z</v>
      </c>
    </row>
    <row r="269" spans="1:6" x14ac:dyDescent="0.3">
      <c r="A269">
        <f>VLOOKUP(C269,'UniqueAuthor#s'!$V$5:$W$61,2,TRUE)</f>
        <v>55</v>
      </c>
      <c r="B269" t="str">
        <f>IF('Source NewCleanData'!$C1892="lesson5",'Source NewCleanData'!C1892,"")</f>
        <v>lesson5</v>
      </c>
      <c r="C269">
        <f>IF('Source NewCleanData'!$C1892="lesson5",'Source NewCleanData'!D1892,"")</f>
        <v>982683562</v>
      </c>
      <c r="D269" t="str">
        <f>IF('Source NewCleanData'!$C1892="lesson5",'Source NewCleanData'!E1892,"")</f>
        <v>ensuresT=#To&lt;Temp&gt;;</v>
      </c>
      <c r="E269" t="b">
        <f t="shared" si="7"/>
        <v>0</v>
      </c>
      <c r="F269" s="80" t="str">
        <f>IF('Source NewCleanData'!$C1892="lesson5",'Source NewCleanData'!F1892,"")</f>
        <v>2018-04-30T01:28:40.877Z</v>
      </c>
    </row>
    <row r="270" spans="1:6" x14ac:dyDescent="0.3">
      <c r="A270">
        <f>VLOOKUP(C270,'UniqueAuthor#s'!$V$5:$W$61,2,TRUE)</f>
        <v>55</v>
      </c>
      <c r="B270" t="str">
        <f>IF('Source NewCleanData'!$C1893="lesson5",'Source NewCleanData'!C1893,"")</f>
        <v>lesson5</v>
      </c>
      <c r="C270">
        <f>IF('Source NewCleanData'!$C1893="lesson5",'Source NewCleanData'!D1893,"")</f>
        <v>982683562</v>
      </c>
      <c r="D270" t="str">
        <f>IF('Source NewCleanData'!$C1893="lesson5",'Source NewCleanData'!E1893,"")</f>
        <v>ensuresT=#ToPrt_Btwn(0,1,S);</v>
      </c>
      <c r="E270" t="b">
        <f t="shared" si="7"/>
        <v>0</v>
      </c>
      <c r="F270" s="80" t="str">
        <f>IF('Source NewCleanData'!$C1893="lesson5",'Source NewCleanData'!F1893,"")</f>
        <v>2018-04-30T01:30:32.195Z</v>
      </c>
    </row>
    <row r="271" spans="1:6" x14ac:dyDescent="0.3">
      <c r="A271">
        <f>VLOOKUP(C271,'UniqueAuthor#s'!$V$5:$W$61,2,TRUE)</f>
        <v>55</v>
      </c>
      <c r="B271" t="str">
        <f>IF('Source NewCleanData'!$C1894="lesson5",'Source NewCleanData'!C1894,"")</f>
        <v>lesson5</v>
      </c>
      <c r="C271">
        <f>IF('Source NewCleanData'!$C1894="lesson5",'Source NewCleanData'!D1894,"")</f>
        <v>982683562</v>
      </c>
      <c r="D271" t="str">
        <f>IF('Source NewCleanData'!$C1894="lesson5",'Source NewCleanData'!E1894,"")</f>
        <v>ensuresT=#ToPrt_Btwn(0,1,#S);</v>
      </c>
      <c r="E271" t="b">
        <f t="shared" si="7"/>
        <v>0</v>
      </c>
      <c r="F271" s="80" t="str">
        <f>IF('Source NewCleanData'!$C1894="lesson5",'Source NewCleanData'!F1894,"")</f>
        <v>2018-04-30T01:30:51.427Z</v>
      </c>
    </row>
    <row r="272" spans="1:6" x14ac:dyDescent="0.3">
      <c r="A272">
        <f>VLOOKUP(C272,'UniqueAuthor#s'!$V$5:$W$61,2,TRUE)</f>
        <v>55</v>
      </c>
      <c r="B272" t="str">
        <f>IF('Source NewCleanData'!$C1895="lesson5",'Source NewCleanData'!C1895,"")</f>
        <v>lesson5</v>
      </c>
      <c r="C272">
        <f>IF('Source NewCleanData'!$C1895="lesson5",'Source NewCleanData'!D1895,"")</f>
        <v>982683562</v>
      </c>
      <c r="D272" t="str">
        <f>IF('Source NewCleanData'!$C1895="lesson5",'Source NewCleanData'!E1895,"")</f>
        <v>ensuresT=Prt_Btwn(0,1,#S)o#T;</v>
      </c>
      <c r="E272" t="b">
        <f t="shared" si="7"/>
        <v>1</v>
      </c>
      <c r="F272" s="80" t="str">
        <f>IF('Source NewCleanData'!$C1895="lesson5",'Source NewCleanData'!F1895,"")</f>
        <v>2018-04-30T01:33:27.031Z</v>
      </c>
    </row>
    <row r="273" spans="1:6" x14ac:dyDescent="0.3">
      <c r="A273">
        <f>VLOOKUP(C273,'UniqueAuthor#s'!$V$5:$W$61,2,TRUE)</f>
        <v>56</v>
      </c>
      <c r="B273" t="str">
        <f>IF('Source NewCleanData'!$C1935="lesson5",'Source NewCleanData'!C1935,"")</f>
        <v>lesson5</v>
      </c>
      <c r="C273">
        <f>IF('Source NewCleanData'!$C1935="lesson5",'Source NewCleanData'!D1935,"")</f>
        <v>986152387</v>
      </c>
      <c r="D273" t="str">
        <f>IF('Source NewCleanData'!$C1935="lesson5",'Source NewCleanData'!E1935,"")</f>
        <v>ensuresT=&lt;Temp&gt;o#T;</v>
      </c>
      <c r="E273" t="b">
        <f t="shared" si="7"/>
        <v>0</v>
      </c>
      <c r="F273" s="80" t="str">
        <f>IF('Source NewCleanData'!$C1935="lesson5",'Source NewCleanData'!F1935,"")</f>
        <v>2018-04-29T20:10:24.039Z</v>
      </c>
    </row>
    <row r="274" spans="1:6" x14ac:dyDescent="0.3">
      <c r="A274">
        <f>VLOOKUP(C274,'UniqueAuthor#s'!$V$5:$W$61,2,TRUE)</f>
        <v>56</v>
      </c>
      <c r="B274" t="str">
        <f>IF('Source NewCleanData'!$C1936="lesson5",'Source NewCleanData'!C1936,"")</f>
        <v>lesson5</v>
      </c>
      <c r="C274">
        <f>IF('Source NewCleanData'!$C1936="lesson5",'Source NewCleanData'!D1936,"")</f>
        <v>986152387</v>
      </c>
      <c r="D274" t="str">
        <f>IF('Source NewCleanData'!$C1936="lesson5",'Source NewCleanData'!E1936,"")</f>
        <v>ensuresT=#So#T;</v>
      </c>
      <c r="E274" t="b">
        <f t="shared" si="7"/>
        <v>1</v>
      </c>
      <c r="F274" s="80" t="str">
        <f>IF('Source NewCleanData'!$C1936="lesson5",'Source NewCleanData'!F1936,"")</f>
        <v>2018-04-29T20:11:24.732Z</v>
      </c>
    </row>
    <row r="275" spans="1:6" x14ac:dyDescent="0.3">
      <c r="A275">
        <f>VLOOKUP(C275,'UniqueAuthor#s'!$V$5:$W$61,2,TRUE)</f>
        <v>56</v>
      </c>
      <c r="B275" t="str">
        <f>IF('Source NewCleanData'!$C1967="lesson5",'Source NewCleanData'!C1967,"")</f>
        <v>lesson5</v>
      </c>
      <c r="C275">
        <f>IF('Source NewCleanData'!$C1967="lesson5",'Source NewCleanData'!D1967,"")</f>
        <v>986152387</v>
      </c>
      <c r="D275" t="str">
        <f>IF('Source NewCleanData'!$C1967="lesson5",'Source NewCleanData'!E1967,"")</f>
        <v>ensuresT=#S;</v>
      </c>
      <c r="E275" t="b">
        <f t="shared" si="7"/>
        <v>0</v>
      </c>
      <c r="F275" s="80" t="str">
        <f>IF('Source NewCleanData'!$C1967="lesson5",'Source NewCleanData'!F1967,"")</f>
        <v>2018-05-03T00:12:04.597Z</v>
      </c>
    </row>
    <row r="276" spans="1:6" x14ac:dyDescent="0.3">
      <c r="A276">
        <f>VLOOKUP(C276,'UniqueAuthor#s'!$V$5:$W$61,2,TRUE)</f>
        <v>56</v>
      </c>
      <c r="B276" t="str">
        <f>IF('Source NewCleanData'!$C1968="lesson5",'Source NewCleanData'!C1968,"")</f>
        <v>lesson5</v>
      </c>
      <c r="C276">
        <f>IF('Source NewCleanData'!$C1968="lesson5",'Source NewCleanData'!D1968,"")</f>
        <v>986152387</v>
      </c>
      <c r="D276" t="str">
        <f>IF('Source NewCleanData'!$C1968="lesson5",'Source NewCleanData'!E1968,"")</f>
        <v>ensuresT=Reverse(#S);</v>
      </c>
      <c r="E276" t="b">
        <f t="shared" si="7"/>
        <v>0</v>
      </c>
      <c r="F276" s="80" t="str">
        <f>IF('Source NewCleanData'!$C1968="lesson5",'Source NewCleanData'!F1968,"")</f>
        <v>2018-05-03T00:13:51.815Z</v>
      </c>
    </row>
    <row r="277" spans="1:6" x14ac:dyDescent="0.3">
      <c r="A277">
        <f>VLOOKUP(C277,'UniqueAuthor#s'!$V$5:$W$61,2,TRUE)</f>
        <v>56</v>
      </c>
      <c r="B277" t="str">
        <f>IF('Source NewCleanData'!$C1969="lesson5",'Source NewCleanData'!C1969,"")</f>
        <v>lesson5</v>
      </c>
      <c r="C277">
        <f>IF('Source NewCleanData'!$C1969="lesson5",'Source NewCleanData'!D1969,"")</f>
        <v>986152387</v>
      </c>
      <c r="D277" t="str">
        <f>IF('Source NewCleanData'!$C1969="lesson5",'Source NewCleanData'!E1969,"")</f>
        <v>ensuresT=Reverse(#S)and|S|=0;</v>
      </c>
      <c r="E277" t="b">
        <f t="shared" si="7"/>
        <v>0</v>
      </c>
      <c r="F277" s="80" t="str">
        <f>IF('Source NewCleanData'!$C1969="lesson5",'Source NewCleanData'!F1969,"")</f>
        <v>2018-05-03T00:17:48.134Z</v>
      </c>
    </row>
    <row r="278" spans="1:6" x14ac:dyDescent="0.3">
      <c r="A278">
        <f>VLOOKUP(C278,'UniqueAuthor#s'!$V$5:$W$61,2,TRUE)</f>
        <v>56</v>
      </c>
      <c r="B278" t="str">
        <f>IF('Source NewCleanData'!$C1970="lesson5",'Source NewCleanData'!C1970,"")</f>
        <v>lesson5</v>
      </c>
      <c r="C278">
        <f>IF('Source NewCleanData'!$C1970="lesson5",'Source NewCleanData'!D1970,"")</f>
        <v>986152387</v>
      </c>
      <c r="D278" t="str">
        <f>IF('Source NewCleanData'!$C1970="lesson5",'Source NewCleanData'!E1970,"")</f>
        <v>ensuresT=Reverse(#S)o#T;</v>
      </c>
      <c r="E278" t="b">
        <f t="shared" si="7"/>
        <v>1</v>
      </c>
      <c r="F278" s="80" t="str">
        <f>IF('Source NewCleanData'!$C1970="lesson5",'Source NewCleanData'!F1970,"")</f>
        <v>2018-05-03T00:19:37.005Z</v>
      </c>
    </row>
    <row r="279" spans="1:6" x14ac:dyDescent="0.3">
      <c r="A279">
        <f>VLOOKUP(C279,'UniqueAuthor#s'!$V$5:$W$61,2,TRUE)</f>
        <v>56</v>
      </c>
      <c r="B279" t="str">
        <f>IF('Source NewCleanData'!$C1977="lesson5",'Source NewCleanData'!C1977,"")</f>
        <v>lesson5</v>
      </c>
      <c r="C279">
        <f>IF('Source NewCleanData'!$C1977="lesson5",'Source NewCleanData'!D1977,"")</f>
        <v>986152387</v>
      </c>
      <c r="D279" t="str">
        <f>IF('Source NewCleanData'!$C1977="lesson5",'Source NewCleanData'!E1977,"")</f>
        <v>ensuresT=Reverse(#S)o#T;</v>
      </c>
      <c r="E279" t="b">
        <f t="shared" si="7"/>
        <v>1</v>
      </c>
      <c r="F279" s="80" t="str">
        <f>IF('Source NewCleanData'!$C1977="lesson5",'Source NewCleanData'!F1977,"")</f>
        <v>2018-05-03T00:22:34.349Z</v>
      </c>
    </row>
    <row r="280" spans="1:6" x14ac:dyDescent="0.3">
      <c r="A280">
        <f>VLOOKUP(C280,'UniqueAuthor#s'!$V$5:$W$61,2,TRUE)</f>
        <v>57</v>
      </c>
      <c r="B280" t="str">
        <f>IF('Source NewCleanData'!$C1995="lesson5",'Source NewCleanData'!C1995,"")</f>
        <v>lesson5</v>
      </c>
      <c r="C280">
        <f>IF('Source NewCleanData'!$C1995="lesson5",'Source NewCleanData'!D1995,"")</f>
        <v>993599705</v>
      </c>
      <c r="D280" t="str">
        <f>IF('Source NewCleanData'!$C1995="lesson5",'Source NewCleanData'!E1995,"")</f>
        <v>ensuresT=So#T;</v>
      </c>
      <c r="E280" t="b">
        <f t="shared" si="7"/>
        <v>0</v>
      </c>
      <c r="F280" s="80" t="str">
        <f>IF('Source NewCleanData'!$C1995="lesson5",'Source NewCleanData'!F1995,"")</f>
        <v>2018-04-24T13:01:34.482Z</v>
      </c>
    </row>
    <row r="281" spans="1:6" x14ac:dyDescent="0.3">
      <c r="A281">
        <f>VLOOKUP(C281,'UniqueAuthor#s'!$V$5:$W$61,2,TRUE)</f>
        <v>57</v>
      </c>
      <c r="B281" t="str">
        <f>IF('Source NewCleanData'!$C1996="lesson5",'Source NewCleanData'!C1996,"")</f>
        <v>lesson5</v>
      </c>
      <c r="C281">
        <f>IF('Source NewCleanData'!$C1996="lesson5",'Source NewCleanData'!D1996,"")</f>
        <v>993599705</v>
      </c>
      <c r="D281" t="str">
        <f>IF('Source NewCleanData'!$C1996="lesson5",'Source NewCleanData'!E1996,"")</f>
        <v>ensuresT=#So#T;</v>
      </c>
      <c r="E281" t="b">
        <f t="shared" si="7"/>
        <v>1</v>
      </c>
      <c r="F281" s="80" t="str">
        <f>IF('Source NewCleanData'!$C1996="lesson5",'Source NewCleanData'!F1996,"")</f>
        <v>2018-04-24T13:01:46.735Z</v>
      </c>
    </row>
  </sheetData>
  <sortState xmlns:xlrd2="http://schemas.microsoft.com/office/spreadsheetml/2017/richdata2" ref="J6:K83">
    <sortCondition descending="1" ref="K6:K83"/>
  </sortState>
  <conditionalFormatting sqref="A6:F281">
    <cfRule type="expression" dxfId="6" priority="1">
      <formula>IF(MOD($A6,2)=1,TRUE,FALSE)</formula>
    </cfRule>
  </conditionalFormatting>
  <conditionalFormatting sqref="D6:D281">
    <cfRule type="expression" dxfId="5" priority="2">
      <formula>IF($E6,TRUE,FALSE)</formula>
    </cfRule>
  </conditionalFormatting>
  <conditionalFormatting sqref="J6:J88">
    <cfRule type="expression" dxfId="4" priority="3">
      <formula>IF(OR($J6=$O$9,$J6=$O$10,$J6=$O$11,$J6=$O$12,$J6=$O$13),TRUE,FALSE)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P261"/>
  <sheetViews>
    <sheetView workbookViewId="0">
      <selection activeCell="K12" sqref="K12"/>
    </sheetView>
  </sheetViews>
  <sheetFormatPr defaultColWidth="11.44140625" defaultRowHeight="14.4" x14ac:dyDescent="0.3"/>
  <cols>
    <col min="1" max="1" width="5.88671875" customWidth="1"/>
    <col min="4" max="4" width="39.109375" customWidth="1"/>
    <col min="5" max="5" width="10.88671875" customWidth="1"/>
    <col min="6" max="6" width="15.88671875" style="80" customWidth="1"/>
    <col min="8" max="8" width="5.88671875" customWidth="1"/>
    <col min="10" max="10" width="29.33203125" customWidth="1"/>
    <col min="12" max="12" width="17.88671875" customWidth="1"/>
    <col min="13" max="13" width="5.88671875" customWidth="1"/>
    <col min="14" max="14" width="15.33203125" customWidth="1"/>
    <col min="15" max="15" width="57" customWidth="1"/>
  </cols>
  <sheetData>
    <row r="3" spans="1:16" x14ac:dyDescent="0.3">
      <c r="D3" s="3" t="s">
        <v>0</v>
      </c>
      <c r="E3" s="3"/>
      <c r="K3" s="10" t="s">
        <v>1</v>
      </c>
      <c r="L3" s="3"/>
    </row>
    <row r="4" spans="1:16" x14ac:dyDescent="0.3">
      <c r="D4" s="3" t="s">
        <v>762</v>
      </c>
      <c r="E4" s="3" t="s">
        <v>12</v>
      </c>
      <c r="F4" s="59" t="s">
        <v>3</v>
      </c>
      <c r="G4" s="3" t="s">
        <v>4</v>
      </c>
      <c r="J4" s="3" t="s">
        <v>763</v>
      </c>
      <c r="K4" s="55" t="s">
        <v>7</v>
      </c>
      <c r="L4" s="79" t="s">
        <v>2930</v>
      </c>
    </row>
    <row r="5" spans="1:16" ht="15" thickBot="1" x14ac:dyDescent="0.35">
      <c r="A5" s="18"/>
      <c r="B5" s="18"/>
      <c r="C5" s="155" t="s">
        <v>9</v>
      </c>
      <c r="D5" s="155" t="s">
        <v>10</v>
      </c>
      <c r="E5" s="23" t="s">
        <v>667</v>
      </c>
      <c r="F5" s="60" t="s">
        <v>11</v>
      </c>
      <c r="G5" s="23" t="s">
        <v>10</v>
      </c>
      <c r="J5" s="155" t="s">
        <v>10</v>
      </c>
      <c r="K5" s="56" t="s">
        <v>14</v>
      </c>
      <c r="L5" s="154" t="s">
        <v>16</v>
      </c>
    </row>
    <row r="6" spans="1:16" x14ac:dyDescent="0.3">
      <c r="A6">
        <f>VLOOKUP(C6,'UniqueAuthor#s'!$Y$5:$Z$57,2,TRUE)</f>
        <v>1</v>
      </c>
      <c r="B6" t="str">
        <f>IF('Source NewCleanData'!$C19="lesson6",'Source NewCleanData'!C19,"")</f>
        <v>lesson6</v>
      </c>
      <c r="C6">
        <f>IF('Source NewCleanData'!$C19="lesson6",'Source NewCleanData'!D19,"")</f>
        <v>12696425</v>
      </c>
      <c r="D6" t="str">
        <f>IF('Source NewCleanData'!$C19="lesson6",'Source NewCleanData'!E19,"")</f>
        <v>ensuresReverse(S)oT=#So#T;</v>
      </c>
      <c r="E6" t="b">
        <f t="shared" ref="E6:E69" si="0">IF(OR($D6=$O$9,$D6=$O$10),TRUE,FALSE)</f>
        <v>0</v>
      </c>
      <c r="F6" s="80" t="str">
        <f>IF('Source NewCleanData'!$C19="lesson6",'Source NewCleanData'!F19,"")</f>
        <v>2018-04-25T19:08:03.071Z</v>
      </c>
      <c r="I6">
        <v>1</v>
      </c>
      <c r="K6">
        <f t="shared" ref="K6:K69" si="1">COUNTIF($D$6:$D$22,"="&amp;$J6)</f>
        <v>0</v>
      </c>
      <c r="N6" s="41"/>
      <c r="O6" s="42" t="s">
        <v>209</v>
      </c>
    </row>
    <row r="7" spans="1:16" x14ac:dyDescent="0.3">
      <c r="A7">
        <f>VLOOKUP(C7,'UniqueAuthor#s'!$Y$5:$Z$57,2,TRUE)</f>
        <v>1</v>
      </c>
      <c r="B7" t="str">
        <f>IF('Source NewCleanData'!$C20="lesson6",'Source NewCleanData'!C20,"")</f>
        <v>lesson6</v>
      </c>
      <c r="C7">
        <f>IF('Source NewCleanData'!$C20="lesson6",'Source NewCleanData'!D20,"")</f>
        <v>12696425</v>
      </c>
      <c r="D7" t="str">
        <f>IF('Source NewCleanData'!$C20="lesson6",'Source NewCleanData'!E20,"")</f>
        <v>ensuresReverse(S)oT=#To#S;</v>
      </c>
      <c r="E7" t="b">
        <f t="shared" si="0"/>
        <v>0</v>
      </c>
      <c r="F7" s="80" t="str">
        <f>IF('Source NewCleanData'!$C20="lesson6",'Source NewCleanData'!F20,"")</f>
        <v>2018-04-25T19:08:15.583Z</v>
      </c>
      <c r="I7">
        <v>2</v>
      </c>
      <c r="K7">
        <f t="shared" si="1"/>
        <v>0</v>
      </c>
      <c r="N7" s="38"/>
      <c r="O7" s="43" t="s">
        <v>2932</v>
      </c>
    </row>
    <row r="8" spans="1:16" x14ac:dyDescent="0.3">
      <c r="A8">
        <f>VLOOKUP(C8,'UniqueAuthor#s'!$Y$5:$Z$57,2,TRUE)</f>
        <v>1</v>
      </c>
      <c r="B8" t="str">
        <f>IF('Source NewCleanData'!$C21="lesson6",'Source NewCleanData'!C21,"")</f>
        <v>lesson6</v>
      </c>
      <c r="C8">
        <f>IF('Source NewCleanData'!$C21="lesson6",'Source NewCleanData'!D21,"")</f>
        <v>12696425</v>
      </c>
      <c r="D8" t="str">
        <f>IF('Source NewCleanData'!$C21="lesson6",'Source NewCleanData'!E21,"")</f>
        <v>ensuresReverse(S)oT=Reverse(#S)o&lt;#T&gt;;</v>
      </c>
      <c r="E8" t="b">
        <f t="shared" si="0"/>
        <v>0</v>
      </c>
      <c r="F8" s="80" t="str">
        <f>IF('Source NewCleanData'!$C21="lesson6",'Source NewCleanData'!F21,"")</f>
        <v>2018-04-25T19:10:25.078Z</v>
      </c>
      <c r="G8">
        <f>COUNTIF($C$6:$C$22,"="&amp;C8)</f>
        <v>7</v>
      </c>
      <c r="I8">
        <v>3</v>
      </c>
      <c r="K8">
        <f t="shared" si="1"/>
        <v>0</v>
      </c>
      <c r="N8" s="38"/>
      <c r="O8" s="43" t="s">
        <v>3397</v>
      </c>
    </row>
    <row r="9" spans="1:16" x14ac:dyDescent="0.3">
      <c r="A9">
        <f>VLOOKUP(C9,'UniqueAuthor#s'!$Y$5:$Z$57,2,TRUE)</f>
        <v>1</v>
      </c>
      <c r="B9" t="str">
        <f>IF('Source NewCleanData'!$C22="lesson6",'Source NewCleanData'!C22,"")</f>
        <v>lesson6</v>
      </c>
      <c r="C9">
        <f>IF('Source NewCleanData'!$C22="lesson6",'Source NewCleanData'!D22,"")</f>
        <v>12696425</v>
      </c>
      <c r="D9" t="str">
        <f>IF('Source NewCleanData'!$C22="lesson6",'Source NewCleanData'!E22,"")</f>
        <v>ensuresReverse(S)oT=Reverse(#S)o#T;</v>
      </c>
      <c r="E9" t="b">
        <f t="shared" si="0"/>
        <v>1</v>
      </c>
      <c r="F9" s="80" t="str">
        <f>IF('Source NewCleanData'!$C22="lesson6",'Source NewCleanData'!F22,"")</f>
        <v>2018-04-25T19:16:21.045Z</v>
      </c>
      <c r="I9">
        <v>4</v>
      </c>
      <c r="K9">
        <f t="shared" si="1"/>
        <v>0</v>
      </c>
      <c r="N9" s="49">
        <v>1</v>
      </c>
      <c r="O9" s="35" t="s">
        <v>764</v>
      </c>
    </row>
    <row r="10" spans="1:16" x14ac:dyDescent="0.3">
      <c r="A10">
        <f>VLOOKUP(C10,'UniqueAuthor#s'!$Y$5:$Z$57,2,TRUE)</f>
        <v>1</v>
      </c>
      <c r="B10" t="str">
        <f>IF('Source NewCleanData'!$C31="lesson6",'Source NewCleanData'!C31,"")</f>
        <v>lesson6</v>
      </c>
      <c r="C10">
        <f>IF('Source NewCleanData'!$C31="lesson6",'Source NewCleanData'!D31,"")</f>
        <v>12696425</v>
      </c>
      <c r="D10" t="str">
        <f>IF('Source NewCleanData'!$C31="lesson6",'Source NewCleanData'!E31,"")</f>
        <v>ensuresReverse(S)oT=Reverse(#S)o#T;</v>
      </c>
      <c r="E10" t="b">
        <f t="shared" si="0"/>
        <v>1</v>
      </c>
      <c r="F10" s="80" t="str">
        <f>IF('Source NewCleanData'!$C31="lesson6",'Source NewCleanData'!F31,"")</f>
        <v>2018-05-01T03:26:00.474Z</v>
      </c>
      <c r="I10">
        <v>5</v>
      </c>
      <c r="K10">
        <f t="shared" si="1"/>
        <v>0</v>
      </c>
      <c r="N10" s="49"/>
      <c r="O10" s="35"/>
    </row>
    <row r="11" spans="1:16" ht="15" thickBot="1" x14ac:dyDescent="0.35">
      <c r="A11">
        <f>VLOOKUP(C11,'UniqueAuthor#s'!$Y$5:$Z$57,2,TRUE)</f>
        <v>1</v>
      </c>
      <c r="B11" t="str">
        <f>IF('Source NewCleanData'!$C38="lesson6",'Source NewCleanData'!C38,"")</f>
        <v>lesson6</v>
      </c>
      <c r="C11">
        <f>IF('Source NewCleanData'!$C38="lesson6",'Source NewCleanData'!D38,"")</f>
        <v>12696425</v>
      </c>
      <c r="D11" t="str">
        <f>IF('Source NewCleanData'!$C38="lesson6",'Source NewCleanData'!E38,"")</f>
        <v>ensuresReverse(S)oT=Reverse(#S)o#T;</v>
      </c>
      <c r="E11" t="b">
        <f t="shared" si="0"/>
        <v>1</v>
      </c>
      <c r="F11" s="80" t="str">
        <f>IF('Source NewCleanData'!$C38="lesson6",'Source NewCleanData'!F38,"")</f>
        <v>2018-05-01T14:19:35.928Z</v>
      </c>
      <c r="I11">
        <v>6</v>
      </c>
      <c r="K11">
        <f t="shared" si="1"/>
        <v>0</v>
      </c>
      <c r="N11" s="50"/>
      <c r="O11" s="44"/>
    </row>
    <row r="12" spans="1:16" x14ac:dyDescent="0.3">
      <c r="A12">
        <f>VLOOKUP(C12,'UniqueAuthor#s'!$Y$5:$Z$57,2,TRUE)</f>
        <v>1</v>
      </c>
      <c r="B12" t="str">
        <f>IF('Source NewCleanData'!$C46="lesson6",'Source NewCleanData'!C46,"")</f>
        <v>lesson6</v>
      </c>
      <c r="C12">
        <f>IF('Source NewCleanData'!$C46="lesson6",'Source NewCleanData'!D46,"")</f>
        <v>12696425</v>
      </c>
      <c r="D12" t="str">
        <f>IF('Source NewCleanData'!$C46="lesson6",'Source NewCleanData'!E46,"")</f>
        <v>ensuresReverse(S)oT=Reverse(#S)o#T;</v>
      </c>
      <c r="E12" t="b">
        <f t="shared" si="0"/>
        <v>1</v>
      </c>
      <c r="F12" s="80" t="str">
        <f>IF('Source NewCleanData'!$C46="lesson6",'Source NewCleanData'!F46,"")</f>
        <v>2018-05-02T22:55:35.935Z</v>
      </c>
      <c r="I12">
        <v>7</v>
      </c>
      <c r="K12">
        <f t="shared" si="1"/>
        <v>0</v>
      </c>
    </row>
    <row r="13" spans="1:16" x14ac:dyDescent="0.3">
      <c r="A13">
        <f>VLOOKUP(C13,'UniqueAuthor#s'!$Y$5:$Z$57,2,TRUE)</f>
        <v>2</v>
      </c>
      <c r="B13" t="str">
        <f>IF('Source NewCleanData'!$C92="lesson6",'Source NewCleanData'!C92,"")</f>
        <v>lesson6</v>
      </c>
      <c r="C13">
        <f>IF('Source NewCleanData'!$C92="lesson6",'Source NewCleanData'!D92,"")</f>
        <v>18621716</v>
      </c>
      <c r="D13" t="str">
        <f>IF('Source NewCleanData'!$C92="lesson6",'Source NewCleanData'!E92,"")</f>
        <v>ensuresReverse(S)oT=Reverse(#S)o#T;</v>
      </c>
      <c r="E13" t="b">
        <f t="shared" si="0"/>
        <v>1</v>
      </c>
      <c r="F13" s="80" t="str">
        <f>IF('Source NewCleanData'!$C92="lesson6",'Source NewCleanData'!F92,"")</f>
        <v>2018-05-03T21:26:58.882Z</v>
      </c>
      <c r="I13">
        <v>8</v>
      </c>
      <c r="K13">
        <f t="shared" si="1"/>
        <v>0</v>
      </c>
    </row>
    <row r="14" spans="1:16" ht="15" thickBot="1" x14ac:dyDescent="0.35">
      <c r="A14">
        <f>VLOOKUP(C14,'UniqueAuthor#s'!$Y$5:$Z$57,2,TRUE)</f>
        <v>3</v>
      </c>
      <c r="B14" t="str">
        <f>IF('Source NewCleanData'!$C200="lesson6",'Source NewCleanData'!C200,"")</f>
        <v>lesson6</v>
      </c>
      <c r="C14">
        <f>IF('Source NewCleanData'!$C200="lesson6",'Source NewCleanData'!D200,"")</f>
        <v>97667106</v>
      </c>
      <c r="D14" t="str">
        <f>IF('Source NewCleanData'!$C200="lesson6",'Source NewCleanData'!E200,"")</f>
        <v>ensuresReverse(S)oT=#So#T;</v>
      </c>
      <c r="E14" t="b">
        <f t="shared" si="0"/>
        <v>0</v>
      </c>
      <c r="F14" s="80" t="str">
        <f>IF('Source NewCleanData'!$C200="lesson6",'Source NewCleanData'!F200,"")</f>
        <v>2018-04-30T02:35:32.864Z</v>
      </c>
      <c r="G14">
        <f>COUNTIF($C$6:$C$22,"="&amp;C14)</f>
        <v>2</v>
      </c>
      <c r="I14">
        <v>9</v>
      </c>
      <c r="K14">
        <f t="shared" si="1"/>
        <v>0</v>
      </c>
    </row>
    <row r="15" spans="1:16" x14ac:dyDescent="0.3">
      <c r="A15">
        <f>VLOOKUP(C15,'UniqueAuthor#s'!$Y$5:$Z$57,2,TRUE)</f>
        <v>3</v>
      </c>
      <c r="B15" t="str">
        <f>IF('Source NewCleanData'!$C201="lesson6",'Source NewCleanData'!C201,"")</f>
        <v>lesson6</v>
      </c>
      <c r="C15">
        <f>IF('Source NewCleanData'!$C201="lesson6",'Source NewCleanData'!D201,"")</f>
        <v>97667106</v>
      </c>
      <c r="D15" t="str">
        <f>IF('Source NewCleanData'!$C201="lesson6",'Source NewCleanData'!E201,"")</f>
        <v>ensuresReverse(S)oT=Reverse(#S)o#T;</v>
      </c>
      <c r="E15" t="b">
        <f t="shared" si="0"/>
        <v>1</v>
      </c>
      <c r="F15" s="80" t="str">
        <f>IF('Source NewCleanData'!$C201="lesson6",'Source NewCleanData'!F201,"")</f>
        <v>2018-04-30T02:40:50.663Z</v>
      </c>
      <c r="I15">
        <v>10</v>
      </c>
      <c r="K15">
        <f t="shared" si="1"/>
        <v>0</v>
      </c>
      <c r="N15" s="41"/>
      <c r="O15" s="70" t="s">
        <v>90</v>
      </c>
      <c r="P15" s="33"/>
    </row>
    <row r="16" spans="1:16" x14ac:dyDescent="0.3">
      <c r="A16">
        <f>VLOOKUP(C16,'UniqueAuthor#s'!$Y$5:$Z$57,2,TRUE)</f>
        <v>4</v>
      </c>
      <c r="B16" t="str">
        <f>IF('Source NewCleanData'!$C219="lesson6",'Source NewCleanData'!C219,"")</f>
        <v>lesson6</v>
      </c>
      <c r="C16">
        <f>IF('Source NewCleanData'!$C219="lesson6",'Source NewCleanData'!D219,"")</f>
        <v>106377461</v>
      </c>
      <c r="D16" t="str">
        <f>IF('Source NewCleanData'!$C219="lesson6",'Source NewCleanData'!E219,"")</f>
        <v>ensuresReverse(S)oT=#So#T;</v>
      </c>
      <c r="E16" t="b">
        <f t="shared" si="0"/>
        <v>0</v>
      </c>
      <c r="F16" s="80" t="str">
        <f>IF('Source NewCleanData'!$C219="lesson6",'Source NewCleanData'!F219,"")</f>
        <v>2018-04-24T16:36:46.106Z</v>
      </c>
      <c r="I16">
        <v>11</v>
      </c>
      <c r="K16">
        <f t="shared" si="1"/>
        <v>0</v>
      </c>
      <c r="N16" s="38"/>
      <c r="O16" s="3" t="s">
        <v>92</v>
      </c>
      <c r="P16" s="35"/>
    </row>
    <row r="17" spans="1:16" ht="15" thickBot="1" x14ac:dyDescent="0.35">
      <c r="A17">
        <f>VLOOKUP(C17,'UniqueAuthor#s'!$Y$5:$Z$57,2,TRUE)</f>
        <v>4</v>
      </c>
      <c r="B17" t="str">
        <f>IF('Source NewCleanData'!$C220="lesson6",'Source NewCleanData'!C220,"")</f>
        <v>lesson6</v>
      </c>
      <c r="C17">
        <f>IF('Source NewCleanData'!$C220="lesson6",'Source NewCleanData'!D220,"")</f>
        <v>106377461</v>
      </c>
      <c r="D17" t="str">
        <f>IF('Source NewCleanData'!$C220="lesson6",'Source NewCleanData'!E220,"")</f>
        <v>ensuresReverse(S)oT=#To#S;</v>
      </c>
      <c r="E17" t="b">
        <f t="shared" si="0"/>
        <v>0</v>
      </c>
      <c r="F17" s="80" t="str">
        <f>IF('Source NewCleanData'!$C220="lesson6",'Source NewCleanData'!F220,"")</f>
        <v>2018-04-24T16:37:09.230Z</v>
      </c>
      <c r="I17">
        <v>12</v>
      </c>
      <c r="K17">
        <f t="shared" si="1"/>
        <v>0</v>
      </c>
      <c r="N17" s="67"/>
      <c r="O17" s="155" t="s">
        <v>10</v>
      </c>
      <c r="P17" s="44"/>
    </row>
    <row r="18" spans="1:16" x14ac:dyDescent="0.3">
      <c r="A18">
        <f>VLOOKUP(C18,'UniqueAuthor#s'!$Y$5:$Z$57,2,TRUE)</f>
        <v>4</v>
      </c>
      <c r="B18" t="str">
        <f>IF('Source NewCleanData'!$C221="lesson6",'Source NewCleanData'!C221,"")</f>
        <v>lesson6</v>
      </c>
      <c r="C18">
        <f>IF('Source NewCleanData'!$C221="lesson6",'Source NewCleanData'!D221,"")</f>
        <v>106377461</v>
      </c>
      <c r="D18" t="str">
        <f>IF('Source NewCleanData'!$C221="lesson6",'Source NewCleanData'!E221,"")</f>
        <v>ensuresReverse(S)oT=Reverse(S);</v>
      </c>
      <c r="E18" t="b">
        <f t="shared" si="0"/>
        <v>0</v>
      </c>
      <c r="F18" s="80" t="str">
        <f>IF('Source NewCleanData'!$C221="lesson6",'Source NewCleanData'!F221,"")</f>
        <v>2018-04-24T16:42:15.207Z</v>
      </c>
      <c r="I18">
        <v>13</v>
      </c>
      <c r="K18">
        <f t="shared" si="1"/>
        <v>0</v>
      </c>
      <c r="N18" s="49" t="s">
        <v>95</v>
      </c>
      <c r="O18" s="5">
        <f>COUNTIF($G$6:$G$22,"=1")</f>
        <v>0</v>
      </c>
      <c r="P18" s="71">
        <f>O18/'UniqueAuthor#s'!$Z$59</f>
        <v>0</v>
      </c>
    </row>
    <row r="19" spans="1:16" x14ac:dyDescent="0.3">
      <c r="A19">
        <f>VLOOKUP(C19,'UniqueAuthor#s'!$Y$5:$Z$57,2,TRUE)</f>
        <v>4</v>
      </c>
      <c r="B19" t="str">
        <f>IF('Source NewCleanData'!$C222="lesson6",'Source NewCleanData'!C222,"")</f>
        <v>lesson6</v>
      </c>
      <c r="C19">
        <f>IF('Source NewCleanData'!$C222="lesson6",'Source NewCleanData'!D222,"")</f>
        <v>106377461</v>
      </c>
      <c r="D19" t="str">
        <f>IF('Source NewCleanData'!$C222="lesson6",'Source NewCleanData'!E222,"")</f>
        <v>ensuresReverse(S)oT=Reverse(S)oT;</v>
      </c>
      <c r="E19" t="b">
        <f t="shared" si="0"/>
        <v>0</v>
      </c>
      <c r="F19" s="80" t="str">
        <f>IF('Source NewCleanData'!$C222="lesson6",'Source NewCleanData'!F222,"")</f>
        <v>2018-04-24T16:42:46.848Z</v>
      </c>
      <c r="I19">
        <v>14</v>
      </c>
      <c r="K19">
        <f t="shared" si="1"/>
        <v>0</v>
      </c>
      <c r="N19" s="49" t="s">
        <v>97</v>
      </c>
      <c r="O19" s="5">
        <f>SUM(COUNTIFS($G$6:$G$22, {"=2","=3","=4","=5"}))</f>
        <v>1</v>
      </c>
      <c r="P19" s="71">
        <f>O19/'UniqueAuthor#s'!$Z$59</f>
        <v>1.8867924528301886E-2</v>
      </c>
    </row>
    <row r="20" spans="1:16" x14ac:dyDescent="0.3">
      <c r="A20">
        <f>VLOOKUP(C20,'UniqueAuthor#s'!$Y$5:$Z$57,2,TRUE)</f>
        <v>4</v>
      </c>
      <c r="B20" t="str">
        <f>IF('Source NewCleanData'!$C223="lesson6",'Source NewCleanData'!C223,"")</f>
        <v>lesson6</v>
      </c>
      <c r="C20">
        <f>IF('Source NewCleanData'!$C223="lesson6",'Source NewCleanData'!D223,"")</f>
        <v>106377461</v>
      </c>
      <c r="D20" t="str">
        <f>IF('Source NewCleanData'!$C223="lesson6",'Source NewCleanData'!E223,"")</f>
        <v>ensuresReverse(S)oT=Reverse(T)oS;</v>
      </c>
      <c r="E20" t="b">
        <f t="shared" si="0"/>
        <v>0</v>
      </c>
      <c r="F20" s="80" t="str">
        <f>IF('Source NewCleanData'!$C223="lesson6",'Source NewCleanData'!F223,"")</f>
        <v>2018-04-24T16:44:03.387Z</v>
      </c>
      <c r="I20">
        <v>15</v>
      </c>
      <c r="K20">
        <f t="shared" si="1"/>
        <v>0</v>
      </c>
      <c r="N20" s="49" t="s">
        <v>99</v>
      </c>
      <c r="O20" s="5">
        <f>SUM(COUNTIFS($G$6:$G$22, {"=6","=7","=8","=9","=10"}))</f>
        <v>1</v>
      </c>
      <c r="P20" s="71">
        <f>O20/'UniqueAuthor#s'!$Z$59</f>
        <v>1.8867924528301886E-2</v>
      </c>
    </row>
    <row r="21" spans="1:16" x14ac:dyDescent="0.3">
      <c r="A21">
        <f>VLOOKUP(C21,'UniqueAuthor#s'!$Y$5:$Z$57,2,TRUE)</f>
        <v>4</v>
      </c>
      <c r="B21" t="str">
        <f>IF('Source NewCleanData'!$C224="lesson6",'Source NewCleanData'!C224,"")</f>
        <v>lesson6</v>
      </c>
      <c r="C21">
        <f>IF('Source NewCleanData'!$C224="lesson6",'Source NewCleanData'!D224,"")</f>
        <v>106377461</v>
      </c>
      <c r="D21" t="str">
        <f>IF('Source NewCleanData'!$C224="lesson6",'Source NewCleanData'!E224,"")</f>
        <v>ensuresReverse(S)oT=Reverse(T);</v>
      </c>
      <c r="E21" t="b">
        <f t="shared" si="0"/>
        <v>0</v>
      </c>
      <c r="F21" s="80" t="str">
        <f>IF('Source NewCleanData'!$C224="lesson6",'Source NewCleanData'!F224,"")</f>
        <v>2018-04-24T16:44:28.153Z</v>
      </c>
      <c r="I21">
        <v>16</v>
      </c>
      <c r="K21">
        <f t="shared" si="1"/>
        <v>0</v>
      </c>
      <c r="N21" s="68" t="s">
        <v>101</v>
      </c>
      <c r="O21" s="5">
        <f>SUM(COUNTIFS($G$6:$G$22, {"=11","=12","=13","=14","=15"}))</f>
        <v>0</v>
      </c>
      <c r="P21" s="71">
        <f>O21/'UniqueAuthor#s'!$Z$59</f>
        <v>0</v>
      </c>
    </row>
    <row r="22" spans="1:16" x14ac:dyDescent="0.3">
      <c r="A22">
        <f>VLOOKUP(C22,'UniqueAuthor#s'!$Y$5:$Z$57,2,TRUE)</f>
        <v>4</v>
      </c>
      <c r="B22" t="str">
        <f>IF('Source NewCleanData'!$C225="lesson6",'Source NewCleanData'!C225,"")</f>
        <v>lesson6</v>
      </c>
      <c r="C22">
        <f>IF('Source NewCleanData'!$C225="lesson6",'Source NewCleanData'!D225,"")</f>
        <v>106377461</v>
      </c>
      <c r="D22" t="str">
        <f>IF('Source NewCleanData'!$C225="lesson6",'Source NewCleanData'!E225,"")</f>
        <v>ensuresReverse(S)oT=Reverse(#S)o#T;</v>
      </c>
      <c r="E22" t="b">
        <f t="shared" si="0"/>
        <v>1</v>
      </c>
      <c r="F22" s="80" t="str">
        <f>IF('Source NewCleanData'!$C225="lesson6",'Source NewCleanData'!F225,"")</f>
        <v>2018-04-24T16:48:31.452Z</v>
      </c>
      <c r="I22">
        <v>17</v>
      </c>
      <c r="K22">
        <f t="shared" si="1"/>
        <v>0</v>
      </c>
      <c r="N22" s="68" t="s">
        <v>103</v>
      </c>
      <c r="O22" s="5">
        <f>SUM(COUNTIFS($G$6:$G$22,{"=16","=17","=18","=19","=20"}))</f>
        <v>0</v>
      </c>
      <c r="P22" s="71">
        <f>O22/'UniqueAuthor#s'!$Z$59</f>
        <v>0</v>
      </c>
    </row>
    <row r="23" spans="1:16" ht="15" thickBot="1" x14ac:dyDescent="0.35">
      <c r="A23">
        <f>VLOOKUP(C23,'UniqueAuthor#s'!$Y$5:$Z$57,2,TRUE)</f>
        <v>5</v>
      </c>
      <c r="B23" t="str">
        <f>IF('Source NewCleanData'!$C253="lesson6",'Source NewCleanData'!C253,"")</f>
        <v>lesson6</v>
      </c>
      <c r="C23">
        <f>IF('Source NewCleanData'!$C253="lesson6",'Source NewCleanData'!D253,"")</f>
        <v>171256030</v>
      </c>
      <c r="D23" t="str">
        <f>IF('Source NewCleanData'!$C253="lesson6",'Source NewCleanData'!E253,"")</f>
        <v>ensuresReverse(S)oT=#So#T;</v>
      </c>
      <c r="E23" t="b">
        <f t="shared" si="0"/>
        <v>0</v>
      </c>
      <c r="F23" s="80" t="str">
        <f>IF('Source NewCleanData'!$C253="lesson6",'Source NewCleanData'!F253,"")</f>
        <v>2018-04-26T05:07:57.517Z</v>
      </c>
      <c r="I23">
        <v>18</v>
      </c>
      <c r="K23">
        <f t="shared" si="1"/>
        <v>0</v>
      </c>
      <c r="N23" s="51" t="s">
        <v>105</v>
      </c>
      <c r="O23" s="18">
        <f>COUNTIF($G$6:$G$22,"&gt;20")</f>
        <v>0</v>
      </c>
      <c r="P23" s="72">
        <f>O23/'UniqueAuthor#s'!$Z$59</f>
        <v>0</v>
      </c>
    </row>
    <row r="24" spans="1:16" x14ac:dyDescent="0.3">
      <c r="A24">
        <f>VLOOKUP(C24,'UniqueAuthor#s'!$Y$5:$Z$57,2,TRUE)</f>
        <v>5</v>
      </c>
      <c r="B24" t="str">
        <f>IF('Source NewCleanData'!$C254="lesson6",'Source NewCleanData'!C254,"")</f>
        <v>lesson6</v>
      </c>
      <c r="C24">
        <f>IF('Source NewCleanData'!$C254="lesson6",'Source NewCleanData'!D254,"")</f>
        <v>171256030</v>
      </c>
      <c r="D24" t="str">
        <f>IF('Source NewCleanData'!$C254="lesson6",'Source NewCleanData'!E254,"")</f>
        <v>ensuresReverse(S)oT=Reverse(#S)o#T;</v>
      </c>
      <c r="E24" t="b">
        <f t="shared" si="0"/>
        <v>1</v>
      </c>
      <c r="F24" s="80" t="str">
        <f>IF('Source NewCleanData'!$C254="lesson6",'Source NewCleanData'!F254,"")</f>
        <v>2018-04-26T05:09:41.582Z</v>
      </c>
      <c r="I24">
        <v>19</v>
      </c>
      <c r="K24">
        <f t="shared" si="1"/>
        <v>0</v>
      </c>
    </row>
    <row r="25" spans="1:16" ht="15" thickBot="1" x14ac:dyDescent="0.35">
      <c r="A25">
        <f>VLOOKUP(C25,'UniqueAuthor#s'!$Y$5:$Z$57,2,TRUE)</f>
        <v>6</v>
      </c>
      <c r="B25" t="str">
        <f>IF('Source NewCleanData'!$C301="lesson6",'Source NewCleanData'!C301,"")</f>
        <v>lesson6</v>
      </c>
      <c r="C25">
        <f>IF('Source NewCleanData'!$C301="lesson6",'Source NewCleanData'!D301,"")</f>
        <v>202435402</v>
      </c>
      <c r="D25" t="str">
        <f>IF('Source NewCleanData'!$C301="lesson6",'Source NewCleanData'!E301,"")</f>
        <v>ensuresReverse(S)oT=Reverse(#S)oReverse(#T);</v>
      </c>
      <c r="E25" t="b">
        <f t="shared" si="0"/>
        <v>0</v>
      </c>
      <c r="F25" s="80" t="str">
        <f>IF('Source NewCleanData'!$C301="lesson6",'Source NewCleanData'!F301,"")</f>
        <v>2018-04-23T23:22:00.493Z</v>
      </c>
      <c r="I25">
        <v>20</v>
      </c>
      <c r="K25">
        <f t="shared" si="1"/>
        <v>0</v>
      </c>
    </row>
    <row r="26" spans="1:16" x14ac:dyDescent="0.3">
      <c r="A26">
        <f>VLOOKUP(C26,'UniqueAuthor#s'!$Y$5:$Z$57,2,TRUE)</f>
        <v>6</v>
      </c>
      <c r="B26" t="str">
        <f>IF('Source NewCleanData'!$C302="lesson6",'Source NewCleanData'!C302,"")</f>
        <v>lesson6</v>
      </c>
      <c r="C26">
        <f>IF('Source NewCleanData'!$C302="lesson6",'Source NewCleanData'!D302,"")</f>
        <v>202435402</v>
      </c>
      <c r="D26" t="str">
        <f>IF('Source NewCleanData'!$C302="lesson6",'Source NewCleanData'!E302,"")</f>
        <v>ensuresReverse(S)oT=Reverse(#T)oReverse(#S);</v>
      </c>
      <c r="E26" t="b">
        <f t="shared" si="0"/>
        <v>0</v>
      </c>
      <c r="F26" s="80" t="str">
        <f>IF('Source NewCleanData'!$C302="lesson6",'Source NewCleanData'!F302,"")</f>
        <v>2018-04-23T23:22:34.970Z</v>
      </c>
      <c r="I26">
        <v>21</v>
      </c>
      <c r="K26">
        <f t="shared" si="1"/>
        <v>0</v>
      </c>
      <c r="O26" s="76" t="s">
        <v>766</v>
      </c>
    </row>
    <row r="27" spans="1:16" x14ac:dyDescent="0.3">
      <c r="A27">
        <f>VLOOKUP(C27,'UniqueAuthor#s'!$Y$5:$Z$57,2,TRUE)</f>
        <v>6</v>
      </c>
      <c r="B27" t="str">
        <f>IF('Source NewCleanData'!$C303="lesson6",'Source NewCleanData'!C303,"")</f>
        <v>lesson6</v>
      </c>
      <c r="C27">
        <f>IF('Source NewCleanData'!$C303="lesson6",'Source NewCleanData'!D303,"")</f>
        <v>202435402</v>
      </c>
      <c r="D27" t="str">
        <f>IF('Source NewCleanData'!$C303="lesson6",'Source NewCleanData'!E303,"")</f>
        <v>ensuresReverse(S)oT=Reverse(#S)o#T;</v>
      </c>
      <c r="E27" t="b">
        <f t="shared" si="0"/>
        <v>1</v>
      </c>
      <c r="F27" s="80" t="str">
        <f>IF('Source NewCleanData'!$C303="lesson6",'Source NewCleanData'!F303,"")</f>
        <v>2018-04-23T23:24:32.537Z</v>
      </c>
      <c r="I27">
        <v>22</v>
      </c>
      <c r="K27">
        <f t="shared" si="1"/>
        <v>0</v>
      </c>
      <c r="O27" s="77" t="s">
        <v>180</v>
      </c>
    </row>
    <row r="28" spans="1:16" x14ac:dyDescent="0.3">
      <c r="A28">
        <f>VLOOKUP(C28,'UniqueAuthor#s'!$Y$5:$Z$57,2,TRUE)</f>
        <v>6</v>
      </c>
      <c r="B28" t="str">
        <f>IF('Source NewCleanData'!$C322="lesson6",'Source NewCleanData'!C322,"")</f>
        <v>lesson6</v>
      </c>
      <c r="C28">
        <f>IF('Source NewCleanData'!$C322="lesson6",'Source NewCleanData'!D322,"")</f>
        <v>202435402</v>
      </c>
      <c r="D28" t="str">
        <f>IF('Source NewCleanData'!$C322="lesson6",'Source NewCleanData'!E322,"")</f>
        <v>ensuresReverse(S)oT=Reverse(#S)o#T;</v>
      </c>
      <c r="E28" t="b">
        <f t="shared" si="0"/>
        <v>1</v>
      </c>
      <c r="F28" s="80" t="str">
        <f>IF('Source NewCleanData'!$C322="lesson6",'Source NewCleanData'!F322,"")</f>
        <v>2018-04-23T23:30:00.404Z</v>
      </c>
      <c r="I28">
        <v>23</v>
      </c>
      <c r="K28">
        <f t="shared" si="1"/>
        <v>0</v>
      </c>
      <c r="O28" s="77" t="s">
        <v>770</v>
      </c>
    </row>
    <row r="29" spans="1:16" x14ac:dyDescent="0.3">
      <c r="A29">
        <f>VLOOKUP(C29,'UniqueAuthor#s'!$Y$5:$Z$57,2,TRUE)</f>
        <v>7</v>
      </c>
      <c r="B29" t="str">
        <f>IF('Source NewCleanData'!$C353="lesson6",'Source NewCleanData'!C353,"")</f>
        <v>lesson6</v>
      </c>
      <c r="C29">
        <f>IF('Source NewCleanData'!$C353="lesson6",'Source NewCleanData'!D353,"")</f>
        <v>211663413</v>
      </c>
      <c r="D29" t="str">
        <f>IF('Source NewCleanData'!$C353="lesson6",'Source NewCleanData'!E353,"")</f>
        <v>ensuresReverse(S)oT=#S;</v>
      </c>
      <c r="E29" t="b">
        <f t="shared" si="0"/>
        <v>0</v>
      </c>
      <c r="F29" s="80" t="str">
        <f>IF('Source NewCleanData'!$C353="lesson6",'Source NewCleanData'!F353,"")</f>
        <v>2018-04-30T02:02:14.710Z</v>
      </c>
      <c r="I29">
        <v>24</v>
      </c>
      <c r="K29">
        <f t="shared" si="1"/>
        <v>0</v>
      </c>
      <c r="O29" s="77"/>
    </row>
    <row r="30" spans="1:16" x14ac:dyDescent="0.3">
      <c r="A30">
        <f>VLOOKUP(C30,'UniqueAuthor#s'!$Y$5:$Z$57,2,TRUE)</f>
        <v>7</v>
      </c>
      <c r="B30" t="str">
        <f>IF('Source NewCleanData'!$C354="lesson6",'Source NewCleanData'!C354,"")</f>
        <v>lesson6</v>
      </c>
      <c r="C30">
        <f>IF('Source NewCleanData'!$C354="lesson6",'Source NewCleanData'!D354,"")</f>
        <v>211663413</v>
      </c>
      <c r="D30" t="str">
        <f>IF('Source NewCleanData'!$C354="lesson6",'Source NewCleanData'!E354,"")</f>
        <v>ensuresReverse(S)oT=#So#T;</v>
      </c>
      <c r="E30" t="b">
        <f t="shared" si="0"/>
        <v>0</v>
      </c>
      <c r="F30" s="80" t="str">
        <f>IF('Source NewCleanData'!$C354="lesson6",'Source NewCleanData'!F354,"")</f>
        <v>2018-04-30T02:02:26.885Z</v>
      </c>
      <c r="I30">
        <v>25</v>
      </c>
      <c r="K30">
        <f t="shared" si="1"/>
        <v>0</v>
      </c>
      <c r="O30" s="77" t="s">
        <v>561</v>
      </c>
    </row>
    <row r="31" spans="1:16" x14ac:dyDescent="0.3">
      <c r="A31">
        <f>VLOOKUP(C31,'UniqueAuthor#s'!$Y$5:$Z$57,2,TRUE)</f>
        <v>7</v>
      </c>
      <c r="B31" t="str">
        <f>IF('Source NewCleanData'!$C355="lesson6",'Source NewCleanData'!C355,"")</f>
        <v>lesson6</v>
      </c>
      <c r="C31">
        <f>IF('Source NewCleanData'!$C355="lesson6",'Source NewCleanData'!D355,"")</f>
        <v>211663413</v>
      </c>
      <c r="D31" t="str">
        <f>IF('Source NewCleanData'!$C355="lesson6",'Source NewCleanData'!E355,"")</f>
        <v>ensuresReverse(S)oT=#To#S;</v>
      </c>
      <c r="E31" t="b">
        <f t="shared" si="0"/>
        <v>0</v>
      </c>
      <c r="F31" s="80" t="str">
        <f>IF('Source NewCleanData'!$C355="lesson6",'Source NewCleanData'!F355,"")</f>
        <v>2018-04-30T02:02:40.921Z</v>
      </c>
      <c r="I31">
        <v>26</v>
      </c>
      <c r="K31">
        <f t="shared" si="1"/>
        <v>0</v>
      </c>
      <c r="O31" s="77" t="s">
        <v>678</v>
      </c>
    </row>
    <row r="32" spans="1:16" x14ac:dyDescent="0.3">
      <c r="A32">
        <f>VLOOKUP(C32,'UniqueAuthor#s'!$Y$5:$Z$57,2,TRUE)</f>
        <v>7</v>
      </c>
      <c r="B32" t="str">
        <f>IF('Source NewCleanData'!$C356="lesson6",'Source NewCleanData'!C356,"")</f>
        <v>lesson6</v>
      </c>
      <c r="C32">
        <f>IF('Source NewCleanData'!$C356="lesson6",'Source NewCleanData'!D356,"")</f>
        <v>211663413</v>
      </c>
      <c r="D32" t="str">
        <f>IF('Source NewCleanData'!$C356="lesson6",'Source NewCleanData'!E356,"")</f>
        <v>ensuresReverse(S)oT=#S;</v>
      </c>
      <c r="E32" t="b">
        <f t="shared" si="0"/>
        <v>0</v>
      </c>
      <c r="F32" s="80" t="str">
        <f>IF('Source NewCleanData'!$C356="lesson6",'Source NewCleanData'!F356,"")</f>
        <v>2018-04-30T02:03:10.803Z</v>
      </c>
      <c r="I32">
        <v>27</v>
      </c>
      <c r="K32">
        <f t="shared" si="1"/>
        <v>0</v>
      </c>
      <c r="O32" s="77"/>
    </row>
    <row r="33" spans="1:15" x14ac:dyDescent="0.3">
      <c r="A33">
        <f>VLOOKUP(C33,'UniqueAuthor#s'!$Y$5:$Z$57,2,TRUE)</f>
        <v>7</v>
      </c>
      <c r="B33" t="str">
        <f>IF('Source NewCleanData'!$C357="lesson6",'Source NewCleanData'!C357,"")</f>
        <v>lesson6</v>
      </c>
      <c r="C33">
        <f>IF('Source NewCleanData'!$C357="lesson6",'Source NewCleanData'!D357,"")</f>
        <v>211663413</v>
      </c>
      <c r="D33" t="str">
        <f>IF('Source NewCleanData'!$C357="lesson6",'Source NewCleanData'!E357,"")</f>
        <v>ensuresReverse(S)oT=#S;</v>
      </c>
      <c r="E33" t="b">
        <f t="shared" si="0"/>
        <v>0</v>
      </c>
      <c r="F33" s="80" t="str">
        <f>IF('Source NewCleanData'!$C357="lesson6",'Source NewCleanData'!F357,"")</f>
        <v>2018-04-30T02:04:55.910Z</v>
      </c>
      <c r="I33">
        <v>28</v>
      </c>
      <c r="K33">
        <f t="shared" si="1"/>
        <v>0</v>
      </c>
      <c r="O33" s="77" t="s">
        <v>777</v>
      </c>
    </row>
    <row r="34" spans="1:15" x14ac:dyDescent="0.3">
      <c r="A34">
        <f>VLOOKUP(C34,'UniqueAuthor#s'!$Y$5:$Z$57,2,TRUE)</f>
        <v>7</v>
      </c>
      <c r="B34" t="str">
        <f>IF('Source NewCleanData'!$C358="lesson6",'Source NewCleanData'!C358,"")</f>
        <v>lesson6</v>
      </c>
      <c r="C34">
        <f>IF('Source NewCleanData'!$C358="lesson6",'Source NewCleanData'!D358,"")</f>
        <v>211663413</v>
      </c>
      <c r="D34" t="str">
        <f>IF('Source NewCleanData'!$C358="lesson6",'Source NewCleanData'!E358,"")</f>
        <v>ensuresReverse(S)oT=#To#S;</v>
      </c>
      <c r="E34" t="b">
        <f t="shared" si="0"/>
        <v>0</v>
      </c>
      <c r="F34" s="80" t="str">
        <f>IF('Source NewCleanData'!$C358="lesson6",'Source NewCleanData'!F358,"")</f>
        <v>2018-04-30T02:05:40.574Z</v>
      </c>
      <c r="I34">
        <v>29</v>
      </c>
      <c r="K34">
        <f t="shared" si="1"/>
        <v>0</v>
      </c>
      <c r="O34" s="77" t="s">
        <v>779</v>
      </c>
    </row>
    <row r="35" spans="1:15" x14ac:dyDescent="0.3">
      <c r="A35">
        <f>VLOOKUP(C35,'UniqueAuthor#s'!$Y$5:$Z$57,2,TRUE)</f>
        <v>8</v>
      </c>
      <c r="B35" t="str">
        <f>IF('Source NewCleanData'!$C369="lesson6",'Source NewCleanData'!C369,"")</f>
        <v>lesson6</v>
      </c>
      <c r="C35">
        <f>IF('Source NewCleanData'!$C369="lesson6",'Source NewCleanData'!D369,"")</f>
        <v>244920322</v>
      </c>
      <c r="D35" t="str">
        <f>IF('Source NewCleanData'!$C369="lesson6",'Source NewCleanData'!E369,"")</f>
        <v>ensuresReverse(S)oT=#T;</v>
      </c>
      <c r="E35" t="b">
        <f t="shared" si="0"/>
        <v>0</v>
      </c>
      <c r="F35" s="80" t="str">
        <f>IF('Source NewCleanData'!$C369="lesson6",'Source NewCleanData'!F369,"")</f>
        <v>2018-04-25T18:36:12.938Z</v>
      </c>
      <c r="I35">
        <v>30</v>
      </c>
      <c r="K35">
        <f t="shared" si="1"/>
        <v>0</v>
      </c>
      <c r="O35" s="77" t="s">
        <v>781</v>
      </c>
    </row>
    <row r="36" spans="1:15" x14ac:dyDescent="0.3">
      <c r="A36">
        <f>VLOOKUP(C36,'UniqueAuthor#s'!$Y$5:$Z$57,2,TRUE)</f>
        <v>8</v>
      </c>
      <c r="B36" t="str">
        <f>IF('Source NewCleanData'!$C370="lesson6",'Source NewCleanData'!C370,"")</f>
        <v>lesson6</v>
      </c>
      <c r="C36">
        <f>IF('Source NewCleanData'!$C370="lesson6",'Source NewCleanData'!D370,"")</f>
        <v>244920322</v>
      </c>
      <c r="D36" t="str">
        <f>IF('Source NewCleanData'!$C370="lesson6",'Source NewCleanData'!E370,"")</f>
        <v>ensuresReverse(S)oT=#S;</v>
      </c>
      <c r="E36" t="b">
        <f t="shared" si="0"/>
        <v>0</v>
      </c>
      <c r="F36" s="80" t="str">
        <f>IF('Source NewCleanData'!$C370="lesson6",'Source NewCleanData'!F370,"")</f>
        <v>2018-04-25T18:38:00.897Z</v>
      </c>
      <c r="I36">
        <v>31</v>
      </c>
      <c r="K36">
        <f t="shared" si="1"/>
        <v>0</v>
      </c>
      <c r="O36" s="77" t="s">
        <v>37</v>
      </c>
    </row>
    <row r="37" spans="1:15" x14ac:dyDescent="0.3">
      <c r="A37">
        <f>VLOOKUP(C37,'UniqueAuthor#s'!$Y$5:$Z$57,2,TRUE)</f>
        <v>8</v>
      </c>
      <c r="B37" t="str">
        <f>IF('Source NewCleanData'!$C371="lesson6",'Source NewCleanData'!C371,"")</f>
        <v>lesson6</v>
      </c>
      <c r="C37">
        <f>IF('Source NewCleanData'!$C371="lesson6",'Source NewCleanData'!D371,"")</f>
        <v>244920322</v>
      </c>
      <c r="D37" t="str">
        <f>IF('Source NewCleanData'!$C371="lesson6",'Source NewCleanData'!E371,"")</f>
        <v>ensuresReverse(S)oT=Reverse(#S)o&lt;#Temp&gt;o#T;</v>
      </c>
      <c r="E37" t="b">
        <f t="shared" si="0"/>
        <v>0</v>
      </c>
      <c r="F37" s="80" t="str">
        <f>IF('Source NewCleanData'!$C371="lesson6",'Source NewCleanData'!F371,"")</f>
        <v>2018-04-25T18:44:58.321Z</v>
      </c>
      <c r="I37">
        <v>32</v>
      </c>
      <c r="K37">
        <f t="shared" si="1"/>
        <v>0</v>
      </c>
      <c r="O37" s="77" t="s">
        <v>572</v>
      </c>
    </row>
    <row r="38" spans="1:15" x14ac:dyDescent="0.3">
      <c r="A38">
        <f>VLOOKUP(C38,'UniqueAuthor#s'!$Y$5:$Z$57,2,TRUE)</f>
        <v>8</v>
      </c>
      <c r="B38" t="str">
        <f>IF('Source NewCleanData'!$C372="lesson6",'Source NewCleanData'!C372,"")</f>
        <v>lesson6</v>
      </c>
      <c r="C38">
        <f>IF('Source NewCleanData'!$C372="lesson6",'Source NewCleanData'!D372,"")</f>
        <v>244920322</v>
      </c>
      <c r="D38" t="str">
        <f>IF('Source NewCleanData'!$C372="lesson6",'Source NewCleanData'!E372,"")</f>
        <v>ensuresReverse(S)oT=Reverse(#S)o#T;</v>
      </c>
      <c r="E38" t="b">
        <f t="shared" si="0"/>
        <v>1</v>
      </c>
      <c r="F38" s="80" t="str">
        <f>IF('Source NewCleanData'!$C372="lesson6",'Source NewCleanData'!F372,"")</f>
        <v>2018-04-25T18:45:08.903Z</v>
      </c>
      <c r="I38">
        <v>33</v>
      </c>
      <c r="K38">
        <f t="shared" si="1"/>
        <v>0</v>
      </c>
      <c r="O38" s="77"/>
    </row>
    <row r="39" spans="1:15" x14ac:dyDescent="0.3">
      <c r="A39">
        <f>VLOOKUP(C39,'UniqueAuthor#s'!$Y$5:$Z$57,2,TRUE)</f>
        <v>9</v>
      </c>
      <c r="B39" t="str">
        <f>IF('Source NewCleanData'!$C383="lesson6",'Source NewCleanData'!C383,"")</f>
        <v>lesson6</v>
      </c>
      <c r="C39">
        <f>IF('Source NewCleanData'!$C383="lesson6",'Source NewCleanData'!D383,"")</f>
        <v>246635549</v>
      </c>
      <c r="D39" t="str">
        <f>IF('Source NewCleanData'!$C383="lesson6",'Source NewCleanData'!E383,"")</f>
        <v>ensuresReverse(S)oT=/*expression*/;</v>
      </c>
      <c r="E39" t="b">
        <f t="shared" si="0"/>
        <v>0</v>
      </c>
      <c r="F39" s="80" t="str">
        <f>IF('Source NewCleanData'!$C383="lesson6",'Source NewCleanData'!F383,"")</f>
        <v>2018-05-04T02:18:22.513Z</v>
      </c>
      <c r="I39">
        <v>34</v>
      </c>
      <c r="K39">
        <f t="shared" si="1"/>
        <v>0</v>
      </c>
      <c r="O39" s="77" t="s">
        <v>577</v>
      </c>
    </row>
    <row r="40" spans="1:15" x14ac:dyDescent="0.3">
      <c r="A40">
        <f>VLOOKUP(C40,'UniqueAuthor#s'!$Y$5:$Z$57,2,TRUE)</f>
        <v>9</v>
      </c>
      <c r="B40" t="str">
        <f>IF('Source NewCleanData'!$C384="lesson6",'Source NewCleanData'!C384,"")</f>
        <v>lesson6</v>
      </c>
      <c r="C40">
        <f>IF('Source NewCleanData'!$C384="lesson6",'Source NewCleanData'!D384,"")</f>
        <v>246635549</v>
      </c>
      <c r="D40" t="str">
        <f>IF('Source NewCleanData'!$C384="lesson6",'Source NewCleanData'!E384,"")</f>
        <v>ensuresReverse(S)oT=Reverse(#S)o#T;</v>
      </c>
      <c r="E40" t="b">
        <f t="shared" si="0"/>
        <v>1</v>
      </c>
      <c r="F40" s="80" t="str">
        <f>IF('Source NewCleanData'!$C384="lesson6",'Source NewCleanData'!F384,"")</f>
        <v>2018-05-04T02:22:50.239Z</v>
      </c>
      <c r="I40">
        <v>35</v>
      </c>
      <c r="K40">
        <f t="shared" si="1"/>
        <v>0</v>
      </c>
      <c r="O40" s="77" t="s">
        <v>580</v>
      </c>
    </row>
    <row r="41" spans="1:15" x14ac:dyDescent="0.3">
      <c r="A41">
        <f>VLOOKUP(C41,'UniqueAuthor#s'!$Y$5:$Z$57,2,TRUE)</f>
        <v>10</v>
      </c>
      <c r="B41" t="str">
        <f>IF('Source NewCleanData'!$C423="lesson6",'Source NewCleanData'!C423,"")</f>
        <v>lesson6</v>
      </c>
      <c r="C41">
        <f>IF('Source NewCleanData'!$C423="lesson6",'Source NewCleanData'!D423,"")</f>
        <v>255664131</v>
      </c>
      <c r="D41" t="str">
        <f>IF('Source NewCleanData'!$C423="lesson6",'Source NewCleanData'!E423,"")</f>
        <v>ensuresReverse(S)oT=|S|+|T|;</v>
      </c>
      <c r="E41" t="b">
        <f t="shared" si="0"/>
        <v>0</v>
      </c>
      <c r="F41" s="80" t="str">
        <f>IF('Source NewCleanData'!$C423="lesson6",'Source NewCleanData'!F423,"")</f>
        <v>2018-04-26T17:12:10.259Z</v>
      </c>
      <c r="I41">
        <v>36</v>
      </c>
      <c r="K41">
        <f t="shared" si="1"/>
        <v>0</v>
      </c>
      <c r="O41" s="77" t="s">
        <v>497</v>
      </c>
    </row>
    <row r="42" spans="1:15" x14ac:dyDescent="0.3">
      <c r="A42">
        <f>VLOOKUP(C42,'UniqueAuthor#s'!$Y$5:$Z$57,2,TRUE)</f>
        <v>10</v>
      </c>
      <c r="B42" t="str">
        <f>IF('Source NewCleanData'!$C424="lesson6",'Source NewCleanData'!C424,"")</f>
        <v>lesson6</v>
      </c>
      <c r="C42">
        <f>IF('Source NewCleanData'!$C424="lesson6",'Source NewCleanData'!D424,"")</f>
        <v>255664131</v>
      </c>
      <c r="D42" t="str">
        <f>IF('Source NewCleanData'!$C424="lesson6",'Source NewCleanData'!E424,"")</f>
        <v>ensuresReverse(S)oT=Reverse(S)o#T;</v>
      </c>
      <c r="E42" t="b">
        <f t="shared" si="0"/>
        <v>0</v>
      </c>
      <c r="F42" s="80" t="str">
        <f>IF('Source NewCleanData'!$C424="lesson6",'Source NewCleanData'!F424,"")</f>
        <v>2018-04-26T17:13:55.590Z</v>
      </c>
      <c r="I42">
        <v>37</v>
      </c>
      <c r="K42">
        <f t="shared" si="1"/>
        <v>0</v>
      </c>
      <c r="O42" s="77" t="s">
        <v>254</v>
      </c>
    </row>
    <row r="43" spans="1:15" x14ac:dyDescent="0.3">
      <c r="A43">
        <f>VLOOKUP(C43,'UniqueAuthor#s'!$Y$5:$Z$57,2,TRUE)</f>
        <v>10</v>
      </c>
      <c r="B43" t="str">
        <f>IF('Source NewCleanData'!$C425="lesson6",'Source NewCleanData'!C425,"")</f>
        <v>lesson6</v>
      </c>
      <c r="C43">
        <f>IF('Source NewCleanData'!$C425="lesson6",'Source NewCleanData'!D425,"")</f>
        <v>255664131</v>
      </c>
      <c r="D43" t="str">
        <f>IF('Source NewCleanData'!$C425="lesson6",'Source NewCleanData'!E425,"")</f>
        <v>ensuresReverse(S)oT=Reverse(#S)o#T;</v>
      </c>
      <c r="E43" t="b">
        <f t="shared" si="0"/>
        <v>1</v>
      </c>
      <c r="F43" s="80" t="str">
        <f>IF('Source NewCleanData'!$C425="lesson6",'Source NewCleanData'!F425,"")</f>
        <v>2018-04-26T17:17:08.814Z</v>
      </c>
      <c r="I43">
        <v>38</v>
      </c>
      <c r="K43">
        <f t="shared" si="1"/>
        <v>0</v>
      </c>
      <c r="O43" s="77"/>
    </row>
    <row r="44" spans="1:15" x14ac:dyDescent="0.3">
      <c r="A44">
        <f>VLOOKUP(C44,'UniqueAuthor#s'!$Y$5:$Z$57,2,TRUE)</f>
        <v>11</v>
      </c>
      <c r="B44" t="str">
        <f>IF('Source NewCleanData'!$C443="lesson6",'Source NewCleanData'!C443,"")</f>
        <v>lesson6</v>
      </c>
      <c r="C44">
        <f>IF('Source NewCleanData'!$C443="lesson6",'Source NewCleanData'!D443,"")</f>
        <v>256272415</v>
      </c>
      <c r="D44" t="str">
        <f>IF('Source NewCleanData'!$C443="lesson6",'Source NewCleanData'!E443,"")</f>
        <v>ensuresReverse(S)oT=#So#T;</v>
      </c>
      <c r="E44" t="b">
        <f t="shared" si="0"/>
        <v>0</v>
      </c>
      <c r="F44" s="80" t="str">
        <f>IF('Source NewCleanData'!$C443="lesson6",'Source NewCleanData'!F443,"")</f>
        <v>2018-04-26T23:11:37.603Z</v>
      </c>
      <c r="I44">
        <v>39</v>
      </c>
      <c r="K44">
        <f t="shared" si="1"/>
        <v>0</v>
      </c>
      <c r="O44" s="77"/>
    </row>
    <row r="45" spans="1:15" x14ac:dyDescent="0.3">
      <c r="A45">
        <f>VLOOKUP(C45,'UniqueAuthor#s'!$Y$5:$Z$57,2,TRUE)</f>
        <v>11</v>
      </c>
      <c r="B45" t="str">
        <f>IF('Source NewCleanData'!$C444="lesson6",'Source NewCleanData'!C444,"")</f>
        <v>lesson6</v>
      </c>
      <c r="C45">
        <f>IF('Source NewCleanData'!$C444="lesson6",'Source NewCleanData'!D444,"")</f>
        <v>256272415</v>
      </c>
      <c r="D45" t="str">
        <f>IF('Source NewCleanData'!$C444="lesson6",'Source NewCleanData'!E444,"")</f>
        <v>ensuresReverse(S)oT=#To#S;</v>
      </c>
      <c r="E45" t="b">
        <f t="shared" si="0"/>
        <v>0</v>
      </c>
      <c r="F45" s="80" t="str">
        <f>IF('Source NewCleanData'!$C444="lesson6",'Source NewCleanData'!F444,"")</f>
        <v>2018-04-26T23:14:05.542Z</v>
      </c>
      <c r="I45">
        <v>40</v>
      </c>
      <c r="K45">
        <f t="shared" si="1"/>
        <v>0</v>
      </c>
      <c r="O45" s="77"/>
    </row>
    <row r="46" spans="1:15" x14ac:dyDescent="0.3">
      <c r="A46">
        <f>VLOOKUP(C46,'UniqueAuthor#s'!$Y$5:$Z$57,2,TRUE)</f>
        <v>11</v>
      </c>
      <c r="B46" t="str">
        <f>IF('Source NewCleanData'!$C445="lesson6",'Source NewCleanData'!C445,"")</f>
        <v>lesson6</v>
      </c>
      <c r="C46">
        <f>IF('Source NewCleanData'!$C445="lesson6",'Source NewCleanData'!D445,"")</f>
        <v>256272415</v>
      </c>
      <c r="D46" t="str">
        <f>IF('Source NewCleanData'!$C445="lesson6",'Source NewCleanData'!E445,"")</f>
        <v>ensuresReverse(S)oT=Reverse(#S)o#T;</v>
      </c>
      <c r="E46" t="b">
        <f t="shared" si="0"/>
        <v>1</v>
      </c>
      <c r="F46" s="80" t="str">
        <f>IF('Source NewCleanData'!$C445="lesson6",'Source NewCleanData'!F445,"")</f>
        <v>2018-04-26T23:15:07.181Z</v>
      </c>
      <c r="I46">
        <v>41</v>
      </c>
      <c r="K46">
        <f t="shared" si="1"/>
        <v>0</v>
      </c>
      <c r="O46" s="77"/>
    </row>
    <row r="47" spans="1:15" x14ac:dyDescent="0.3">
      <c r="A47">
        <f>VLOOKUP(C47,'UniqueAuthor#s'!$Y$5:$Z$57,2,TRUE)</f>
        <v>12</v>
      </c>
      <c r="B47" t="str">
        <f>IF('Source NewCleanData'!$C493="lesson6",'Source NewCleanData'!C493,"")</f>
        <v>lesson6</v>
      </c>
      <c r="C47">
        <f>IF('Source NewCleanData'!$C493="lesson6",'Source NewCleanData'!D493,"")</f>
        <v>271627384</v>
      </c>
      <c r="D47" t="str">
        <f>IF('Source NewCleanData'!$C493="lesson6",'Source NewCleanData'!E493,"")</f>
        <v>ensuresReverse(S)oT=#So#T;</v>
      </c>
      <c r="E47" t="b">
        <f t="shared" si="0"/>
        <v>0</v>
      </c>
      <c r="F47" s="80" t="str">
        <f>IF('Source NewCleanData'!$C493="lesson6",'Source NewCleanData'!F493,"")</f>
        <v>2018-04-24T03:02:54.299Z</v>
      </c>
      <c r="I47">
        <v>42</v>
      </c>
      <c r="K47">
        <f t="shared" si="1"/>
        <v>0</v>
      </c>
      <c r="O47" s="77"/>
    </row>
    <row r="48" spans="1:15" ht="15" thickBot="1" x14ac:dyDescent="0.35">
      <c r="A48">
        <f>VLOOKUP(C48,'UniqueAuthor#s'!$Y$5:$Z$57,2,TRUE)</f>
        <v>12</v>
      </c>
      <c r="B48" t="str">
        <f>IF('Source NewCleanData'!$C494="lesson6",'Source NewCleanData'!C494,"")</f>
        <v>lesson6</v>
      </c>
      <c r="C48">
        <f>IF('Source NewCleanData'!$C494="lesson6",'Source NewCleanData'!D494,"")</f>
        <v>271627384</v>
      </c>
      <c r="D48" t="str">
        <f>IF('Source NewCleanData'!$C494="lesson6",'Source NewCleanData'!E494,"")</f>
        <v>ensuresReverse(S)oT=SoT;</v>
      </c>
      <c r="E48" t="b">
        <f t="shared" si="0"/>
        <v>0</v>
      </c>
      <c r="F48" s="80" t="str">
        <f>IF('Source NewCleanData'!$C494="lesson6",'Source NewCleanData'!F494,"")</f>
        <v>2018-04-24T03:04:09.727Z</v>
      </c>
      <c r="I48">
        <v>43</v>
      </c>
      <c r="K48">
        <f t="shared" si="1"/>
        <v>0</v>
      </c>
      <c r="O48" s="78"/>
    </row>
    <row r="49" spans="1:11" x14ac:dyDescent="0.3">
      <c r="A49">
        <f>VLOOKUP(C49,'UniqueAuthor#s'!$Y$5:$Z$57,2,TRUE)</f>
        <v>12</v>
      </c>
      <c r="B49" t="str">
        <f>IF('Source NewCleanData'!$C495="lesson6",'Source NewCleanData'!C495,"")</f>
        <v>lesson6</v>
      </c>
      <c r="C49">
        <f>IF('Source NewCleanData'!$C495="lesson6",'Source NewCleanData'!D495,"")</f>
        <v>271627384</v>
      </c>
      <c r="D49" t="str">
        <f>IF('Source NewCleanData'!$C495="lesson6",'Source NewCleanData'!E495,"")</f>
        <v>ensuresReverse(S)oT=SoT;</v>
      </c>
      <c r="E49" t="b">
        <f t="shared" si="0"/>
        <v>0</v>
      </c>
      <c r="F49" s="80" t="str">
        <f>IF('Source NewCleanData'!$C495="lesson6",'Source NewCleanData'!F495,"")</f>
        <v>2018-04-24T03:04:15.407Z</v>
      </c>
      <c r="I49">
        <v>44</v>
      </c>
      <c r="K49">
        <f t="shared" si="1"/>
        <v>0</v>
      </c>
    </row>
    <row r="50" spans="1:11" x14ac:dyDescent="0.3">
      <c r="A50">
        <f>VLOOKUP(C50,'UniqueAuthor#s'!$Y$5:$Z$57,2,TRUE)</f>
        <v>12</v>
      </c>
      <c r="B50" t="str">
        <f>IF('Source NewCleanData'!$C496="lesson6",'Source NewCleanData'!C496,"")</f>
        <v>lesson6</v>
      </c>
      <c r="C50">
        <f>IF('Source NewCleanData'!$C496="lesson6",'Source NewCleanData'!D496,"")</f>
        <v>271627384</v>
      </c>
      <c r="D50" t="str">
        <f>IF('Source NewCleanData'!$C496="lesson6",'Source NewCleanData'!E496,"")</f>
        <v>ensuresReverse(S)oT=Reverse(#S)o#T;</v>
      </c>
      <c r="E50" t="b">
        <f t="shared" si="0"/>
        <v>1</v>
      </c>
      <c r="F50" s="80" t="str">
        <f>IF('Source NewCleanData'!$C496="lesson6",'Source NewCleanData'!F496,"")</f>
        <v>2018-04-24T03:04:55.284Z</v>
      </c>
      <c r="I50">
        <v>45</v>
      </c>
      <c r="K50">
        <f t="shared" si="1"/>
        <v>0</v>
      </c>
    </row>
    <row r="51" spans="1:11" x14ac:dyDescent="0.3">
      <c r="A51">
        <f>VLOOKUP(C51,'UniqueAuthor#s'!$Y$5:$Z$57,2,TRUE)</f>
        <v>13</v>
      </c>
      <c r="B51" t="str">
        <f>IF('Source NewCleanData'!$C503="lesson6",'Source NewCleanData'!C503,"")</f>
        <v>lesson6</v>
      </c>
      <c r="C51">
        <f>IF('Source NewCleanData'!$C503="lesson6",'Source NewCleanData'!D503,"")</f>
        <v>277475471</v>
      </c>
      <c r="D51" t="str">
        <f>IF('Source NewCleanData'!$C503="lesson6",'Source NewCleanData'!E503,"")</f>
        <v>ensuresReverse(S)oT=Reverse(#S)o#T;</v>
      </c>
      <c r="E51" t="b">
        <f t="shared" si="0"/>
        <v>1</v>
      </c>
      <c r="F51" s="80" t="str">
        <f>IF('Source NewCleanData'!$C503="lesson6",'Source NewCleanData'!F503,"")</f>
        <v>2018-04-26T04:27:16.770Z</v>
      </c>
      <c r="I51">
        <v>46</v>
      </c>
      <c r="K51">
        <f t="shared" si="1"/>
        <v>0</v>
      </c>
    </row>
    <row r="52" spans="1:11" x14ac:dyDescent="0.3">
      <c r="A52">
        <f>VLOOKUP(C52,'UniqueAuthor#s'!$Y$5:$Z$57,2,TRUE)</f>
        <v>13</v>
      </c>
      <c r="B52" t="str">
        <f>IF('Source NewCleanData'!$C512="lesson6",'Source NewCleanData'!C512,"")</f>
        <v>lesson6</v>
      </c>
      <c r="C52">
        <f>IF('Source NewCleanData'!$C512="lesson6",'Source NewCleanData'!D512,"")</f>
        <v>277475471</v>
      </c>
      <c r="D52" t="str">
        <f>IF('Source NewCleanData'!$C512="lesson6",'Source NewCleanData'!E512,"")</f>
        <v>ensuresReverse(S)oT=Reverse(#S)o#T;</v>
      </c>
      <c r="E52" t="b">
        <f t="shared" si="0"/>
        <v>1</v>
      </c>
      <c r="F52" s="80" t="str">
        <f>IF('Source NewCleanData'!$C512="lesson6",'Source NewCleanData'!F512,"")</f>
        <v>2018-05-03T11:37:24.544Z</v>
      </c>
      <c r="I52">
        <v>47</v>
      </c>
      <c r="K52">
        <f t="shared" si="1"/>
        <v>0</v>
      </c>
    </row>
    <row r="53" spans="1:11" x14ac:dyDescent="0.3">
      <c r="A53">
        <f>VLOOKUP(C53,'UniqueAuthor#s'!$Y$5:$Z$57,2,TRUE)</f>
        <v>14</v>
      </c>
      <c r="B53" t="str">
        <f>IF('Source NewCleanData'!$C548="lesson6",'Source NewCleanData'!C548,"")</f>
        <v>lesson6</v>
      </c>
      <c r="C53">
        <f>IF('Source NewCleanData'!$C548="lesson6",'Source NewCleanData'!D548,"")</f>
        <v>333030749</v>
      </c>
      <c r="D53" t="str">
        <f>IF('Source NewCleanData'!$C548="lesson6",'Source NewCleanData'!E548,"")</f>
        <v>ensuresReverse(S)oT=Reverse(S)oReverse(S)o#T;</v>
      </c>
      <c r="E53" t="b">
        <f t="shared" si="0"/>
        <v>0</v>
      </c>
      <c r="F53" s="80" t="str">
        <f>IF('Source NewCleanData'!$C548="lesson6",'Source NewCleanData'!F548,"")</f>
        <v>2018-04-26T04:23:47.608Z</v>
      </c>
      <c r="I53">
        <v>48</v>
      </c>
      <c r="K53">
        <f t="shared" si="1"/>
        <v>0</v>
      </c>
    </row>
    <row r="54" spans="1:11" x14ac:dyDescent="0.3">
      <c r="A54">
        <f>VLOOKUP(C54,'UniqueAuthor#s'!$Y$5:$Z$57,2,TRUE)</f>
        <v>14</v>
      </c>
      <c r="B54" t="str">
        <f>IF('Source NewCleanData'!$C549="lesson6",'Source NewCleanData'!C549,"")</f>
        <v>lesson6</v>
      </c>
      <c r="C54">
        <f>IF('Source NewCleanData'!$C549="lesson6",'Source NewCleanData'!D549,"")</f>
        <v>333030749</v>
      </c>
      <c r="D54" t="str">
        <f>IF('Source NewCleanData'!$C549="lesson6",'Source NewCleanData'!E549,"")</f>
        <v>ensuresReverse(S)oT=Reverse(#S)o#T;</v>
      </c>
      <c r="E54" t="b">
        <f t="shared" si="0"/>
        <v>1</v>
      </c>
      <c r="F54" s="80" t="str">
        <f>IF('Source NewCleanData'!$C549="lesson6",'Source NewCleanData'!F549,"")</f>
        <v>2018-04-26T04:25:14.196Z</v>
      </c>
      <c r="I54">
        <v>49</v>
      </c>
      <c r="K54">
        <f t="shared" si="1"/>
        <v>0</v>
      </c>
    </row>
    <row r="55" spans="1:11" x14ac:dyDescent="0.3">
      <c r="A55">
        <f>VLOOKUP(C55,'UniqueAuthor#s'!$Y$5:$Z$57,2,TRUE)</f>
        <v>15</v>
      </c>
      <c r="B55" t="str">
        <f>IF('Source NewCleanData'!$C580="lesson6",'Source NewCleanData'!C580,"")</f>
        <v>lesson6</v>
      </c>
      <c r="C55">
        <f>IF('Source NewCleanData'!$C580="lesson6",'Source NewCleanData'!D580,"")</f>
        <v>353072782</v>
      </c>
      <c r="D55" t="str">
        <f>IF('Source NewCleanData'!$C580="lesson6",'Source NewCleanData'!E580,"")</f>
        <v>ensuresReverse(S)oT=#s;</v>
      </c>
      <c r="E55" t="b">
        <f t="shared" si="0"/>
        <v>0</v>
      </c>
      <c r="F55" s="80" t="str">
        <f>IF('Source NewCleanData'!$C580="lesson6",'Source NewCleanData'!F580,"")</f>
        <v>2018-04-29T19:08:13.470Z</v>
      </c>
      <c r="I55">
        <v>50</v>
      </c>
      <c r="K55">
        <f t="shared" si="1"/>
        <v>0</v>
      </c>
    </row>
    <row r="56" spans="1:11" x14ac:dyDescent="0.3">
      <c r="A56">
        <f>VLOOKUP(C56,'UniqueAuthor#s'!$Y$5:$Z$57,2,TRUE)</f>
        <v>15</v>
      </c>
      <c r="B56" t="str">
        <f>IF('Source NewCleanData'!$C581="lesson6",'Source NewCleanData'!C581,"")</f>
        <v>lesson6</v>
      </c>
      <c r="C56">
        <f>IF('Source NewCleanData'!$C581="lesson6",'Source NewCleanData'!D581,"")</f>
        <v>353072782</v>
      </c>
      <c r="D56" t="str">
        <f>IF('Source NewCleanData'!$C581="lesson6",'Source NewCleanData'!E581,"")</f>
        <v>ensuresReverse(S)oT=#S;</v>
      </c>
      <c r="E56" t="b">
        <f t="shared" si="0"/>
        <v>0</v>
      </c>
      <c r="F56" s="80" t="str">
        <f>IF('Source NewCleanData'!$C581="lesson6",'Source NewCleanData'!F581,"")</f>
        <v>2018-04-29T19:08:21.964Z</v>
      </c>
      <c r="I56">
        <v>51</v>
      </c>
      <c r="K56">
        <f t="shared" si="1"/>
        <v>0</v>
      </c>
    </row>
    <row r="57" spans="1:11" x14ac:dyDescent="0.3">
      <c r="A57">
        <f>VLOOKUP(C57,'UniqueAuthor#s'!$Y$5:$Z$57,2,TRUE)</f>
        <v>15</v>
      </c>
      <c r="B57" t="str">
        <f>IF('Source NewCleanData'!$C582="lesson6",'Source NewCleanData'!C582,"")</f>
        <v>lesson6</v>
      </c>
      <c r="C57">
        <f>IF('Source NewCleanData'!$C582="lesson6",'Source NewCleanData'!D582,"")</f>
        <v>353072782</v>
      </c>
      <c r="D57" t="str">
        <f>IF('Source NewCleanData'!$C582="lesson6",'Source NewCleanData'!E582,"")</f>
        <v>ensuresReverse(S)oT=#T;</v>
      </c>
      <c r="E57" t="b">
        <f t="shared" si="0"/>
        <v>0</v>
      </c>
      <c r="F57" s="80" t="str">
        <f>IF('Source NewCleanData'!$C582="lesson6",'Source NewCleanData'!F582,"")</f>
        <v>2018-04-29T19:08:30.534Z</v>
      </c>
      <c r="I57">
        <v>52</v>
      </c>
      <c r="K57">
        <f t="shared" si="1"/>
        <v>0</v>
      </c>
    </row>
    <row r="58" spans="1:11" x14ac:dyDescent="0.3">
      <c r="A58">
        <f>VLOOKUP(C58,'UniqueAuthor#s'!$Y$5:$Z$57,2,TRUE)</f>
        <v>15</v>
      </c>
      <c r="B58" t="str">
        <f>IF('Source NewCleanData'!$C583="lesson6",'Source NewCleanData'!C583,"")</f>
        <v>lesson6</v>
      </c>
      <c r="C58">
        <f>IF('Source NewCleanData'!$C583="lesson6",'Source NewCleanData'!D583,"")</f>
        <v>353072782</v>
      </c>
      <c r="D58" t="str">
        <f>IF('Source NewCleanData'!$C583="lesson6",'Source NewCleanData'!E583,"")</f>
        <v>ensuresReverse(S)oT=SoT;</v>
      </c>
      <c r="E58" t="b">
        <f t="shared" si="0"/>
        <v>0</v>
      </c>
      <c r="F58" s="80" t="str">
        <f>IF('Source NewCleanData'!$C583="lesson6",'Source NewCleanData'!F583,"")</f>
        <v>2018-04-29T19:09:31.631Z</v>
      </c>
      <c r="I58">
        <v>53</v>
      </c>
      <c r="K58">
        <f t="shared" si="1"/>
        <v>0</v>
      </c>
    </row>
    <row r="59" spans="1:11" x14ac:dyDescent="0.3">
      <c r="A59">
        <f>VLOOKUP(C59,'UniqueAuthor#s'!$Y$5:$Z$57,2,TRUE)</f>
        <v>15</v>
      </c>
      <c r="B59" t="str">
        <f>IF('Source NewCleanData'!$C584="lesson6",'Source NewCleanData'!C584,"")</f>
        <v>lesson6</v>
      </c>
      <c r="C59">
        <f>IF('Source NewCleanData'!$C584="lesson6",'Source NewCleanData'!D584,"")</f>
        <v>353072782</v>
      </c>
      <c r="D59" t="str">
        <f>IF('Source NewCleanData'!$C584="lesson6",'Source NewCleanData'!E584,"")</f>
        <v>ensuresReverse(S)oT=SoT;</v>
      </c>
      <c r="E59" t="b">
        <f t="shared" si="0"/>
        <v>0</v>
      </c>
      <c r="F59" s="80" t="str">
        <f>IF('Source NewCleanData'!$C584="lesson6",'Source NewCleanData'!F584,"")</f>
        <v>2018-04-29T19:09:36.315Z</v>
      </c>
      <c r="I59">
        <v>54</v>
      </c>
      <c r="K59">
        <f t="shared" si="1"/>
        <v>0</v>
      </c>
    </row>
    <row r="60" spans="1:11" x14ac:dyDescent="0.3">
      <c r="A60">
        <f>VLOOKUP(C60,'UniqueAuthor#s'!$Y$5:$Z$57,2,TRUE)</f>
        <v>15</v>
      </c>
      <c r="B60" t="str">
        <f>IF('Source NewCleanData'!$C585="lesson6",'Source NewCleanData'!C585,"")</f>
        <v>lesson6</v>
      </c>
      <c r="C60">
        <f>IF('Source NewCleanData'!$C585="lesson6",'Source NewCleanData'!D585,"")</f>
        <v>353072782</v>
      </c>
      <c r="D60" t="str">
        <f>IF('Source NewCleanData'!$C585="lesson6",'Source NewCleanData'!E585,"")</f>
        <v>ensuresReverse(S)oT=#So#T;</v>
      </c>
      <c r="E60" t="b">
        <f t="shared" si="0"/>
        <v>0</v>
      </c>
      <c r="F60" s="80" t="str">
        <f>IF('Source NewCleanData'!$C585="lesson6",'Source NewCleanData'!F585,"")</f>
        <v>2018-04-29T19:09:46.437Z</v>
      </c>
      <c r="I60">
        <v>55</v>
      </c>
      <c r="K60">
        <f t="shared" si="1"/>
        <v>0</v>
      </c>
    </row>
    <row r="61" spans="1:11" x14ac:dyDescent="0.3">
      <c r="A61">
        <f>VLOOKUP(C61,'UniqueAuthor#s'!$Y$5:$Z$57,2,TRUE)</f>
        <v>15</v>
      </c>
      <c r="B61" t="str">
        <f>IF('Source NewCleanData'!$C586="lesson6",'Source NewCleanData'!C586,"")</f>
        <v>lesson6</v>
      </c>
      <c r="C61">
        <f>IF('Source NewCleanData'!$C586="lesson6",'Source NewCleanData'!D586,"")</f>
        <v>353072782</v>
      </c>
      <c r="D61" t="str">
        <f>IF('Source NewCleanData'!$C586="lesson6",'Source NewCleanData'!E586,"")</f>
        <v>ensuresReverse(S)oT=ToS;</v>
      </c>
      <c r="E61" t="b">
        <f t="shared" si="0"/>
        <v>0</v>
      </c>
      <c r="F61" s="80" t="str">
        <f>IF('Source NewCleanData'!$C586="lesson6",'Source NewCleanData'!F586,"")</f>
        <v>2018-04-29T19:09:51.848Z</v>
      </c>
      <c r="I61">
        <v>56</v>
      </c>
      <c r="K61">
        <f t="shared" si="1"/>
        <v>0</v>
      </c>
    </row>
    <row r="62" spans="1:11" x14ac:dyDescent="0.3">
      <c r="A62">
        <f>VLOOKUP(C62,'UniqueAuthor#s'!$Y$5:$Z$57,2,TRUE)</f>
        <v>15</v>
      </c>
      <c r="B62" t="str">
        <f>IF('Source NewCleanData'!$C587="lesson6",'Source NewCleanData'!C587,"")</f>
        <v>lesson6</v>
      </c>
      <c r="C62">
        <f>IF('Source NewCleanData'!$C587="lesson6",'Source NewCleanData'!D587,"")</f>
        <v>353072782</v>
      </c>
      <c r="D62" t="str">
        <f>IF('Source NewCleanData'!$C587="lesson6",'Source NewCleanData'!E587,"")</f>
        <v>ensuresReverse(S)oT=#To#S;</v>
      </c>
      <c r="E62" t="b">
        <f t="shared" si="0"/>
        <v>0</v>
      </c>
      <c r="F62" s="80" t="str">
        <f>IF('Source NewCleanData'!$C587="lesson6",'Source NewCleanData'!F587,"")</f>
        <v>2018-04-29T19:10:00.518Z</v>
      </c>
      <c r="I62">
        <v>57</v>
      </c>
      <c r="K62">
        <f t="shared" si="1"/>
        <v>0</v>
      </c>
    </row>
    <row r="63" spans="1:11" x14ac:dyDescent="0.3">
      <c r="A63">
        <f>VLOOKUP(C63,'UniqueAuthor#s'!$Y$5:$Z$57,2,TRUE)</f>
        <v>15</v>
      </c>
      <c r="B63" t="str">
        <f>IF('Source NewCleanData'!$C588="lesson6",'Source NewCleanData'!C588,"")</f>
        <v>lesson6</v>
      </c>
      <c r="C63">
        <f>IF('Source NewCleanData'!$C588="lesson6",'Source NewCleanData'!D588,"")</f>
        <v>353072782</v>
      </c>
      <c r="D63" t="str">
        <f>IF('Source NewCleanData'!$C588="lesson6",'Source NewCleanData'!E588,"")</f>
        <v>ensuresReverse(S)oT=SoT;</v>
      </c>
      <c r="E63" t="b">
        <f t="shared" si="0"/>
        <v>0</v>
      </c>
      <c r="F63" s="80" t="str">
        <f>IF('Source NewCleanData'!$C588="lesson6",'Source NewCleanData'!F588,"")</f>
        <v>2018-04-29T19:12:44.493Z</v>
      </c>
      <c r="I63">
        <v>58</v>
      </c>
      <c r="K63">
        <f t="shared" si="1"/>
        <v>0</v>
      </c>
    </row>
    <row r="64" spans="1:11" x14ac:dyDescent="0.3">
      <c r="A64">
        <f>VLOOKUP(C64,'UniqueAuthor#s'!$Y$5:$Z$57,2,TRUE)</f>
        <v>15</v>
      </c>
      <c r="B64" t="str">
        <f>IF('Source NewCleanData'!$C589="lesson6",'Source NewCleanData'!C589,"")</f>
        <v>lesson6</v>
      </c>
      <c r="C64">
        <f>IF('Source NewCleanData'!$C589="lesson6",'Source NewCleanData'!D589,"")</f>
        <v>353072782</v>
      </c>
      <c r="D64" t="str">
        <f>IF('Source NewCleanData'!$C589="lesson6",'Source NewCleanData'!E589,"")</f>
        <v>ensuresReverse(S)oT=SoReverse(T);</v>
      </c>
      <c r="E64" t="b">
        <f t="shared" si="0"/>
        <v>0</v>
      </c>
      <c r="F64" s="80" t="str">
        <f>IF('Source NewCleanData'!$C589="lesson6",'Source NewCleanData'!F589,"")</f>
        <v>2018-04-29T19:15:31.224Z</v>
      </c>
      <c r="I64">
        <v>59</v>
      </c>
      <c r="K64">
        <f t="shared" si="1"/>
        <v>0</v>
      </c>
    </row>
    <row r="65" spans="1:11" x14ac:dyDescent="0.3">
      <c r="A65">
        <f>VLOOKUP(C65,'UniqueAuthor#s'!$Y$5:$Z$57,2,TRUE)</f>
        <v>15</v>
      </c>
      <c r="B65" t="str">
        <f>IF('Source NewCleanData'!$C590="lesson6",'Source NewCleanData'!C590,"")</f>
        <v>lesson6</v>
      </c>
      <c r="C65">
        <f>IF('Source NewCleanData'!$C590="lesson6",'Source NewCleanData'!D590,"")</f>
        <v>353072782</v>
      </c>
      <c r="D65" t="str">
        <f>IF('Source NewCleanData'!$C590="lesson6",'Source NewCleanData'!E590,"")</f>
        <v>ensuresReverse(S)oT=Reverse(T)oS;</v>
      </c>
      <c r="E65" t="b">
        <f t="shared" si="0"/>
        <v>0</v>
      </c>
      <c r="F65" s="80" t="str">
        <f>IF('Source NewCleanData'!$C590="lesson6",'Source NewCleanData'!F590,"")</f>
        <v>2018-04-29T19:15:39.864Z</v>
      </c>
      <c r="I65">
        <v>60</v>
      </c>
      <c r="K65">
        <f t="shared" si="1"/>
        <v>0</v>
      </c>
    </row>
    <row r="66" spans="1:11" x14ac:dyDescent="0.3">
      <c r="A66">
        <f>VLOOKUP(C66,'UniqueAuthor#s'!$Y$5:$Z$57,2,TRUE)</f>
        <v>16</v>
      </c>
      <c r="B66" t="str">
        <f>IF('Source NewCleanData'!$C607="lesson6",'Source NewCleanData'!C607,"")</f>
        <v>lesson6</v>
      </c>
      <c r="C66">
        <f>IF('Source NewCleanData'!$C607="lesson6",'Source NewCleanData'!D607,"")</f>
        <v>377597233</v>
      </c>
      <c r="D66" t="str">
        <f>IF('Source NewCleanData'!$C607="lesson6",'Source NewCleanData'!E607,"")</f>
        <v>ensuresReverse(S)oT=#So#T;</v>
      </c>
      <c r="E66" t="b">
        <f t="shared" si="0"/>
        <v>0</v>
      </c>
      <c r="F66" s="80" t="str">
        <f>IF('Source NewCleanData'!$C607="lesson6",'Source NewCleanData'!F607,"")</f>
        <v>2018-04-26T03:57:22.668Z</v>
      </c>
      <c r="I66">
        <v>61</v>
      </c>
      <c r="K66">
        <f t="shared" si="1"/>
        <v>0</v>
      </c>
    </row>
    <row r="67" spans="1:11" x14ac:dyDescent="0.3">
      <c r="A67">
        <f>VLOOKUP(C67,'UniqueAuthor#s'!$Y$5:$Z$57,2,TRUE)</f>
        <v>16</v>
      </c>
      <c r="B67" t="str">
        <f>IF('Source NewCleanData'!$C608="lesson6",'Source NewCleanData'!C608,"")</f>
        <v>lesson6</v>
      </c>
      <c r="C67">
        <f>IF('Source NewCleanData'!$C608="lesson6",'Source NewCleanData'!D608,"")</f>
        <v>377597233</v>
      </c>
      <c r="D67" t="str">
        <f>IF('Source NewCleanData'!$C608="lesson6",'Source NewCleanData'!E608,"")</f>
        <v>ensuresReverse(S)oT=Reverse(#S)o#T;</v>
      </c>
      <c r="E67" t="b">
        <f t="shared" si="0"/>
        <v>1</v>
      </c>
      <c r="F67" s="80" t="str">
        <f>IF('Source NewCleanData'!$C608="lesson6",'Source NewCleanData'!F608,"")</f>
        <v>2018-04-26T03:57:34.403Z</v>
      </c>
      <c r="I67">
        <v>62</v>
      </c>
      <c r="K67">
        <f t="shared" si="1"/>
        <v>0</v>
      </c>
    </row>
    <row r="68" spans="1:11" x14ac:dyDescent="0.3">
      <c r="A68">
        <f>VLOOKUP(C68,'UniqueAuthor#s'!$Y$5:$Z$57,2,TRUE)</f>
        <v>17</v>
      </c>
      <c r="B68" t="str">
        <f>IF('Source NewCleanData'!$C632="lesson6",'Source NewCleanData'!C632,"")</f>
        <v>lesson6</v>
      </c>
      <c r="C68">
        <f>IF('Source NewCleanData'!$C632="lesson6",'Source NewCleanData'!D632,"")</f>
        <v>379308075</v>
      </c>
      <c r="D68" t="str">
        <f>IF('Source NewCleanData'!$C632="lesson6",'Source NewCleanData'!E632,"")</f>
        <v>ensuresReverse(S)oT=#S;</v>
      </c>
      <c r="E68" t="b">
        <f t="shared" si="0"/>
        <v>0</v>
      </c>
      <c r="F68" s="80" t="str">
        <f>IF('Source NewCleanData'!$C632="lesson6",'Source NewCleanData'!F632,"")</f>
        <v>2018-04-26T01:24:12.785Z</v>
      </c>
      <c r="I68">
        <v>63</v>
      </c>
      <c r="K68">
        <f t="shared" si="1"/>
        <v>0</v>
      </c>
    </row>
    <row r="69" spans="1:11" x14ac:dyDescent="0.3">
      <c r="A69">
        <f>VLOOKUP(C69,'UniqueAuthor#s'!$Y$5:$Z$57,2,TRUE)</f>
        <v>17</v>
      </c>
      <c r="B69" t="str">
        <f>IF('Source NewCleanData'!$C633="lesson6",'Source NewCleanData'!C633,"")</f>
        <v>lesson6</v>
      </c>
      <c r="C69">
        <f>IF('Source NewCleanData'!$C633="lesson6",'Source NewCleanData'!D633,"")</f>
        <v>379308075</v>
      </c>
      <c r="D69" t="str">
        <f>IF('Source NewCleanData'!$C633="lesson6",'Source NewCleanData'!E633,"")</f>
        <v>ensuresReverse(S)oT=#T;</v>
      </c>
      <c r="E69" t="b">
        <f t="shared" si="0"/>
        <v>0</v>
      </c>
      <c r="F69" s="80" t="str">
        <f>IF('Source NewCleanData'!$C633="lesson6",'Source NewCleanData'!F633,"")</f>
        <v>2018-04-26T01:25:27.892Z</v>
      </c>
      <c r="I69">
        <v>64</v>
      </c>
      <c r="K69">
        <f t="shared" si="1"/>
        <v>0</v>
      </c>
    </row>
    <row r="70" spans="1:11" x14ac:dyDescent="0.3">
      <c r="A70">
        <f>VLOOKUP(C70,'UniqueAuthor#s'!$Y$5:$Z$57,2,TRUE)</f>
        <v>17</v>
      </c>
      <c r="B70" t="str">
        <f>IF('Source NewCleanData'!$C634="lesson6",'Source NewCleanData'!C634,"")</f>
        <v>lesson6</v>
      </c>
      <c r="C70">
        <f>IF('Source NewCleanData'!$C634="lesson6",'Source NewCleanData'!D634,"")</f>
        <v>379308075</v>
      </c>
      <c r="D70" t="str">
        <f>IF('Source NewCleanData'!$C634="lesson6",'Source NewCleanData'!E634,"")</f>
        <v>ensuresReverse(S)oT=#To#S;</v>
      </c>
      <c r="E70" t="b">
        <f t="shared" ref="E70:E133" si="2">IF(OR($D70=$O$9,$D70=$O$10),TRUE,FALSE)</f>
        <v>0</v>
      </c>
      <c r="F70" s="80" t="str">
        <f>IF('Source NewCleanData'!$C634="lesson6",'Source NewCleanData'!F634,"")</f>
        <v>2018-04-26T01:26:14.028Z</v>
      </c>
      <c r="I70">
        <v>65</v>
      </c>
      <c r="K70">
        <f t="shared" ref="K70:K71" si="3">COUNTIF($D$6:$D$22,"="&amp;$J70)</f>
        <v>0</v>
      </c>
    </row>
    <row r="71" spans="1:11" x14ac:dyDescent="0.3">
      <c r="A71">
        <f>VLOOKUP(C71,'UniqueAuthor#s'!$Y$5:$Z$57,2,TRUE)</f>
        <v>17</v>
      </c>
      <c r="B71" t="str">
        <f>IF('Source NewCleanData'!$C635="lesson6",'Source NewCleanData'!C635,"")</f>
        <v>lesson6</v>
      </c>
      <c r="C71">
        <f>IF('Source NewCleanData'!$C635="lesson6",'Source NewCleanData'!D635,"")</f>
        <v>379308075</v>
      </c>
      <c r="D71" t="str">
        <f>IF('Source NewCleanData'!$C635="lesson6",'Source NewCleanData'!E635,"")</f>
        <v>ensuresReverse(S)oT=Reverse(#S)o#T;</v>
      </c>
      <c r="E71" t="b">
        <f t="shared" si="2"/>
        <v>1</v>
      </c>
      <c r="F71" s="80" t="str">
        <f>IF('Source NewCleanData'!$C635="lesson6",'Source NewCleanData'!F635,"")</f>
        <v>2018-04-26T01:27:14.622Z</v>
      </c>
      <c r="I71">
        <v>66</v>
      </c>
      <c r="K71">
        <f t="shared" si="3"/>
        <v>0</v>
      </c>
    </row>
    <row r="72" spans="1:11" x14ac:dyDescent="0.3">
      <c r="A72">
        <f>VLOOKUP(C72,'UniqueAuthor#s'!$Y$5:$Z$57,2,TRUE)</f>
        <v>17</v>
      </c>
      <c r="B72" t="str">
        <f>IF('Source NewCleanData'!$C642="lesson6",'Source NewCleanData'!C642,"")</f>
        <v>lesson6</v>
      </c>
      <c r="C72">
        <f>IF('Source NewCleanData'!$C642="lesson6",'Source NewCleanData'!D642,"")</f>
        <v>379308075</v>
      </c>
      <c r="D72" t="str">
        <f>IF('Source NewCleanData'!$C642="lesson6",'Source NewCleanData'!E642,"")</f>
        <v>ensuresReverse(S)oT=Reverse(#S)o#T;</v>
      </c>
      <c r="E72" t="b">
        <f t="shared" si="2"/>
        <v>1</v>
      </c>
      <c r="F72" s="80" t="str">
        <f>IF('Source NewCleanData'!$C642="lesson6",'Source NewCleanData'!F642,"")</f>
        <v>2018-04-26T01:38:30.076Z</v>
      </c>
    </row>
    <row r="73" spans="1:11" x14ac:dyDescent="0.3">
      <c r="A73">
        <f>VLOOKUP(C73,'UniqueAuthor#s'!$Y$5:$Z$57,2,TRUE)</f>
        <v>17</v>
      </c>
      <c r="B73" t="str">
        <f>IF('Source NewCleanData'!$C673="lesson6",'Source NewCleanData'!C673,"")</f>
        <v>lesson6</v>
      </c>
      <c r="C73">
        <f>IF('Source NewCleanData'!$C673="lesson6",'Source NewCleanData'!D673,"")</f>
        <v>379308075</v>
      </c>
      <c r="D73" t="str">
        <f>IF('Source NewCleanData'!$C673="lesson6",'Source NewCleanData'!E673,"")</f>
        <v>ensuresReverse(S)oT=#S;</v>
      </c>
      <c r="E73" t="b">
        <f t="shared" si="2"/>
        <v>0</v>
      </c>
      <c r="F73" s="80" t="str">
        <f>IF('Source NewCleanData'!$C673="lesson6",'Source NewCleanData'!F673,"")</f>
        <v>2018-05-03T21:05:06.302Z</v>
      </c>
    </row>
    <row r="74" spans="1:11" x14ac:dyDescent="0.3">
      <c r="A74">
        <f>VLOOKUP(C74,'UniqueAuthor#s'!$Y$5:$Z$57,2,TRUE)</f>
        <v>17</v>
      </c>
      <c r="B74" t="str">
        <f>IF('Source NewCleanData'!$C674="lesson6",'Source NewCleanData'!C674,"")</f>
        <v>lesson6</v>
      </c>
      <c r="C74">
        <f>IF('Source NewCleanData'!$C674="lesson6",'Source NewCleanData'!D674,"")</f>
        <v>379308075</v>
      </c>
      <c r="D74" t="str">
        <f>IF('Source NewCleanData'!$C674="lesson6",'Source NewCleanData'!E674,"")</f>
        <v>ensuresReverse(S)oT=Reverse(#S);</v>
      </c>
      <c r="E74" t="b">
        <f t="shared" si="2"/>
        <v>0</v>
      </c>
      <c r="F74" s="80" t="str">
        <f>IF('Source NewCleanData'!$C674="lesson6",'Source NewCleanData'!F674,"")</f>
        <v>2018-05-03T21:06:23.756Z</v>
      </c>
    </row>
    <row r="75" spans="1:11" x14ac:dyDescent="0.3">
      <c r="A75">
        <f>VLOOKUP(C75,'UniqueAuthor#s'!$Y$5:$Z$57,2,TRUE)</f>
        <v>17</v>
      </c>
      <c r="B75" t="str">
        <f>IF('Source NewCleanData'!$C675="lesson6",'Source NewCleanData'!C675,"")</f>
        <v>lesson6</v>
      </c>
      <c r="C75">
        <f>IF('Source NewCleanData'!$C675="lesson6",'Source NewCleanData'!D675,"")</f>
        <v>379308075</v>
      </c>
      <c r="D75" t="str">
        <f>IF('Source NewCleanData'!$C675="lesson6",'Source NewCleanData'!E675,"")</f>
        <v>ensuresReverse(S)oT=#S;</v>
      </c>
      <c r="E75" t="b">
        <f t="shared" si="2"/>
        <v>0</v>
      </c>
      <c r="F75" s="80" t="str">
        <f>IF('Source NewCleanData'!$C675="lesson6",'Source NewCleanData'!F675,"")</f>
        <v>2018-05-03T21:08:16.033Z</v>
      </c>
    </row>
    <row r="76" spans="1:11" x14ac:dyDescent="0.3">
      <c r="A76">
        <f>VLOOKUP(C76,'UniqueAuthor#s'!$Y$5:$Z$57,2,TRUE)</f>
        <v>17</v>
      </c>
      <c r="B76" t="str">
        <f>IF('Source NewCleanData'!$C676="lesson6",'Source NewCleanData'!C676,"")</f>
        <v>lesson6</v>
      </c>
      <c r="C76">
        <f>IF('Source NewCleanData'!$C676="lesson6",'Source NewCleanData'!D676,"")</f>
        <v>379308075</v>
      </c>
      <c r="D76" t="str">
        <f>IF('Source NewCleanData'!$C676="lesson6",'Source NewCleanData'!E676,"")</f>
        <v>ensuresReverse(S)oT=#So#T;</v>
      </c>
      <c r="E76" t="b">
        <f t="shared" si="2"/>
        <v>0</v>
      </c>
      <c r="F76" s="80" t="str">
        <f>IF('Source NewCleanData'!$C676="lesson6",'Source NewCleanData'!F676,"")</f>
        <v>2018-05-03T21:08:34.643Z</v>
      </c>
    </row>
    <row r="77" spans="1:11" x14ac:dyDescent="0.3">
      <c r="A77">
        <f>VLOOKUP(C77,'UniqueAuthor#s'!$Y$5:$Z$57,2,TRUE)</f>
        <v>17</v>
      </c>
      <c r="B77" t="str">
        <f>IF('Source NewCleanData'!$C677="lesson6",'Source NewCleanData'!C677,"")</f>
        <v>lesson6</v>
      </c>
      <c r="C77">
        <f>IF('Source NewCleanData'!$C677="lesson6",'Source NewCleanData'!D677,"")</f>
        <v>379308075</v>
      </c>
      <c r="D77" t="str">
        <f>IF('Source NewCleanData'!$C677="lesson6",'Source NewCleanData'!E677,"")</f>
        <v>ensuresReverse(S)oT=#Sand#T;</v>
      </c>
      <c r="E77" t="b">
        <f t="shared" si="2"/>
        <v>0</v>
      </c>
      <c r="F77" s="80" t="str">
        <f>IF('Source NewCleanData'!$C677="lesson6",'Source NewCleanData'!F677,"")</f>
        <v>2018-05-03T21:08:42.971Z</v>
      </c>
    </row>
    <row r="78" spans="1:11" x14ac:dyDescent="0.3">
      <c r="A78">
        <f>VLOOKUP(C78,'UniqueAuthor#s'!$Y$5:$Z$57,2,TRUE)</f>
        <v>17</v>
      </c>
      <c r="B78" t="str">
        <f>IF('Source NewCleanData'!$C678="lesson6",'Source NewCleanData'!C678,"")</f>
        <v>lesson6</v>
      </c>
      <c r="C78">
        <f>IF('Source NewCleanData'!$C678="lesson6",'Source NewCleanData'!D678,"")</f>
        <v>379308075</v>
      </c>
      <c r="D78" t="str">
        <f>IF('Source NewCleanData'!$C678="lesson6",'Source NewCleanData'!E678,"")</f>
        <v>ensuresReverse(S)oT=#T;</v>
      </c>
      <c r="E78" t="b">
        <f t="shared" si="2"/>
        <v>0</v>
      </c>
      <c r="F78" s="80" t="str">
        <f>IF('Source NewCleanData'!$C678="lesson6",'Source NewCleanData'!F678,"")</f>
        <v>2018-05-03T21:08:55.470Z</v>
      </c>
    </row>
    <row r="79" spans="1:11" x14ac:dyDescent="0.3">
      <c r="A79">
        <f>VLOOKUP(C79,'UniqueAuthor#s'!$Y$5:$Z$57,2,TRUE)</f>
        <v>17</v>
      </c>
      <c r="B79" t="str">
        <f>IF('Source NewCleanData'!$C679="lesson6",'Source NewCleanData'!C679,"")</f>
        <v>lesson6</v>
      </c>
      <c r="C79">
        <f>IF('Source NewCleanData'!$C679="lesson6",'Source NewCleanData'!D679,"")</f>
        <v>379308075</v>
      </c>
      <c r="D79" t="str">
        <f>IF('Source NewCleanData'!$C679="lesson6",'Source NewCleanData'!E679,"")</f>
        <v>ensuresReverse(S)oT=#SoT;</v>
      </c>
      <c r="E79" t="b">
        <f t="shared" si="2"/>
        <v>0</v>
      </c>
      <c r="F79" s="80" t="str">
        <f>IF('Source NewCleanData'!$C679="lesson6",'Source NewCleanData'!F679,"")</f>
        <v>2018-05-03T21:09:24.830Z</v>
      </c>
    </row>
    <row r="80" spans="1:11" x14ac:dyDescent="0.3">
      <c r="A80">
        <f>VLOOKUP(C80,'UniqueAuthor#s'!$Y$5:$Z$57,2,TRUE)</f>
        <v>17</v>
      </c>
      <c r="B80" t="str">
        <f>IF('Source NewCleanData'!$C680="lesson6",'Source NewCleanData'!C680,"")</f>
        <v>lesson6</v>
      </c>
      <c r="C80">
        <f>IF('Source NewCleanData'!$C680="lesson6",'Source NewCleanData'!D680,"")</f>
        <v>379308075</v>
      </c>
      <c r="D80" t="str">
        <f>IF('Source NewCleanData'!$C680="lesson6",'Source NewCleanData'!E680,"")</f>
        <v>ensuresReverse(S)oT=#So#T;</v>
      </c>
      <c r="E80" t="b">
        <f t="shared" si="2"/>
        <v>0</v>
      </c>
      <c r="F80" s="80" t="str">
        <f>IF('Source NewCleanData'!$C680="lesson6",'Source NewCleanData'!F680,"")</f>
        <v>2018-05-03T21:09:35.770Z</v>
      </c>
    </row>
    <row r="81" spans="1:6" x14ac:dyDescent="0.3">
      <c r="A81">
        <f>VLOOKUP(C81,'UniqueAuthor#s'!$Y$5:$Z$57,2,TRUE)</f>
        <v>17</v>
      </c>
      <c r="B81" t="str">
        <f>IF('Source NewCleanData'!$C681="lesson6",'Source NewCleanData'!C681,"")</f>
        <v>lesson6</v>
      </c>
      <c r="C81">
        <f>IF('Source NewCleanData'!$C681="lesson6",'Source NewCleanData'!D681,"")</f>
        <v>379308075</v>
      </c>
      <c r="D81" t="str">
        <f>IF('Source NewCleanData'!$C681="lesson6",'Source NewCleanData'!E681,"")</f>
        <v>ensuresReverse(S)oT=#S;</v>
      </c>
      <c r="E81" t="b">
        <f t="shared" si="2"/>
        <v>0</v>
      </c>
      <c r="F81" s="80" t="str">
        <f>IF('Source NewCleanData'!$C681="lesson6",'Source NewCleanData'!F681,"")</f>
        <v>2018-05-03T21:10:02.630Z</v>
      </c>
    </row>
    <row r="82" spans="1:6" x14ac:dyDescent="0.3">
      <c r="A82">
        <f>VLOOKUP(C82,'UniqueAuthor#s'!$Y$5:$Z$57,2,TRUE)</f>
        <v>17</v>
      </c>
      <c r="B82" t="str">
        <f>IF('Source NewCleanData'!$C682="lesson6",'Source NewCleanData'!C682,"")</f>
        <v>lesson6</v>
      </c>
      <c r="C82">
        <f>IF('Source NewCleanData'!$C682="lesson6",'Source NewCleanData'!D682,"")</f>
        <v>379308075</v>
      </c>
      <c r="D82" t="str">
        <f>IF('Source NewCleanData'!$C682="lesson6",'Source NewCleanData'!E682,"")</f>
        <v>ensuresReverse(S)oT=#S;</v>
      </c>
      <c r="E82" t="b">
        <f t="shared" si="2"/>
        <v>0</v>
      </c>
      <c r="F82" s="80" t="str">
        <f>IF('Source NewCleanData'!$C682="lesson6",'Source NewCleanData'!F682,"")</f>
        <v>2018-05-03T21:10:09.441Z</v>
      </c>
    </row>
    <row r="83" spans="1:6" x14ac:dyDescent="0.3">
      <c r="A83">
        <f>VLOOKUP(C83,'UniqueAuthor#s'!$Y$5:$Z$57,2,TRUE)</f>
        <v>17</v>
      </c>
      <c r="B83" t="str">
        <f>IF('Source NewCleanData'!$C683="lesson6",'Source NewCleanData'!C683,"")</f>
        <v>lesson6</v>
      </c>
      <c r="C83">
        <f>IF('Source NewCleanData'!$C683="lesson6",'Source NewCleanData'!D683,"")</f>
        <v>379308075</v>
      </c>
      <c r="D83" t="str">
        <f>IF('Source NewCleanData'!$C683="lesson6",'Source NewCleanData'!E683,"")</f>
        <v>ensuresReverse(S)oT=#T;</v>
      </c>
      <c r="E83" t="b">
        <f t="shared" si="2"/>
        <v>0</v>
      </c>
      <c r="F83" s="80" t="str">
        <f>IF('Source NewCleanData'!$C683="lesson6",'Source NewCleanData'!F683,"")</f>
        <v>2018-05-03T21:11:12.686Z</v>
      </c>
    </row>
    <row r="84" spans="1:6" x14ac:dyDescent="0.3">
      <c r="A84">
        <f>VLOOKUP(C84,'UniqueAuthor#s'!$Y$5:$Z$57,2,TRUE)</f>
        <v>17</v>
      </c>
      <c r="B84" t="str">
        <f>IF('Source NewCleanData'!$C684="lesson6",'Source NewCleanData'!C684,"")</f>
        <v>lesson6</v>
      </c>
      <c r="C84">
        <f>IF('Source NewCleanData'!$C684="lesson6",'Source NewCleanData'!D684,"")</f>
        <v>379308075</v>
      </c>
      <c r="D84" t="str">
        <f>IF('Source NewCleanData'!$C684="lesson6",'Source NewCleanData'!E684,"")</f>
        <v>ensuresReverse(S)oT=S;</v>
      </c>
      <c r="E84" t="b">
        <f t="shared" si="2"/>
        <v>0</v>
      </c>
      <c r="F84" s="80" t="str">
        <f>IF('Source NewCleanData'!$C684="lesson6",'Source NewCleanData'!F684,"")</f>
        <v>2018-05-03T21:11:40.809Z</v>
      </c>
    </row>
    <row r="85" spans="1:6" x14ac:dyDescent="0.3">
      <c r="A85">
        <f>VLOOKUP(C85,'UniqueAuthor#s'!$Y$5:$Z$57,2,TRUE)</f>
        <v>17</v>
      </c>
      <c r="B85" t="str">
        <f>IF('Source NewCleanData'!$C685="lesson6",'Source NewCleanData'!C685,"")</f>
        <v>lesson6</v>
      </c>
      <c r="C85">
        <f>IF('Source NewCleanData'!$C685="lesson6",'Source NewCleanData'!D685,"")</f>
        <v>379308075</v>
      </c>
      <c r="D85" t="str">
        <f>IF('Source NewCleanData'!$C685="lesson6",'Source NewCleanData'!E685,"")</f>
        <v>ensuresReverse(S)oT=#SoT;</v>
      </c>
      <c r="E85" t="b">
        <f t="shared" si="2"/>
        <v>0</v>
      </c>
      <c r="F85" s="80" t="str">
        <f>IF('Source NewCleanData'!$C685="lesson6",'Source NewCleanData'!F685,"")</f>
        <v>2018-05-03T21:11:55.123Z</v>
      </c>
    </row>
    <row r="86" spans="1:6" x14ac:dyDescent="0.3">
      <c r="A86">
        <f>VLOOKUP(C86,'UniqueAuthor#s'!$Y$5:$Z$57,2,TRUE)</f>
        <v>17</v>
      </c>
      <c r="B86" t="str">
        <f>IF('Source NewCleanData'!$C686="lesson6",'Source NewCleanData'!C686,"")</f>
        <v>lesson6</v>
      </c>
      <c r="C86">
        <f>IF('Source NewCleanData'!$C686="lesson6",'Source NewCleanData'!D686,"")</f>
        <v>379308075</v>
      </c>
      <c r="D86" t="str">
        <f>IF('Source NewCleanData'!$C686="lesson6",'Source NewCleanData'!E686,"")</f>
        <v>ensuresReverse(S)oT=#So#T;</v>
      </c>
      <c r="E86" t="b">
        <f t="shared" si="2"/>
        <v>0</v>
      </c>
      <c r="F86" s="80" t="str">
        <f>IF('Source NewCleanData'!$C686="lesson6",'Source NewCleanData'!F686,"")</f>
        <v>2018-05-03T21:12:08.985Z</v>
      </c>
    </row>
    <row r="87" spans="1:6" x14ac:dyDescent="0.3">
      <c r="A87">
        <f>VLOOKUP(C87,'UniqueAuthor#s'!$Y$5:$Z$57,2,TRUE)</f>
        <v>17</v>
      </c>
      <c r="B87" t="str">
        <f>IF('Source NewCleanData'!$C687="lesson6",'Source NewCleanData'!C687,"")</f>
        <v>lesson6</v>
      </c>
      <c r="C87">
        <f>IF('Source NewCleanData'!$C687="lesson6",'Source NewCleanData'!D687,"")</f>
        <v>379308075</v>
      </c>
      <c r="D87" t="str">
        <f>IF('Source NewCleanData'!$C687="lesson6",'Source NewCleanData'!E687,"")</f>
        <v>ensuresReverse(S)oT=#S-#T;</v>
      </c>
      <c r="E87" t="b">
        <f t="shared" si="2"/>
        <v>0</v>
      </c>
      <c r="F87" s="80" t="str">
        <f>IF('Source NewCleanData'!$C687="lesson6",'Source NewCleanData'!F687,"")</f>
        <v>2018-05-03T21:14:02.509Z</v>
      </c>
    </row>
    <row r="88" spans="1:6" x14ac:dyDescent="0.3">
      <c r="A88">
        <f>VLOOKUP(C88,'UniqueAuthor#s'!$Y$5:$Z$57,2,TRUE)</f>
        <v>17</v>
      </c>
      <c r="B88" t="str">
        <f>IF('Source NewCleanData'!$C688="lesson6",'Source NewCleanData'!C688,"")</f>
        <v>lesson6</v>
      </c>
      <c r="C88">
        <f>IF('Source NewCleanData'!$C688="lesson6",'Source NewCleanData'!D688,"")</f>
        <v>379308075</v>
      </c>
      <c r="D88" t="str">
        <f>IF('Source NewCleanData'!$C688="lesson6",'Source NewCleanData'!E688,"")</f>
        <v>ensuresReverse(S)oT=#T;</v>
      </c>
      <c r="E88" t="b">
        <f t="shared" si="2"/>
        <v>0</v>
      </c>
      <c r="F88" s="80" t="str">
        <f>IF('Source NewCleanData'!$C688="lesson6",'Source NewCleanData'!F688,"")</f>
        <v>2018-05-03T21:14:12.699Z</v>
      </c>
    </row>
    <row r="89" spans="1:6" x14ac:dyDescent="0.3">
      <c r="A89">
        <f>VLOOKUP(C89,'UniqueAuthor#s'!$Y$5:$Z$57,2,TRUE)</f>
        <v>17</v>
      </c>
      <c r="B89" t="str">
        <f>IF('Source NewCleanData'!$C699="lesson6",'Source NewCleanData'!C699,"")</f>
        <v>lesson6</v>
      </c>
      <c r="C89">
        <f>IF('Source NewCleanData'!$C699="lesson6",'Source NewCleanData'!D699,"")</f>
        <v>379308075</v>
      </c>
      <c r="D89" t="str">
        <f>IF('Source NewCleanData'!$C699="lesson6",'Source NewCleanData'!E699,"")</f>
        <v>ensuresReverse(S)oT=Reverse(#S);</v>
      </c>
      <c r="E89" t="b">
        <f t="shared" si="2"/>
        <v>0</v>
      </c>
      <c r="F89" s="80" t="str">
        <f>IF('Source NewCleanData'!$C699="lesson6",'Source NewCleanData'!F699,"")</f>
        <v>2018-05-03T21:18:54.732Z</v>
      </c>
    </row>
    <row r="90" spans="1:6" x14ac:dyDescent="0.3">
      <c r="A90">
        <f>VLOOKUP(C90,'UniqueAuthor#s'!$Y$5:$Z$57,2,TRUE)</f>
        <v>17</v>
      </c>
      <c r="B90" t="str">
        <f>IF('Source NewCleanData'!$C700="lesson6",'Source NewCleanData'!C700,"")</f>
        <v>lesson6</v>
      </c>
      <c r="C90">
        <f>IF('Source NewCleanData'!$C700="lesson6",'Source NewCleanData'!D700,"")</f>
        <v>379308075</v>
      </c>
      <c r="D90" t="str">
        <f>IF('Source NewCleanData'!$C700="lesson6",'Source NewCleanData'!E700,"")</f>
        <v>ensuresReverse(S)oT=Reverse(#S)o#T;</v>
      </c>
      <c r="E90" t="b">
        <f t="shared" si="2"/>
        <v>1</v>
      </c>
      <c r="F90" s="80" t="str">
        <f>IF('Source NewCleanData'!$C700="lesson6",'Source NewCleanData'!F700,"")</f>
        <v>2018-05-03T21:19:05.305Z</v>
      </c>
    </row>
    <row r="91" spans="1:6" x14ac:dyDescent="0.3">
      <c r="A91">
        <f>VLOOKUP(C91,'UniqueAuthor#s'!$Y$5:$Z$57,2,TRUE)</f>
        <v>18</v>
      </c>
      <c r="B91" t="str">
        <f>IF('Source NewCleanData'!$C706="lesson6",'Source NewCleanData'!C706,"")</f>
        <v>lesson6</v>
      </c>
      <c r="C91">
        <f>IF('Source NewCleanData'!$C706="lesson6",'Source NewCleanData'!D706,"")</f>
        <v>380300581</v>
      </c>
      <c r="D91" t="str">
        <f>IF('Source NewCleanData'!$C706="lesson6",'Source NewCleanData'!E706,"")</f>
        <v>ensuresReverse(S)oT=T;</v>
      </c>
      <c r="E91" t="b">
        <f t="shared" si="2"/>
        <v>0</v>
      </c>
      <c r="F91" s="80" t="str">
        <f>IF('Source NewCleanData'!$C706="lesson6",'Source NewCleanData'!F706,"")</f>
        <v>2018-04-26T16:28:46.848Z</v>
      </c>
    </row>
    <row r="92" spans="1:6" x14ac:dyDescent="0.3">
      <c r="A92">
        <f>VLOOKUP(C92,'UniqueAuthor#s'!$Y$5:$Z$57,2,TRUE)</f>
        <v>18</v>
      </c>
      <c r="B92" t="str">
        <f>IF('Source NewCleanData'!$C707="lesson6",'Source NewCleanData'!C707,"")</f>
        <v>lesson6</v>
      </c>
      <c r="C92">
        <f>IF('Source NewCleanData'!$C707="lesson6",'Source NewCleanData'!D707,"")</f>
        <v>380300581</v>
      </c>
      <c r="D92" t="str">
        <f>IF('Source NewCleanData'!$C707="lesson6",'Source NewCleanData'!E707,"")</f>
        <v>ensuresReverse(S)o#T=T;</v>
      </c>
      <c r="E92" t="b">
        <f t="shared" si="2"/>
        <v>0</v>
      </c>
      <c r="F92" s="80" t="str">
        <f>IF('Source NewCleanData'!$C707="lesson6",'Source NewCleanData'!F707,"")</f>
        <v>2018-04-26T16:30:29.831Z</v>
      </c>
    </row>
    <row r="93" spans="1:6" x14ac:dyDescent="0.3">
      <c r="A93">
        <f>VLOOKUP(C93,'UniqueAuthor#s'!$Y$5:$Z$57,2,TRUE)</f>
        <v>18</v>
      </c>
      <c r="B93" t="str">
        <f>IF('Source NewCleanData'!$C708="lesson6",'Source NewCleanData'!C708,"")</f>
        <v>lesson6</v>
      </c>
      <c r="C93">
        <f>IF('Source NewCleanData'!$C708="lesson6",'Source NewCleanData'!D708,"")</f>
        <v>380300581</v>
      </c>
      <c r="D93" t="str">
        <f>IF('Source NewCleanData'!$C708="lesson6",'Source NewCleanData'!E708,"")</f>
        <v>ensuresReverse(S)oT;</v>
      </c>
      <c r="E93" t="b">
        <f t="shared" si="2"/>
        <v>0</v>
      </c>
      <c r="F93" s="80" t="str">
        <f>IF('Source NewCleanData'!$C708="lesson6",'Source NewCleanData'!F708,"")</f>
        <v>2018-04-26T16:31:00.709Z</v>
      </c>
    </row>
    <row r="94" spans="1:6" x14ac:dyDescent="0.3">
      <c r="A94">
        <f>VLOOKUP(C94,'UniqueAuthor#s'!$Y$5:$Z$57,2,TRUE)</f>
        <v>18</v>
      </c>
      <c r="B94" t="str">
        <f>IF('Source NewCleanData'!$C709="lesson6",'Source NewCleanData'!C709,"")</f>
        <v>lesson6</v>
      </c>
      <c r="C94">
        <f>IF('Source NewCleanData'!$C709="lesson6",'Source NewCleanData'!D709,"")</f>
        <v>380300581</v>
      </c>
      <c r="D94" t="str">
        <f>IF('Source NewCleanData'!$C709="lesson6",'Source NewCleanData'!E709,"")</f>
        <v>ensuresReverse(S)oT=T;</v>
      </c>
      <c r="E94" t="b">
        <f t="shared" si="2"/>
        <v>0</v>
      </c>
      <c r="F94" s="80" t="str">
        <f>IF('Source NewCleanData'!$C709="lesson6",'Source NewCleanData'!F709,"")</f>
        <v>2018-04-26T16:31:21.267Z</v>
      </c>
    </row>
    <row r="95" spans="1:6" x14ac:dyDescent="0.3">
      <c r="A95">
        <f>VLOOKUP(C95,'UniqueAuthor#s'!$Y$5:$Z$57,2,TRUE)</f>
        <v>18</v>
      </c>
      <c r="B95" t="str">
        <f>IF('Source NewCleanData'!$C710="lesson6",'Source NewCleanData'!C710,"")</f>
        <v>lesson6</v>
      </c>
      <c r="C95">
        <f>IF('Source NewCleanData'!$C710="lesson6",'Source NewCleanData'!D710,"")</f>
        <v>380300581</v>
      </c>
      <c r="D95" t="str">
        <f>IF('Source NewCleanData'!$C710="lesson6",'Source NewCleanData'!E710,"")</f>
        <v>ensuresReverse(S)oT=#T;</v>
      </c>
      <c r="E95" t="b">
        <f t="shared" si="2"/>
        <v>0</v>
      </c>
      <c r="F95" s="80" t="str">
        <f>IF('Source NewCleanData'!$C710="lesson6",'Source NewCleanData'!F710,"")</f>
        <v>2018-04-26T16:33:07.731Z</v>
      </c>
    </row>
    <row r="96" spans="1:6" x14ac:dyDescent="0.3">
      <c r="A96">
        <f>VLOOKUP(C96,'UniqueAuthor#s'!$Y$5:$Z$57,2,TRUE)</f>
        <v>18</v>
      </c>
      <c r="B96" t="str">
        <f>IF('Source NewCleanData'!$C711="lesson6",'Source NewCleanData'!C711,"")</f>
        <v>lesson6</v>
      </c>
      <c r="C96">
        <f>IF('Source NewCleanData'!$C711="lesson6",'Source NewCleanData'!D711,"")</f>
        <v>380300581</v>
      </c>
      <c r="D96" t="str">
        <f>IF('Source NewCleanData'!$C711="lesson6",'Source NewCleanData'!E711,"")</f>
        <v>ensuresReverse(S)o#T=T;</v>
      </c>
      <c r="E96" t="b">
        <f t="shared" si="2"/>
        <v>0</v>
      </c>
      <c r="F96" s="80" t="str">
        <f>IF('Source NewCleanData'!$C711="lesson6",'Source NewCleanData'!F711,"")</f>
        <v>2018-04-26T16:33:40.790Z</v>
      </c>
    </row>
    <row r="97" spans="1:6" x14ac:dyDescent="0.3">
      <c r="A97">
        <f>VLOOKUP(C97,'UniqueAuthor#s'!$Y$5:$Z$57,2,TRUE)</f>
        <v>18</v>
      </c>
      <c r="B97" t="str">
        <f>IF('Source NewCleanData'!$C712="lesson6",'Source NewCleanData'!C712,"")</f>
        <v>lesson6</v>
      </c>
      <c r="C97">
        <f>IF('Source NewCleanData'!$C712="lesson6",'Source NewCleanData'!D712,"")</f>
        <v>380300581</v>
      </c>
      <c r="D97" t="str">
        <f>IF('Source NewCleanData'!$C712="lesson6",'Source NewCleanData'!E712,"")</f>
        <v>ensuresReverse(S)oT;</v>
      </c>
      <c r="E97" t="b">
        <f t="shared" si="2"/>
        <v>0</v>
      </c>
      <c r="F97" s="80" t="str">
        <f>IF('Source NewCleanData'!$C712="lesson6",'Source NewCleanData'!F712,"")</f>
        <v>2018-04-26T16:33:59.312Z</v>
      </c>
    </row>
    <row r="98" spans="1:6" x14ac:dyDescent="0.3">
      <c r="A98">
        <f>VLOOKUP(C98,'UniqueAuthor#s'!$Y$5:$Z$57,2,TRUE)</f>
        <v>19</v>
      </c>
      <c r="B98" t="str">
        <f>IF('Source NewCleanData'!$C769="lesson6",'Source NewCleanData'!C769,"")</f>
        <v>lesson6</v>
      </c>
      <c r="C98">
        <f>IF('Source NewCleanData'!$C769="lesson6",'Source NewCleanData'!D769,"")</f>
        <v>410358274</v>
      </c>
      <c r="D98" t="str">
        <f>IF('Source NewCleanData'!$C769="lesson6",'Source NewCleanData'!E769,"")</f>
        <v>ensuresReverse(S)oT=#So#T;</v>
      </c>
      <c r="E98" t="b">
        <f t="shared" si="2"/>
        <v>0</v>
      </c>
      <c r="F98" s="80" t="str">
        <f>IF('Source NewCleanData'!$C769="lesson6",'Source NewCleanData'!F769,"")</f>
        <v>2018-04-24T14:30:01.663Z</v>
      </c>
    </row>
    <row r="99" spans="1:6" x14ac:dyDescent="0.3">
      <c r="A99">
        <f>VLOOKUP(C99,'UniqueAuthor#s'!$Y$5:$Z$57,2,TRUE)</f>
        <v>19</v>
      </c>
      <c r="B99" t="str">
        <f>IF('Source NewCleanData'!$C770="lesson6",'Source NewCleanData'!C770,"")</f>
        <v>lesson6</v>
      </c>
      <c r="C99">
        <f>IF('Source NewCleanData'!$C770="lesson6",'Source NewCleanData'!D770,"")</f>
        <v>410358274</v>
      </c>
      <c r="D99" t="str">
        <f>IF('Source NewCleanData'!$C770="lesson6",'Source NewCleanData'!E770,"")</f>
        <v>ensuresReverse(S)oT=#To#S;</v>
      </c>
      <c r="E99" t="b">
        <f t="shared" si="2"/>
        <v>0</v>
      </c>
      <c r="F99" s="80" t="str">
        <f>IF('Source NewCleanData'!$C770="lesson6",'Source NewCleanData'!F770,"")</f>
        <v>2018-04-24T14:30:12.301Z</v>
      </c>
    </row>
    <row r="100" spans="1:6" x14ac:dyDescent="0.3">
      <c r="A100">
        <f>VLOOKUP(C100,'UniqueAuthor#s'!$Y$5:$Z$57,2,TRUE)</f>
        <v>19</v>
      </c>
      <c r="B100" t="str">
        <f>IF('Source NewCleanData'!$C771="lesson6",'Source NewCleanData'!C771,"")</f>
        <v>lesson6</v>
      </c>
      <c r="C100">
        <f>IF('Source NewCleanData'!$C771="lesson6",'Source NewCleanData'!D771,"")</f>
        <v>410358274</v>
      </c>
      <c r="D100" t="str">
        <f>IF('Source NewCleanData'!$C771="lesson6",'Source NewCleanData'!E771,"")</f>
        <v>ensuresReverse(S)oT=Reverse(#T)o#S;</v>
      </c>
      <c r="E100" t="b">
        <f t="shared" si="2"/>
        <v>0</v>
      </c>
      <c r="F100" s="80" t="str">
        <f>IF('Source NewCleanData'!$C771="lesson6",'Source NewCleanData'!F771,"")</f>
        <v>2018-04-24T14:30:51.367Z</v>
      </c>
    </row>
    <row r="101" spans="1:6" x14ac:dyDescent="0.3">
      <c r="A101">
        <f>VLOOKUP(C101,'UniqueAuthor#s'!$Y$5:$Z$57,2,TRUE)</f>
        <v>19</v>
      </c>
      <c r="B101" t="str">
        <f>IF('Source NewCleanData'!$C772="lesson6",'Source NewCleanData'!C772,"")</f>
        <v>lesson6</v>
      </c>
      <c r="C101">
        <f>IF('Source NewCleanData'!$C772="lesson6",'Source NewCleanData'!D772,"")</f>
        <v>410358274</v>
      </c>
      <c r="D101" t="str">
        <f>IF('Source NewCleanData'!$C772="lesson6",'Source NewCleanData'!E772,"")</f>
        <v>ensuresReverse(S)oT=Reverse(#S)o#T;</v>
      </c>
      <c r="E101" t="b">
        <f t="shared" si="2"/>
        <v>1</v>
      </c>
      <c r="F101" s="80" t="str">
        <f>IF('Source NewCleanData'!$C772="lesson6",'Source NewCleanData'!F772,"")</f>
        <v>2018-04-24T16:28:33.375Z</v>
      </c>
    </row>
    <row r="102" spans="1:6" x14ac:dyDescent="0.3">
      <c r="A102">
        <f>VLOOKUP(C102,'UniqueAuthor#s'!$Y$5:$Z$57,2,TRUE)</f>
        <v>19</v>
      </c>
      <c r="B102" t="str">
        <f>IF('Source NewCleanData'!$C806="lesson6",'Source NewCleanData'!C806,"")</f>
        <v>lesson6</v>
      </c>
      <c r="C102">
        <f>IF('Source NewCleanData'!$C806="lesson6",'Source NewCleanData'!D806,"")</f>
        <v>410358274</v>
      </c>
      <c r="D102" t="str">
        <f>IF('Source NewCleanData'!$C806="lesson6",'Source NewCleanData'!E806,"")</f>
        <v>ensuresReverse(S)oT=#S;</v>
      </c>
      <c r="E102" t="b">
        <f t="shared" si="2"/>
        <v>0</v>
      </c>
      <c r="F102" s="80" t="str">
        <f>IF('Source NewCleanData'!$C806="lesson6",'Source NewCleanData'!F806,"")</f>
        <v>2018-05-02T16:31:45.285Z</v>
      </c>
    </row>
    <row r="103" spans="1:6" x14ac:dyDescent="0.3">
      <c r="A103">
        <f>VLOOKUP(C103,'UniqueAuthor#s'!$Y$5:$Z$57,2,TRUE)</f>
        <v>19</v>
      </c>
      <c r="B103" t="str">
        <f>IF('Source NewCleanData'!$C807="lesson6",'Source NewCleanData'!C807,"")</f>
        <v>lesson6</v>
      </c>
      <c r="C103">
        <f>IF('Source NewCleanData'!$C807="lesson6",'Source NewCleanData'!D807,"")</f>
        <v>410358274</v>
      </c>
      <c r="D103" t="str">
        <f>IF('Source NewCleanData'!$C807="lesson6",'Source NewCleanData'!E807,"")</f>
        <v>ensuresReverse(S)oT=#T;</v>
      </c>
      <c r="E103" t="b">
        <f t="shared" si="2"/>
        <v>0</v>
      </c>
      <c r="F103" s="80" t="str">
        <f>IF('Source NewCleanData'!$C807="lesson6",'Source NewCleanData'!F807,"")</f>
        <v>2018-05-02T16:31:54.065Z</v>
      </c>
    </row>
    <row r="104" spans="1:6" x14ac:dyDescent="0.3">
      <c r="A104">
        <f>VLOOKUP(C104,'UniqueAuthor#s'!$Y$5:$Z$57,2,TRUE)</f>
        <v>19</v>
      </c>
      <c r="B104" t="str">
        <f>IF('Source NewCleanData'!$C808="lesson6",'Source NewCleanData'!C808,"")</f>
        <v>lesson6</v>
      </c>
      <c r="C104">
        <f>IF('Source NewCleanData'!$C808="lesson6",'Source NewCleanData'!D808,"")</f>
        <v>410358274</v>
      </c>
      <c r="D104" t="str">
        <f>IF('Source NewCleanData'!$C808="lesson6",'Source NewCleanData'!E808,"")</f>
        <v>ensuresReverse(S)oT=Reverse(#S)o#T;</v>
      </c>
      <c r="E104" t="b">
        <f t="shared" si="2"/>
        <v>1</v>
      </c>
      <c r="F104" s="80" t="str">
        <f>IF('Source NewCleanData'!$C808="lesson6",'Source NewCleanData'!F808,"")</f>
        <v>2018-05-02T16:32:44.826Z</v>
      </c>
    </row>
    <row r="105" spans="1:6" x14ac:dyDescent="0.3">
      <c r="A105">
        <f>VLOOKUP(C105,'UniqueAuthor#s'!$Y$5:$Z$57,2,TRUE)</f>
        <v>19</v>
      </c>
      <c r="B105" t="str">
        <f>IF('Source NewCleanData'!$C815="lesson6",'Source NewCleanData'!C815,"")</f>
        <v>lesson6</v>
      </c>
      <c r="C105">
        <f>IF('Source NewCleanData'!$C815="lesson6",'Source NewCleanData'!D815,"")</f>
        <v>410358274</v>
      </c>
      <c r="D105" t="str">
        <f>IF('Source NewCleanData'!$C815="lesson6",'Source NewCleanData'!E815,"")</f>
        <v>ensuresReverse(S)oT=Reverse(#S)o#T;</v>
      </c>
      <c r="E105" t="b">
        <f t="shared" si="2"/>
        <v>1</v>
      </c>
      <c r="F105" s="80" t="str">
        <f>IF('Source NewCleanData'!$C815="lesson6",'Source NewCleanData'!F815,"")</f>
        <v>2018-05-02T16:36:58.923Z</v>
      </c>
    </row>
    <row r="106" spans="1:6" x14ac:dyDescent="0.3">
      <c r="A106">
        <f>VLOOKUP(C106,'UniqueAuthor#s'!$Y$5:$Z$57,2,TRUE)</f>
        <v>19</v>
      </c>
      <c r="B106" t="str">
        <f>IF('Source NewCleanData'!$C821="lesson6",'Source NewCleanData'!C821,"")</f>
        <v>lesson6</v>
      </c>
      <c r="C106">
        <f>IF('Source NewCleanData'!$C821="lesson6",'Source NewCleanData'!D821,"")</f>
        <v>410358274</v>
      </c>
      <c r="D106" t="str">
        <f>IF('Source NewCleanData'!$C821="lesson6",'Source NewCleanData'!E821,"")</f>
        <v>ensuresReverse(S)oT=Reverse(#S)o#T;</v>
      </c>
      <c r="E106" t="b">
        <f t="shared" si="2"/>
        <v>1</v>
      </c>
      <c r="F106" s="80" t="str">
        <f>IF('Source NewCleanData'!$C821="lesson6",'Source NewCleanData'!F821,"")</f>
        <v>2018-05-03T10:38:09.579Z</v>
      </c>
    </row>
    <row r="107" spans="1:6" x14ac:dyDescent="0.3">
      <c r="A107">
        <f>VLOOKUP(C107,'UniqueAuthor#s'!$Y$5:$Z$57,2,TRUE)</f>
        <v>20</v>
      </c>
      <c r="B107" t="str">
        <f>IF('Source NewCleanData'!$C853="lesson6",'Source NewCleanData'!C853,"")</f>
        <v>lesson6</v>
      </c>
      <c r="C107">
        <f>IF('Source NewCleanData'!$C853="lesson6",'Source NewCleanData'!D853,"")</f>
        <v>457228378</v>
      </c>
      <c r="D107" t="str">
        <f>IF('Source NewCleanData'!$C853="lesson6",'Source NewCleanData'!E853,"")</f>
        <v>ensuresReverse(S)oT=#S;</v>
      </c>
      <c r="E107" t="b">
        <f t="shared" si="2"/>
        <v>0</v>
      </c>
      <c r="F107" s="80" t="str">
        <f>IF('Source NewCleanData'!$C853="lesson6",'Source NewCleanData'!F853,"")</f>
        <v>2018-04-29T22:01:39.747Z</v>
      </c>
    </row>
    <row r="108" spans="1:6" x14ac:dyDescent="0.3">
      <c r="A108">
        <f>VLOOKUP(C108,'UniqueAuthor#s'!$Y$5:$Z$57,2,TRUE)</f>
        <v>20</v>
      </c>
      <c r="B108" t="str">
        <f>IF('Source NewCleanData'!$C854="lesson6",'Source NewCleanData'!C854,"")</f>
        <v>lesson6</v>
      </c>
      <c r="C108">
        <f>IF('Source NewCleanData'!$C854="lesson6",'Source NewCleanData'!D854,"")</f>
        <v>457228378</v>
      </c>
      <c r="D108" t="str">
        <f>IF('Source NewCleanData'!$C854="lesson6",'Source NewCleanData'!E854,"")</f>
        <v>ensuresReverse(S)oT=T;</v>
      </c>
      <c r="E108" t="b">
        <f t="shared" si="2"/>
        <v>0</v>
      </c>
      <c r="F108" s="80" t="str">
        <f>IF('Source NewCleanData'!$C854="lesson6",'Source NewCleanData'!F854,"")</f>
        <v>2018-04-29T22:02:39.120Z</v>
      </c>
    </row>
    <row r="109" spans="1:6" x14ac:dyDescent="0.3">
      <c r="A109">
        <f>VLOOKUP(C109,'UniqueAuthor#s'!$Y$5:$Z$57,2,TRUE)</f>
        <v>20</v>
      </c>
      <c r="B109" t="str">
        <f>IF('Source NewCleanData'!$C855="lesson6",'Source NewCleanData'!C855,"")</f>
        <v>lesson6</v>
      </c>
      <c r="C109">
        <f>IF('Source NewCleanData'!$C855="lesson6",'Source NewCleanData'!D855,"")</f>
        <v>457228378</v>
      </c>
      <c r="D109" t="str">
        <f>IF('Source NewCleanData'!$C855="lesson6",'Source NewCleanData'!E855,"")</f>
        <v>ensuresReverse(S)oT=Reverse(#S)o#T;</v>
      </c>
      <c r="E109" t="b">
        <f t="shared" si="2"/>
        <v>1</v>
      </c>
      <c r="F109" s="80" t="str">
        <f>IF('Source NewCleanData'!$C855="lesson6",'Source NewCleanData'!F855,"")</f>
        <v>2018-04-29T22:03:28.655Z</v>
      </c>
    </row>
    <row r="110" spans="1:6" x14ac:dyDescent="0.3">
      <c r="A110">
        <f>VLOOKUP(C110,'UniqueAuthor#s'!$Y$5:$Z$57,2,TRUE)</f>
        <v>21</v>
      </c>
      <c r="B110" t="str">
        <f>IF('Source NewCleanData'!$C877="lesson6",'Source NewCleanData'!C877,"")</f>
        <v>lesson6</v>
      </c>
      <c r="C110">
        <f>IF('Source NewCleanData'!$C877="lesson6",'Source NewCleanData'!D877,"")</f>
        <v>459045734</v>
      </c>
      <c r="D110" t="str">
        <f>IF('Source NewCleanData'!$C877="lesson6",'Source NewCleanData'!E877,"")</f>
        <v>ensuresReverse(S)oT=#So#T;</v>
      </c>
      <c r="E110" t="b">
        <f t="shared" si="2"/>
        <v>0</v>
      </c>
      <c r="F110" s="80" t="str">
        <f>IF('Source NewCleanData'!$C877="lesson6",'Source NewCleanData'!F877,"")</f>
        <v>2018-04-29T15:12:34.764Z</v>
      </c>
    </row>
    <row r="111" spans="1:6" x14ac:dyDescent="0.3">
      <c r="A111">
        <f>VLOOKUP(C111,'UniqueAuthor#s'!$Y$5:$Z$57,2,TRUE)</f>
        <v>21</v>
      </c>
      <c r="B111" t="str">
        <f>IF('Source NewCleanData'!$C878="lesson6",'Source NewCleanData'!C878,"")</f>
        <v>lesson6</v>
      </c>
      <c r="C111">
        <f>IF('Source NewCleanData'!$C878="lesson6",'Source NewCleanData'!D878,"")</f>
        <v>459045734</v>
      </c>
      <c r="D111" t="str">
        <f>IF('Source NewCleanData'!$C878="lesson6",'Source NewCleanData'!E878,"")</f>
        <v>ensuresReverse(S)oT=#To#S;</v>
      </c>
      <c r="E111" t="b">
        <f t="shared" si="2"/>
        <v>0</v>
      </c>
      <c r="F111" s="80" t="str">
        <f>IF('Source NewCleanData'!$C878="lesson6",'Source NewCleanData'!F878,"")</f>
        <v>2018-04-29T15:12:47.292Z</v>
      </c>
    </row>
    <row r="112" spans="1:6" x14ac:dyDescent="0.3">
      <c r="A112">
        <f>VLOOKUP(C112,'UniqueAuthor#s'!$Y$5:$Z$57,2,TRUE)</f>
        <v>21</v>
      </c>
      <c r="B112" t="str">
        <f>IF('Source NewCleanData'!$C879="lesson6",'Source NewCleanData'!C879,"")</f>
        <v>lesson6</v>
      </c>
      <c r="C112">
        <f>IF('Source NewCleanData'!$C879="lesson6",'Source NewCleanData'!D879,"")</f>
        <v>459045734</v>
      </c>
      <c r="D112" t="str">
        <f>IF('Source NewCleanData'!$C879="lesson6",'Source NewCleanData'!E879,"")</f>
        <v>ensuresReverse(S)oT=#SoReverse(#T);</v>
      </c>
      <c r="E112" t="b">
        <f t="shared" si="2"/>
        <v>0</v>
      </c>
      <c r="F112" s="80" t="str">
        <f>IF('Source NewCleanData'!$C879="lesson6",'Source NewCleanData'!F879,"")</f>
        <v>2018-04-29T15:44:36.734Z</v>
      </c>
    </row>
    <row r="113" spans="1:6" x14ac:dyDescent="0.3">
      <c r="A113">
        <f>VLOOKUP(C113,'UniqueAuthor#s'!$Y$5:$Z$57,2,TRUE)</f>
        <v>21</v>
      </c>
      <c r="B113" t="str">
        <f>IF('Source NewCleanData'!$C880="lesson6",'Source NewCleanData'!C880,"")</f>
        <v>lesson6</v>
      </c>
      <c r="C113">
        <f>IF('Source NewCleanData'!$C880="lesson6",'Source NewCleanData'!D880,"")</f>
        <v>459045734</v>
      </c>
      <c r="D113" t="str">
        <f>IF('Source NewCleanData'!$C880="lesson6",'Source NewCleanData'!E880,"")</f>
        <v>ensuresReverse(S)oT=Reverse(#T)o#S;</v>
      </c>
      <c r="E113" t="b">
        <f t="shared" si="2"/>
        <v>0</v>
      </c>
      <c r="F113" s="80" t="str">
        <f>IF('Source NewCleanData'!$C880="lesson6",'Source NewCleanData'!F880,"")</f>
        <v>2018-04-29T15:44:53.095Z</v>
      </c>
    </row>
    <row r="114" spans="1:6" x14ac:dyDescent="0.3">
      <c r="A114">
        <f>VLOOKUP(C114,'UniqueAuthor#s'!$Y$5:$Z$57,2,TRUE)</f>
        <v>21</v>
      </c>
      <c r="B114" t="str">
        <f>IF('Source NewCleanData'!$C881="lesson6",'Source NewCleanData'!C881,"")</f>
        <v>lesson6</v>
      </c>
      <c r="C114">
        <f>IF('Source NewCleanData'!$C881="lesson6",'Source NewCleanData'!D881,"")</f>
        <v>459045734</v>
      </c>
      <c r="D114" t="str">
        <f>IF('Source NewCleanData'!$C881="lesson6",'Source NewCleanData'!E881,"")</f>
        <v>ensuresReverse(S)oT=Reverse(#S)o#T;</v>
      </c>
      <c r="E114" t="b">
        <f t="shared" si="2"/>
        <v>1</v>
      </c>
      <c r="F114" s="80" t="str">
        <f>IF('Source NewCleanData'!$C881="lesson6",'Source NewCleanData'!F881,"")</f>
        <v>2018-04-29T15:45:24.366Z</v>
      </c>
    </row>
    <row r="115" spans="1:6" x14ac:dyDescent="0.3">
      <c r="A115">
        <f>VLOOKUP(C115,'UniqueAuthor#s'!$Y$5:$Z$57,2,TRUE)</f>
        <v>22</v>
      </c>
      <c r="B115" t="str">
        <f>IF('Source NewCleanData'!$C906="lesson6",'Source NewCleanData'!C906,"")</f>
        <v>lesson6</v>
      </c>
      <c r="C115">
        <f>IF('Source NewCleanData'!$C906="lesson6",'Source NewCleanData'!D906,"")</f>
        <v>472308960</v>
      </c>
      <c r="D115" t="str">
        <f>IF('Source NewCleanData'!$C906="lesson6",'Source NewCleanData'!E906,"")</f>
        <v>ensuresReverse(S)oT=#S;</v>
      </c>
      <c r="E115" t="b">
        <f t="shared" si="2"/>
        <v>0</v>
      </c>
      <c r="F115" s="80" t="str">
        <f>IF('Source NewCleanData'!$C906="lesson6",'Source NewCleanData'!F906,"")</f>
        <v>2018-04-24T14:39:08.095Z</v>
      </c>
    </row>
    <row r="116" spans="1:6" x14ac:dyDescent="0.3">
      <c r="A116">
        <f>VLOOKUP(C116,'UniqueAuthor#s'!$Y$5:$Z$57,2,TRUE)</f>
        <v>22</v>
      </c>
      <c r="B116" t="str">
        <f>IF('Source NewCleanData'!$C907="lesson6",'Source NewCleanData'!C907,"")</f>
        <v>lesson6</v>
      </c>
      <c r="C116">
        <f>IF('Source NewCleanData'!$C907="lesson6",'Source NewCleanData'!D907,"")</f>
        <v>472308960</v>
      </c>
      <c r="D116" t="str">
        <f>IF('Source NewCleanData'!$C907="lesson6",'Source NewCleanData'!E907,"")</f>
        <v>ensuresReverse(S)oT=S;</v>
      </c>
      <c r="E116" t="b">
        <f t="shared" si="2"/>
        <v>0</v>
      </c>
      <c r="F116" s="80" t="str">
        <f>IF('Source NewCleanData'!$C907="lesson6",'Source NewCleanData'!F907,"")</f>
        <v>2018-04-24T14:39:13.441Z</v>
      </c>
    </row>
    <row r="117" spans="1:6" x14ac:dyDescent="0.3">
      <c r="A117">
        <f>VLOOKUP(C117,'UniqueAuthor#s'!$Y$5:$Z$57,2,TRUE)</f>
        <v>22</v>
      </c>
      <c r="B117" t="str">
        <f>IF('Source NewCleanData'!$C908="lesson6",'Source NewCleanData'!C908,"")</f>
        <v>lesson6</v>
      </c>
      <c r="C117">
        <f>IF('Source NewCleanData'!$C908="lesson6",'Source NewCleanData'!D908,"")</f>
        <v>472308960</v>
      </c>
      <c r="D117" t="str">
        <f>IF('Source NewCleanData'!$C908="lesson6",'Source NewCleanData'!E908,"")</f>
        <v>ensuresReverse(S)oT=#T;</v>
      </c>
      <c r="E117" t="b">
        <f t="shared" si="2"/>
        <v>0</v>
      </c>
      <c r="F117" s="80" t="str">
        <f>IF('Source NewCleanData'!$C908="lesson6",'Source NewCleanData'!F908,"")</f>
        <v>2018-04-24T14:39:41.832Z</v>
      </c>
    </row>
    <row r="118" spans="1:6" x14ac:dyDescent="0.3">
      <c r="A118">
        <f>VLOOKUP(C118,'UniqueAuthor#s'!$Y$5:$Z$57,2,TRUE)</f>
        <v>22</v>
      </c>
      <c r="B118" t="str">
        <f>IF('Source NewCleanData'!$C909="lesson6",'Source NewCleanData'!C909,"")</f>
        <v>lesson6</v>
      </c>
      <c r="C118">
        <f>IF('Source NewCleanData'!$C909="lesson6",'Source NewCleanData'!D909,"")</f>
        <v>472308960</v>
      </c>
      <c r="D118" t="str">
        <f>IF('Source NewCleanData'!$C909="lesson6",'Source NewCleanData'!E909,"")</f>
        <v>ensuresReverse(S)oT=T;</v>
      </c>
      <c r="E118" t="b">
        <f t="shared" si="2"/>
        <v>0</v>
      </c>
      <c r="F118" s="80" t="str">
        <f>IF('Source NewCleanData'!$C909="lesson6",'Source NewCleanData'!F909,"")</f>
        <v>2018-04-24T14:44:18.415Z</v>
      </c>
    </row>
    <row r="119" spans="1:6" x14ac:dyDescent="0.3">
      <c r="A119">
        <f>VLOOKUP(C119,'UniqueAuthor#s'!$Y$5:$Z$57,2,TRUE)</f>
        <v>22</v>
      </c>
      <c r="B119" t="str">
        <f>IF('Source NewCleanData'!$C910="lesson6",'Source NewCleanData'!C910,"")</f>
        <v>lesson6</v>
      </c>
      <c r="C119">
        <f>IF('Source NewCleanData'!$C910="lesson6",'Source NewCleanData'!D910,"")</f>
        <v>472308960</v>
      </c>
      <c r="D119" t="str">
        <f>IF('Source NewCleanData'!$C910="lesson6",'Source NewCleanData'!E910,"")</f>
        <v>ensuresReverse(S)oT=#T;</v>
      </c>
      <c r="E119" t="b">
        <f t="shared" si="2"/>
        <v>0</v>
      </c>
      <c r="F119" s="80" t="str">
        <f>IF('Source NewCleanData'!$C910="lesson6",'Source NewCleanData'!F910,"")</f>
        <v>2018-04-24T14:44:28.120Z</v>
      </c>
    </row>
    <row r="120" spans="1:6" x14ac:dyDescent="0.3">
      <c r="A120">
        <f>VLOOKUP(C120,'UniqueAuthor#s'!$Y$5:$Z$57,2,TRUE)</f>
        <v>22</v>
      </c>
      <c r="B120" t="str">
        <f>IF('Source NewCleanData'!$C911="lesson6",'Source NewCleanData'!C911,"")</f>
        <v>lesson6</v>
      </c>
      <c r="C120">
        <f>IF('Source NewCleanData'!$C911="lesson6",'Source NewCleanData'!D911,"")</f>
        <v>472308960</v>
      </c>
      <c r="D120" t="str">
        <f>IF('Source NewCleanData'!$C911="lesson6",'Source NewCleanData'!E911,"")</f>
        <v>ensuresReverse(S)oT=S;</v>
      </c>
      <c r="E120" t="b">
        <f t="shared" si="2"/>
        <v>0</v>
      </c>
      <c r="F120" s="80" t="str">
        <f>IF('Source NewCleanData'!$C911="lesson6",'Source NewCleanData'!F911,"")</f>
        <v>2018-04-24T14:44:37.299Z</v>
      </c>
    </row>
    <row r="121" spans="1:6" x14ac:dyDescent="0.3">
      <c r="A121">
        <f>VLOOKUP(C121,'UniqueAuthor#s'!$Y$5:$Z$57,2,TRUE)</f>
        <v>22</v>
      </c>
      <c r="B121" t="str">
        <f>IF('Source NewCleanData'!$C912="lesson6",'Source NewCleanData'!C912,"")</f>
        <v>lesson6</v>
      </c>
      <c r="C121">
        <f>IF('Source NewCleanData'!$C912="lesson6",'Source NewCleanData'!D912,"")</f>
        <v>472308960</v>
      </c>
      <c r="D121" t="str">
        <f>IF('Source NewCleanData'!$C912="lesson6",'Source NewCleanData'!E912,"")</f>
        <v>ensuresReverse(S)oT=#S;</v>
      </c>
      <c r="E121" t="b">
        <f t="shared" si="2"/>
        <v>0</v>
      </c>
      <c r="F121" s="80" t="str">
        <f>IF('Source NewCleanData'!$C912="lesson6",'Source NewCleanData'!F912,"")</f>
        <v>2018-04-24T14:44:50.021Z</v>
      </c>
    </row>
    <row r="122" spans="1:6" x14ac:dyDescent="0.3">
      <c r="A122">
        <f>VLOOKUP(C122,'UniqueAuthor#s'!$Y$5:$Z$57,2,TRUE)</f>
        <v>22</v>
      </c>
      <c r="B122" t="str">
        <f>IF('Source NewCleanData'!$C913="lesson6",'Source NewCleanData'!C913,"")</f>
        <v>lesson6</v>
      </c>
      <c r="C122">
        <f>IF('Source NewCleanData'!$C913="lesson6",'Source NewCleanData'!D913,"")</f>
        <v>472308960</v>
      </c>
      <c r="D122" t="str">
        <f>IF('Source NewCleanData'!$C913="lesson6",'Source NewCleanData'!E913,"")</f>
        <v>ensuresReverse(S)oT=Reverse(#S);</v>
      </c>
      <c r="E122" t="b">
        <f t="shared" si="2"/>
        <v>0</v>
      </c>
      <c r="F122" s="80" t="str">
        <f>IF('Source NewCleanData'!$C913="lesson6",'Source NewCleanData'!F913,"")</f>
        <v>2018-04-24T14:45:08.915Z</v>
      </c>
    </row>
    <row r="123" spans="1:6" x14ac:dyDescent="0.3">
      <c r="A123">
        <f>VLOOKUP(C123,'UniqueAuthor#s'!$Y$5:$Z$57,2,TRUE)</f>
        <v>22</v>
      </c>
      <c r="B123" t="str">
        <f>IF('Source NewCleanData'!$C933="lesson6",'Source NewCleanData'!C933,"")</f>
        <v>lesson6</v>
      </c>
      <c r="C123">
        <f>IF('Source NewCleanData'!$C933="lesson6",'Source NewCleanData'!D933,"")</f>
        <v>472308960</v>
      </c>
      <c r="D123" t="str">
        <f>IF('Source NewCleanData'!$C933="lesson6",'Source NewCleanData'!E933,"")</f>
        <v>ensuresReverse(S)oT=Reverse(#S);</v>
      </c>
      <c r="E123" t="b">
        <f t="shared" si="2"/>
        <v>0</v>
      </c>
      <c r="F123" s="80" t="str">
        <f>IF('Source NewCleanData'!$C933="lesson6",'Source NewCleanData'!F933,"")</f>
        <v>2018-04-24T14:56:37.541Z</v>
      </c>
    </row>
    <row r="124" spans="1:6" x14ac:dyDescent="0.3">
      <c r="A124">
        <f>VLOOKUP(C124,'UniqueAuthor#s'!$Y$5:$Z$57,2,TRUE)</f>
        <v>22</v>
      </c>
      <c r="B124" t="str">
        <f>IF('Source NewCleanData'!$C934="lesson6",'Source NewCleanData'!C934,"")</f>
        <v>lesson6</v>
      </c>
      <c r="C124">
        <f>IF('Source NewCleanData'!$C934="lesson6",'Source NewCleanData'!D934,"")</f>
        <v>472308960</v>
      </c>
      <c r="D124" t="str">
        <f>IF('Source NewCleanData'!$C934="lesson6",'Source NewCleanData'!E934,"")</f>
        <v>ensuresReverse(S)oT=#S;</v>
      </c>
      <c r="E124" t="b">
        <f t="shared" si="2"/>
        <v>0</v>
      </c>
      <c r="F124" s="80" t="str">
        <f>IF('Source NewCleanData'!$C934="lesson6",'Source NewCleanData'!F934,"")</f>
        <v>2018-04-24T14:56:57.619Z</v>
      </c>
    </row>
    <row r="125" spans="1:6" x14ac:dyDescent="0.3">
      <c r="A125">
        <f>VLOOKUP(C125,'UniqueAuthor#s'!$Y$5:$Z$57,2,TRUE)</f>
        <v>22</v>
      </c>
      <c r="B125" t="str">
        <f>IF('Source NewCleanData'!$C935="lesson6",'Source NewCleanData'!C935,"")</f>
        <v>lesson6</v>
      </c>
      <c r="C125">
        <f>IF('Source NewCleanData'!$C935="lesson6",'Source NewCleanData'!D935,"")</f>
        <v>472308960</v>
      </c>
      <c r="D125" t="str">
        <f>IF('Source NewCleanData'!$C935="lesson6",'Source NewCleanData'!E935,"")</f>
        <v>ensuresReverse(S)oT=S;</v>
      </c>
      <c r="E125" t="b">
        <f t="shared" si="2"/>
        <v>0</v>
      </c>
      <c r="F125" s="80" t="str">
        <f>IF('Source NewCleanData'!$C935="lesson6",'Source NewCleanData'!F935,"")</f>
        <v>2018-04-24T14:57:05.010Z</v>
      </c>
    </row>
    <row r="126" spans="1:6" x14ac:dyDescent="0.3">
      <c r="A126">
        <f>VLOOKUP(C126,'UniqueAuthor#s'!$Y$5:$Z$57,2,TRUE)</f>
        <v>22</v>
      </c>
      <c r="B126" t="str">
        <f>IF('Source NewCleanData'!$C936="lesson6",'Source NewCleanData'!C936,"")</f>
        <v>lesson6</v>
      </c>
      <c r="C126">
        <f>IF('Source NewCleanData'!$C936="lesson6",'Source NewCleanData'!D936,"")</f>
        <v>472308960</v>
      </c>
      <c r="D126" t="str">
        <f>IF('Source NewCleanData'!$C936="lesson6",'Source NewCleanData'!E936,"")</f>
        <v>ensuresReverse(S)oT=T;</v>
      </c>
      <c r="E126" t="b">
        <f t="shared" si="2"/>
        <v>0</v>
      </c>
      <c r="F126" s="80" t="str">
        <f>IF('Source NewCleanData'!$C936="lesson6",'Source NewCleanData'!F936,"")</f>
        <v>2018-04-24T14:57:13.847Z</v>
      </c>
    </row>
    <row r="127" spans="1:6" x14ac:dyDescent="0.3">
      <c r="A127">
        <f>VLOOKUP(C127,'UniqueAuthor#s'!$Y$5:$Z$57,2,TRUE)</f>
        <v>22</v>
      </c>
      <c r="B127" t="str">
        <f>IF('Source NewCleanData'!$C937="lesson6",'Source NewCleanData'!C937,"")</f>
        <v>lesson6</v>
      </c>
      <c r="C127">
        <f>IF('Source NewCleanData'!$C937="lesson6",'Source NewCleanData'!D937,"")</f>
        <v>472308960</v>
      </c>
      <c r="D127" t="str">
        <f>IF('Source NewCleanData'!$C937="lesson6",'Source NewCleanData'!E937,"")</f>
        <v>ensuresReverse(S)oT=#T;</v>
      </c>
      <c r="E127" t="b">
        <f t="shared" si="2"/>
        <v>0</v>
      </c>
      <c r="F127" s="80" t="str">
        <f>IF('Source NewCleanData'!$C937="lesson6",'Source NewCleanData'!F937,"")</f>
        <v>2018-04-24T14:57:29.868Z</v>
      </c>
    </row>
    <row r="128" spans="1:6" x14ac:dyDescent="0.3">
      <c r="A128">
        <f>VLOOKUP(C128,'UniqueAuthor#s'!$Y$5:$Z$57,2,TRUE)</f>
        <v>22</v>
      </c>
      <c r="B128" t="str">
        <f>IF('Source NewCleanData'!$C938="lesson6",'Source NewCleanData'!C938,"")</f>
        <v>lesson6</v>
      </c>
      <c r="C128">
        <f>IF('Source NewCleanData'!$C938="lesson6",'Source NewCleanData'!D938,"")</f>
        <v>472308960</v>
      </c>
      <c r="D128" t="str">
        <f>IF('Source NewCleanData'!$C938="lesson6",'Source NewCleanData'!E938,"")</f>
        <v>ensuresReverse(S)oT=T;</v>
      </c>
      <c r="E128" t="b">
        <f t="shared" si="2"/>
        <v>0</v>
      </c>
      <c r="F128" s="80" t="str">
        <f>IF('Source NewCleanData'!$C938="lesson6",'Source NewCleanData'!F938,"")</f>
        <v>2018-04-24T14:57:48.245Z</v>
      </c>
    </row>
    <row r="129" spans="1:6" x14ac:dyDescent="0.3">
      <c r="A129">
        <f>VLOOKUP(C129,'UniqueAuthor#s'!$Y$5:$Z$57,2,TRUE)</f>
        <v>22</v>
      </c>
      <c r="B129" t="str">
        <f>IF('Source NewCleanData'!$C939="lesson6",'Source NewCleanData'!C939,"")</f>
        <v>lesson6</v>
      </c>
      <c r="C129">
        <f>IF('Source NewCleanData'!$C939="lesson6",'Source NewCleanData'!D939,"")</f>
        <v>472308960</v>
      </c>
      <c r="D129" t="str">
        <f>IF('Source NewCleanData'!$C939="lesson6",'Source NewCleanData'!E939,"")</f>
        <v>ensuresReverse(S)o#T=T;</v>
      </c>
      <c r="E129" t="b">
        <f t="shared" si="2"/>
        <v>0</v>
      </c>
      <c r="F129" s="80" t="str">
        <f>IF('Source NewCleanData'!$C939="lesson6",'Source NewCleanData'!F939,"")</f>
        <v>2018-04-24T14:59:44.242Z</v>
      </c>
    </row>
    <row r="130" spans="1:6" x14ac:dyDescent="0.3">
      <c r="A130">
        <f>VLOOKUP(C130,'UniqueAuthor#s'!$Y$5:$Z$57,2,TRUE)</f>
        <v>22</v>
      </c>
      <c r="B130" t="str">
        <f>IF('Source NewCleanData'!$C940="lesson6",'Source NewCleanData'!C940,"")</f>
        <v>lesson6</v>
      </c>
      <c r="C130">
        <f>IF('Source NewCleanData'!$C940="lesson6",'Source NewCleanData'!D940,"")</f>
        <v>472308960</v>
      </c>
      <c r="D130" t="str">
        <f>IF('Source NewCleanData'!$C940="lesson6",'Source NewCleanData'!E940,"")</f>
        <v>ensuresReverse(S)oT=Reverse(ToS);</v>
      </c>
      <c r="E130" t="b">
        <f t="shared" si="2"/>
        <v>0</v>
      </c>
      <c r="F130" s="80" t="str">
        <f>IF('Source NewCleanData'!$C940="lesson6",'Source NewCleanData'!F940,"")</f>
        <v>2018-04-24T15:00:01.845Z</v>
      </c>
    </row>
    <row r="131" spans="1:6" x14ac:dyDescent="0.3">
      <c r="A131">
        <f>VLOOKUP(C131,'UniqueAuthor#s'!$Y$5:$Z$57,2,TRUE)</f>
        <v>22</v>
      </c>
      <c r="B131" t="str">
        <f>IF('Source NewCleanData'!$C941="lesson6",'Source NewCleanData'!C941,"")</f>
        <v>lesson6</v>
      </c>
      <c r="C131">
        <f>IF('Source NewCleanData'!$C941="lesson6",'Source NewCleanData'!D941,"")</f>
        <v>472308960</v>
      </c>
      <c r="D131" t="str">
        <f>IF('Source NewCleanData'!$C941="lesson6",'Source NewCleanData'!E941,"")</f>
        <v>ensuresReverse(S)oT=Reverse(#S);</v>
      </c>
      <c r="E131" t="b">
        <f t="shared" si="2"/>
        <v>0</v>
      </c>
      <c r="F131" s="80" t="str">
        <f>IF('Source NewCleanData'!$C941="lesson6",'Source NewCleanData'!F941,"")</f>
        <v>2018-04-24T15:03:13.281Z</v>
      </c>
    </row>
    <row r="132" spans="1:6" x14ac:dyDescent="0.3">
      <c r="A132">
        <f>VLOOKUP(C132,'UniqueAuthor#s'!$Y$5:$Z$57,2,TRUE)</f>
        <v>22</v>
      </c>
      <c r="B132" t="str">
        <f>IF('Source NewCleanData'!$C942="lesson6",'Source NewCleanData'!C942,"")</f>
        <v>lesson6</v>
      </c>
      <c r="C132">
        <f>IF('Source NewCleanData'!$C942="lesson6",'Source NewCleanData'!D942,"")</f>
        <v>472308960</v>
      </c>
      <c r="D132" t="str">
        <f>IF('Source NewCleanData'!$C942="lesson6",'Source NewCleanData'!E942,"")</f>
        <v>ensuresReverse(S)oT=Reverse(S);</v>
      </c>
      <c r="E132" t="b">
        <f t="shared" si="2"/>
        <v>0</v>
      </c>
      <c r="F132" s="80" t="str">
        <f>IF('Source NewCleanData'!$C942="lesson6",'Source NewCleanData'!F942,"")</f>
        <v>2018-04-24T15:03:22.320Z</v>
      </c>
    </row>
    <row r="133" spans="1:6" x14ac:dyDescent="0.3">
      <c r="A133">
        <f>VLOOKUP(C133,'UniqueAuthor#s'!$Y$5:$Z$57,2,TRUE)</f>
        <v>22</v>
      </c>
      <c r="B133" t="str">
        <f>IF('Source NewCleanData'!$C943="lesson6",'Source NewCleanData'!C943,"")</f>
        <v>lesson6</v>
      </c>
      <c r="C133">
        <f>IF('Source NewCleanData'!$C943="lesson6",'Source NewCleanData'!D943,"")</f>
        <v>472308960</v>
      </c>
      <c r="D133" t="str">
        <f>IF('Source NewCleanData'!$C943="lesson6",'Source NewCleanData'!E943,"")</f>
        <v>ensuresReverse(S)oT=Reverse(T);</v>
      </c>
      <c r="E133" t="b">
        <f t="shared" si="2"/>
        <v>0</v>
      </c>
      <c r="F133" s="80" t="str">
        <f>IF('Source NewCleanData'!$C943="lesson6",'Source NewCleanData'!F943,"")</f>
        <v>2018-04-24T15:03:33.394Z</v>
      </c>
    </row>
    <row r="134" spans="1:6" x14ac:dyDescent="0.3">
      <c r="A134">
        <f>VLOOKUP(C134,'UniqueAuthor#s'!$Y$5:$Z$57,2,TRUE)</f>
        <v>22</v>
      </c>
      <c r="B134" t="str">
        <f>IF('Source NewCleanData'!$C944="lesson6",'Source NewCleanData'!C944,"")</f>
        <v>lesson6</v>
      </c>
      <c r="C134">
        <f>IF('Source NewCleanData'!$C944="lesson6",'Source NewCleanData'!D944,"")</f>
        <v>472308960</v>
      </c>
      <c r="D134" t="str">
        <f>IF('Source NewCleanData'!$C944="lesson6",'Source NewCleanData'!E944,"")</f>
        <v>ensuresReverse(S)oT=Reverse(#T);</v>
      </c>
      <c r="E134" t="b">
        <f t="shared" ref="E134:E197" si="4">IF(OR($D134=$O$9,$D134=$O$10),TRUE,FALSE)</f>
        <v>0</v>
      </c>
      <c r="F134" s="80" t="str">
        <f>IF('Source NewCleanData'!$C944="lesson6",'Source NewCleanData'!F944,"")</f>
        <v>2018-04-24T15:03:49.964Z</v>
      </c>
    </row>
    <row r="135" spans="1:6" x14ac:dyDescent="0.3">
      <c r="A135">
        <f>VLOOKUP(C135,'UniqueAuthor#s'!$Y$5:$Z$57,2,TRUE)</f>
        <v>22</v>
      </c>
      <c r="B135" t="str">
        <f>IF('Source NewCleanData'!$C945="lesson6",'Source NewCleanData'!C945,"")</f>
        <v>lesson6</v>
      </c>
      <c r="C135">
        <f>IF('Source NewCleanData'!$C945="lesson6",'Source NewCleanData'!D945,"")</f>
        <v>472308960</v>
      </c>
      <c r="D135" t="str">
        <f>IF('Source NewCleanData'!$C945="lesson6",'Source NewCleanData'!E945,"")</f>
        <v>ensuresReverse(S)oT=Reverse(#SoT);</v>
      </c>
      <c r="E135" t="b">
        <f t="shared" si="4"/>
        <v>0</v>
      </c>
      <c r="F135" s="80" t="str">
        <f>IF('Source NewCleanData'!$C945="lesson6",'Source NewCleanData'!F945,"")</f>
        <v>2018-04-24T15:04:23.656Z</v>
      </c>
    </row>
    <row r="136" spans="1:6" x14ac:dyDescent="0.3">
      <c r="A136">
        <f>VLOOKUP(C136,'UniqueAuthor#s'!$Y$5:$Z$57,2,TRUE)</f>
        <v>22</v>
      </c>
      <c r="B136" t="str">
        <f>IF('Source NewCleanData'!$C946="lesson6",'Source NewCleanData'!C946,"")</f>
        <v>lesson6</v>
      </c>
      <c r="C136">
        <f>IF('Source NewCleanData'!$C946="lesson6",'Source NewCleanData'!D946,"")</f>
        <v>472308960</v>
      </c>
      <c r="D136" t="str">
        <f>IF('Source NewCleanData'!$C946="lesson6",'Source NewCleanData'!E946,"")</f>
        <v>ensuresReverse(S)oT=Reverse(#So#T);</v>
      </c>
      <c r="E136" t="b">
        <f t="shared" si="4"/>
        <v>0</v>
      </c>
      <c r="F136" s="80" t="str">
        <f>IF('Source NewCleanData'!$C946="lesson6",'Source NewCleanData'!F946,"")</f>
        <v>2018-04-24T15:04:45.883Z</v>
      </c>
    </row>
    <row r="137" spans="1:6" x14ac:dyDescent="0.3">
      <c r="A137">
        <f>VLOOKUP(C137,'UniqueAuthor#s'!$Y$5:$Z$57,2,TRUE)</f>
        <v>22</v>
      </c>
      <c r="B137" t="str">
        <f>IF('Source NewCleanData'!$C947="lesson6",'Source NewCleanData'!C947,"")</f>
        <v>lesson6</v>
      </c>
      <c r="C137">
        <f>IF('Source NewCleanData'!$C947="lesson6",'Source NewCleanData'!D947,"")</f>
        <v>472308960</v>
      </c>
      <c r="D137" t="str">
        <f>IF('Source NewCleanData'!$C947="lesson6",'Source NewCleanData'!E947,"")</f>
        <v>ensuresReverse(S)oT=Reverse(SoT);</v>
      </c>
      <c r="E137" t="b">
        <f t="shared" si="4"/>
        <v>0</v>
      </c>
      <c r="F137" s="80" t="str">
        <f>IF('Source NewCleanData'!$C947="lesson6",'Source NewCleanData'!F947,"")</f>
        <v>2018-04-24T15:04:52.107Z</v>
      </c>
    </row>
    <row r="138" spans="1:6" x14ac:dyDescent="0.3">
      <c r="A138">
        <f>VLOOKUP(C138,'UniqueAuthor#s'!$Y$5:$Z$57,2,TRUE)</f>
        <v>22</v>
      </c>
      <c r="B138" t="str">
        <f>IF('Source NewCleanData'!$C948="lesson6",'Source NewCleanData'!C948,"")</f>
        <v>lesson6</v>
      </c>
      <c r="C138">
        <f>IF('Source NewCleanData'!$C948="lesson6",'Source NewCleanData'!D948,"")</f>
        <v>472308960</v>
      </c>
      <c r="D138" t="str">
        <f>IF('Source NewCleanData'!$C948="lesson6",'Source NewCleanData'!E948,"")</f>
        <v>ensuresReverse(S)oT=Reverse(So#T);</v>
      </c>
      <c r="E138" t="b">
        <f t="shared" si="4"/>
        <v>0</v>
      </c>
      <c r="F138" s="80" t="str">
        <f>IF('Source NewCleanData'!$C948="lesson6",'Source NewCleanData'!F948,"")</f>
        <v>2018-04-24T15:05:02.769Z</v>
      </c>
    </row>
    <row r="139" spans="1:6" x14ac:dyDescent="0.3">
      <c r="A139">
        <f>VLOOKUP(C139,'UniqueAuthor#s'!$Y$5:$Z$57,2,TRUE)</f>
        <v>22</v>
      </c>
      <c r="B139" t="str">
        <f>IF('Source NewCleanData'!$C949="lesson6",'Source NewCleanData'!C949,"")</f>
        <v>lesson6</v>
      </c>
      <c r="C139">
        <f>IF('Source NewCleanData'!$C949="lesson6",'Source NewCleanData'!D949,"")</f>
        <v>472308960</v>
      </c>
      <c r="D139" t="str">
        <f>IF('Source NewCleanData'!$C949="lesson6",'Source NewCleanData'!E949,"")</f>
        <v>ensuresReverse(S)oT=Reverse(ToS);</v>
      </c>
      <c r="E139" t="b">
        <f t="shared" si="4"/>
        <v>0</v>
      </c>
      <c r="F139" s="80" t="str">
        <f>IF('Source NewCleanData'!$C949="lesson6",'Source NewCleanData'!F949,"")</f>
        <v>2018-04-24T15:05:17.587Z</v>
      </c>
    </row>
    <row r="140" spans="1:6" x14ac:dyDescent="0.3">
      <c r="A140">
        <f>VLOOKUP(C140,'UniqueAuthor#s'!$Y$5:$Z$57,2,TRUE)</f>
        <v>22</v>
      </c>
      <c r="B140" t="str">
        <f>IF('Source NewCleanData'!$C950="lesson6",'Source NewCleanData'!C950,"")</f>
        <v>lesson6</v>
      </c>
      <c r="C140">
        <f>IF('Source NewCleanData'!$C950="lesson6",'Source NewCleanData'!D950,"")</f>
        <v>472308960</v>
      </c>
      <c r="D140" t="str">
        <f>IF('Source NewCleanData'!$C950="lesson6",'Source NewCleanData'!E950,"")</f>
        <v>ensuresReverse(S)oT=Reverse(To#S);</v>
      </c>
      <c r="E140" t="b">
        <f t="shared" si="4"/>
        <v>0</v>
      </c>
      <c r="F140" s="80" t="str">
        <f>IF('Source NewCleanData'!$C950="lesson6",'Source NewCleanData'!F950,"")</f>
        <v>2018-04-24T15:05:37.972Z</v>
      </c>
    </row>
    <row r="141" spans="1:6" x14ac:dyDescent="0.3">
      <c r="A141">
        <f>VLOOKUP(C141,'UniqueAuthor#s'!$Y$5:$Z$57,2,TRUE)</f>
        <v>22</v>
      </c>
      <c r="B141" t="str">
        <f>IF('Source NewCleanData'!$C951="lesson6",'Source NewCleanData'!C951,"")</f>
        <v>lesson6</v>
      </c>
      <c r="C141">
        <f>IF('Source NewCleanData'!$C951="lesson6",'Source NewCleanData'!D951,"")</f>
        <v>472308960</v>
      </c>
      <c r="D141" t="str">
        <f>IF('Source NewCleanData'!$C951="lesson6",'Source NewCleanData'!E951,"")</f>
        <v>ensuresReverse(S)oT=Reverse(#To#S);</v>
      </c>
      <c r="E141" t="b">
        <f t="shared" si="4"/>
        <v>0</v>
      </c>
      <c r="F141" s="80" t="str">
        <f>IF('Source NewCleanData'!$C951="lesson6",'Source NewCleanData'!F951,"")</f>
        <v>2018-04-24T15:05:49.336Z</v>
      </c>
    </row>
    <row r="142" spans="1:6" x14ac:dyDescent="0.3">
      <c r="A142">
        <f>VLOOKUP(C142,'UniqueAuthor#s'!$Y$5:$Z$57,2,TRUE)</f>
        <v>22</v>
      </c>
      <c r="B142" t="str">
        <f>IF('Source NewCleanData'!$C952="lesson6",'Source NewCleanData'!C952,"")</f>
        <v>lesson6</v>
      </c>
      <c r="C142">
        <f>IF('Source NewCleanData'!$C952="lesson6",'Source NewCleanData'!D952,"")</f>
        <v>472308960</v>
      </c>
      <c r="D142" t="str">
        <f>IF('Source NewCleanData'!$C952="lesson6",'Source NewCleanData'!E952,"")</f>
        <v>ensuresReverse(S)oT=Reverse(#ToS);</v>
      </c>
      <c r="E142" t="b">
        <f t="shared" si="4"/>
        <v>0</v>
      </c>
      <c r="F142" s="80" t="str">
        <f>IF('Source NewCleanData'!$C952="lesson6",'Source NewCleanData'!F952,"")</f>
        <v>2018-04-24T15:05:53.991Z</v>
      </c>
    </row>
    <row r="143" spans="1:6" x14ac:dyDescent="0.3">
      <c r="A143">
        <f>VLOOKUP(C143,'UniqueAuthor#s'!$Y$5:$Z$57,2,TRUE)</f>
        <v>22</v>
      </c>
      <c r="B143" t="str">
        <f>IF('Source NewCleanData'!$C953="lesson6",'Source NewCleanData'!C953,"")</f>
        <v>lesson6</v>
      </c>
      <c r="C143">
        <f>IF('Source NewCleanData'!$C953="lesson6",'Source NewCleanData'!D953,"")</f>
        <v>472308960</v>
      </c>
      <c r="D143" t="str">
        <f>IF('Source NewCleanData'!$C953="lesson6",'Source NewCleanData'!E953,"")</f>
        <v>ensuresReverse(S)oT=Reverse(#ToS);</v>
      </c>
      <c r="E143" t="b">
        <f t="shared" si="4"/>
        <v>0</v>
      </c>
      <c r="F143" s="80" t="str">
        <f>IF('Source NewCleanData'!$C953="lesson6",'Source NewCleanData'!F953,"")</f>
        <v>2018-04-24T15:06:53.971Z</v>
      </c>
    </row>
    <row r="144" spans="1:6" x14ac:dyDescent="0.3">
      <c r="A144">
        <f>VLOOKUP(C144,'UniqueAuthor#s'!$Y$5:$Z$57,2,TRUE)</f>
        <v>22</v>
      </c>
      <c r="B144" t="str">
        <f>IF('Source NewCleanData'!$C954="lesson6",'Source NewCleanData'!C954,"")</f>
        <v>lesson6</v>
      </c>
      <c r="C144">
        <f>IF('Source NewCleanData'!$C954="lesson6",'Source NewCleanData'!D954,"")</f>
        <v>472308960</v>
      </c>
      <c r="D144" t="str">
        <f>IF('Source NewCleanData'!$C954="lesson6",'Source NewCleanData'!E954,"")</f>
        <v>ensuresReverse(S)oT=Reverse(#To#S);</v>
      </c>
      <c r="E144" t="b">
        <f t="shared" si="4"/>
        <v>0</v>
      </c>
      <c r="F144" s="80" t="str">
        <f>IF('Source NewCleanData'!$C954="lesson6",'Source NewCleanData'!F954,"")</f>
        <v>2018-04-24T15:07:07.619Z</v>
      </c>
    </row>
    <row r="145" spans="1:6" x14ac:dyDescent="0.3">
      <c r="A145">
        <f>VLOOKUP(C145,'UniqueAuthor#s'!$Y$5:$Z$57,2,TRUE)</f>
        <v>22</v>
      </c>
      <c r="B145" t="str">
        <f>IF('Source NewCleanData'!$C955="lesson6",'Source NewCleanData'!C955,"")</f>
        <v>lesson6</v>
      </c>
      <c r="C145">
        <f>IF('Source NewCleanData'!$C955="lesson6",'Source NewCleanData'!D955,"")</f>
        <v>472308960</v>
      </c>
      <c r="D145" t="str">
        <f>IF('Source NewCleanData'!$C955="lesson6",'Source NewCleanData'!E955,"")</f>
        <v>ensuresReverse(S)oT=Reverse(#S)o#T;</v>
      </c>
      <c r="E145" t="b">
        <f t="shared" si="4"/>
        <v>1</v>
      </c>
      <c r="F145" s="80" t="str">
        <f>IF('Source NewCleanData'!$C955="lesson6",'Source NewCleanData'!F955,"")</f>
        <v>2018-04-24T15:13:45.151Z</v>
      </c>
    </row>
    <row r="146" spans="1:6" x14ac:dyDescent="0.3">
      <c r="A146">
        <f>VLOOKUP(C146,'UniqueAuthor#s'!$Y$5:$Z$57,2,TRUE)</f>
        <v>22</v>
      </c>
      <c r="B146" t="str">
        <f>IF('Source NewCleanData'!$C967="lesson6",'Source NewCleanData'!C967,"")</f>
        <v>lesson6</v>
      </c>
      <c r="C146">
        <f>IF('Source NewCleanData'!$C967="lesson6",'Source NewCleanData'!D967,"")</f>
        <v>472308960</v>
      </c>
      <c r="D146" t="str">
        <f>IF('Source NewCleanData'!$C967="lesson6",'Source NewCleanData'!E967,"")</f>
        <v>ensuresReverse(S)oT=Reverse(#T)o#S;</v>
      </c>
      <c r="E146" t="b">
        <f t="shared" si="4"/>
        <v>0</v>
      </c>
      <c r="F146" s="80" t="str">
        <f>IF('Source NewCleanData'!$C967="lesson6",'Source NewCleanData'!F967,"")</f>
        <v>2018-05-02T20:23:24.071Z</v>
      </c>
    </row>
    <row r="147" spans="1:6" x14ac:dyDescent="0.3">
      <c r="A147">
        <f>VLOOKUP(C147,'UniqueAuthor#s'!$Y$5:$Z$57,2,TRUE)</f>
        <v>22</v>
      </c>
      <c r="B147" t="str">
        <f>IF('Source NewCleanData'!$C968="lesson6",'Source NewCleanData'!C968,"")</f>
        <v>lesson6</v>
      </c>
      <c r="C147">
        <f>IF('Source NewCleanData'!$C968="lesson6",'Source NewCleanData'!D968,"")</f>
        <v>472308960</v>
      </c>
      <c r="D147" t="str">
        <f>IF('Source NewCleanData'!$C968="lesson6",'Source NewCleanData'!E968,"")</f>
        <v>ensuresReverse(S)oT=#To#S;</v>
      </c>
      <c r="E147" t="b">
        <f t="shared" si="4"/>
        <v>0</v>
      </c>
      <c r="F147" s="80" t="str">
        <f>IF('Source NewCleanData'!$C968="lesson6",'Source NewCleanData'!F968,"")</f>
        <v>2018-05-02T20:23:40.834Z</v>
      </c>
    </row>
    <row r="148" spans="1:6" x14ac:dyDescent="0.3">
      <c r="A148">
        <f>VLOOKUP(C148,'UniqueAuthor#s'!$Y$5:$Z$57,2,TRUE)</f>
        <v>22</v>
      </c>
      <c r="B148" t="str">
        <f>IF('Source NewCleanData'!$C969="lesson6",'Source NewCleanData'!C969,"")</f>
        <v>lesson6</v>
      </c>
      <c r="C148">
        <f>IF('Source NewCleanData'!$C969="lesson6",'Source NewCleanData'!D969,"")</f>
        <v>472308960</v>
      </c>
      <c r="D148" t="str">
        <f>IF('Source NewCleanData'!$C969="lesson6",'Source NewCleanData'!E969,"")</f>
        <v>ensuresReverse(S)oT=#So#T;</v>
      </c>
      <c r="E148" t="b">
        <f t="shared" si="4"/>
        <v>0</v>
      </c>
      <c r="F148" s="80" t="str">
        <f>IF('Source NewCleanData'!$C969="lesson6",'Source NewCleanData'!F969,"")</f>
        <v>2018-05-02T20:23:55.036Z</v>
      </c>
    </row>
    <row r="149" spans="1:6" x14ac:dyDescent="0.3">
      <c r="A149">
        <f>VLOOKUP(C149,'UniqueAuthor#s'!$Y$5:$Z$57,2,TRUE)</f>
        <v>22</v>
      </c>
      <c r="B149" t="str">
        <f>IF('Source NewCleanData'!$C970="lesson6",'Source NewCleanData'!C970,"")</f>
        <v>lesson6</v>
      </c>
      <c r="C149">
        <f>IF('Source NewCleanData'!$C970="lesson6",'Source NewCleanData'!D970,"")</f>
        <v>472308960</v>
      </c>
      <c r="D149" t="str">
        <f>IF('Source NewCleanData'!$C970="lesson6",'Source NewCleanData'!E970,"")</f>
        <v>ensuresReverse(S)oT=Reverse(#S)o#T;</v>
      </c>
      <c r="E149" t="b">
        <f t="shared" si="4"/>
        <v>1</v>
      </c>
      <c r="F149" s="80" t="str">
        <f>IF('Source NewCleanData'!$C970="lesson6",'Source NewCleanData'!F970,"")</f>
        <v>2018-05-02T20:24:05.574Z</v>
      </c>
    </row>
    <row r="150" spans="1:6" x14ac:dyDescent="0.3">
      <c r="A150">
        <f>VLOOKUP(C150,'UniqueAuthor#s'!$Y$5:$Z$57,2,TRUE)</f>
        <v>23</v>
      </c>
      <c r="B150" t="str">
        <f>IF('Source NewCleanData'!$C1036="lesson6",'Source NewCleanData'!C1036,"")</f>
        <v>lesson6</v>
      </c>
      <c r="C150">
        <f>IF('Source NewCleanData'!$C1036="lesson6",'Source NewCleanData'!D1036,"")</f>
        <v>505534945</v>
      </c>
      <c r="D150" t="str">
        <f>IF('Source NewCleanData'!$C1036="lesson6",'Source NewCleanData'!E1036,"")</f>
        <v>ensuresReverse(S)oT=Reverse(#S)o#T;</v>
      </c>
      <c r="E150" t="b">
        <f t="shared" si="4"/>
        <v>1</v>
      </c>
      <c r="F150" s="80" t="str">
        <f>IF('Source NewCleanData'!$C1036="lesson6",'Source NewCleanData'!F1036,"")</f>
        <v>2018-04-25T00:15:13.071Z</v>
      </c>
    </row>
    <row r="151" spans="1:6" x14ac:dyDescent="0.3">
      <c r="A151">
        <f>VLOOKUP(C151,'UniqueAuthor#s'!$Y$5:$Z$57,2,TRUE)</f>
        <v>24</v>
      </c>
      <c r="B151" t="str">
        <f>IF('Source NewCleanData'!$C1056="lesson6",'Source NewCleanData'!C1056,"")</f>
        <v>lesson6</v>
      </c>
      <c r="C151">
        <f>IF('Source NewCleanData'!$C1056="lesson6",'Source NewCleanData'!D1056,"")</f>
        <v>520399923</v>
      </c>
      <c r="D151" t="str">
        <f>IF('Source NewCleanData'!$C1056="lesson6",'Source NewCleanData'!E1056,"")</f>
        <v>ensuresReverse(S)oT=Reverse(T)o#S;</v>
      </c>
      <c r="E151" t="b">
        <f t="shared" si="4"/>
        <v>0</v>
      </c>
      <c r="F151" s="80" t="str">
        <f>IF('Source NewCleanData'!$C1056="lesson6",'Source NewCleanData'!F1056,"")</f>
        <v>2018-04-24T00:29:16.814Z</v>
      </c>
    </row>
    <row r="152" spans="1:6" x14ac:dyDescent="0.3">
      <c r="A152">
        <f>VLOOKUP(C152,'UniqueAuthor#s'!$Y$5:$Z$57,2,TRUE)</f>
        <v>24</v>
      </c>
      <c r="B152" t="str">
        <f>IF('Source NewCleanData'!$C1057="lesson6",'Source NewCleanData'!C1057,"")</f>
        <v>lesson6</v>
      </c>
      <c r="C152">
        <f>IF('Source NewCleanData'!$C1057="lesson6",'Source NewCleanData'!D1057,"")</f>
        <v>520399923</v>
      </c>
      <c r="D152" t="str">
        <f>IF('Source NewCleanData'!$C1057="lesson6",'Source NewCleanData'!E1057,"")</f>
        <v>ensuresReverse(S)oT=Reverse(#T)o#S;</v>
      </c>
      <c r="E152" t="b">
        <f t="shared" si="4"/>
        <v>0</v>
      </c>
      <c r="F152" s="80" t="str">
        <f>IF('Source NewCleanData'!$C1057="lesson6",'Source NewCleanData'!F1057,"")</f>
        <v>2018-04-24T00:29:32.311Z</v>
      </c>
    </row>
    <row r="153" spans="1:6" x14ac:dyDescent="0.3">
      <c r="A153">
        <f>VLOOKUP(C153,'UniqueAuthor#s'!$Y$5:$Z$57,2,TRUE)</f>
        <v>24</v>
      </c>
      <c r="B153" t="str">
        <f>IF('Source NewCleanData'!$C1058="lesson6",'Source NewCleanData'!C1058,"")</f>
        <v>lesson6</v>
      </c>
      <c r="C153">
        <f>IF('Source NewCleanData'!$C1058="lesson6",'Source NewCleanData'!D1058,"")</f>
        <v>520399923</v>
      </c>
      <c r="D153" t="str">
        <f>IF('Source NewCleanData'!$C1058="lesson6",'Source NewCleanData'!E1058,"")</f>
        <v>ensuresReverse(S)oT=Reverse(#S)o#T;</v>
      </c>
      <c r="E153" t="b">
        <f t="shared" si="4"/>
        <v>1</v>
      </c>
      <c r="F153" s="80" t="str">
        <f>IF('Source NewCleanData'!$C1058="lesson6",'Source NewCleanData'!F1058,"")</f>
        <v>2018-04-24T00:33:50.088Z</v>
      </c>
    </row>
    <row r="154" spans="1:6" x14ac:dyDescent="0.3">
      <c r="A154">
        <f>VLOOKUP(C154,'UniqueAuthor#s'!$Y$5:$Z$57,2,TRUE)</f>
        <v>24</v>
      </c>
      <c r="B154" t="str">
        <f>IF('Source NewCleanData'!$C1065="lesson6",'Source NewCleanData'!C1065,"")</f>
        <v>lesson6</v>
      </c>
      <c r="C154">
        <f>IF('Source NewCleanData'!$C1065="lesson6",'Source NewCleanData'!D1065,"")</f>
        <v>520399923</v>
      </c>
      <c r="D154" t="str">
        <f>IF('Source NewCleanData'!$C1065="lesson6",'Source NewCleanData'!E1065,"")</f>
        <v>ensuresReverse(S)oT=Reverse(#S)o#T;</v>
      </c>
      <c r="E154" t="b">
        <f t="shared" si="4"/>
        <v>1</v>
      </c>
      <c r="F154" s="80" t="str">
        <f>IF('Source NewCleanData'!$C1065="lesson6",'Source NewCleanData'!F1065,"")</f>
        <v>2018-05-03T01:58:11.151Z</v>
      </c>
    </row>
    <row r="155" spans="1:6" x14ac:dyDescent="0.3">
      <c r="A155">
        <f>VLOOKUP(C155,'UniqueAuthor#s'!$Y$5:$Z$57,2,TRUE)</f>
        <v>25</v>
      </c>
      <c r="B155" t="str">
        <f>IF('Source NewCleanData'!$C1071="lesson6",'Source NewCleanData'!C1071,"")</f>
        <v>lesson6</v>
      </c>
      <c r="C155">
        <f>IF('Source NewCleanData'!$C1071="lesson6",'Source NewCleanData'!D1071,"")</f>
        <v>539024302</v>
      </c>
      <c r="D155" t="str">
        <f>IF('Source NewCleanData'!$C1071="lesson6",'Source NewCleanData'!E1071,"")</f>
        <v>ensuresReverse(S)oT=Reverse(#S)o#T;</v>
      </c>
      <c r="E155" t="b">
        <f t="shared" si="4"/>
        <v>1</v>
      </c>
      <c r="F155" s="80" t="str">
        <f>IF('Source NewCleanData'!$C1071="lesson6",'Source NewCleanData'!F1071,"")</f>
        <v>2018-04-26T12:16:29.154Z</v>
      </c>
    </row>
    <row r="156" spans="1:6" x14ac:dyDescent="0.3">
      <c r="A156">
        <f>VLOOKUP(C156,'UniqueAuthor#s'!$Y$5:$Z$57,2,TRUE)</f>
        <v>26</v>
      </c>
      <c r="B156" t="str">
        <f>IF('Source NewCleanData'!$C1108="lesson6",'Source NewCleanData'!C1108,"")</f>
        <v>lesson6</v>
      </c>
      <c r="C156">
        <f>IF('Source NewCleanData'!$C1108="lesson6",'Source NewCleanData'!D1108,"")</f>
        <v>564686712</v>
      </c>
      <c r="D156" t="str">
        <f>IF('Source NewCleanData'!$C1108="lesson6",'Source NewCleanData'!E1108,"")</f>
        <v>ensuresReverse(S)oT=Reverse(T)oS;</v>
      </c>
      <c r="E156" t="b">
        <f t="shared" si="4"/>
        <v>0</v>
      </c>
      <c r="F156" s="80" t="str">
        <f>IF('Source NewCleanData'!$C1108="lesson6",'Source NewCleanData'!F1108,"")</f>
        <v>2018-05-03T22:18:56.771Z</v>
      </c>
    </row>
    <row r="157" spans="1:6" x14ac:dyDescent="0.3">
      <c r="A157">
        <f>VLOOKUP(C157,'UniqueAuthor#s'!$Y$5:$Z$57,2,TRUE)</f>
        <v>26</v>
      </c>
      <c r="B157" t="str">
        <f>IF('Source NewCleanData'!$C1109="lesson6",'Source NewCleanData'!C1109,"")</f>
        <v>lesson6</v>
      </c>
      <c r="C157">
        <f>IF('Source NewCleanData'!$C1109="lesson6",'Source NewCleanData'!D1109,"")</f>
        <v>564686712</v>
      </c>
      <c r="D157" t="str">
        <f>IF('Source NewCleanData'!$C1109="lesson6",'Source NewCleanData'!E1109,"")</f>
        <v>ensuresReverse(S)oT=|#S|+|#T|;</v>
      </c>
      <c r="E157" t="b">
        <f t="shared" si="4"/>
        <v>0</v>
      </c>
      <c r="F157" s="80" t="str">
        <f>IF('Source NewCleanData'!$C1109="lesson6",'Source NewCleanData'!F1109,"")</f>
        <v>2018-05-03T22:21:02.998Z</v>
      </c>
    </row>
    <row r="158" spans="1:6" x14ac:dyDescent="0.3">
      <c r="A158">
        <f>VLOOKUP(C158,'UniqueAuthor#s'!$Y$5:$Z$57,2,TRUE)</f>
        <v>26</v>
      </c>
      <c r="B158" t="str">
        <f>IF('Source NewCleanData'!$C1110="lesson6",'Source NewCleanData'!C1110,"")</f>
        <v>lesson6</v>
      </c>
      <c r="C158">
        <f>IF('Source NewCleanData'!$C1110="lesson6",'Source NewCleanData'!D1110,"")</f>
        <v>564686712</v>
      </c>
      <c r="D158" t="str">
        <f>IF('Source NewCleanData'!$C1110="lesson6",'Source NewCleanData'!E1110,"")</f>
        <v>ensuresReverse(S)oT=T;</v>
      </c>
      <c r="E158" t="b">
        <f t="shared" si="4"/>
        <v>0</v>
      </c>
      <c r="F158" s="80" t="str">
        <f>IF('Source NewCleanData'!$C1110="lesson6",'Source NewCleanData'!F1110,"")</f>
        <v>2018-05-03T22:22:20.498Z</v>
      </c>
    </row>
    <row r="159" spans="1:6" x14ac:dyDescent="0.3">
      <c r="A159">
        <f>VLOOKUP(C159,'UniqueAuthor#s'!$Y$5:$Z$57,2,TRUE)</f>
        <v>26</v>
      </c>
      <c r="B159" t="str">
        <f>IF('Source NewCleanData'!$C1111="lesson6",'Source NewCleanData'!C1111,"")</f>
        <v>lesson6</v>
      </c>
      <c r="C159">
        <f>IF('Source NewCleanData'!$C1111="lesson6",'Source NewCleanData'!D1111,"")</f>
        <v>564686712</v>
      </c>
      <c r="D159" t="str">
        <f>IF('Source NewCleanData'!$C1111="lesson6",'Source NewCleanData'!E1111,"")</f>
        <v>ensuresReverse(S)oT&lt;=3;</v>
      </c>
      <c r="E159" t="b">
        <f t="shared" si="4"/>
        <v>0</v>
      </c>
      <c r="F159" s="80" t="str">
        <f>IF('Source NewCleanData'!$C1111="lesson6",'Source NewCleanData'!F1111,"")</f>
        <v>2018-05-03T22:27:34.472Z</v>
      </c>
    </row>
    <row r="160" spans="1:6" x14ac:dyDescent="0.3">
      <c r="A160">
        <f>VLOOKUP(C160,'UniqueAuthor#s'!$Y$5:$Z$57,2,TRUE)</f>
        <v>26</v>
      </c>
      <c r="B160" t="str">
        <f>IF('Source NewCleanData'!$C1112="lesson6",'Source NewCleanData'!C1112,"")</f>
        <v>lesson6</v>
      </c>
      <c r="C160">
        <f>IF('Source NewCleanData'!$C1112="lesson6",'Source NewCleanData'!D1112,"")</f>
        <v>564686712</v>
      </c>
      <c r="D160" t="str">
        <f>IF('Source NewCleanData'!$C1112="lesson6",'Source NewCleanData'!E1112,"")</f>
        <v>ensuresReverse(S)oT=#So#T;</v>
      </c>
      <c r="E160" t="b">
        <f t="shared" si="4"/>
        <v>0</v>
      </c>
      <c r="F160" s="80" t="str">
        <f>IF('Source NewCleanData'!$C1112="lesson6",'Source NewCleanData'!F1112,"")</f>
        <v>2018-05-03T22:30:17.611Z</v>
      </c>
    </row>
    <row r="161" spans="1:6" x14ac:dyDescent="0.3">
      <c r="A161">
        <f>VLOOKUP(C161,'UniqueAuthor#s'!$Y$5:$Z$57,2,TRUE)</f>
        <v>27</v>
      </c>
      <c r="B161" t="str">
        <f>IF('Source NewCleanData'!$C1134="lesson6",'Source NewCleanData'!C1134,"")</f>
        <v>lesson6</v>
      </c>
      <c r="C161">
        <f>IF('Source NewCleanData'!$C1134="lesson6",'Source NewCleanData'!D1134,"")</f>
        <v>566473760</v>
      </c>
      <c r="D161" t="str">
        <f>IF('Source NewCleanData'!$C1134="lesson6",'Source NewCleanData'!E1134,"")</f>
        <v>ensuresReverse(S)oT=#So#T;</v>
      </c>
      <c r="E161" t="b">
        <f t="shared" si="4"/>
        <v>0</v>
      </c>
      <c r="F161" s="80" t="str">
        <f>IF('Source NewCleanData'!$C1134="lesson6",'Source NewCleanData'!F1134,"")</f>
        <v>2018-04-25T22:03:44.125Z</v>
      </c>
    </row>
    <row r="162" spans="1:6" x14ac:dyDescent="0.3">
      <c r="A162">
        <f>VLOOKUP(C162,'UniqueAuthor#s'!$Y$5:$Z$57,2,TRUE)</f>
        <v>27</v>
      </c>
      <c r="B162" t="str">
        <f>IF('Source NewCleanData'!$C1135="lesson6",'Source NewCleanData'!C1135,"")</f>
        <v>lesson6</v>
      </c>
      <c r="C162">
        <f>IF('Source NewCleanData'!$C1135="lesson6",'Source NewCleanData'!D1135,"")</f>
        <v>566473760</v>
      </c>
      <c r="D162" t="str">
        <f>IF('Source NewCleanData'!$C1135="lesson6",'Source NewCleanData'!E1135,"")</f>
        <v>ensuresReverse(S)oT=Reverse(#S)oT;</v>
      </c>
      <c r="E162" t="b">
        <f t="shared" si="4"/>
        <v>0</v>
      </c>
      <c r="F162" s="80" t="str">
        <f>IF('Source NewCleanData'!$C1135="lesson6",'Source NewCleanData'!F1135,"")</f>
        <v>2018-04-25T22:07:25.778Z</v>
      </c>
    </row>
    <row r="163" spans="1:6" x14ac:dyDescent="0.3">
      <c r="A163">
        <f>VLOOKUP(C163,'UniqueAuthor#s'!$Y$5:$Z$57,2,TRUE)</f>
        <v>27</v>
      </c>
      <c r="B163" t="str">
        <f>IF('Source NewCleanData'!$C1136="lesson6",'Source NewCleanData'!C1136,"")</f>
        <v>lesson6</v>
      </c>
      <c r="C163">
        <f>IF('Source NewCleanData'!$C1136="lesson6",'Source NewCleanData'!D1136,"")</f>
        <v>566473760</v>
      </c>
      <c r="D163" t="str">
        <f>IF('Source NewCleanData'!$C1136="lesson6",'Source NewCleanData'!E1136,"")</f>
        <v>ensuresReverse(S)oT=Reverse(#S)o#T;</v>
      </c>
      <c r="E163" t="b">
        <f t="shared" si="4"/>
        <v>1</v>
      </c>
      <c r="F163" s="80" t="str">
        <f>IF('Source NewCleanData'!$C1136="lesson6",'Source NewCleanData'!F1136,"")</f>
        <v>2018-04-25T22:07:34.770Z</v>
      </c>
    </row>
    <row r="164" spans="1:6" x14ac:dyDescent="0.3">
      <c r="A164">
        <f>VLOOKUP(C164,'UniqueAuthor#s'!$Y$5:$Z$57,2,TRUE)</f>
        <v>27</v>
      </c>
      <c r="B164" t="str">
        <f>IF('Source NewCleanData'!$C1145="lesson6",'Source NewCleanData'!C1145,"")</f>
        <v>lesson6</v>
      </c>
      <c r="C164">
        <f>IF('Source NewCleanData'!$C1145="lesson6",'Source NewCleanData'!D1145,"")</f>
        <v>566473760</v>
      </c>
      <c r="D164" t="str">
        <f>IF('Source NewCleanData'!$C1145="lesson6",'Source NewCleanData'!E1145,"")</f>
        <v>ensuresReverse(S)oT=Reverse(#S)o#T;</v>
      </c>
      <c r="E164" t="b">
        <f t="shared" si="4"/>
        <v>1</v>
      </c>
      <c r="F164" s="80" t="str">
        <f>IF('Source NewCleanData'!$C1145="lesson6",'Source NewCleanData'!F1145,"")</f>
        <v>2018-05-03T11:41:23.254Z</v>
      </c>
    </row>
    <row r="165" spans="1:6" x14ac:dyDescent="0.3">
      <c r="A165">
        <f>VLOOKUP(C165,'UniqueAuthor#s'!$Y$5:$Z$57,2,TRUE)</f>
        <v>28</v>
      </c>
      <c r="B165" t="str">
        <f>IF('Source NewCleanData'!$C1151="lesson6",'Source NewCleanData'!C1151,"")</f>
        <v>lesson6</v>
      </c>
      <c r="C165">
        <f>IF('Source NewCleanData'!$C1151="lesson6",'Source NewCleanData'!D1151,"")</f>
        <v>584901398</v>
      </c>
      <c r="D165" t="str">
        <f>IF('Source NewCleanData'!$C1151="lesson6",'Source NewCleanData'!E1151,"")</f>
        <v>ensuresReverse(S)oT=#So#T;</v>
      </c>
      <c r="E165" t="b">
        <f t="shared" si="4"/>
        <v>0</v>
      </c>
      <c r="F165" s="80" t="str">
        <f>IF('Source NewCleanData'!$C1151="lesson6",'Source NewCleanData'!F1151,"")</f>
        <v>2018-04-26T01:29:30.938Z</v>
      </c>
    </row>
    <row r="166" spans="1:6" x14ac:dyDescent="0.3">
      <c r="A166">
        <f>VLOOKUP(C166,'UniqueAuthor#s'!$Y$5:$Z$57,2,TRUE)</f>
        <v>28</v>
      </c>
      <c r="B166" t="str">
        <f>IF('Source NewCleanData'!$C1152="lesson6",'Source NewCleanData'!C1152,"")</f>
        <v>lesson6</v>
      </c>
      <c r="C166">
        <f>IF('Source NewCleanData'!$C1152="lesson6",'Source NewCleanData'!D1152,"")</f>
        <v>584901398</v>
      </c>
      <c r="D166" t="str">
        <f>IF('Source NewCleanData'!$C1152="lesson6",'Source NewCleanData'!E1152,"")</f>
        <v>ensuresReverse(S)oT=Reverse(#S)o#T;</v>
      </c>
      <c r="E166" t="b">
        <f t="shared" si="4"/>
        <v>1</v>
      </c>
      <c r="F166" s="80" t="str">
        <f>IF('Source NewCleanData'!$C1152="lesson6",'Source NewCleanData'!F1152,"")</f>
        <v>2018-04-26T01:32:13.951Z</v>
      </c>
    </row>
    <row r="167" spans="1:6" x14ac:dyDescent="0.3">
      <c r="A167">
        <f>VLOOKUP(C167,'UniqueAuthor#s'!$Y$5:$Z$57,2,TRUE)</f>
        <v>29</v>
      </c>
      <c r="B167" t="str">
        <f>IF('Source NewCleanData'!$C1163="lesson6",'Source NewCleanData'!C1163,"")</f>
        <v>lesson6</v>
      </c>
      <c r="C167">
        <f>IF('Source NewCleanData'!$C1163="lesson6",'Source NewCleanData'!D1163,"")</f>
        <v>594515373</v>
      </c>
      <c r="D167" t="str">
        <f>IF('Source NewCleanData'!$C1163="lesson6",'Source NewCleanData'!E1163,"")</f>
        <v>ensuresReverse(S)oT=#So#T;</v>
      </c>
      <c r="E167" t="b">
        <f t="shared" si="4"/>
        <v>0</v>
      </c>
      <c r="F167" s="80" t="str">
        <f>IF('Source NewCleanData'!$C1163="lesson6",'Source NewCleanData'!F1163,"")</f>
        <v>2018-04-24T00:25:58.785Z</v>
      </c>
    </row>
    <row r="168" spans="1:6" x14ac:dyDescent="0.3">
      <c r="A168">
        <f>VLOOKUP(C168,'UniqueAuthor#s'!$Y$5:$Z$57,2,TRUE)</f>
        <v>29</v>
      </c>
      <c r="B168" t="str">
        <f>IF('Source NewCleanData'!$C1164="lesson6",'Source NewCleanData'!C1164,"")</f>
        <v>lesson6</v>
      </c>
      <c r="C168">
        <f>IF('Source NewCleanData'!$C1164="lesson6",'Source NewCleanData'!D1164,"")</f>
        <v>594515373</v>
      </c>
      <c r="D168" t="str">
        <f>IF('Source NewCleanData'!$C1164="lesson6",'Source NewCleanData'!E1164,"")</f>
        <v>ensuresReverse(S)oT=Reverse(#S)o#T;</v>
      </c>
      <c r="E168" t="b">
        <f t="shared" si="4"/>
        <v>1</v>
      </c>
      <c r="F168" s="80" t="str">
        <f>IF('Source NewCleanData'!$C1164="lesson6",'Source NewCleanData'!F1164,"")</f>
        <v>2018-04-24T00:27:09.067Z</v>
      </c>
    </row>
    <row r="169" spans="1:6" x14ac:dyDescent="0.3">
      <c r="A169">
        <f>VLOOKUP(C169,'UniqueAuthor#s'!$Y$5:$Z$57,2,TRUE)</f>
        <v>29</v>
      </c>
      <c r="B169" t="str">
        <f>IF('Source NewCleanData'!$C1177="lesson6",'Source NewCleanData'!C1177,"")</f>
        <v>lesson6</v>
      </c>
      <c r="C169">
        <f>IF('Source NewCleanData'!$C1177="lesson6",'Source NewCleanData'!D1177,"")</f>
        <v>594515373</v>
      </c>
      <c r="D169" t="str">
        <f>IF('Source NewCleanData'!$C1177="lesson6",'Source NewCleanData'!E1177,"")</f>
        <v>ensuresReverse(S)oT=Reverse(#T)o#S;</v>
      </c>
      <c r="E169" t="b">
        <f t="shared" si="4"/>
        <v>0</v>
      </c>
      <c r="F169" s="80" t="str">
        <f>IF('Source NewCleanData'!$C1177="lesson6",'Source NewCleanData'!F1177,"")</f>
        <v>2018-04-30T01:49:20.685Z</v>
      </c>
    </row>
    <row r="170" spans="1:6" x14ac:dyDescent="0.3">
      <c r="A170">
        <f>VLOOKUP(C170,'UniqueAuthor#s'!$Y$5:$Z$57,2,TRUE)</f>
        <v>29</v>
      </c>
      <c r="B170" t="str">
        <f>IF('Source NewCleanData'!$C1178="lesson6",'Source NewCleanData'!C1178,"")</f>
        <v>lesson6</v>
      </c>
      <c r="C170">
        <f>IF('Source NewCleanData'!$C1178="lesson6",'Source NewCleanData'!D1178,"")</f>
        <v>594515373</v>
      </c>
      <c r="D170" t="str">
        <f>IF('Source NewCleanData'!$C1178="lesson6",'Source NewCleanData'!E1178,"")</f>
        <v>ensuresReverse(S)oT=#SoReverse(#T);</v>
      </c>
      <c r="E170" t="b">
        <f t="shared" si="4"/>
        <v>0</v>
      </c>
      <c r="F170" s="80" t="str">
        <f>IF('Source NewCleanData'!$C1178="lesson6",'Source NewCleanData'!F1178,"")</f>
        <v>2018-04-30T01:50:10.184Z</v>
      </c>
    </row>
    <row r="171" spans="1:6" x14ac:dyDescent="0.3">
      <c r="A171">
        <f>VLOOKUP(C171,'UniqueAuthor#s'!$Y$5:$Z$57,2,TRUE)</f>
        <v>30</v>
      </c>
      <c r="B171" t="str">
        <f>IF('Source NewCleanData'!$C1217="lesson6",'Source NewCleanData'!C1217,"")</f>
        <v>lesson6</v>
      </c>
      <c r="C171">
        <f>IF('Source NewCleanData'!$C1217="lesson6",'Source NewCleanData'!D1217,"")</f>
        <v>596146975</v>
      </c>
      <c r="D171" t="str">
        <f>IF('Source NewCleanData'!$C1217="lesson6",'Source NewCleanData'!E1217,"")</f>
        <v>ensuresReverse(S)oT=Reverse(#S)o#T;</v>
      </c>
      <c r="E171" t="b">
        <f t="shared" si="4"/>
        <v>1</v>
      </c>
      <c r="F171" s="80" t="str">
        <f>IF('Source NewCleanData'!$C1217="lesson6",'Source NewCleanData'!F1217,"")</f>
        <v>2018-05-03T02:24:57.855Z</v>
      </c>
    </row>
    <row r="172" spans="1:6" x14ac:dyDescent="0.3">
      <c r="A172">
        <f>VLOOKUP(C172,'UniqueAuthor#s'!$Y$5:$Z$57,2,TRUE)</f>
        <v>31</v>
      </c>
      <c r="B172" t="str">
        <f>IF('Source NewCleanData'!$C1232="lesson6",'Source NewCleanData'!C1232,"")</f>
        <v>lesson6</v>
      </c>
      <c r="C172">
        <f>IF('Source NewCleanData'!$C1232="lesson6",'Source NewCleanData'!D1232,"")</f>
        <v>599521860</v>
      </c>
      <c r="D172" t="str">
        <f>IF('Source NewCleanData'!$C1232="lesson6",'Source NewCleanData'!E1232,"")</f>
        <v>ensuresReverse(S)oT=Reverse(#S)o#T;</v>
      </c>
      <c r="E172" t="b">
        <f t="shared" si="4"/>
        <v>1</v>
      </c>
      <c r="F172" s="80" t="str">
        <f>IF('Source NewCleanData'!$C1232="lesson6",'Source NewCleanData'!F1232,"")</f>
        <v>2018-04-30T00:51:29.366Z</v>
      </c>
    </row>
    <row r="173" spans="1:6" x14ac:dyDescent="0.3">
      <c r="A173">
        <f>VLOOKUP(C173,'UniqueAuthor#s'!$Y$5:$Z$57,2,TRUE)</f>
        <v>32</v>
      </c>
      <c r="B173" t="str">
        <f>IF('Source NewCleanData'!$C1250="lesson6",'Source NewCleanData'!C1250,"")</f>
        <v>lesson6</v>
      </c>
      <c r="C173">
        <f>IF('Source NewCleanData'!$C1250="lesson6",'Source NewCleanData'!D1250,"")</f>
        <v>602371802</v>
      </c>
      <c r="D173" t="str">
        <f>IF('Source NewCleanData'!$C1250="lesson6",'Source NewCleanData'!E1250,"")</f>
        <v>ensuresReverse(S)oT=Reverse(prt_btwn(1,|#S|,S))oprt_btwn(0,1,#S)oT;</v>
      </c>
      <c r="E173" t="b">
        <f t="shared" si="4"/>
        <v>0</v>
      </c>
      <c r="F173" s="80" t="str">
        <f>IF('Source NewCleanData'!$C1250="lesson6",'Source NewCleanData'!F1250,"")</f>
        <v>2018-04-30T00:15:39.704Z</v>
      </c>
    </row>
    <row r="174" spans="1:6" x14ac:dyDescent="0.3">
      <c r="A174">
        <f>VLOOKUP(C174,'UniqueAuthor#s'!$Y$5:$Z$57,2,TRUE)</f>
        <v>32</v>
      </c>
      <c r="B174" t="str">
        <f>IF('Source NewCleanData'!$C1257="lesson6",'Source NewCleanData'!C1257,"")</f>
        <v>lesson6</v>
      </c>
      <c r="C174">
        <f>IF('Source NewCleanData'!$C1257="lesson6",'Source NewCleanData'!D1257,"")</f>
        <v>602371802</v>
      </c>
      <c r="D174" t="str">
        <f>IF('Source NewCleanData'!$C1257="lesson6",'Source NewCleanData'!E1257,"")</f>
        <v>ensuresReverse(S)oT=Reverse(#S)o#T;</v>
      </c>
      <c r="E174" t="b">
        <f t="shared" si="4"/>
        <v>1</v>
      </c>
      <c r="F174" s="80" t="str">
        <f>IF('Source NewCleanData'!$C1257="lesson6",'Source NewCleanData'!F1257,"")</f>
        <v>2018-04-30T00:21:16.854Z</v>
      </c>
    </row>
    <row r="175" spans="1:6" x14ac:dyDescent="0.3">
      <c r="A175">
        <f>VLOOKUP(C175,'UniqueAuthor#s'!$Y$5:$Z$57,2,TRUE)</f>
        <v>32</v>
      </c>
      <c r="B175" t="str">
        <f>IF('Source NewCleanData'!$C1275="lesson6",'Source NewCleanData'!C1275,"")</f>
        <v>lesson6</v>
      </c>
      <c r="C175">
        <f>IF('Source NewCleanData'!$C1275="lesson6",'Source NewCleanData'!D1275,"")</f>
        <v>602371802</v>
      </c>
      <c r="D175" t="str">
        <f>IF('Source NewCleanData'!$C1275="lesson6",'Source NewCleanData'!E1275,"")</f>
        <v>ensuresReverse(S)oT=#So#T;</v>
      </c>
      <c r="E175" t="b">
        <f t="shared" si="4"/>
        <v>0</v>
      </c>
      <c r="F175" s="80" t="str">
        <f>IF('Source NewCleanData'!$C1275="lesson6",'Source NewCleanData'!F1275,"")</f>
        <v>2018-05-03T21:25:23.929Z</v>
      </c>
    </row>
    <row r="176" spans="1:6" x14ac:dyDescent="0.3">
      <c r="A176">
        <f>VLOOKUP(C176,'UniqueAuthor#s'!$Y$5:$Z$57,2,TRUE)</f>
        <v>32</v>
      </c>
      <c r="B176" t="str">
        <f>IF('Source NewCleanData'!$C1276="lesson6",'Source NewCleanData'!C1276,"")</f>
        <v>lesson6</v>
      </c>
      <c r="C176">
        <f>IF('Source NewCleanData'!$C1276="lesson6",'Source NewCleanData'!D1276,"")</f>
        <v>602371802</v>
      </c>
      <c r="D176" t="str">
        <f>IF('Source NewCleanData'!$C1276="lesson6",'Source NewCleanData'!E1276,"")</f>
        <v>ensuresReverse(S)oT=T;</v>
      </c>
      <c r="E176" t="b">
        <f t="shared" si="4"/>
        <v>0</v>
      </c>
      <c r="F176" s="80" t="str">
        <f>IF('Source NewCleanData'!$C1276="lesson6",'Source NewCleanData'!F1276,"")</f>
        <v>2018-05-03T21:26:59.555Z</v>
      </c>
    </row>
    <row r="177" spans="1:6" x14ac:dyDescent="0.3">
      <c r="A177">
        <f>VLOOKUP(C177,'UniqueAuthor#s'!$Y$5:$Z$57,2,TRUE)</f>
        <v>32</v>
      </c>
      <c r="B177" t="str">
        <f>IF('Source NewCleanData'!$C1277="lesson6",'Source NewCleanData'!C1277,"")</f>
        <v>lesson6</v>
      </c>
      <c r="C177">
        <f>IF('Source NewCleanData'!$C1277="lesson6",'Source NewCleanData'!D1277,"")</f>
        <v>602371802</v>
      </c>
      <c r="D177" t="str">
        <f>IF('Source NewCleanData'!$C1277="lesson6",'Source NewCleanData'!E1277,"")</f>
        <v>ensuresReverse(S)oT=Emtpy_StringoT;</v>
      </c>
      <c r="E177" t="b">
        <f t="shared" si="4"/>
        <v>0</v>
      </c>
      <c r="F177" s="80" t="str">
        <f>IF('Source NewCleanData'!$C1277="lesson6",'Source NewCleanData'!F1277,"")</f>
        <v>2018-05-03T21:27:17.013Z</v>
      </c>
    </row>
    <row r="178" spans="1:6" x14ac:dyDescent="0.3">
      <c r="A178">
        <f>VLOOKUP(C178,'UniqueAuthor#s'!$Y$5:$Z$57,2,TRUE)</f>
        <v>33</v>
      </c>
      <c r="B178" t="str">
        <f>IF('Source NewCleanData'!$C1303="lesson6",'Source NewCleanData'!C1303,"")</f>
        <v>lesson6</v>
      </c>
      <c r="C178">
        <f>IF('Source NewCleanData'!$C1303="lesson6",'Source NewCleanData'!D1303,"")</f>
        <v>625941617</v>
      </c>
      <c r="D178" t="str">
        <f>IF('Source NewCleanData'!$C1303="lesson6",'Source NewCleanData'!E1303,"")</f>
        <v>ensuresReverse(S)oT=Reverse(#S)o#T;</v>
      </c>
      <c r="E178" t="b">
        <f t="shared" si="4"/>
        <v>1</v>
      </c>
      <c r="F178" s="80" t="str">
        <f>IF('Source NewCleanData'!$C1303="lesson6",'Source NewCleanData'!F1303,"")</f>
        <v>2018-04-26T16:05:58.137Z</v>
      </c>
    </row>
    <row r="179" spans="1:6" x14ac:dyDescent="0.3">
      <c r="A179">
        <f>VLOOKUP(C179,'UniqueAuthor#s'!$Y$5:$Z$57,2,TRUE)</f>
        <v>33</v>
      </c>
      <c r="B179" t="str">
        <f>IF('Source NewCleanData'!$C1314="lesson6",'Source NewCleanData'!C1314,"")</f>
        <v>lesson6</v>
      </c>
      <c r="C179">
        <f>IF('Source NewCleanData'!$C1314="lesson6",'Source NewCleanData'!D1314,"")</f>
        <v>625941617</v>
      </c>
      <c r="D179" t="str">
        <f>IF('Source NewCleanData'!$C1314="lesson6",'Source NewCleanData'!E1314,"")</f>
        <v>ensuresReverse(S)oT=T;</v>
      </c>
      <c r="E179" t="b">
        <f t="shared" si="4"/>
        <v>0</v>
      </c>
      <c r="F179" s="80" t="str">
        <f>IF('Source NewCleanData'!$C1314="lesson6",'Source NewCleanData'!F1314,"")</f>
        <v>2018-05-03T04:58:05.555Z</v>
      </c>
    </row>
    <row r="180" spans="1:6" x14ac:dyDescent="0.3">
      <c r="A180">
        <f>VLOOKUP(C180,'UniqueAuthor#s'!$Y$5:$Z$57,2,TRUE)</f>
        <v>33</v>
      </c>
      <c r="B180" t="str">
        <f>IF('Source NewCleanData'!$C1315="lesson6",'Source NewCleanData'!C1315,"")</f>
        <v>lesson6</v>
      </c>
      <c r="C180">
        <f>IF('Source NewCleanData'!$C1315="lesson6",'Source NewCleanData'!D1315,"")</f>
        <v>625941617</v>
      </c>
      <c r="D180" t="str">
        <f>IF('Source NewCleanData'!$C1315="lesson6",'Source NewCleanData'!E1315,"")</f>
        <v>ensuresReverse(S)oT=T;</v>
      </c>
      <c r="E180" t="b">
        <f t="shared" si="4"/>
        <v>0</v>
      </c>
      <c r="F180" s="80" t="str">
        <f>IF('Source NewCleanData'!$C1315="lesson6",'Source NewCleanData'!F1315,"")</f>
        <v>2018-05-03T04:58:11.625Z</v>
      </c>
    </row>
    <row r="181" spans="1:6" x14ac:dyDescent="0.3">
      <c r="A181">
        <f>VLOOKUP(C181,'UniqueAuthor#s'!$Y$5:$Z$57,2,TRUE)</f>
        <v>33</v>
      </c>
      <c r="B181" t="str">
        <f>IF('Source NewCleanData'!$C1316="lesson6",'Source NewCleanData'!C1316,"")</f>
        <v>lesson6</v>
      </c>
      <c r="C181">
        <f>IF('Source NewCleanData'!$C1316="lesson6",'Source NewCleanData'!D1316,"")</f>
        <v>625941617</v>
      </c>
      <c r="D181" t="str">
        <f>IF('Source NewCleanData'!$C1316="lesson6",'Source NewCleanData'!E1316,"")</f>
        <v>ensuresReverse(S)oT=Reverse(#S)o#T;</v>
      </c>
      <c r="E181" t="b">
        <f t="shared" si="4"/>
        <v>1</v>
      </c>
      <c r="F181" s="80" t="str">
        <f>IF('Source NewCleanData'!$C1316="lesson6",'Source NewCleanData'!F1316,"")</f>
        <v>2018-05-03T04:59:10.423Z</v>
      </c>
    </row>
    <row r="182" spans="1:6" x14ac:dyDescent="0.3">
      <c r="A182">
        <f>VLOOKUP(C182,'UniqueAuthor#s'!$Y$5:$Z$57,2,TRUE)</f>
        <v>34</v>
      </c>
      <c r="B182" t="str">
        <f>IF('Source NewCleanData'!$C1332="lesson6",'Source NewCleanData'!C1332,"")</f>
        <v>lesson6</v>
      </c>
      <c r="C182">
        <f>IF('Source NewCleanData'!$C1332="lesson6",'Source NewCleanData'!D1332,"")</f>
        <v>641372445</v>
      </c>
      <c r="D182" t="str">
        <f>IF('Source NewCleanData'!$C1332="lesson6",'Source NewCleanData'!E1332,"")</f>
        <v>ensuresReverse(S)oT=T;</v>
      </c>
      <c r="E182" t="b">
        <f t="shared" si="4"/>
        <v>0</v>
      </c>
      <c r="F182" s="80" t="str">
        <f>IF('Source NewCleanData'!$C1332="lesson6",'Source NewCleanData'!F1332,"")</f>
        <v>2018-04-29T23:26:02.906Z</v>
      </c>
    </row>
    <row r="183" spans="1:6" x14ac:dyDescent="0.3">
      <c r="A183">
        <f>VLOOKUP(C183,'UniqueAuthor#s'!$Y$5:$Z$57,2,TRUE)</f>
        <v>34</v>
      </c>
      <c r="B183" t="str">
        <f>IF('Source NewCleanData'!$C1333="lesson6",'Source NewCleanData'!C1333,"")</f>
        <v>lesson6</v>
      </c>
      <c r="C183">
        <f>IF('Source NewCleanData'!$C1333="lesson6",'Source NewCleanData'!D1333,"")</f>
        <v>641372445</v>
      </c>
      <c r="D183" t="str">
        <f>IF('Source NewCleanData'!$C1333="lesson6",'Source NewCleanData'!E1333,"")</f>
        <v>ensuresReverse(S)oT=ToS</v>
      </c>
      <c r="E183" t="b">
        <f t="shared" si="4"/>
        <v>0</v>
      </c>
      <c r="F183" s="80" t="str">
        <f>IF('Source NewCleanData'!$C1333="lesson6",'Source NewCleanData'!F1333,"")</f>
        <v>2018-04-29T23:40:51.836Z</v>
      </c>
    </row>
    <row r="184" spans="1:6" x14ac:dyDescent="0.3">
      <c r="A184">
        <f>VLOOKUP(C184,'UniqueAuthor#s'!$Y$5:$Z$57,2,TRUE)</f>
        <v>34</v>
      </c>
      <c r="B184" t="str">
        <f>IF('Source NewCleanData'!$C1334="lesson6",'Source NewCleanData'!C1334,"")</f>
        <v>lesson6</v>
      </c>
      <c r="C184">
        <f>IF('Source NewCleanData'!$C1334="lesson6",'Source NewCleanData'!D1334,"")</f>
        <v>641372445</v>
      </c>
      <c r="D184" t="str">
        <f>IF('Source NewCleanData'!$C1334="lesson6",'Source NewCleanData'!E1334,"")</f>
        <v>ensuresReverse(S)oT=S</v>
      </c>
      <c r="E184" t="b">
        <f t="shared" si="4"/>
        <v>0</v>
      </c>
      <c r="F184" s="80" t="str">
        <f>IF('Source NewCleanData'!$C1334="lesson6",'Source NewCleanData'!F1334,"")</f>
        <v>2018-04-29T23:41:05.814Z</v>
      </c>
    </row>
    <row r="185" spans="1:6" x14ac:dyDescent="0.3">
      <c r="A185">
        <f>VLOOKUP(C185,'UniqueAuthor#s'!$Y$5:$Z$57,2,TRUE)</f>
        <v>34</v>
      </c>
      <c r="B185" t="str">
        <f>IF('Source NewCleanData'!$C1335="lesson6",'Source NewCleanData'!C1335,"")</f>
        <v>lesson6</v>
      </c>
      <c r="C185">
        <f>IF('Source NewCleanData'!$C1335="lesson6",'Source NewCleanData'!D1335,"")</f>
        <v>641372445</v>
      </c>
      <c r="D185" t="str">
        <f>IF('Source NewCleanData'!$C1335="lesson6",'Source NewCleanData'!E1335,"")</f>
        <v>ensuresReverse(S)oT=S</v>
      </c>
      <c r="E185" t="b">
        <f t="shared" si="4"/>
        <v>0</v>
      </c>
      <c r="F185" s="80" t="str">
        <f>IF('Source NewCleanData'!$C1335="lesson6",'Source NewCleanData'!F1335,"")</f>
        <v>2018-04-29T23:42:29.900Z</v>
      </c>
    </row>
    <row r="186" spans="1:6" x14ac:dyDescent="0.3">
      <c r="A186">
        <f>VLOOKUP(C186,'UniqueAuthor#s'!$Y$5:$Z$57,2,TRUE)</f>
        <v>34</v>
      </c>
      <c r="B186" t="str">
        <f>IF('Source NewCleanData'!$C1336="lesson6",'Source NewCleanData'!C1336,"")</f>
        <v>lesson6</v>
      </c>
      <c r="C186">
        <f>IF('Source NewCleanData'!$C1336="lesson6",'Source NewCleanData'!D1336,"")</f>
        <v>641372445</v>
      </c>
      <c r="D186" t="str">
        <f>IF('Source NewCleanData'!$C1336="lesson6",'Source NewCleanData'!E1336,"")</f>
        <v>ensuresReverse(S)oT=#S</v>
      </c>
      <c r="E186" t="b">
        <f t="shared" si="4"/>
        <v>0</v>
      </c>
      <c r="F186" s="80" t="str">
        <f>IF('Source NewCleanData'!$C1336="lesson6",'Source NewCleanData'!F1336,"")</f>
        <v>2018-04-29T23:42:39.382Z</v>
      </c>
    </row>
    <row r="187" spans="1:6" x14ac:dyDescent="0.3">
      <c r="A187">
        <f>VLOOKUP(C187,'UniqueAuthor#s'!$Y$5:$Z$57,2,TRUE)</f>
        <v>34</v>
      </c>
      <c r="B187" t="str">
        <f>IF('Source NewCleanData'!$C1337="lesson6",'Source NewCleanData'!C1337,"")</f>
        <v>lesson6</v>
      </c>
      <c r="C187">
        <f>IF('Source NewCleanData'!$C1337="lesson6",'Source NewCleanData'!D1337,"")</f>
        <v>641372445</v>
      </c>
      <c r="D187" t="str">
        <f>IF('Source NewCleanData'!$C1337="lesson6",'Source NewCleanData'!E1337,"")</f>
        <v>ensuresReverse(S)oT=#S</v>
      </c>
      <c r="E187" t="b">
        <f t="shared" si="4"/>
        <v>0</v>
      </c>
      <c r="F187" s="80" t="str">
        <f>IF('Source NewCleanData'!$C1337="lesson6",'Source NewCleanData'!F1337,"")</f>
        <v>2018-04-29T23:42:45.209Z</v>
      </c>
    </row>
    <row r="188" spans="1:6" x14ac:dyDescent="0.3">
      <c r="A188">
        <f>VLOOKUP(C188,'UniqueAuthor#s'!$Y$5:$Z$57,2,TRUE)</f>
        <v>34</v>
      </c>
      <c r="B188" t="str">
        <f>IF('Source NewCleanData'!$C1338="lesson6",'Source NewCleanData'!C1338,"")</f>
        <v>lesson6</v>
      </c>
      <c r="C188">
        <f>IF('Source NewCleanData'!$C1338="lesson6",'Source NewCleanData'!D1338,"")</f>
        <v>641372445</v>
      </c>
      <c r="D188" t="str">
        <f>IF('Source NewCleanData'!$C1338="lesson6",'Source NewCleanData'!E1338,"")</f>
        <v>ensuresReverse(S)oT=#S;</v>
      </c>
      <c r="E188" t="b">
        <f t="shared" si="4"/>
        <v>0</v>
      </c>
      <c r="F188" s="80" t="str">
        <f>IF('Source NewCleanData'!$C1338="lesson6",'Source NewCleanData'!F1338,"")</f>
        <v>2018-04-29T23:42:54.463Z</v>
      </c>
    </row>
    <row r="189" spans="1:6" x14ac:dyDescent="0.3">
      <c r="A189">
        <f>VLOOKUP(C189,'UniqueAuthor#s'!$Y$5:$Z$57,2,TRUE)</f>
        <v>34</v>
      </c>
      <c r="B189" t="str">
        <f>IF('Source NewCleanData'!$C1339="lesson6",'Source NewCleanData'!C1339,"")</f>
        <v>lesson6</v>
      </c>
      <c r="C189">
        <f>IF('Source NewCleanData'!$C1339="lesson6",'Source NewCleanData'!D1339,"")</f>
        <v>641372445</v>
      </c>
      <c r="D189" t="str">
        <f>IF('Source NewCleanData'!$C1339="lesson6",'Source NewCleanData'!E1339,"")</f>
        <v>ensuresReverse(S)oT=T;</v>
      </c>
      <c r="E189" t="b">
        <f t="shared" si="4"/>
        <v>0</v>
      </c>
      <c r="F189" s="80" t="str">
        <f>IF('Source NewCleanData'!$C1339="lesson6",'Source NewCleanData'!F1339,"")</f>
        <v>2018-04-29T23:46:21.934Z</v>
      </c>
    </row>
    <row r="190" spans="1:6" x14ac:dyDescent="0.3">
      <c r="A190">
        <f>VLOOKUP(C190,'UniqueAuthor#s'!$Y$5:$Z$57,2,TRUE)</f>
        <v>34</v>
      </c>
      <c r="B190" t="str">
        <f>IF('Source NewCleanData'!$C1340="lesson6",'Source NewCleanData'!C1340,"")</f>
        <v>lesson6</v>
      </c>
      <c r="C190">
        <f>IF('Source NewCleanData'!$C1340="lesson6",'Source NewCleanData'!D1340,"")</f>
        <v>641372445</v>
      </c>
      <c r="D190" t="str">
        <f>IF('Source NewCleanData'!$C1340="lesson6",'Source NewCleanData'!E1340,"")</f>
        <v>ensuresReverse(S)oT=SoT;</v>
      </c>
      <c r="E190" t="b">
        <f t="shared" si="4"/>
        <v>0</v>
      </c>
      <c r="F190" s="80" t="str">
        <f>IF('Source NewCleanData'!$C1340="lesson6",'Source NewCleanData'!F1340,"")</f>
        <v>2018-04-29T23:46:27.918Z</v>
      </c>
    </row>
    <row r="191" spans="1:6" x14ac:dyDescent="0.3">
      <c r="A191">
        <f>VLOOKUP(C191,'UniqueAuthor#s'!$Y$5:$Z$57,2,TRUE)</f>
        <v>34</v>
      </c>
      <c r="B191" t="str">
        <f>IF('Source NewCleanData'!$C1341="lesson6",'Source NewCleanData'!C1341,"")</f>
        <v>lesson6</v>
      </c>
      <c r="C191">
        <f>IF('Source NewCleanData'!$C1341="lesson6",'Source NewCleanData'!D1341,"")</f>
        <v>641372445</v>
      </c>
      <c r="D191" t="str">
        <f>IF('Source NewCleanData'!$C1341="lesson6",'Source NewCleanData'!E1341,"")</f>
        <v>ensuresReverse(S)oT=ToS;</v>
      </c>
      <c r="E191" t="b">
        <f t="shared" si="4"/>
        <v>0</v>
      </c>
      <c r="F191" s="80" t="str">
        <f>IF('Source NewCleanData'!$C1341="lesson6",'Source NewCleanData'!F1341,"")</f>
        <v>2018-04-29T23:46:37.509Z</v>
      </c>
    </row>
    <row r="192" spans="1:6" x14ac:dyDescent="0.3">
      <c r="A192">
        <f>VLOOKUP(C192,'UniqueAuthor#s'!$Y$5:$Z$57,2,TRUE)</f>
        <v>34</v>
      </c>
      <c r="B192" t="str">
        <f>IF('Source NewCleanData'!$C1342="lesson6",'Source NewCleanData'!C1342,"")</f>
        <v>lesson6</v>
      </c>
      <c r="C192">
        <f>IF('Source NewCleanData'!$C1342="lesson6",'Source NewCleanData'!D1342,"")</f>
        <v>641372445</v>
      </c>
      <c r="D192" t="str">
        <f>IF('Source NewCleanData'!$C1342="lesson6",'Source NewCleanData'!E1342,"")</f>
        <v>ensuresReverse(S)oT=Reverse(T)oS;</v>
      </c>
      <c r="E192" t="b">
        <f t="shared" si="4"/>
        <v>0</v>
      </c>
      <c r="F192" s="80" t="str">
        <f>IF('Source NewCleanData'!$C1342="lesson6",'Source NewCleanData'!F1342,"")</f>
        <v>2018-04-29T23:48:03.502Z</v>
      </c>
    </row>
    <row r="193" spans="1:6" x14ac:dyDescent="0.3">
      <c r="A193">
        <f>VLOOKUP(C193,'UniqueAuthor#s'!$Y$5:$Z$57,2,TRUE)</f>
        <v>34</v>
      </c>
      <c r="B193" t="str">
        <f>IF('Source NewCleanData'!$C1343="lesson6",'Source NewCleanData'!C1343,"")</f>
        <v>lesson6</v>
      </c>
      <c r="C193">
        <f>IF('Source NewCleanData'!$C1343="lesson6",'Source NewCleanData'!D1343,"")</f>
        <v>641372445</v>
      </c>
      <c r="D193" t="str">
        <f>IF('Source NewCleanData'!$C1343="lesson6",'Source NewCleanData'!E1343,"")</f>
        <v>ensures|T|&lt;=3;</v>
      </c>
      <c r="E193" t="b">
        <f t="shared" si="4"/>
        <v>0</v>
      </c>
      <c r="F193" s="80" t="str">
        <f>IF('Source NewCleanData'!$C1343="lesson6",'Source NewCleanData'!F1343,"")</f>
        <v>2018-04-29T23:54:58.224Z</v>
      </c>
    </row>
    <row r="194" spans="1:6" x14ac:dyDescent="0.3">
      <c r="A194">
        <f>VLOOKUP(C194,'UniqueAuthor#s'!$Y$5:$Z$57,2,TRUE)</f>
        <v>35</v>
      </c>
      <c r="B194" t="str">
        <f>IF('Source NewCleanData'!$C1359="lesson6",'Source NewCleanData'!C1359,"")</f>
        <v>lesson6</v>
      </c>
      <c r="C194">
        <f>IF('Source NewCleanData'!$C1359="lesson6",'Source NewCleanData'!D1359,"")</f>
        <v>665385044</v>
      </c>
      <c r="D194" t="str">
        <f>IF('Source NewCleanData'!$C1359="lesson6",'Source NewCleanData'!E1359,"")</f>
        <v>ensuresReverse(S)oT=Reverse(#S)o#T;</v>
      </c>
      <c r="E194" t="b">
        <f t="shared" si="4"/>
        <v>1</v>
      </c>
      <c r="F194" s="80" t="str">
        <f>IF('Source NewCleanData'!$C1359="lesson6",'Source NewCleanData'!F1359,"")</f>
        <v>2018-04-24T13:58:12.342Z</v>
      </c>
    </row>
    <row r="195" spans="1:6" x14ac:dyDescent="0.3">
      <c r="A195">
        <f>VLOOKUP(C195,'UniqueAuthor#s'!$Y$5:$Z$57,2,TRUE)</f>
        <v>36</v>
      </c>
      <c r="B195" t="str">
        <f>IF('Source NewCleanData'!$C1395="lesson6",'Source NewCleanData'!C1395,"")</f>
        <v>lesson6</v>
      </c>
      <c r="C195">
        <f>IF('Source NewCleanData'!$C1395="lesson6",'Source NewCleanData'!D1395,"")</f>
        <v>667897783</v>
      </c>
      <c r="D195" t="str">
        <f>IF('Source NewCleanData'!$C1395="lesson6",'Source NewCleanData'!E1395,"")</f>
        <v>ensuresReverse(S)oT=Reverse(#S)oT;</v>
      </c>
      <c r="E195" t="b">
        <f t="shared" si="4"/>
        <v>0</v>
      </c>
      <c r="F195" s="80" t="str">
        <f>IF('Source NewCleanData'!$C1395="lesson6",'Source NewCleanData'!F1395,"")</f>
        <v>2018-05-03T22:10:20.949Z</v>
      </c>
    </row>
    <row r="196" spans="1:6" x14ac:dyDescent="0.3">
      <c r="A196">
        <f>VLOOKUP(C196,'UniqueAuthor#s'!$Y$5:$Z$57,2,TRUE)</f>
        <v>36</v>
      </c>
      <c r="B196" t="str">
        <f>IF('Source NewCleanData'!$C1396="lesson6",'Source NewCleanData'!C1396,"")</f>
        <v>lesson6</v>
      </c>
      <c r="C196">
        <f>IF('Source NewCleanData'!$C1396="lesson6",'Source NewCleanData'!D1396,"")</f>
        <v>667897783</v>
      </c>
      <c r="D196" t="str">
        <f>IF('Source NewCleanData'!$C1396="lesson6",'Source NewCleanData'!E1396,"")</f>
        <v>ensuresReverse(S)oT=Reverse(#S)o#T;</v>
      </c>
      <c r="E196" t="b">
        <f t="shared" si="4"/>
        <v>1</v>
      </c>
      <c r="F196" s="80" t="str">
        <f>IF('Source NewCleanData'!$C1396="lesson6",'Source NewCleanData'!F1396,"")</f>
        <v>2018-05-03T22:10:29.513Z</v>
      </c>
    </row>
    <row r="197" spans="1:6" x14ac:dyDescent="0.3">
      <c r="A197">
        <f>VLOOKUP(C197,'UniqueAuthor#s'!$Y$5:$Z$57,2,TRUE)</f>
        <v>37</v>
      </c>
      <c r="B197" t="str">
        <f>IF('Source NewCleanData'!$C1440="lesson6",'Source NewCleanData'!C1440,"")</f>
        <v>lesson6</v>
      </c>
      <c r="C197">
        <f>IF('Source NewCleanData'!$C1440="lesson6",'Source NewCleanData'!D1440,"")</f>
        <v>722009152</v>
      </c>
      <c r="D197" t="str">
        <f>IF('Source NewCleanData'!$C1440="lesson6",'Source NewCleanData'!E1440,"")</f>
        <v>ensuresReverse(S)oT=#So#T;</v>
      </c>
      <c r="E197" t="b">
        <f t="shared" si="4"/>
        <v>0</v>
      </c>
      <c r="F197" s="80" t="str">
        <f>IF('Source NewCleanData'!$C1440="lesson6",'Source NewCleanData'!F1440,"")</f>
        <v>2018-04-26T16:22:13.988Z</v>
      </c>
    </row>
    <row r="198" spans="1:6" x14ac:dyDescent="0.3">
      <c r="A198">
        <f>VLOOKUP(C198,'UniqueAuthor#s'!$Y$5:$Z$57,2,TRUE)</f>
        <v>37</v>
      </c>
      <c r="B198" t="str">
        <f>IF('Source NewCleanData'!$C1441="lesson6",'Source NewCleanData'!C1441,"")</f>
        <v>lesson6</v>
      </c>
      <c r="C198">
        <f>IF('Source NewCleanData'!$C1441="lesson6",'Source NewCleanData'!D1441,"")</f>
        <v>722009152</v>
      </c>
      <c r="D198" t="str">
        <f>IF('Source NewCleanData'!$C1441="lesson6",'Source NewCleanData'!E1441,"")</f>
        <v>ensuresReverse(S)oT=#SoReverse(#T);</v>
      </c>
      <c r="E198" t="b">
        <f t="shared" ref="E198:E261" si="5">IF(OR($D198=$O$9,$D198=$O$10),TRUE,FALSE)</f>
        <v>0</v>
      </c>
      <c r="F198" s="80" t="str">
        <f>IF('Source NewCleanData'!$C1441="lesson6",'Source NewCleanData'!F1441,"")</f>
        <v>2018-04-26T16:22:31.231Z</v>
      </c>
    </row>
    <row r="199" spans="1:6" x14ac:dyDescent="0.3">
      <c r="A199">
        <f>VLOOKUP(C199,'UniqueAuthor#s'!$Y$5:$Z$57,2,TRUE)</f>
        <v>38</v>
      </c>
      <c r="B199" t="str">
        <f>IF('Source NewCleanData'!$C1451="lesson6",'Source NewCleanData'!C1451,"")</f>
        <v>lesson6</v>
      </c>
      <c r="C199">
        <f>IF('Source NewCleanData'!$C1451="lesson6",'Source NewCleanData'!D1451,"")</f>
        <v>763921044</v>
      </c>
      <c r="D199" t="str">
        <f>IF('Source NewCleanData'!$C1451="lesson6",'Source NewCleanData'!E1451,"")</f>
        <v>ensuresReverse(S)oT=Reverse(#S)o#T;</v>
      </c>
      <c r="E199" t="b">
        <f t="shared" si="5"/>
        <v>1</v>
      </c>
      <c r="F199" s="80" t="str">
        <f>IF('Source NewCleanData'!$C1451="lesson6",'Source NewCleanData'!F1451,"")</f>
        <v>2018-04-26T00:07:39.878Z</v>
      </c>
    </row>
    <row r="200" spans="1:6" x14ac:dyDescent="0.3">
      <c r="A200">
        <f>VLOOKUP(C200,'UniqueAuthor#s'!$Y$5:$Z$57,2,TRUE)</f>
        <v>39</v>
      </c>
      <c r="B200" t="str">
        <f>IF('Source NewCleanData'!$C1469="lesson6",'Source NewCleanData'!C1469,"")</f>
        <v>lesson6</v>
      </c>
      <c r="C200">
        <f>IF('Source NewCleanData'!$C1469="lesson6",'Source NewCleanData'!D1469,"")</f>
        <v>768375577</v>
      </c>
      <c r="D200" t="str">
        <f>IF('Source NewCleanData'!$C1469="lesson6",'Source NewCleanData'!E1469,"")</f>
        <v>ensuresReverse(S)oT=Reverse(#T);;</v>
      </c>
      <c r="E200" t="b">
        <f t="shared" si="5"/>
        <v>0</v>
      </c>
      <c r="F200" s="80" t="str">
        <f>IF('Source NewCleanData'!$C1469="lesson6",'Source NewCleanData'!F1469,"")</f>
        <v>2018-04-24T19:42:45.969Z</v>
      </c>
    </row>
    <row r="201" spans="1:6" x14ac:dyDescent="0.3">
      <c r="A201">
        <f>VLOOKUP(C201,'UniqueAuthor#s'!$Y$5:$Z$57,2,TRUE)</f>
        <v>39</v>
      </c>
      <c r="B201" t="str">
        <f>IF('Source NewCleanData'!$C1470="lesson6",'Source NewCleanData'!C1470,"")</f>
        <v>lesson6</v>
      </c>
      <c r="C201">
        <f>IF('Source NewCleanData'!$C1470="lesson6",'Source NewCleanData'!D1470,"")</f>
        <v>768375577</v>
      </c>
      <c r="D201" t="str">
        <f>IF('Source NewCleanData'!$C1470="lesson6",'Source NewCleanData'!E1470,"")</f>
        <v>ensuresReverse(S)oT=Reverse(#T);</v>
      </c>
      <c r="E201" t="b">
        <f t="shared" si="5"/>
        <v>0</v>
      </c>
      <c r="F201" s="80" t="str">
        <f>IF('Source NewCleanData'!$C1470="lesson6",'Source NewCleanData'!F1470,"")</f>
        <v>2018-04-24T19:42:59.908Z</v>
      </c>
    </row>
    <row r="202" spans="1:6" x14ac:dyDescent="0.3">
      <c r="A202">
        <f>VLOOKUP(C202,'UniqueAuthor#s'!$Y$5:$Z$57,2,TRUE)</f>
        <v>39</v>
      </c>
      <c r="B202" t="str">
        <f>IF('Source NewCleanData'!$C1471="lesson6",'Source NewCleanData'!C1471,"")</f>
        <v>lesson6</v>
      </c>
      <c r="C202">
        <f>IF('Source NewCleanData'!$C1471="lesson6",'Source NewCleanData'!D1471,"")</f>
        <v>768375577</v>
      </c>
      <c r="D202" t="str">
        <f>IF('Source NewCleanData'!$C1471="lesson6",'Source NewCleanData'!E1471,"")</f>
        <v>ensuresReverse(S)oT=Reverse(#S)o#T;</v>
      </c>
      <c r="E202" t="b">
        <f t="shared" si="5"/>
        <v>1</v>
      </c>
      <c r="F202" s="80" t="str">
        <f>IF('Source NewCleanData'!$C1471="lesson6",'Source NewCleanData'!F1471,"")</f>
        <v>2018-04-24T19:45:53.380Z</v>
      </c>
    </row>
    <row r="203" spans="1:6" x14ac:dyDescent="0.3">
      <c r="A203">
        <f>VLOOKUP(C203,'UniqueAuthor#s'!$Y$5:$Z$57,2,TRUE)</f>
        <v>40</v>
      </c>
      <c r="B203" t="str">
        <f>IF('Source NewCleanData'!$C1538="lesson6",'Source NewCleanData'!C1538,"")</f>
        <v>lesson6</v>
      </c>
      <c r="C203">
        <f>IF('Source NewCleanData'!$C1538="lesson6",'Source NewCleanData'!D1538,"")</f>
        <v>831120960</v>
      </c>
      <c r="D203" t="str">
        <f>IF('Source NewCleanData'!$C1538="lesson6",'Source NewCleanData'!E1538,"")</f>
        <v>ensuresReverse(S)oT=#T;</v>
      </c>
      <c r="E203" t="b">
        <f t="shared" si="5"/>
        <v>0</v>
      </c>
      <c r="F203" s="80" t="str">
        <f>IF('Source NewCleanData'!$C1538="lesson6",'Source NewCleanData'!F1538,"")</f>
        <v>2018-04-26T04:23:09.966Z</v>
      </c>
    </row>
    <row r="204" spans="1:6" x14ac:dyDescent="0.3">
      <c r="A204">
        <f>VLOOKUP(C204,'UniqueAuthor#s'!$Y$5:$Z$57,2,TRUE)</f>
        <v>40</v>
      </c>
      <c r="B204" t="str">
        <f>IF('Source NewCleanData'!$C1539="lesson6",'Source NewCleanData'!C1539,"")</f>
        <v>lesson6</v>
      </c>
      <c r="C204">
        <f>IF('Source NewCleanData'!$C1539="lesson6",'Source NewCleanData'!D1539,"")</f>
        <v>831120960</v>
      </c>
      <c r="D204" t="str">
        <f>IF('Source NewCleanData'!$C1539="lesson6",'Source NewCleanData'!E1539,"")</f>
        <v>ensuresReverse(S)o#T=T;</v>
      </c>
      <c r="E204" t="b">
        <f t="shared" si="5"/>
        <v>0</v>
      </c>
      <c r="F204" s="80" t="str">
        <f>IF('Source NewCleanData'!$C1539="lesson6",'Source NewCleanData'!F1539,"")</f>
        <v>2018-04-26T04:23:39.734Z</v>
      </c>
    </row>
    <row r="205" spans="1:6" x14ac:dyDescent="0.3">
      <c r="A205">
        <f>VLOOKUP(C205,'UniqueAuthor#s'!$Y$5:$Z$57,2,TRUE)</f>
        <v>40</v>
      </c>
      <c r="B205" t="str">
        <f>IF('Source NewCleanData'!$C1540="lesson6",'Source NewCleanData'!C1540,"")</f>
        <v>lesson6</v>
      </c>
      <c r="C205">
        <f>IF('Source NewCleanData'!$C1540="lesson6",'Source NewCleanData'!D1540,"")</f>
        <v>831120960</v>
      </c>
      <c r="D205" t="str">
        <f>IF('Source NewCleanData'!$C1540="lesson6",'Source NewCleanData'!E1540,"")</f>
        <v>ensuresReverse(#S)o#T=Reverse(S)oT;</v>
      </c>
      <c r="E205" t="b">
        <f t="shared" si="5"/>
        <v>0</v>
      </c>
      <c r="F205" s="80" t="str">
        <f>IF('Source NewCleanData'!$C1540="lesson6",'Source NewCleanData'!F1540,"")</f>
        <v>2018-04-26T04:25:50.967Z</v>
      </c>
    </row>
    <row r="206" spans="1:6" x14ac:dyDescent="0.3">
      <c r="A206">
        <f>VLOOKUP(C206,'UniqueAuthor#s'!$Y$5:$Z$57,2,TRUE)</f>
        <v>40</v>
      </c>
      <c r="B206" t="str">
        <f>IF('Source NewCleanData'!$C1541="lesson6",'Source NewCleanData'!C1541,"")</f>
        <v>lesson6</v>
      </c>
      <c r="C206">
        <f>IF('Source NewCleanData'!$C1541="lesson6",'Source NewCleanData'!D1541,"")</f>
        <v>831120960</v>
      </c>
      <c r="D206" t="str">
        <f>IF('Source NewCleanData'!$C1541="lesson6",'Source NewCleanData'!E1541,"")</f>
        <v>ensuresReverse(S)oT=Reverse(#S)o#T;</v>
      </c>
      <c r="E206" t="b">
        <f t="shared" si="5"/>
        <v>1</v>
      </c>
      <c r="F206" s="80" t="str">
        <f>IF('Source NewCleanData'!$C1541="lesson6",'Source NewCleanData'!F1541,"")</f>
        <v>2018-04-26T04:26:12.970Z</v>
      </c>
    </row>
    <row r="207" spans="1:6" x14ac:dyDescent="0.3">
      <c r="A207">
        <f>VLOOKUP(C207,'UniqueAuthor#s'!$Y$5:$Z$57,2,TRUE)</f>
        <v>41</v>
      </c>
      <c r="B207" t="str">
        <f>IF('Source NewCleanData'!$C1568="lesson6",'Source NewCleanData'!C1568,"")</f>
        <v>lesson6</v>
      </c>
      <c r="C207">
        <f>IF('Source NewCleanData'!$C1568="lesson6",'Source NewCleanData'!D1568,"")</f>
        <v>839277133</v>
      </c>
      <c r="D207" t="str">
        <f>IF('Source NewCleanData'!$C1568="lesson6",'Source NewCleanData'!E1568,"")</f>
        <v>ensuresReverse(S)oT=#To#S;</v>
      </c>
      <c r="E207" t="b">
        <f t="shared" si="5"/>
        <v>0</v>
      </c>
      <c r="F207" s="80" t="str">
        <f>IF('Source NewCleanData'!$C1568="lesson6",'Source NewCleanData'!F1568,"")</f>
        <v>2018-04-25T20:51:58.978Z</v>
      </c>
    </row>
    <row r="208" spans="1:6" x14ac:dyDescent="0.3">
      <c r="A208">
        <f>VLOOKUP(C208,'UniqueAuthor#s'!$Y$5:$Z$57,2,TRUE)</f>
        <v>41</v>
      </c>
      <c r="B208" t="str">
        <f>IF('Source NewCleanData'!$C1569="lesson6",'Source NewCleanData'!C1569,"")</f>
        <v>lesson6</v>
      </c>
      <c r="C208">
        <f>IF('Source NewCleanData'!$C1569="lesson6",'Source NewCleanData'!D1569,"")</f>
        <v>839277133</v>
      </c>
      <c r="D208" t="str">
        <f>IF('Source NewCleanData'!$C1569="lesson6",'Source NewCleanData'!E1569,"")</f>
        <v>ensuresReverse(S)oT=#So#T;</v>
      </c>
      <c r="E208" t="b">
        <f t="shared" si="5"/>
        <v>0</v>
      </c>
      <c r="F208" s="80" t="str">
        <f>IF('Source NewCleanData'!$C1569="lesson6",'Source NewCleanData'!F1569,"")</f>
        <v>2018-04-25T20:52:13.471Z</v>
      </c>
    </row>
    <row r="209" spans="1:6" x14ac:dyDescent="0.3">
      <c r="A209">
        <f>VLOOKUP(C209,'UniqueAuthor#s'!$Y$5:$Z$57,2,TRUE)</f>
        <v>41</v>
      </c>
      <c r="B209" t="str">
        <f>IF('Source NewCleanData'!$C1570="lesson6",'Source NewCleanData'!C1570,"")</f>
        <v>lesson6</v>
      </c>
      <c r="C209">
        <f>IF('Source NewCleanData'!$C1570="lesson6",'Source NewCleanData'!D1570,"")</f>
        <v>839277133</v>
      </c>
      <c r="D209" t="str">
        <f>IF('Source NewCleanData'!$C1570="lesson6",'Source NewCleanData'!E1570,"")</f>
        <v>ensuresReverse(S)oT=ToS;</v>
      </c>
      <c r="E209" t="b">
        <f t="shared" si="5"/>
        <v>0</v>
      </c>
      <c r="F209" s="80" t="str">
        <f>IF('Source NewCleanData'!$C1570="lesson6",'Source NewCleanData'!F1570,"")</f>
        <v>2018-04-25T20:52:20.326Z</v>
      </c>
    </row>
    <row r="210" spans="1:6" x14ac:dyDescent="0.3">
      <c r="A210">
        <f>VLOOKUP(C210,'UniqueAuthor#s'!$Y$5:$Z$57,2,TRUE)</f>
        <v>41</v>
      </c>
      <c r="B210" t="str">
        <f>IF('Source NewCleanData'!$C1571="lesson6",'Source NewCleanData'!C1571,"")</f>
        <v>lesson6</v>
      </c>
      <c r="C210">
        <f>IF('Source NewCleanData'!$C1571="lesson6",'Source NewCleanData'!D1571,"")</f>
        <v>839277133</v>
      </c>
      <c r="D210" t="str">
        <f>IF('Source NewCleanData'!$C1571="lesson6",'Source NewCleanData'!E1571,"")</f>
        <v>ensuresReverse(S)oT=Reverse(#S)oT;</v>
      </c>
      <c r="E210" t="b">
        <f t="shared" si="5"/>
        <v>0</v>
      </c>
      <c r="F210" s="80" t="str">
        <f>IF('Source NewCleanData'!$C1571="lesson6",'Source NewCleanData'!F1571,"")</f>
        <v>2018-04-26T14:58:51.130Z</v>
      </c>
    </row>
    <row r="211" spans="1:6" x14ac:dyDescent="0.3">
      <c r="A211">
        <f>VLOOKUP(C211,'UniqueAuthor#s'!$Y$5:$Z$57,2,TRUE)</f>
        <v>41</v>
      </c>
      <c r="B211" t="str">
        <f>IF('Source NewCleanData'!$C1572="lesson6",'Source NewCleanData'!C1572,"")</f>
        <v>lesson6</v>
      </c>
      <c r="C211">
        <f>IF('Source NewCleanData'!$C1572="lesson6",'Source NewCleanData'!D1572,"")</f>
        <v>839277133</v>
      </c>
      <c r="D211" t="str">
        <f>IF('Source NewCleanData'!$C1572="lesson6",'Source NewCleanData'!E1572,"")</f>
        <v>ensuresReverse(S)oT=Reverse(#S)o#T;</v>
      </c>
      <c r="E211" t="b">
        <f t="shared" si="5"/>
        <v>1</v>
      </c>
      <c r="F211" s="80" t="str">
        <f>IF('Source NewCleanData'!$C1572="lesson6",'Source NewCleanData'!F1572,"")</f>
        <v>2018-04-26T15:00:03.264Z</v>
      </c>
    </row>
    <row r="212" spans="1:6" x14ac:dyDescent="0.3">
      <c r="A212">
        <f>VLOOKUP(C212,'UniqueAuthor#s'!$Y$5:$Z$57,2,TRUE)</f>
        <v>42</v>
      </c>
      <c r="B212" t="str">
        <f>IF('Source NewCleanData'!$C1650="lesson6",'Source NewCleanData'!C1650,"")</f>
        <v>lesson6</v>
      </c>
      <c r="C212">
        <f>IF('Source NewCleanData'!$C1650="lesson6",'Source NewCleanData'!D1650,"")</f>
        <v>861932434</v>
      </c>
      <c r="D212" t="str">
        <f>IF('Source NewCleanData'!$C1650="lesson6",'Source NewCleanData'!E1650,"")</f>
        <v>ensuresReverse(S)oT=#So#T;</v>
      </c>
      <c r="E212" t="b">
        <f t="shared" si="5"/>
        <v>0</v>
      </c>
      <c r="F212" s="80" t="str">
        <f>IF('Source NewCleanData'!$C1650="lesson6",'Source NewCleanData'!F1650,"")</f>
        <v>2018-04-24T00:55:15.734Z</v>
      </c>
    </row>
    <row r="213" spans="1:6" x14ac:dyDescent="0.3">
      <c r="A213">
        <f>VLOOKUP(C213,'UniqueAuthor#s'!$Y$5:$Z$57,2,TRUE)</f>
        <v>42</v>
      </c>
      <c r="B213" t="str">
        <f>IF('Source NewCleanData'!$C1651="lesson6",'Source NewCleanData'!C1651,"")</f>
        <v>lesson6</v>
      </c>
      <c r="C213">
        <f>IF('Source NewCleanData'!$C1651="lesson6",'Source NewCleanData'!D1651,"")</f>
        <v>861932434</v>
      </c>
      <c r="D213" t="str">
        <f>IF('Source NewCleanData'!$C1651="lesson6",'Source NewCleanData'!E1651,"")</f>
        <v>ensuresReverse(S)oT=&lt;#S&gt;o#T;</v>
      </c>
      <c r="E213" t="b">
        <f t="shared" si="5"/>
        <v>0</v>
      </c>
      <c r="F213" s="80" t="str">
        <f>IF('Source NewCleanData'!$C1651="lesson6",'Source NewCleanData'!F1651,"")</f>
        <v>2018-04-24T00:59:16.351Z</v>
      </c>
    </row>
    <row r="214" spans="1:6" x14ac:dyDescent="0.3">
      <c r="A214">
        <f>VLOOKUP(C214,'UniqueAuthor#s'!$Y$5:$Z$57,2,TRUE)</f>
        <v>42</v>
      </c>
      <c r="B214" t="str">
        <f>IF('Source NewCleanData'!$C1652="lesson6",'Source NewCleanData'!C1652,"")</f>
        <v>lesson6</v>
      </c>
      <c r="C214">
        <f>IF('Source NewCleanData'!$C1652="lesson6",'Source NewCleanData'!D1652,"")</f>
        <v>861932434</v>
      </c>
      <c r="D214" t="str">
        <f>IF('Source NewCleanData'!$C1652="lesson6",'Source NewCleanData'!E1652,"")</f>
        <v>ensuresReverse(S)oT=#So&lt;#S&gt;o#T;</v>
      </c>
      <c r="E214" t="b">
        <f t="shared" si="5"/>
        <v>0</v>
      </c>
      <c r="F214" s="80" t="str">
        <f>IF('Source NewCleanData'!$C1652="lesson6",'Source NewCleanData'!F1652,"")</f>
        <v>2018-04-24T01:00:40.576Z</v>
      </c>
    </row>
    <row r="215" spans="1:6" x14ac:dyDescent="0.3">
      <c r="A215">
        <f>VLOOKUP(C215,'UniqueAuthor#s'!$Y$5:$Z$57,2,TRUE)</f>
        <v>42</v>
      </c>
      <c r="B215" t="str">
        <f>IF('Source NewCleanData'!$C1653="lesson6",'Source NewCleanData'!C1653,"")</f>
        <v>lesson6</v>
      </c>
      <c r="C215">
        <f>IF('Source NewCleanData'!$C1653="lesson6",'Source NewCleanData'!D1653,"")</f>
        <v>861932434</v>
      </c>
      <c r="D215" t="str">
        <f>IF('Source NewCleanData'!$C1653="lesson6",'Source NewCleanData'!E1653,"")</f>
        <v>ensuresReverse(S)oT=#So#So#T;</v>
      </c>
      <c r="E215" t="b">
        <f t="shared" si="5"/>
        <v>0</v>
      </c>
      <c r="F215" s="80" t="str">
        <f>IF('Source NewCleanData'!$C1653="lesson6",'Source NewCleanData'!F1653,"")</f>
        <v>2018-04-24T01:00:55.723Z</v>
      </c>
    </row>
    <row r="216" spans="1:6" x14ac:dyDescent="0.3">
      <c r="A216">
        <f>VLOOKUP(C216,'UniqueAuthor#s'!$Y$5:$Z$57,2,TRUE)</f>
        <v>42</v>
      </c>
      <c r="B216" t="str">
        <f>IF('Source NewCleanData'!$C1654="lesson6",'Source NewCleanData'!C1654,"")</f>
        <v>lesson6</v>
      </c>
      <c r="C216">
        <f>IF('Source NewCleanData'!$C1654="lesson6",'Source NewCleanData'!D1654,"")</f>
        <v>861932434</v>
      </c>
      <c r="D216" t="str">
        <f>IF('Source NewCleanData'!$C1654="lesson6",'Source NewCleanData'!E1654,"")</f>
        <v>ensuresReverse(S)oT=#T;</v>
      </c>
      <c r="E216" t="b">
        <f t="shared" si="5"/>
        <v>0</v>
      </c>
      <c r="F216" s="80" t="str">
        <f>IF('Source NewCleanData'!$C1654="lesson6",'Source NewCleanData'!F1654,"")</f>
        <v>2018-04-24T01:04:31.971Z</v>
      </c>
    </row>
    <row r="217" spans="1:6" x14ac:dyDescent="0.3">
      <c r="A217">
        <f>VLOOKUP(C217,'UniqueAuthor#s'!$Y$5:$Z$57,2,TRUE)</f>
        <v>42</v>
      </c>
      <c r="B217" t="str">
        <f>IF('Source NewCleanData'!$C1655="lesson6",'Source NewCleanData'!C1655,"")</f>
        <v>lesson6</v>
      </c>
      <c r="C217">
        <f>IF('Source NewCleanData'!$C1655="lesson6",'Source NewCleanData'!D1655,"")</f>
        <v>861932434</v>
      </c>
      <c r="D217" t="str">
        <f>IF('Source NewCleanData'!$C1655="lesson6",'Source NewCleanData'!E1655,"")</f>
        <v>ensuresReverse(S)oT=Reverse(#S)o#T;</v>
      </c>
      <c r="E217" t="b">
        <f t="shared" si="5"/>
        <v>1</v>
      </c>
      <c r="F217" s="80" t="str">
        <f>IF('Source NewCleanData'!$C1655="lesson6",'Source NewCleanData'!F1655,"")</f>
        <v>2018-04-24T01:08:02.571Z</v>
      </c>
    </row>
    <row r="218" spans="1:6" x14ac:dyDescent="0.3">
      <c r="A218">
        <f>VLOOKUP(C218,'UniqueAuthor#s'!$Y$5:$Z$57,2,TRUE)</f>
        <v>42</v>
      </c>
      <c r="B218" t="str">
        <f>IF('Source NewCleanData'!$C1666="lesson6",'Source NewCleanData'!C1666,"")</f>
        <v>lesson6</v>
      </c>
      <c r="C218">
        <f>IF('Source NewCleanData'!$C1666="lesson6",'Source NewCleanData'!D1666,"")</f>
        <v>861932434</v>
      </c>
      <c r="D218" t="str">
        <f>IF('Source NewCleanData'!$C1666="lesson6",'Source NewCleanData'!E1666,"")</f>
        <v>ensuresReverse(S)oT=Reverse(#S)o#T;</v>
      </c>
      <c r="E218" t="b">
        <f t="shared" si="5"/>
        <v>1</v>
      </c>
      <c r="F218" s="80" t="str">
        <f>IF('Source NewCleanData'!$C1666="lesson6",'Source NewCleanData'!F1666,"")</f>
        <v>2018-04-24T16:38:04.019Z</v>
      </c>
    </row>
    <row r="219" spans="1:6" x14ac:dyDescent="0.3">
      <c r="A219">
        <f>VLOOKUP(C219,'UniqueAuthor#s'!$Y$5:$Z$57,2,TRUE)</f>
        <v>42</v>
      </c>
      <c r="B219" t="str">
        <f>IF('Source NewCleanData'!$C1681="lesson6",'Source NewCleanData'!C1681,"")</f>
        <v>lesson6</v>
      </c>
      <c r="C219">
        <f>IF('Source NewCleanData'!$C1681="lesson6",'Source NewCleanData'!D1681,"")</f>
        <v>861932434</v>
      </c>
      <c r="D219" t="str">
        <f>IF('Source NewCleanData'!$C1681="lesson6",'Source NewCleanData'!E1681,"")</f>
        <v>ensuresReverse(S)oT=Reverse(#S)o#T;</v>
      </c>
      <c r="E219" t="b">
        <f t="shared" si="5"/>
        <v>1</v>
      </c>
      <c r="F219" s="80" t="str">
        <f>IF('Source NewCleanData'!$C1681="lesson6",'Source NewCleanData'!F1681,"")</f>
        <v>2018-05-03T04:21:22.547Z</v>
      </c>
    </row>
    <row r="220" spans="1:6" x14ac:dyDescent="0.3">
      <c r="A220">
        <f>VLOOKUP(C220,'UniqueAuthor#s'!$Y$5:$Z$57,2,TRUE)</f>
        <v>43</v>
      </c>
      <c r="B220" t="str">
        <f>IF('Source NewCleanData'!$C1719="lesson6",'Source NewCleanData'!C1719,"")</f>
        <v>lesson6</v>
      </c>
      <c r="C220">
        <f>IF('Source NewCleanData'!$C1719="lesson6",'Source NewCleanData'!D1719,"")</f>
        <v>864564499</v>
      </c>
      <c r="D220" t="str">
        <f>IF('Source NewCleanData'!$C1719="lesson6",'Source NewCleanData'!E1719,"")</f>
        <v>ensuresReverse(S)oT=T;</v>
      </c>
      <c r="E220" t="b">
        <f t="shared" si="5"/>
        <v>0</v>
      </c>
      <c r="F220" s="80" t="str">
        <f>IF('Source NewCleanData'!$C1719="lesson6",'Source NewCleanData'!F1719,"")</f>
        <v>2018-05-03T19:26:45.036Z</v>
      </c>
    </row>
    <row r="221" spans="1:6" x14ac:dyDescent="0.3">
      <c r="A221">
        <f>VLOOKUP(C221,'UniqueAuthor#s'!$Y$5:$Z$57,2,TRUE)</f>
        <v>43</v>
      </c>
      <c r="B221" t="str">
        <f>IF('Source NewCleanData'!$C1720="lesson6",'Source NewCleanData'!C1720,"")</f>
        <v>lesson6</v>
      </c>
      <c r="C221">
        <f>IF('Source NewCleanData'!$C1720="lesson6",'Source NewCleanData'!D1720,"")</f>
        <v>864564499</v>
      </c>
      <c r="D221" t="str">
        <f>IF('Source NewCleanData'!$C1720="lesson6",'Source NewCleanData'!E1720,"")</f>
        <v>ensuresReverse(S)oT=#T;</v>
      </c>
      <c r="E221" t="b">
        <f t="shared" si="5"/>
        <v>0</v>
      </c>
      <c r="F221" s="80" t="str">
        <f>IF('Source NewCleanData'!$C1720="lesson6",'Source NewCleanData'!F1720,"")</f>
        <v>2018-05-03T19:26:55.698Z</v>
      </c>
    </row>
    <row r="222" spans="1:6" x14ac:dyDescent="0.3">
      <c r="A222">
        <f>VLOOKUP(C222,'UniqueAuthor#s'!$Y$5:$Z$57,2,TRUE)</f>
        <v>43</v>
      </c>
      <c r="B222" t="str">
        <f>IF('Source NewCleanData'!$C1721="lesson6",'Source NewCleanData'!C1721,"")</f>
        <v>lesson6</v>
      </c>
      <c r="C222">
        <f>IF('Source NewCleanData'!$C1721="lesson6",'Source NewCleanData'!D1721,"")</f>
        <v>864564499</v>
      </c>
      <c r="D222" t="str">
        <f>IF('Source NewCleanData'!$C1721="lesson6",'Source NewCleanData'!E1721,"")</f>
        <v>ensuresReverse(S)oT=SoT;</v>
      </c>
      <c r="E222" t="b">
        <f t="shared" si="5"/>
        <v>0</v>
      </c>
      <c r="F222" s="80" t="str">
        <f>IF('Source NewCleanData'!$C1721="lesson6",'Source NewCleanData'!F1721,"")</f>
        <v>2018-05-03T19:27:44.292Z</v>
      </c>
    </row>
    <row r="223" spans="1:6" x14ac:dyDescent="0.3">
      <c r="A223">
        <f>VLOOKUP(C223,'UniqueAuthor#s'!$Y$5:$Z$57,2,TRUE)</f>
        <v>43</v>
      </c>
      <c r="B223" t="str">
        <f>IF('Source NewCleanData'!$C1722="lesson6",'Source NewCleanData'!C1722,"")</f>
        <v>lesson6</v>
      </c>
      <c r="C223">
        <f>IF('Source NewCleanData'!$C1722="lesson6",'Source NewCleanData'!D1722,"")</f>
        <v>864564499</v>
      </c>
      <c r="D223" t="str">
        <f>IF('Source NewCleanData'!$C1722="lesson6",'Source NewCleanData'!E1722,"")</f>
        <v>ensuresReverse(S)oT=So#T;</v>
      </c>
      <c r="E223" t="b">
        <f t="shared" si="5"/>
        <v>0</v>
      </c>
      <c r="F223" s="80" t="str">
        <f>IF('Source NewCleanData'!$C1722="lesson6",'Source NewCleanData'!F1722,"")</f>
        <v>2018-05-03T19:27:49.367Z</v>
      </c>
    </row>
    <row r="224" spans="1:6" x14ac:dyDescent="0.3">
      <c r="A224">
        <f>VLOOKUP(C224,'UniqueAuthor#s'!$Y$5:$Z$57,2,TRUE)</f>
        <v>43</v>
      </c>
      <c r="B224" t="str">
        <f>IF('Source NewCleanData'!$C1723="lesson6",'Source NewCleanData'!C1723,"")</f>
        <v>lesson6</v>
      </c>
      <c r="C224">
        <f>IF('Source NewCleanData'!$C1723="lesson6",'Source NewCleanData'!D1723,"")</f>
        <v>864564499</v>
      </c>
      <c r="D224" t="str">
        <f>IF('Source NewCleanData'!$C1723="lesson6",'Source NewCleanData'!E1723,"")</f>
        <v>ensuresReverse(S)oT=#So#T;</v>
      </c>
      <c r="E224" t="b">
        <f t="shared" si="5"/>
        <v>0</v>
      </c>
      <c r="F224" s="80" t="str">
        <f>IF('Source NewCleanData'!$C1723="lesson6",'Source NewCleanData'!F1723,"")</f>
        <v>2018-05-03T19:28:29.059Z</v>
      </c>
    </row>
    <row r="225" spans="1:6" x14ac:dyDescent="0.3">
      <c r="A225">
        <f>VLOOKUP(C225,'UniqueAuthor#s'!$Y$5:$Z$57,2,TRUE)</f>
        <v>43</v>
      </c>
      <c r="B225" t="str">
        <f>IF('Source NewCleanData'!$C1724="lesson6",'Source NewCleanData'!C1724,"")</f>
        <v>lesson6</v>
      </c>
      <c r="C225">
        <f>IF('Source NewCleanData'!$C1724="lesson6",'Source NewCleanData'!D1724,"")</f>
        <v>864564499</v>
      </c>
      <c r="D225" t="str">
        <f>IF('Source NewCleanData'!$C1724="lesson6",'Source NewCleanData'!E1724,"")</f>
        <v>ensuresReverse(S)oT=Revers(#S)o#T;</v>
      </c>
      <c r="E225" t="b">
        <f t="shared" si="5"/>
        <v>0</v>
      </c>
      <c r="F225" s="80" t="str">
        <f>IF('Source NewCleanData'!$C1724="lesson6",'Source NewCleanData'!F1724,"")</f>
        <v>2018-05-03T19:29:16.822Z</v>
      </c>
    </row>
    <row r="226" spans="1:6" x14ac:dyDescent="0.3">
      <c r="A226">
        <f>VLOOKUP(C226,'UniqueAuthor#s'!$Y$5:$Z$57,2,TRUE)</f>
        <v>43</v>
      </c>
      <c r="B226" t="str">
        <f>IF('Source NewCleanData'!$C1725="lesson6",'Source NewCleanData'!C1725,"")</f>
        <v>lesson6</v>
      </c>
      <c r="C226">
        <f>IF('Source NewCleanData'!$C1725="lesson6",'Source NewCleanData'!D1725,"")</f>
        <v>864564499</v>
      </c>
      <c r="D226" t="str">
        <f>IF('Source NewCleanData'!$C1725="lesson6",'Source NewCleanData'!E1725,"")</f>
        <v>ensuresReverse(S)oT=#SoT;</v>
      </c>
      <c r="E226" t="b">
        <f t="shared" si="5"/>
        <v>0</v>
      </c>
      <c r="F226" s="80" t="str">
        <f>IF('Source NewCleanData'!$C1725="lesson6",'Source NewCleanData'!F1725,"")</f>
        <v>2018-05-03T19:29:31.619Z</v>
      </c>
    </row>
    <row r="227" spans="1:6" x14ac:dyDescent="0.3">
      <c r="A227">
        <f>VLOOKUP(C227,'UniqueAuthor#s'!$Y$5:$Z$57,2,TRUE)</f>
        <v>43</v>
      </c>
      <c r="B227" t="str">
        <f>IF('Source NewCleanData'!$C1726="lesson6",'Source NewCleanData'!C1726,"")</f>
        <v>lesson6</v>
      </c>
      <c r="C227">
        <f>IF('Source NewCleanData'!$C1726="lesson6",'Source NewCleanData'!D1726,"")</f>
        <v>864564499</v>
      </c>
      <c r="D227" t="str">
        <f>IF('Source NewCleanData'!$C1726="lesson6",'Source NewCleanData'!E1726,"")</f>
        <v>ensuresReverse(S)oT=Reverse(#S)o#T;</v>
      </c>
      <c r="E227" t="b">
        <f t="shared" si="5"/>
        <v>1</v>
      </c>
      <c r="F227" s="80" t="str">
        <f>IF('Source NewCleanData'!$C1726="lesson6",'Source NewCleanData'!F1726,"")</f>
        <v>2018-05-03T19:32:16.808Z</v>
      </c>
    </row>
    <row r="228" spans="1:6" x14ac:dyDescent="0.3">
      <c r="A228">
        <f>VLOOKUP(C228,'UniqueAuthor#s'!$Y$5:$Z$57,2,TRUE)</f>
        <v>44</v>
      </c>
      <c r="B228" t="str">
        <f>IF('Source NewCleanData'!$C1738="lesson6",'Source NewCleanData'!C1738,"")</f>
        <v>lesson6</v>
      </c>
      <c r="C228">
        <f>IF('Source NewCleanData'!$C1738="lesson6",'Source NewCleanData'!D1738,"")</f>
        <v>872801156</v>
      </c>
      <c r="D228" t="str">
        <f>IF('Source NewCleanData'!$C1738="lesson6",'Source NewCleanData'!E1738,"")</f>
        <v>ensuresReverse(S)oT=Reverse(#S)o#T;</v>
      </c>
      <c r="E228" t="b">
        <f t="shared" si="5"/>
        <v>1</v>
      </c>
      <c r="F228" s="80" t="str">
        <f>IF('Source NewCleanData'!$C1738="lesson6",'Source NewCleanData'!F1738,"")</f>
        <v>2018-04-27T13:06:42.811Z</v>
      </c>
    </row>
    <row r="229" spans="1:6" x14ac:dyDescent="0.3">
      <c r="A229">
        <f>VLOOKUP(C229,'UniqueAuthor#s'!$Y$5:$Z$57,2,TRUE)</f>
        <v>45</v>
      </c>
      <c r="B229" t="str">
        <f>IF('Source NewCleanData'!$C1758="lesson6",'Source NewCleanData'!C1758,"")</f>
        <v>lesson6</v>
      </c>
      <c r="C229">
        <f>IF('Source NewCleanData'!$C1758="lesson6",'Source NewCleanData'!D1758,"")</f>
        <v>888277516</v>
      </c>
      <c r="D229" t="str">
        <f>IF('Source NewCleanData'!$C1758="lesson6",'Source NewCleanData'!E1758,"")</f>
        <v>ensuresReverse(S)oT=#So#T;</v>
      </c>
      <c r="E229" t="b">
        <f t="shared" si="5"/>
        <v>0</v>
      </c>
      <c r="F229" s="80" t="str">
        <f>IF('Source NewCleanData'!$C1758="lesson6",'Source NewCleanData'!F1758,"")</f>
        <v>2018-04-24T16:49:27.387Z</v>
      </c>
    </row>
    <row r="230" spans="1:6" x14ac:dyDescent="0.3">
      <c r="A230">
        <f>VLOOKUP(C230,'UniqueAuthor#s'!$Y$5:$Z$57,2,TRUE)</f>
        <v>45</v>
      </c>
      <c r="B230" t="str">
        <f>IF('Source NewCleanData'!$C1759="lesson6",'Source NewCleanData'!C1759,"")</f>
        <v>lesson6</v>
      </c>
      <c r="C230">
        <f>IF('Source NewCleanData'!$C1759="lesson6",'Source NewCleanData'!D1759,"")</f>
        <v>888277516</v>
      </c>
      <c r="D230" t="str">
        <f>IF('Source NewCleanData'!$C1759="lesson6",'Source NewCleanData'!E1759,"")</f>
        <v>ensuresReverse(S)oT=#To#S;</v>
      </c>
      <c r="E230" t="b">
        <f t="shared" si="5"/>
        <v>0</v>
      </c>
      <c r="F230" s="80" t="str">
        <f>IF('Source NewCleanData'!$C1759="lesson6",'Source NewCleanData'!F1759,"")</f>
        <v>2018-04-24T16:51:45.139Z</v>
      </c>
    </row>
    <row r="231" spans="1:6" x14ac:dyDescent="0.3">
      <c r="A231">
        <f>VLOOKUP(C231,'UniqueAuthor#s'!$Y$5:$Z$57,2,TRUE)</f>
        <v>45</v>
      </c>
      <c r="B231" t="str">
        <f>IF('Source NewCleanData'!$C1760="lesson6",'Source NewCleanData'!C1760,"")</f>
        <v>lesson6</v>
      </c>
      <c r="C231">
        <f>IF('Source NewCleanData'!$C1760="lesson6",'Source NewCleanData'!D1760,"")</f>
        <v>888277516</v>
      </c>
      <c r="D231" t="str">
        <f>IF('Source NewCleanData'!$C1760="lesson6",'Source NewCleanData'!E1760,"")</f>
        <v>ensuresReverse(S)oT=Reverse(#T)o#S;</v>
      </c>
      <c r="E231" t="b">
        <f t="shared" si="5"/>
        <v>0</v>
      </c>
      <c r="F231" s="80" t="str">
        <f>IF('Source NewCleanData'!$C1760="lesson6",'Source NewCleanData'!F1760,"")</f>
        <v>2018-04-24T16:52:38.789Z</v>
      </c>
    </row>
    <row r="232" spans="1:6" x14ac:dyDescent="0.3">
      <c r="A232">
        <f>VLOOKUP(C232,'UniqueAuthor#s'!$Y$5:$Z$57,2,TRUE)</f>
        <v>45</v>
      </c>
      <c r="B232" t="str">
        <f>IF('Source NewCleanData'!$C1761="lesson6",'Source NewCleanData'!C1761,"")</f>
        <v>lesson6</v>
      </c>
      <c r="C232">
        <f>IF('Source NewCleanData'!$C1761="lesson6",'Source NewCleanData'!D1761,"")</f>
        <v>888277516</v>
      </c>
      <c r="D232" t="str">
        <f>IF('Source NewCleanData'!$C1761="lesson6",'Source NewCleanData'!E1761,"")</f>
        <v>ensuresReverse(S)oT=Reverse(#S)o#T;</v>
      </c>
      <c r="E232" t="b">
        <f t="shared" si="5"/>
        <v>1</v>
      </c>
      <c r="F232" s="80" t="str">
        <f>IF('Source NewCleanData'!$C1761="lesson6",'Source NewCleanData'!F1761,"")</f>
        <v>2018-04-24T16:52:50.998Z</v>
      </c>
    </row>
    <row r="233" spans="1:6" x14ac:dyDescent="0.3">
      <c r="A233">
        <f>VLOOKUP(C233,'UniqueAuthor#s'!$Y$5:$Z$57,2,TRUE)</f>
        <v>46</v>
      </c>
      <c r="B233" t="str">
        <f>IF('Source NewCleanData'!$C1776="lesson6",'Source NewCleanData'!C1776,"")</f>
        <v>lesson6</v>
      </c>
      <c r="C233">
        <f>IF('Source NewCleanData'!$C1776="lesson6",'Source NewCleanData'!D1776,"")</f>
        <v>911279847</v>
      </c>
      <c r="D233" t="str">
        <f>IF('Source NewCleanData'!$C1776="lesson6",'Source NewCleanData'!E1776,"")</f>
        <v>ensuresReverse(S)oT=Reverse(#S)o#T;</v>
      </c>
      <c r="E233" t="b">
        <f t="shared" si="5"/>
        <v>1</v>
      </c>
      <c r="F233" s="80" t="str">
        <f>IF('Source NewCleanData'!$C1776="lesson6",'Source NewCleanData'!F1776,"")</f>
        <v>2018-05-03T22:30:27.188Z</v>
      </c>
    </row>
    <row r="234" spans="1:6" x14ac:dyDescent="0.3">
      <c r="A234">
        <f>VLOOKUP(C234,'UniqueAuthor#s'!$Y$5:$Z$57,2,TRUE)</f>
        <v>47</v>
      </c>
      <c r="B234" t="str">
        <f>IF('Source NewCleanData'!$C1792="lesson6",'Source NewCleanData'!C1792,"")</f>
        <v>lesson6</v>
      </c>
      <c r="C234">
        <f>IF('Source NewCleanData'!$C1792="lesson6",'Source NewCleanData'!D1792,"")</f>
        <v>939957168</v>
      </c>
      <c r="D234" t="str">
        <f>IF('Source NewCleanData'!$C1792="lesson6",'Source NewCleanData'!E1792,"")</f>
        <v>ensuresReverse(S)oT=Reverse(#S);</v>
      </c>
      <c r="E234" t="b">
        <f t="shared" si="5"/>
        <v>0</v>
      </c>
      <c r="F234" s="80" t="str">
        <f>IF('Source NewCleanData'!$C1792="lesson6",'Source NewCleanData'!F1792,"")</f>
        <v>2018-04-25T00:52:47.265Z</v>
      </c>
    </row>
    <row r="235" spans="1:6" x14ac:dyDescent="0.3">
      <c r="A235">
        <f>VLOOKUP(C235,'UniqueAuthor#s'!$Y$5:$Z$57,2,TRUE)</f>
        <v>47</v>
      </c>
      <c r="B235" t="str">
        <f>IF('Source NewCleanData'!$C1793="lesson6",'Source NewCleanData'!C1793,"")</f>
        <v>lesson6</v>
      </c>
      <c r="C235">
        <f>IF('Source NewCleanData'!$C1793="lesson6",'Source NewCleanData'!D1793,"")</f>
        <v>939957168</v>
      </c>
      <c r="D235" t="str">
        <f>IF('Source NewCleanData'!$C1793="lesson6",'Source NewCleanData'!E1793,"")</f>
        <v>ensuresReverse(S)oT=Reverse(#S)o#T;</v>
      </c>
      <c r="E235" t="b">
        <f t="shared" si="5"/>
        <v>1</v>
      </c>
      <c r="F235" s="80" t="str">
        <f>IF('Source NewCleanData'!$C1793="lesson6",'Source NewCleanData'!F1793,"")</f>
        <v>2018-04-25T00:53:22.804Z</v>
      </c>
    </row>
    <row r="236" spans="1:6" x14ac:dyDescent="0.3">
      <c r="A236">
        <f>VLOOKUP(C236,'UniqueAuthor#s'!$Y$5:$Z$57,2,TRUE)</f>
        <v>48</v>
      </c>
      <c r="B236" t="str">
        <f>IF('Source NewCleanData'!$C1813="lesson6",'Source NewCleanData'!C1813,"")</f>
        <v>lesson6</v>
      </c>
      <c r="C236">
        <f>IF('Source NewCleanData'!$C1813="lesson6",'Source NewCleanData'!D1813,"")</f>
        <v>942151132</v>
      </c>
      <c r="D236" t="str">
        <f>IF('Source NewCleanData'!$C1813="lesson6",'Source NewCleanData'!E1813,"")</f>
        <v>ensuresReverse(S)oT=#T;</v>
      </c>
      <c r="E236" t="b">
        <f t="shared" si="5"/>
        <v>0</v>
      </c>
      <c r="F236" s="80" t="str">
        <f>IF('Source NewCleanData'!$C1813="lesson6",'Source NewCleanData'!F1813,"")</f>
        <v>2018-04-25T22:06:18.503Z</v>
      </c>
    </row>
    <row r="237" spans="1:6" x14ac:dyDescent="0.3">
      <c r="A237">
        <f>VLOOKUP(C237,'UniqueAuthor#s'!$Y$5:$Z$57,2,TRUE)</f>
        <v>48</v>
      </c>
      <c r="B237" t="str">
        <f>IF('Source NewCleanData'!$C1814="lesson6",'Source NewCleanData'!C1814,"")</f>
        <v>lesson6</v>
      </c>
      <c r="C237">
        <f>IF('Source NewCleanData'!$C1814="lesson6",'Source NewCleanData'!D1814,"")</f>
        <v>942151132</v>
      </c>
      <c r="D237" t="str">
        <f>IF('Source NewCleanData'!$C1814="lesson6",'Source NewCleanData'!E1814,"")</f>
        <v>ensuresReverse(S)oT=T;</v>
      </c>
      <c r="E237" t="b">
        <f t="shared" si="5"/>
        <v>0</v>
      </c>
      <c r="F237" s="80" t="str">
        <f>IF('Source NewCleanData'!$C1814="lesson6",'Source NewCleanData'!F1814,"")</f>
        <v>2018-04-25T22:06:56.883Z</v>
      </c>
    </row>
    <row r="238" spans="1:6" x14ac:dyDescent="0.3">
      <c r="A238">
        <f>VLOOKUP(C238,'UniqueAuthor#s'!$Y$5:$Z$57,2,TRUE)</f>
        <v>48</v>
      </c>
      <c r="B238" t="str">
        <f>IF('Source NewCleanData'!$C1815="lesson6",'Source NewCleanData'!C1815,"")</f>
        <v>lesson6</v>
      </c>
      <c r="C238">
        <f>IF('Source NewCleanData'!$C1815="lesson6",'Source NewCleanData'!D1815,"")</f>
        <v>942151132</v>
      </c>
      <c r="D238" t="str">
        <f>IF('Source NewCleanData'!$C1815="lesson6",'Source NewCleanData'!E1815,"")</f>
        <v>ensuresReverse(S)o#T=T;</v>
      </c>
      <c r="E238" t="b">
        <f t="shared" si="5"/>
        <v>0</v>
      </c>
      <c r="F238" s="80" t="str">
        <f>IF('Source NewCleanData'!$C1815="lesson6",'Source NewCleanData'!F1815,"")</f>
        <v>2018-04-25T22:07:02.499Z</v>
      </c>
    </row>
    <row r="239" spans="1:6" x14ac:dyDescent="0.3">
      <c r="A239">
        <f>VLOOKUP(C239,'UniqueAuthor#s'!$Y$5:$Z$57,2,TRUE)</f>
        <v>48</v>
      </c>
      <c r="B239" t="str">
        <f>IF('Source NewCleanData'!$C1816="lesson6",'Source NewCleanData'!C1816,"")</f>
        <v>lesson6</v>
      </c>
      <c r="C239">
        <f>IF('Source NewCleanData'!$C1816="lesson6",'Source NewCleanData'!D1816,"")</f>
        <v>942151132</v>
      </c>
      <c r="D239" t="str">
        <f>IF('Source NewCleanData'!$C1816="lesson6",'Source NewCleanData'!E1816,"")</f>
        <v>ensuresReverse(S)oT=#S;</v>
      </c>
      <c r="E239" t="b">
        <f t="shared" si="5"/>
        <v>0</v>
      </c>
      <c r="F239" s="80" t="str">
        <f>IF('Source NewCleanData'!$C1816="lesson6",'Source NewCleanData'!F1816,"")</f>
        <v>2018-04-25T22:09:32.637Z</v>
      </c>
    </row>
    <row r="240" spans="1:6" x14ac:dyDescent="0.3">
      <c r="A240">
        <f>VLOOKUP(C240,'UniqueAuthor#s'!$Y$5:$Z$57,2,TRUE)</f>
        <v>48</v>
      </c>
      <c r="B240" t="str">
        <f>IF('Source NewCleanData'!$C1817="lesson6",'Source NewCleanData'!C1817,"")</f>
        <v>lesson6</v>
      </c>
      <c r="C240">
        <f>IF('Source NewCleanData'!$C1817="lesson6",'Source NewCleanData'!D1817,"")</f>
        <v>942151132</v>
      </c>
      <c r="D240" t="str">
        <f>IF('Source NewCleanData'!$C1817="lesson6",'Source NewCleanData'!E1817,"")</f>
        <v>ensuresReverse(S)oT=#To#S;</v>
      </c>
      <c r="E240" t="b">
        <f t="shared" si="5"/>
        <v>0</v>
      </c>
      <c r="F240" s="80" t="str">
        <f>IF('Source NewCleanData'!$C1817="lesson6",'Source NewCleanData'!F1817,"")</f>
        <v>2018-04-25T22:21:50.263Z</v>
      </c>
    </row>
    <row r="241" spans="1:6" x14ac:dyDescent="0.3">
      <c r="A241">
        <f>VLOOKUP(C241,'UniqueAuthor#s'!$Y$5:$Z$57,2,TRUE)</f>
        <v>48</v>
      </c>
      <c r="B241" t="str">
        <f>IF('Source NewCleanData'!$C1818="lesson6",'Source NewCleanData'!C1818,"")</f>
        <v>lesson6</v>
      </c>
      <c r="C241">
        <f>IF('Source NewCleanData'!$C1818="lesson6",'Source NewCleanData'!D1818,"")</f>
        <v>942151132</v>
      </c>
      <c r="D241" t="str">
        <f>IF('Source NewCleanData'!$C1818="lesson6",'Source NewCleanData'!E1818,"")</f>
        <v>ensuresReverse(S)oT=#So#T;</v>
      </c>
      <c r="E241" t="b">
        <f t="shared" si="5"/>
        <v>0</v>
      </c>
      <c r="F241" s="80" t="str">
        <f>IF('Source NewCleanData'!$C1818="lesson6",'Source NewCleanData'!F1818,"")</f>
        <v>2018-04-25T22:22:01.072Z</v>
      </c>
    </row>
    <row r="242" spans="1:6" x14ac:dyDescent="0.3">
      <c r="A242">
        <f>VLOOKUP(C242,'UniqueAuthor#s'!$Y$5:$Z$57,2,TRUE)</f>
        <v>48</v>
      </c>
      <c r="B242" t="str">
        <f>IF('Source NewCleanData'!$C1819="lesson6",'Source NewCleanData'!C1819,"")</f>
        <v>lesson6</v>
      </c>
      <c r="C242">
        <f>IF('Source NewCleanData'!$C1819="lesson6",'Source NewCleanData'!D1819,"")</f>
        <v>942151132</v>
      </c>
      <c r="D242" t="str">
        <f>IF('Source NewCleanData'!$C1819="lesson6",'Source NewCleanData'!E1819,"")</f>
        <v>ensuresReverse(S)oT=Reverse(#S)o#T;</v>
      </c>
      <c r="E242" t="b">
        <f t="shared" si="5"/>
        <v>1</v>
      </c>
      <c r="F242" s="80" t="str">
        <f>IF('Source NewCleanData'!$C1819="lesson6",'Source NewCleanData'!F1819,"")</f>
        <v>2018-04-25T22:25:16.993Z</v>
      </c>
    </row>
    <row r="243" spans="1:6" x14ac:dyDescent="0.3">
      <c r="A243">
        <f>VLOOKUP(C243,'UniqueAuthor#s'!$Y$5:$Z$57,2,TRUE)</f>
        <v>49</v>
      </c>
      <c r="B243" t="str">
        <f>IF('Source NewCleanData'!$C1830="lesson6",'Source NewCleanData'!C1830,"")</f>
        <v>lesson6</v>
      </c>
      <c r="C243">
        <f>IF('Source NewCleanData'!$C1830="lesson6",'Source NewCleanData'!D1830,"")</f>
        <v>968474708</v>
      </c>
      <c r="D243" t="str">
        <f>IF('Source NewCleanData'!$C1830="lesson6",'Source NewCleanData'!E1830,"")</f>
        <v>ensuresReverse(S)oT=#So#T;</v>
      </c>
      <c r="E243" t="b">
        <f t="shared" si="5"/>
        <v>0</v>
      </c>
      <c r="F243" s="80" t="str">
        <f>IF('Source NewCleanData'!$C1830="lesson6",'Source NewCleanData'!F1830,"")</f>
        <v>2018-04-26T15:18:09.068Z</v>
      </c>
    </row>
    <row r="244" spans="1:6" x14ac:dyDescent="0.3">
      <c r="A244">
        <f>VLOOKUP(C244,'UniqueAuthor#s'!$Y$5:$Z$57,2,TRUE)</f>
        <v>49</v>
      </c>
      <c r="B244" t="str">
        <f>IF('Source NewCleanData'!$C1831="lesson6",'Source NewCleanData'!C1831,"")</f>
        <v>lesson6</v>
      </c>
      <c r="C244">
        <f>IF('Source NewCleanData'!$C1831="lesson6",'Source NewCleanData'!D1831,"")</f>
        <v>968474708</v>
      </c>
      <c r="D244" t="str">
        <f>IF('Source NewCleanData'!$C1831="lesson6",'Source NewCleanData'!E1831,"")</f>
        <v>ensuresReverse(S)oT=#To#S;</v>
      </c>
      <c r="E244" t="b">
        <f t="shared" si="5"/>
        <v>0</v>
      </c>
      <c r="F244" s="80" t="str">
        <f>IF('Source NewCleanData'!$C1831="lesson6",'Source NewCleanData'!F1831,"")</f>
        <v>2018-04-26T15:19:27.637Z</v>
      </c>
    </row>
    <row r="245" spans="1:6" x14ac:dyDescent="0.3">
      <c r="A245">
        <f>VLOOKUP(C245,'UniqueAuthor#s'!$Y$5:$Z$57,2,TRUE)</f>
        <v>49</v>
      </c>
      <c r="B245" t="str">
        <f>IF('Source NewCleanData'!$C1832="lesson6",'Source NewCleanData'!C1832,"")</f>
        <v>lesson6</v>
      </c>
      <c r="C245">
        <f>IF('Source NewCleanData'!$C1832="lesson6",'Source NewCleanData'!D1832,"")</f>
        <v>968474708</v>
      </c>
      <c r="D245" t="str">
        <f>IF('Source NewCleanData'!$C1832="lesson6",'Source NewCleanData'!E1832,"")</f>
        <v>ensuresReverse(S)oT=#So#T;</v>
      </c>
      <c r="E245" t="b">
        <f t="shared" si="5"/>
        <v>0</v>
      </c>
      <c r="F245" s="80" t="str">
        <f>IF('Source NewCleanData'!$C1832="lesson6",'Source NewCleanData'!F1832,"")</f>
        <v>2018-04-26T15:19:41.330Z</v>
      </c>
    </row>
    <row r="246" spans="1:6" x14ac:dyDescent="0.3">
      <c r="A246">
        <f>VLOOKUP(C246,'UniqueAuthor#s'!$Y$5:$Z$57,2,TRUE)</f>
        <v>49</v>
      </c>
      <c r="B246" t="str">
        <f>IF('Source NewCleanData'!$C1833="lesson6",'Source NewCleanData'!C1833,"")</f>
        <v>lesson6</v>
      </c>
      <c r="C246">
        <f>IF('Source NewCleanData'!$C1833="lesson6",'Source NewCleanData'!D1833,"")</f>
        <v>968474708</v>
      </c>
      <c r="D246" t="str">
        <f>IF('Source NewCleanData'!$C1833="lesson6",'Source NewCleanData'!E1833,"")</f>
        <v>ensuresReverse(S)oT=Reverse(#S)o#T;</v>
      </c>
      <c r="E246" t="b">
        <f t="shared" si="5"/>
        <v>1</v>
      </c>
      <c r="F246" s="80" t="str">
        <f>IF('Source NewCleanData'!$C1833="lesson6",'Source NewCleanData'!F1833,"")</f>
        <v>2018-04-26T15:21:08.395Z</v>
      </c>
    </row>
    <row r="247" spans="1:6" x14ac:dyDescent="0.3">
      <c r="A247">
        <f>VLOOKUP(C247,'UniqueAuthor#s'!$Y$5:$Z$57,2,TRUE)</f>
        <v>49</v>
      </c>
      <c r="B247" t="str">
        <f>IF('Source NewCleanData'!$C1842="lesson6",'Source NewCleanData'!C1842,"")</f>
        <v>lesson6</v>
      </c>
      <c r="C247">
        <f>IF('Source NewCleanData'!$C1842="lesson6",'Source NewCleanData'!D1842,"")</f>
        <v>968474708</v>
      </c>
      <c r="D247" t="str">
        <f>IF('Source NewCleanData'!$C1842="lesson6",'Source NewCleanData'!E1842,"")</f>
        <v>ensuresReverse(S)oT=Reverse(#S)o#T;</v>
      </c>
      <c r="E247" t="b">
        <f t="shared" si="5"/>
        <v>1</v>
      </c>
      <c r="F247" s="80" t="str">
        <f>IF('Source NewCleanData'!$C1842="lesson6",'Source NewCleanData'!F1842,"")</f>
        <v>2018-05-03T08:04:48.114Z</v>
      </c>
    </row>
    <row r="248" spans="1:6" x14ac:dyDescent="0.3">
      <c r="A248">
        <f>VLOOKUP(C248,'UniqueAuthor#s'!$Y$5:$Z$57,2,TRUE)</f>
        <v>50</v>
      </c>
      <c r="B248" t="str">
        <f>IF('Source NewCleanData'!$C1860="lesson6",'Source NewCleanData'!C1860,"")</f>
        <v>lesson6</v>
      </c>
      <c r="C248">
        <f>IF('Source NewCleanData'!$C1860="lesson6",'Source NewCleanData'!D1860,"")</f>
        <v>969072171</v>
      </c>
      <c r="D248" t="str">
        <f>IF('Source NewCleanData'!$C1860="lesson6",'Source NewCleanData'!E1860,"")</f>
        <v>ensuresReverse(S)oT=#So#T;</v>
      </c>
      <c r="E248" t="b">
        <f t="shared" si="5"/>
        <v>0</v>
      </c>
      <c r="F248" s="80" t="str">
        <f>IF('Source NewCleanData'!$C1860="lesson6",'Source NewCleanData'!F1860,"")</f>
        <v>2018-04-26T00:03:10.417Z</v>
      </c>
    </row>
    <row r="249" spans="1:6" x14ac:dyDescent="0.3">
      <c r="A249">
        <f>VLOOKUP(C249,'UniqueAuthor#s'!$Y$5:$Z$57,2,TRUE)</f>
        <v>50</v>
      </c>
      <c r="B249" t="str">
        <f>IF('Source NewCleanData'!$C1861="lesson6",'Source NewCleanData'!C1861,"")</f>
        <v>lesson6</v>
      </c>
      <c r="C249">
        <f>IF('Source NewCleanData'!$C1861="lesson6",'Source NewCleanData'!D1861,"")</f>
        <v>969072171</v>
      </c>
      <c r="D249" t="str">
        <f>IF('Source NewCleanData'!$C1861="lesson6",'Source NewCleanData'!E1861,"")</f>
        <v>ensuresReverse(S)oT=#To#S;</v>
      </c>
      <c r="E249" t="b">
        <f t="shared" si="5"/>
        <v>0</v>
      </c>
      <c r="F249" s="80" t="str">
        <f>IF('Source NewCleanData'!$C1861="lesson6",'Source NewCleanData'!F1861,"")</f>
        <v>2018-04-26T00:04:01.725Z</v>
      </c>
    </row>
    <row r="250" spans="1:6" x14ac:dyDescent="0.3">
      <c r="A250">
        <f>VLOOKUP(C250,'UniqueAuthor#s'!$Y$5:$Z$57,2,TRUE)</f>
        <v>50</v>
      </c>
      <c r="B250" t="str">
        <f>IF('Source NewCleanData'!$C1862="lesson6",'Source NewCleanData'!C1862,"")</f>
        <v>lesson6</v>
      </c>
      <c r="C250">
        <f>IF('Source NewCleanData'!$C1862="lesson6",'Source NewCleanData'!D1862,"")</f>
        <v>969072171</v>
      </c>
      <c r="D250" t="str">
        <f>IF('Source NewCleanData'!$C1862="lesson6",'Source NewCleanData'!E1862,"")</f>
        <v>ensuresReverse(S)oT=Reverse(#S)o#T;</v>
      </c>
      <c r="E250" t="b">
        <f t="shared" si="5"/>
        <v>1</v>
      </c>
      <c r="F250" s="80" t="str">
        <f>IF('Source NewCleanData'!$C1862="lesson6",'Source NewCleanData'!F1862,"")</f>
        <v>2018-04-26T00:04:42.125Z</v>
      </c>
    </row>
    <row r="251" spans="1:6" x14ac:dyDescent="0.3">
      <c r="A251">
        <f>VLOOKUP(C251,'UniqueAuthor#s'!$Y$5:$Z$57,2,TRUE)</f>
        <v>50</v>
      </c>
      <c r="B251" t="str">
        <f>IF('Source NewCleanData'!$C1879="lesson6",'Source NewCleanData'!C1879,"")</f>
        <v>lesson6</v>
      </c>
      <c r="C251">
        <f>IF('Source NewCleanData'!$C1879="lesson6",'Source NewCleanData'!D1879,"")</f>
        <v>969072171</v>
      </c>
      <c r="D251" t="str">
        <f>IF('Source NewCleanData'!$C1879="lesson6",'Source NewCleanData'!E1879,"")</f>
        <v>ensuresReverse(S)oT=Reverse(#S)o#T;</v>
      </c>
      <c r="E251" t="b">
        <f t="shared" si="5"/>
        <v>1</v>
      </c>
      <c r="F251" s="80" t="str">
        <f>IF('Source NewCleanData'!$C1879="lesson6",'Source NewCleanData'!F1879,"")</f>
        <v>2018-05-02T17:41:40.468Z</v>
      </c>
    </row>
    <row r="252" spans="1:6" x14ac:dyDescent="0.3">
      <c r="A252">
        <f>VLOOKUP(C252,'UniqueAuthor#s'!$Y$5:$Z$57,2,TRUE)</f>
        <v>51</v>
      </c>
      <c r="B252" t="str">
        <f>IF('Source NewCleanData'!$C1896="lesson6",'Source NewCleanData'!C1896,"")</f>
        <v>lesson6</v>
      </c>
      <c r="C252">
        <f>IF('Source NewCleanData'!$C1896="lesson6",'Source NewCleanData'!D1896,"")</f>
        <v>982683562</v>
      </c>
      <c r="D252" t="str">
        <f>IF('Source NewCleanData'!$C1896="lesson6",'Source NewCleanData'!E1896,"")</f>
        <v>ensuresReverse(S)oT=#S;</v>
      </c>
      <c r="E252" t="b">
        <f t="shared" si="5"/>
        <v>0</v>
      </c>
      <c r="F252" s="80" t="str">
        <f>IF('Source NewCleanData'!$C1896="lesson6",'Source NewCleanData'!F1896,"")</f>
        <v>2018-04-30T01:41:55.187Z</v>
      </c>
    </row>
    <row r="253" spans="1:6" x14ac:dyDescent="0.3">
      <c r="A253">
        <f>VLOOKUP(C253,'UniqueAuthor#s'!$Y$5:$Z$57,2,TRUE)</f>
        <v>51</v>
      </c>
      <c r="B253" t="str">
        <f>IF('Source NewCleanData'!$C1897="lesson6",'Source NewCleanData'!C1897,"")</f>
        <v>lesson6</v>
      </c>
      <c r="C253">
        <f>IF('Source NewCleanData'!$C1897="lesson6",'Source NewCleanData'!D1897,"")</f>
        <v>982683562</v>
      </c>
      <c r="D253" t="str">
        <f>IF('Source NewCleanData'!$C1897="lesson6",'Source NewCleanData'!E1897,"")</f>
        <v>ensuresReverse(S)oT=#ToReverse(#S);</v>
      </c>
      <c r="E253" t="b">
        <f t="shared" si="5"/>
        <v>0</v>
      </c>
      <c r="F253" s="80" t="str">
        <f>IF('Source NewCleanData'!$C1897="lesson6",'Source NewCleanData'!F1897,"")</f>
        <v>2018-04-30T01:43:56.865Z</v>
      </c>
    </row>
    <row r="254" spans="1:6" x14ac:dyDescent="0.3">
      <c r="A254">
        <f>VLOOKUP(C254,'UniqueAuthor#s'!$Y$5:$Z$57,2,TRUE)</f>
        <v>51</v>
      </c>
      <c r="B254" t="str">
        <f>IF('Source NewCleanData'!$C1898="lesson6",'Source NewCleanData'!C1898,"")</f>
        <v>lesson6</v>
      </c>
      <c r="C254">
        <f>IF('Source NewCleanData'!$C1898="lesson6",'Source NewCleanData'!D1898,"")</f>
        <v>982683562</v>
      </c>
      <c r="D254" t="str">
        <f>IF('Source NewCleanData'!$C1898="lesson6",'Source NewCleanData'!E1898,"")</f>
        <v>ensuresReverse(S)oT=Reverse(Prt_Btwn(0,2,#S))oTempo#T;</v>
      </c>
      <c r="E254" t="b">
        <f t="shared" si="5"/>
        <v>0</v>
      </c>
      <c r="F254" s="80" t="str">
        <f>IF('Source NewCleanData'!$C1898="lesson6",'Source NewCleanData'!F1898,"")</f>
        <v>2018-04-30T01:59:19.009Z</v>
      </c>
    </row>
    <row r="255" spans="1:6" x14ac:dyDescent="0.3">
      <c r="A255">
        <f>VLOOKUP(C255,'UniqueAuthor#s'!$Y$5:$Z$57,2,TRUE)</f>
        <v>52</v>
      </c>
      <c r="B255" t="str">
        <f>IF('Source NewCleanData'!$C1937="lesson6",'Source NewCleanData'!C1937,"")</f>
        <v>lesson6</v>
      </c>
      <c r="C255">
        <f>IF('Source NewCleanData'!$C1937="lesson6",'Source NewCleanData'!D1937,"")</f>
        <v>986152387</v>
      </c>
      <c r="D255" t="str">
        <f>IF('Source NewCleanData'!$C1937="lesson6",'Source NewCleanData'!E1937,"")</f>
        <v>ensuresReverse(S)oT=#T;</v>
      </c>
      <c r="E255" t="b">
        <f t="shared" si="5"/>
        <v>0</v>
      </c>
      <c r="F255" s="80" t="str">
        <f>IF('Source NewCleanData'!$C1937="lesson6",'Source NewCleanData'!F1937,"")</f>
        <v>2018-04-29T20:12:22.729Z</v>
      </c>
    </row>
    <row r="256" spans="1:6" x14ac:dyDescent="0.3">
      <c r="A256">
        <f>VLOOKUP(C256,'UniqueAuthor#s'!$Y$5:$Z$57,2,TRUE)</f>
        <v>52</v>
      </c>
      <c r="B256" t="str">
        <f>IF('Source NewCleanData'!$C1938="lesson6",'Source NewCleanData'!C1938,"")</f>
        <v>lesson6</v>
      </c>
      <c r="C256">
        <f>IF('Source NewCleanData'!$C1938="lesson6",'Source NewCleanData'!D1938,"")</f>
        <v>986152387</v>
      </c>
      <c r="D256" t="str">
        <f>IF('Source NewCleanData'!$C1938="lesson6",'Source NewCleanData'!E1938,"")</f>
        <v>ensuresReverse(S)oT=Reverse(#S)o#T;</v>
      </c>
      <c r="E256" t="b">
        <f t="shared" si="5"/>
        <v>1</v>
      </c>
      <c r="F256" s="80" t="str">
        <f>IF('Source NewCleanData'!$C1938="lesson6",'Source NewCleanData'!F1938,"")</f>
        <v>2018-04-29T20:15:39.953Z</v>
      </c>
    </row>
    <row r="257" spans="1:6" x14ac:dyDescent="0.3">
      <c r="A257">
        <f>VLOOKUP(C257,'UniqueAuthor#s'!$Y$5:$Z$57,2,TRUE)</f>
        <v>52</v>
      </c>
      <c r="B257" t="str">
        <f>IF('Source NewCleanData'!$C1978="lesson6",'Source NewCleanData'!C1978,"")</f>
        <v>lesson6</v>
      </c>
      <c r="C257">
        <f>IF('Source NewCleanData'!$C1978="lesson6",'Source NewCleanData'!D1978,"")</f>
        <v>986152387</v>
      </c>
      <c r="D257" t="str">
        <f>IF('Source NewCleanData'!$C1978="lesson6",'Source NewCleanData'!E1978,"")</f>
        <v>ensuresReverse(S)oT=Reverse(#S)o#T;</v>
      </c>
      <c r="E257" t="b">
        <f t="shared" si="5"/>
        <v>1</v>
      </c>
      <c r="F257" s="80" t="str">
        <f>IF('Source NewCleanData'!$C1978="lesson6",'Source NewCleanData'!F1978,"")</f>
        <v>2018-05-03T00:29:48.381Z</v>
      </c>
    </row>
    <row r="258" spans="1:6" x14ac:dyDescent="0.3">
      <c r="A258">
        <f>VLOOKUP(C258,'UniqueAuthor#s'!$Y$5:$Z$57,2,TRUE)</f>
        <v>53</v>
      </c>
      <c r="B258" t="str">
        <f>IF('Source NewCleanData'!$C1997="lesson6",'Source NewCleanData'!C1997,"")</f>
        <v>lesson6</v>
      </c>
      <c r="C258">
        <f>IF('Source NewCleanData'!$C1997="lesson6",'Source NewCleanData'!D1997,"")</f>
        <v>993599705</v>
      </c>
      <c r="D258" t="str">
        <f>IF('Source NewCleanData'!$C1997="lesson6",'Source NewCleanData'!E1997,"")</f>
        <v>ensuresReverse(S)o#T=T;</v>
      </c>
      <c r="E258" t="b">
        <f t="shared" si="5"/>
        <v>0</v>
      </c>
      <c r="F258" s="80" t="str">
        <f>IF('Source NewCleanData'!$C1997="lesson6",'Source NewCleanData'!F1997,"")</f>
        <v>2018-04-24T13:03:51.698Z</v>
      </c>
    </row>
    <row r="259" spans="1:6" x14ac:dyDescent="0.3">
      <c r="A259">
        <f>VLOOKUP(C259,'UniqueAuthor#s'!$Y$5:$Z$57,2,TRUE)</f>
        <v>53</v>
      </c>
      <c r="B259" t="str">
        <f>IF('Source NewCleanData'!$C1998="lesson6",'Source NewCleanData'!C1998,"")</f>
        <v>lesson6</v>
      </c>
      <c r="C259">
        <f>IF('Source NewCleanData'!$C1998="lesson6",'Source NewCleanData'!D1998,"")</f>
        <v>993599705</v>
      </c>
      <c r="D259" t="str">
        <f>IF('Source NewCleanData'!$C1998="lesson6",'Source NewCleanData'!E1998,"")</f>
        <v>ensuresReverse(S)oT=#So#T;</v>
      </c>
      <c r="E259" t="b">
        <f t="shared" si="5"/>
        <v>0</v>
      </c>
      <c r="F259" s="80" t="str">
        <f>IF('Source NewCleanData'!$C1998="lesson6",'Source NewCleanData'!F1998,"")</f>
        <v>2018-04-24T13:04:19.519Z</v>
      </c>
    </row>
    <row r="260" spans="1:6" x14ac:dyDescent="0.3">
      <c r="A260">
        <f>VLOOKUP(C260,'UniqueAuthor#s'!$Y$5:$Z$57,2,TRUE)</f>
        <v>53</v>
      </c>
      <c r="B260" t="str">
        <f>IF('Source NewCleanData'!$C1999="lesson6",'Source NewCleanData'!C1999,"")</f>
        <v>lesson6</v>
      </c>
      <c r="C260">
        <f>IF('Source NewCleanData'!$C1999="lesson6",'Source NewCleanData'!D1999,"")</f>
        <v>993599705</v>
      </c>
      <c r="D260" t="str">
        <f>IF('Source NewCleanData'!$C1999="lesson6",'Source NewCleanData'!E1999,"")</f>
        <v>ensuresReverse(S)oT=Max_Depth;</v>
      </c>
      <c r="E260" t="b">
        <f t="shared" si="5"/>
        <v>0</v>
      </c>
      <c r="F260" s="80" t="str">
        <f>IF('Source NewCleanData'!$C1999="lesson6",'Source NewCleanData'!F1999,"")</f>
        <v>2018-04-24T13:06:19.621Z</v>
      </c>
    </row>
    <row r="261" spans="1:6" x14ac:dyDescent="0.3">
      <c r="A261">
        <f>VLOOKUP(C261,'UniqueAuthor#s'!$Y$5:$Z$57,2,TRUE)</f>
        <v>53</v>
      </c>
      <c r="B261" t="str">
        <f>IF('Source NewCleanData'!$C2000="lesson6",'Source NewCleanData'!C2000,"")</f>
        <v>lesson6</v>
      </c>
      <c r="C261">
        <f>IF('Source NewCleanData'!$C2000="lesson6",'Source NewCleanData'!D2000,"")</f>
        <v>993599705</v>
      </c>
      <c r="D261" t="str">
        <f>IF('Source NewCleanData'!$C2000="lesson6",'Source NewCleanData'!E2000,"")</f>
        <v>ensuresReverse(S)oT=|Max_Depth|;</v>
      </c>
      <c r="E261" t="b">
        <f t="shared" si="5"/>
        <v>0</v>
      </c>
      <c r="F261" s="80" t="str">
        <f>IF('Source NewCleanData'!$C2000="lesson6",'Source NewCleanData'!F2000,"")</f>
        <v>2018-04-24T13:06:37.232Z</v>
      </c>
    </row>
  </sheetData>
  <conditionalFormatting sqref="A6:F261">
    <cfRule type="expression" dxfId="3" priority="1">
      <formula>IF(MOD($A6,2)=1,TRUE,FALSE)</formula>
    </cfRule>
  </conditionalFormatting>
  <conditionalFormatting sqref="D6:D261">
    <cfRule type="expression" dxfId="2" priority="2">
      <formula>IF($E6,TRUE,FALSE)</formula>
    </cfRule>
  </conditionalFormatting>
  <conditionalFormatting sqref="J6:J71">
    <cfRule type="expression" dxfId="1" priority="3">
      <formula>IF(OR($J6=$O$9,$J6=$O$10),TRUE,FALSE)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88"/>
  <sheetViews>
    <sheetView topLeftCell="A44" workbookViewId="0">
      <selection activeCell="G87" sqref="G87"/>
    </sheetView>
  </sheetViews>
  <sheetFormatPr defaultColWidth="11.44140625" defaultRowHeight="14.4" x14ac:dyDescent="0.3"/>
  <cols>
    <col min="7" max="7" width="39.44140625" customWidth="1"/>
  </cols>
  <sheetData>
    <row r="1" spans="1:7" x14ac:dyDescent="0.3">
      <c r="A1" s="117">
        <f>3/86</f>
        <v>3.4883720930232558E-2</v>
      </c>
    </row>
    <row r="6" spans="1:7" x14ac:dyDescent="0.3">
      <c r="G6" t="s">
        <v>690</v>
      </c>
    </row>
    <row r="7" spans="1:7" x14ac:dyDescent="0.3">
      <c r="G7" t="s">
        <v>681</v>
      </c>
    </row>
    <row r="8" spans="1:7" x14ac:dyDescent="0.3">
      <c r="G8" t="s">
        <v>671</v>
      </c>
    </row>
    <row r="9" spans="1:7" x14ac:dyDescent="0.3">
      <c r="G9" t="s">
        <v>669</v>
      </c>
    </row>
    <row r="10" spans="1:7" x14ac:dyDescent="0.3">
      <c r="G10" t="s">
        <v>712</v>
      </c>
    </row>
    <row r="11" spans="1:7" x14ac:dyDescent="0.3">
      <c r="G11" t="s">
        <v>702</v>
      </c>
    </row>
    <row r="12" spans="1:7" x14ac:dyDescent="0.3">
      <c r="G12" t="s">
        <v>673</v>
      </c>
    </row>
    <row r="13" spans="1:7" x14ac:dyDescent="0.3">
      <c r="G13" t="s">
        <v>700</v>
      </c>
    </row>
    <row r="14" spans="1:7" x14ac:dyDescent="0.3">
      <c r="G14" t="s">
        <v>684</v>
      </c>
    </row>
    <row r="15" spans="1:7" x14ac:dyDescent="0.3">
      <c r="G15" t="s">
        <v>713</v>
      </c>
    </row>
    <row r="16" spans="1:7" x14ac:dyDescent="0.3">
      <c r="G16" t="s">
        <v>718</v>
      </c>
    </row>
    <row r="17" spans="7:7" x14ac:dyDescent="0.3">
      <c r="G17" t="s">
        <v>711</v>
      </c>
    </row>
    <row r="19" spans="7:7" x14ac:dyDescent="0.3">
      <c r="G19" t="s">
        <v>719</v>
      </c>
    </row>
    <row r="20" spans="7:7" x14ac:dyDescent="0.3">
      <c r="G20" t="s">
        <v>720</v>
      </c>
    </row>
    <row r="21" spans="7:7" x14ac:dyDescent="0.3">
      <c r="G21" t="s">
        <v>679</v>
      </c>
    </row>
    <row r="22" spans="7:7" x14ac:dyDescent="0.3">
      <c r="G22" t="s">
        <v>676</v>
      </c>
    </row>
    <row r="23" spans="7:7" x14ac:dyDescent="0.3">
      <c r="G23" t="s">
        <v>721</v>
      </c>
    </row>
    <row r="24" spans="7:7" x14ac:dyDescent="0.3">
      <c r="G24" t="s">
        <v>722</v>
      </c>
    </row>
    <row r="25" spans="7:7" x14ac:dyDescent="0.3">
      <c r="G25" t="s">
        <v>687</v>
      </c>
    </row>
    <row r="26" spans="7:7" x14ac:dyDescent="0.3">
      <c r="G26" t="s">
        <v>692</v>
      </c>
    </row>
    <row r="27" spans="7:7" x14ac:dyDescent="0.3">
      <c r="G27" t="s">
        <v>694</v>
      </c>
    </row>
    <row r="28" spans="7:7" x14ac:dyDescent="0.3">
      <c r="G28" t="s">
        <v>723</v>
      </c>
    </row>
    <row r="29" spans="7:7" x14ac:dyDescent="0.3">
      <c r="G29" t="s">
        <v>724</v>
      </c>
    </row>
    <row r="30" spans="7:7" x14ac:dyDescent="0.3">
      <c r="G30" t="s">
        <v>725</v>
      </c>
    </row>
    <row r="31" spans="7:7" x14ac:dyDescent="0.3">
      <c r="G31" t="s">
        <v>726</v>
      </c>
    </row>
    <row r="32" spans="7:7" x14ac:dyDescent="0.3">
      <c r="G32" t="s">
        <v>727</v>
      </c>
    </row>
    <row r="33" spans="7:7" x14ac:dyDescent="0.3">
      <c r="G33" t="s">
        <v>703</v>
      </c>
    </row>
    <row r="34" spans="7:7" x14ac:dyDescent="0.3">
      <c r="G34" t="s">
        <v>728</v>
      </c>
    </row>
    <row r="35" spans="7:7" x14ac:dyDescent="0.3">
      <c r="G35" t="s">
        <v>689</v>
      </c>
    </row>
    <row r="36" spans="7:7" x14ac:dyDescent="0.3">
      <c r="G36" t="s">
        <v>680</v>
      </c>
    </row>
    <row r="37" spans="7:7" x14ac:dyDescent="0.3">
      <c r="G37" t="s">
        <v>701</v>
      </c>
    </row>
    <row r="38" spans="7:7" x14ac:dyDescent="0.3">
      <c r="G38" t="s">
        <v>729</v>
      </c>
    </row>
    <row r="39" spans="7:7" x14ac:dyDescent="0.3">
      <c r="G39" t="s">
        <v>730</v>
      </c>
    </row>
    <row r="40" spans="7:7" x14ac:dyDescent="0.3">
      <c r="G40" t="s">
        <v>691</v>
      </c>
    </row>
    <row r="41" spans="7:7" x14ac:dyDescent="0.3">
      <c r="G41" t="s">
        <v>704</v>
      </c>
    </row>
    <row r="42" spans="7:7" x14ac:dyDescent="0.3">
      <c r="G42" t="s">
        <v>731</v>
      </c>
    </row>
    <row r="43" spans="7:7" x14ac:dyDescent="0.3">
      <c r="G43" t="s">
        <v>732</v>
      </c>
    </row>
    <row r="44" spans="7:7" x14ac:dyDescent="0.3">
      <c r="G44" t="s">
        <v>733</v>
      </c>
    </row>
    <row r="45" spans="7:7" x14ac:dyDescent="0.3">
      <c r="G45" t="s">
        <v>734</v>
      </c>
    </row>
    <row r="46" spans="7:7" x14ac:dyDescent="0.3">
      <c r="G46" t="s">
        <v>705</v>
      </c>
    </row>
    <row r="47" spans="7:7" x14ac:dyDescent="0.3">
      <c r="G47" t="s">
        <v>675</v>
      </c>
    </row>
    <row r="48" spans="7:7" x14ac:dyDescent="0.3">
      <c r="G48" t="s">
        <v>696</v>
      </c>
    </row>
    <row r="49" spans="7:7" x14ac:dyDescent="0.3">
      <c r="G49" t="s">
        <v>735</v>
      </c>
    </row>
    <row r="50" spans="7:7" x14ac:dyDescent="0.3">
      <c r="G50" t="s">
        <v>736</v>
      </c>
    </row>
    <row r="51" spans="7:7" x14ac:dyDescent="0.3">
      <c r="G51" t="s">
        <v>737</v>
      </c>
    </row>
    <row r="52" spans="7:7" x14ac:dyDescent="0.3">
      <c r="G52" t="s">
        <v>738</v>
      </c>
    </row>
    <row r="53" spans="7:7" x14ac:dyDescent="0.3">
      <c r="G53" t="s">
        <v>739</v>
      </c>
    </row>
    <row r="54" spans="7:7" x14ac:dyDescent="0.3">
      <c r="G54" t="s">
        <v>740</v>
      </c>
    </row>
    <row r="55" spans="7:7" x14ac:dyDescent="0.3">
      <c r="G55" t="s">
        <v>741</v>
      </c>
    </row>
    <row r="56" spans="7:7" x14ac:dyDescent="0.3">
      <c r="G56" t="s">
        <v>742</v>
      </c>
    </row>
    <row r="57" spans="7:7" x14ac:dyDescent="0.3">
      <c r="G57" t="s">
        <v>743</v>
      </c>
    </row>
    <row r="58" spans="7:7" x14ac:dyDescent="0.3">
      <c r="G58" t="s">
        <v>744</v>
      </c>
    </row>
    <row r="59" spans="7:7" x14ac:dyDescent="0.3">
      <c r="G59" t="s">
        <v>745</v>
      </c>
    </row>
    <row r="60" spans="7:7" x14ac:dyDescent="0.3">
      <c r="G60" t="s">
        <v>746</v>
      </c>
    </row>
    <row r="61" spans="7:7" x14ac:dyDescent="0.3">
      <c r="G61" t="s">
        <v>714</v>
      </c>
    </row>
    <row r="62" spans="7:7" x14ac:dyDescent="0.3">
      <c r="G62" t="s">
        <v>747</v>
      </c>
    </row>
    <row r="63" spans="7:7" x14ac:dyDescent="0.3">
      <c r="G63" t="s">
        <v>748</v>
      </c>
    </row>
    <row r="64" spans="7:7" x14ac:dyDescent="0.3">
      <c r="G64" t="s">
        <v>710</v>
      </c>
    </row>
    <row r="65" spans="7:7" x14ac:dyDescent="0.3">
      <c r="G65" t="s">
        <v>715</v>
      </c>
    </row>
    <row r="66" spans="7:7" x14ac:dyDescent="0.3">
      <c r="G66" t="s">
        <v>716</v>
      </c>
    </row>
    <row r="67" spans="7:7" x14ac:dyDescent="0.3">
      <c r="G67" t="s">
        <v>749</v>
      </c>
    </row>
    <row r="68" spans="7:7" x14ac:dyDescent="0.3">
      <c r="G68" t="s">
        <v>717</v>
      </c>
    </row>
    <row r="69" spans="7:7" x14ac:dyDescent="0.3">
      <c r="G69" t="s">
        <v>706</v>
      </c>
    </row>
    <row r="70" spans="7:7" x14ac:dyDescent="0.3">
      <c r="G70" t="s">
        <v>707</v>
      </c>
    </row>
    <row r="71" spans="7:7" x14ac:dyDescent="0.3">
      <c r="G71" t="s">
        <v>685</v>
      </c>
    </row>
    <row r="72" spans="7:7" x14ac:dyDescent="0.3">
      <c r="G72" t="s">
        <v>750</v>
      </c>
    </row>
    <row r="73" spans="7:7" x14ac:dyDescent="0.3">
      <c r="G73" t="s">
        <v>751</v>
      </c>
    </row>
    <row r="74" spans="7:7" x14ac:dyDescent="0.3">
      <c r="G74" t="s">
        <v>708</v>
      </c>
    </row>
    <row r="75" spans="7:7" x14ac:dyDescent="0.3">
      <c r="G75" t="s">
        <v>682</v>
      </c>
    </row>
    <row r="76" spans="7:7" x14ac:dyDescent="0.3">
      <c r="G76" t="s">
        <v>709</v>
      </c>
    </row>
    <row r="77" spans="7:7" x14ac:dyDescent="0.3">
      <c r="G77" t="s">
        <v>698</v>
      </c>
    </row>
    <row r="78" spans="7:7" x14ac:dyDescent="0.3">
      <c r="G78" t="s">
        <v>752</v>
      </c>
    </row>
    <row r="79" spans="7:7" x14ac:dyDescent="0.3">
      <c r="G79" t="s">
        <v>753</v>
      </c>
    </row>
    <row r="80" spans="7:7" x14ac:dyDescent="0.3">
      <c r="G80" t="s">
        <v>754</v>
      </c>
    </row>
    <row r="81" spans="7:7" x14ac:dyDescent="0.3">
      <c r="G81" t="s">
        <v>677</v>
      </c>
    </row>
    <row r="82" spans="7:7" x14ac:dyDescent="0.3">
      <c r="G82" t="s">
        <v>755</v>
      </c>
    </row>
    <row r="83" spans="7:7" x14ac:dyDescent="0.3">
      <c r="G83" t="s">
        <v>756</v>
      </c>
    </row>
    <row r="84" spans="7:7" x14ac:dyDescent="0.3">
      <c r="G84" t="s">
        <v>757</v>
      </c>
    </row>
    <row r="85" spans="7:7" x14ac:dyDescent="0.3">
      <c r="G85" t="s">
        <v>758</v>
      </c>
    </row>
    <row r="86" spans="7:7" x14ac:dyDescent="0.3">
      <c r="G86" t="s">
        <v>759</v>
      </c>
    </row>
    <row r="87" spans="7:7" x14ac:dyDescent="0.3">
      <c r="G87" t="s">
        <v>760</v>
      </c>
    </row>
    <row r="88" spans="7:7" x14ac:dyDescent="0.3">
      <c r="G88" t="s">
        <v>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04"/>
  <sheetViews>
    <sheetView zoomScale="70" zoomScaleNormal="70" workbookViewId="0"/>
  </sheetViews>
  <sheetFormatPr defaultColWidth="8.88671875" defaultRowHeight="14.85" customHeight="1" x14ac:dyDescent="0.3"/>
  <cols>
    <col min="3" max="3" width="23" customWidth="1"/>
    <col min="4" max="4" width="33" customWidth="1"/>
    <col min="5" max="5" width="22.44140625" bestFit="1" customWidth="1"/>
    <col min="6" max="6" width="22.44140625" customWidth="1"/>
    <col min="7" max="8" width="22.44140625" style="16" customWidth="1"/>
  </cols>
  <sheetData>
    <row r="1" spans="1:16" ht="14.85" customHeight="1" x14ac:dyDescent="0.3">
      <c r="A1" t="s">
        <v>867</v>
      </c>
      <c r="B1" t="s">
        <v>868</v>
      </c>
      <c r="C1" t="s">
        <v>869</v>
      </c>
      <c r="D1" t="s">
        <v>870</v>
      </c>
      <c r="E1" t="s">
        <v>871</v>
      </c>
      <c r="I1" t="s">
        <v>3398</v>
      </c>
      <c r="K1" s="158" t="s">
        <v>3399</v>
      </c>
      <c r="L1" s="158"/>
      <c r="M1" s="158"/>
      <c r="N1" s="158"/>
      <c r="O1" s="158"/>
      <c r="P1" s="158"/>
    </row>
    <row r="2" spans="1:16" ht="14.85" customHeight="1" x14ac:dyDescent="0.3">
      <c r="A2" t="s">
        <v>872</v>
      </c>
      <c r="B2" t="s">
        <v>2</v>
      </c>
      <c r="C2">
        <v>12696425</v>
      </c>
      <c r="D2" s="1" t="s">
        <v>3400</v>
      </c>
      <c r="E2" s="14">
        <v>43215</v>
      </c>
      <c r="F2" s="15" t="s">
        <v>2945</v>
      </c>
      <c r="I2" t="b">
        <v>0</v>
      </c>
      <c r="K2" s="158"/>
      <c r="L2" s="158"/>
      <c r="M2" s="158"/>
      <c r="N2" s="158"/>
      <c r="O2" s="158"/>
      <c r="P2" s="158"/>
    </row>
    <row r="3" spans="1:16" ht="14.85" customHeight="1" x14ac:dyDescent="0.3">
      <c r="A3" t="s">
        <v>872</v>
      </c>
      <c r="B3" t="s">
        <v>2</v>
      </c>
      <c r="C3">
        <v>12696425</v>
      </c>
      <c r="D3" s="1" t="s">
        <v>3401</v>
      </c>
      <c r="E3" s="14">
        <v>43215</v>
      </c>
      <c r="F3" s="15" t="s">
        <v>2946</v>
      </c>
      <c r="G3" s="16">
        <f>F3-F2</f>
        <v>1.9207175925928244E-4</v>
      </c>
      <c r="I3" t="b">
        <v>0</v>
      </c>
    </row>
    <row r="4" spans="1:16" ht="14.85" customHeight="1" x14ac:dyDescent="0.3">
      <c r="A4" t="s">
        <v>872</v>
      </c>
      <c r="B4" t="s">
        <v>2</v>
      </c>
      <c r="C4">
        <v>12696425</v>
      </c>
      <c r="D4" s="1" t="s">
        <v>3402</v>
      </c>
      <c r="E4" s="14">
        <v>43215</v>
      </c>
      <c r="F4" s="15" t="s">
        <v>2947</v>
      </c>
      <c r="G4" s="16">
        <f t="shared" ref="G4:G67" si="0">F4-F3</f>
        <v>2.0434027777782582E-4</v>
      </c>
      <c r="I4" t="b">
        <v>0</v>
      </c>
    </row>
    <row r="5" spans="1:16" ht="14.85" customHeight="1" x14ac:dyDescent="0.3">
      <c r="A5" t="s">
        <v>872</v>
      </c>
      <c r="B5" t="s">
        <v>2</v>
      </c>
      <c r="C5">
        <v>12696425</v>
      </c>
      <c r="D5" s="1" t="s">
        <v>3403</v>
      </c>
      <c r="E5" s="14">
        <v>43215</v>
      </c>
      <c r="F5" s="15" t="s">
        <v>2948</v>
      </c>
      <c r="G5" s="16">
        <f t="shared" si="0"/>
        <v>1.994212962961317E-4</v>
      </c>
      <c r="I5" t="b">
        <v>0</v>
      </c>
    </row>
    <row r="6" spans="1:16" ht="14.85" customHeight="1" x14ac:dyDescent="0.3">
      <c r="A6" t="s">
        <v>872</v>
      </c>
      <c r="B6" t="s">
        <v>2</v>
      </c>
      <c r="C6">
        <v>12696425</v>
      </c>
      <c r="D6" s="1" t="s">
        <v>3404</v>
      </c>
      <c r="E6" s="14">
        <v>43215</v>
      </c>
      <c r="F6" s="15" t="s">
        <v>2949</v>
      </c>
      <c r="G6" s="16">
        <f t="shared" si="0"/>
        <v>2.3939814814821769E-4</v>
      </c>
      <c r="I6" t="b">
        <v>0</v>
      </c>
    </row>
    <row r="7" spans="1:16" ht="329.25" customHeight="1" x14ac:dyDescent="0.3">
      <c r="A7" t="s">
        <v>872</v>
      </c>
      <c r="B7" t="s">
        <v>2</v>
      </c>
      <c r="C7">
        <v>12696425</v>
      </c>
      <c r="D7" s="1" t="s">
        <v>3405</v>
      </c>
      <c r="E7" s="14">
        <v>43215</v>
      </c>
      <c r="F7" s="15" t="s">
        <v>2950</v>
      </c>
      <c r="G7" s="16">
        <f t="shared" si="0"/>
        <v>1.1224537037035631E-4</v>
      </c>
      <c r="H7" s="16">
        <f>AVERAGE(G3:G7)</f>
        <v>1.894953703703628E-4</v>
      </c>
      <c r="I7" t="b">
        <v>1</v>
      </c>
    </row>
    <row r="8" spans="1:16" ht="353.85" customHeight="1" x14ac:dyDescent="0.3">
      <c r="A8" t="s">
        <v>872</v>
      </c>
      <c r="B8" t="s">
        <v>879</v>
      </c>
      <c r="C8">
        <v>12696425</v>
      </c>
      <c r="D8" s="1" t="s">
        <v>3406</v>
      </c>
      <c r="E8" s="14">
        <v>43215</v>
      </c>
      <c r="F8" s="15" t="s">
        <v>3407</v>
      </c>
      <c r="I8" t="b">
        <v>1</v>
      </c>
    </row>
    <row r="9" spans="1:16" ht="14.85" customHeight="1" x14ac:dyDescent="0.3">
      <c r="A9" t="s">
        <v>872</v>
      </c>
      <c r="B9" t="s">
        <v>881</v>
      </c>
      <c r="C9">
        <v>12696425</v>
      </c>
      <c r="D9" s="1" t="s">
        <v>3408</v>
      </c>
      <c r="E9" s="14">
        <v>43215</v>
      </c>
      <c r="F9" s="15" t="s">
        <v>3409</v>
      </c>
      <c r="I9" t="b">
        <v>0</v>
      </c>
    </row>
    <row r="10" spans="1:16" ht="360" x14ac:dyDescent="0.3">
      <c r="A10" t="s">
        <v>872</v>
      </c>
      <c r="B10" t="s">
        <v>881</v>
      </c>
      <c r="C10">
        <v>12696425</v>
      </c>
      <c r="D10" s="1" t="s">
        <v>3410</v>
      </c>
      <c r="E10" s="14">
        <v>43215</v>
      </c>
      <c r="F10" s="15" t="s">
        <v>3411</v>
      </c>
      <c r="G10" s="16">
        <f t="shared" si="0"/>
        <v>3.4645833333335485E-4</v>
      </c>
      <c r="I10" t="b">
        <v>1</v>
      </c>
    </row>
    <row r="11" spans="1:16" ht="14.85" customHeight="1" x14ac:dyDescent="0.3">
      <c r="A11" t="s">
        <v>872</v>
      </c>
      <c r="B11" t="s">
        <v>554</v>
      </c>
      <c r="C11">
        <v>12696425</v>
      </c>
      <c r="D11" s="1" t="s">
        <v>3412</v>
      </c>
      <c r="E11" s="14">
        <v>43215</v>
      </c>
      <c r="F11" s="15" t="s">
        <v>3413</v>
      </c>
      <c r="I11" t="b">
        <v>0</v>
      </c>
    </row>
    <row r="12" spans="1:16" ht="388.8" x14ac:dyDescent="0.3">
      <c r="A12" t="s">
        <v>872</v>
      </c>
      <c r="B12" t="s">
        <v>554</v>
      </c>
      <c r="C12">
        <v>12696425</v>
      </c>
      <c r="D12" s="1" t="s">
        <v>3414</v>
      </c>
      <c r="E12" s="14">
        <v>43215</v>
      </c>
      <c r="F12" s="15" t="s">
        <v>3415</v>
      </c>
      <c r="G12" s="16">
        <f t="shared" si="0"/>
        <v>3.7063657407410133E-4</v>
      </c>
      <c r="I12" t="b">
        <v>1</v>
      </c>
    </row>
    <row r="13" spans="1:16" ht="14.85" customHeight="1" x14ac:dyDescent="0.3">
      <c r="A13" t="s">
        <v>872</v>
      </c>
      <c r="B13" t="s">
        <v>665</v>
      </c>
      <c r="C13">
        <v>12696425</v>
      </c>
      <c r="D13" s="1" t="s">
        <v>3416</v>
      </c>
      <c r="E13" s="14">
        <v>43215</v>
      </c>
      <c r="F13" s="15" t="s">
        <v>3417</v>
      </c>
      <c r="I13" t="b">
        <v>0</v>
      </c>
    </row>
    <row r="14" spans="1:16" ht="14.85" customHeight="1" x14ac:dyDescent="0.3">
      <c r="A14" t="s">
        <v>872</v>
      </c>
      <c r="B14" t="s">
        <v>665</v>
      </c>
      <c r="C14">
        <v>12696425</v>
      </c>
      <c r="D14" s="1" t="s">
        <v>3418</v>
      </c>
      <c r="E14" s="14">
        <v>43215</v>
      </c>
      <c r="F14" s="15" t="s">
        <v>3419</v>
      </c>
      <c r="G14" s="16">
        <f t="shared" si="0"/>
        <v>1.8704861111107363E-4</v>
      </c>
      <c r="I14" t="b">
        <v>0</v>
      </c>
    </row>
    <row r="15" spans="1:16" ht="14.85" customHeight="1" x14ac:dyDescent="0.3">
      <c r="A15" t="s">
        <v>872</v>
      </c>
      <c r="B15" t="s">
        <v>665</v>
      </c>
      <c r="C15">
        <v>12696425</v>
      </c>
      <c r="D15" s="1" t="s">
        <v>3418</v>
      </c>
      <c r="E15" s="14">
        <v>43215</v>
      </c>
      <c r="F15" s="15" t="s">
        <v>3420</v>
      </c>
      <c r="G15" s="16">
        <f t="shared" si="0"/>
        <v>1.5204976851852514E-3</v>
      </c>
      <c r="I15" t="b">
        <v>0</v>
      </c>
    </row>
    <row r="16" spans="1:16" ht="14.85" customHeight="1" x14ac:dyDescent="0.3">
      <c r="A16" t="s">
        <v>872</v>
      </c>
      <c r="B16" t="s">
        <v>665</v>
      </c>
      <c r="C16">
        <v>12696425</v>
      </c>
      <c r="D16" s="1" t="s">
        <v>3416</v>
      </c>
      <c r="E16" s="14">
        <v>43215</v>
      </c>
      <c r="F16" s="15" t="s">
        <v>3421</v>
      </c>
      <c r="G16" s="16">
        <f t="shared" si="0"/>
        <v>2.1578703703706292E-4</v>
      </c>
      <c r="I16" t="b">
        <v>0</v>
      </c>
    </row>
    <row r="17" spans="1:9" ht="14.85" customHeight="1" x14ac:dyDescent="0.3">
      <c r="A17" t="s">
        <v>872</v>
      </c>
      <c r="B17" t="s">
        <v>665</v>
      </c>
      <c r="C17">
        <v>12696425</v>
      </c>
      <c r="D17" s="1" t="s">
        <v>3422</v>
      </c>
      <c r="E17" s="14">
        <v>43215</v>
      </c>
      <c r="F17" s="15" t="s">
        <v>3423</v>
      </c>
      <c r="G17" s="16">
        <f t="shared" si="0"/>
        <v>1.4532407407408243E-4</v>
      </c>
      <c r="I17" t="b">
        <v>0</v>
      </c>
    </row>
    <row r="18" spans="1:9" ht="288" x14ac:dyDescent="0.3">
      <c r="A18" t="s">
        <v>872</v>
      </c>
      <c r="B18" t="s">
        <v>665</v>
      </c>
      <c r="C18">
        <v>12696425</v>
      </c>
      <c r="D18" s="1" t="s">
        <v>3424</v>
      </c>
      <c r="E18" s="14">
        <v>43215</v>
      </c>
      <c r="F18" s="15" t="s">
        <v>3425</v>
      </c>
      <c r="G18" s="16">
        <f t="shared" si="0"/>
        <v>1.0635416666660014E-4</v>
      </c>
      <c r="H18" s="16">
        <f>AVERAGE(G14:G18)</f>
        <v>4.3500231481481412E-4</v>
      </c>
      <c r="I18" t="b">
        <v>1</v>
      </c>
    </row>
    <row r="19" spans="1:9" ht="14.85" customHeight="1" x14ac:dyDescent="0.3">
      <c r="A19" t="s">
        <v>872</v>
      </c>
      <c r="B19" t="s">
        <v>762</v>
      </c>
      <c r="C19">
        <v>12696425</v>
      </c>
      <c r="D19" s="1" t="s">
        <v>3426</v>
      </c>
      <c r="E19" s="14">
        <v>43215</v>
      </c>
      <c r="F19" s="15" t="s">
        <v>3427</v>
      </c>
      <c r="I19" t="b">
        <v>0</v>
      </c>
    </row>
    <row r="20" spans="1:9" ht="14.85" customHeight="1" x14ac:dyDescent="0.3">
      <c r="A20" t="s">
        <v>872</v>
      </c>
      <c r="B20" t="s">
        <v>762</v>
      </c>
      <c r="C20">
        <v>12696425</v>
      </c>
      <c r="D20" s="1" t="s">
        <v>3428</v>
      </c>
      <c r="E20" s="14">
        <v>43215</v>
      </c>
      <c r="F20" s="15" t="s">
        <v>3429</v>
      </c>
      <c r="G20" s="16">
        <f t="shared" si="0"/>
        <v>1.4481481481487535E-4</v>
      </c>
      <c r="I20" t="b">
        <v>0</v>
      </c>
    </row>
    <row r="21" spans="1:9" ht="14.85" customHeight="1" x14ac:dyDescent="0.3">
      <c r="A21" t="s">
        <v>872</v>
      </c>
      <c r="B21" t="s">
        <v>762</v>
      </c>
      <c r="C21">
        <v>12696425</v>
      </c>
      <c r="D21" s="1" t="s">
        <v>3430</v>
      </c>
      <c r="E21" s="14">
        <v>43215</v>
      </c>
      <c r="F21" s="15" t="s">
        <v>3431</v>
      </c>
      <c r="G21" s="16">
        <f t="shared" si="0"/>
        <v>1.4987847222222017E-3</v>
      </c>
      <c r="I21" t="b">
        <v>0</v>
      </c>
    </row>
    <row r="22" spans="1:9" ht="288" x14ac:dyDescent="0.3">
      <c r="A22" t="s">
        <v>872</v>
      </c>
      <c r="B22" t="s">
        <v>762</v>
      </c>
      <c r="C22">
        <v>12696425</v>
      </c>
      <c r="D22" s="1" t="s">
        <v>907</v>
      </c>
      <c r="E22" s="14">
        <v>43215</v>
      </c>
      <c r="F22" s="15" t="s">
        <v>3432</v>
      </c>
      <c r="G22" s="16">
        <f t="shared" si="0"/>
        <v>4.11998842592598E-3</v>
      </c>
      <c r="H22" s="16">
        <f>AVERAGE(G20:G22)</f>
        <v>1.9211959876543523E-3</v>
      </c>
      <c r="I22" t="b">
        <v>1</v>
      </c>
    </row>
    <row r="23" spans="1:9" ht="14.85" customHeight="1" x14ac:dyDescent="0.3">
      <c r="A23" t="s">
        <v>872</v>
      </c>
      <c r="B23" t="s">
        <v>2</v>
      </c>
      <c r="C23">
        <v>12696425</v>
      </c>
      <c r="D23" s="1" t="s">
        <v>3433</v>
      </c>
      <c r="E23" s="14">
        <v>43221</v>
      </c>
      <c r="F23" s="15" t="s">
        <v>3434</v>
      </c>
      <c r="I23" t="b">
        <v>0</v>
      </c>
    </row>
    <row r="24" spans="1:9" ht="14.85" customHeight="1" x14ac:dyDescent="0.3">
      <c r="A24" t="s">
        <v>872</v>
      </c>
      <c r="B24" t="s">
        <v>2</v>
      </c>
      <c r="C24">
        <v>12696425</v>
      </c>
      <c r="D24" s="1" t="s">
        <v>3405</v>
      </c>
      <c r="E24" s="14">
        <v>43221</v>
      </c>
      <c r="F24" s="15" t="s">
        <v>3435</v>
      </c>
      <c r="G24" s="16">
        <f t="shared" si="0"/>
        <v>2.2656249999999933E-4</v>
      </c>
      <c r="H24" s="16">
        <f>AVERAGE(G24)</f>
        <v>2.2656249999999933E-4</v>
      </c>
      <c r="I24" t="b">
        <v>1</v>
      </c>
    </row>
    <row r="25" spans="1:9" ht="14.85" customHeight="1" x14ac:dyDescent="0.3">
      <c r="A25" t="s">
        <v>872</v>
      </c>
      <c r="B25" t="s">
        <v>879</v>
      </c>
      <c r="C25">
        <v>12696425</v>
      </c>
      <c r="D25" s="1" t="s">
        <v>3406</v>
      </c>
      <c r="E25" s="14">
        <v>43221</v>
      </c>
      <c r="F25" s="15" t="s">
        <v>3436</v>
      </c>
      <c r="I25" t="b">
        <v>1</v>
      </c>
    </row>
    <row r="26" spans="1:9" ht="14.85" customHeight="1" x14ac:dyDescent="0.3">
      <c r="A26" t="s">
        <v>872</v>
      </c>
      <c r="B26" t="s">
        <v>881</v>
      </c>
      <c r="C26">
        <v>12696425</v>
      </c>
      <c r="D26" s="1" t="s">
        <v>3437</v>
      </c>
      <c r="E26" s="14">
        <v>43221</v>
      </c>
      <c r="F26" s="15" t="s">
        <v>3438</v>
      </c>
      <c r="I26" t="b">
        <v>1</v>
      </c>
    </row>
    <row r="27" spans="1:9" ht="14.85" customHeight="1" x14ac:dyDescent="0.3">
      <c r="A27" t="s">
        <v>872</v>
      </c>
      <c r="B27" t="s">
        <v>554</v>
      </c>
      <c r="C27">
        <v>12696425</v>
      </c>
      <c r="D27" s="1" t="s">
        <v>3439</v>
      </c>
      <c r="E27" s="14">
        <v>43221</v>
      </c>
      <c r="F27" s="15" t="s">
        <v>3440</v>
      </c>
      <c r="I27" t="b">
        <v>0</v>
      </c>
    </row>
    <row r="28" spans="1:9" ht="14.85" customHeight="1" x14ac:dyDescent="0.3">
      <c r="A28" t="s">
        <v>872</v>
      </c>
      <c r="B28" t="s">
        <v>554</v>
      </c>
      <c r="C28">
        <v>12696425</v>
      </c>
      <c r="D28" s="1" t="s">
        <v>3441</v>
      </c>
      <c r="E28" s="14">
        <v>43221</v>
      </c>
      <c r="F28" s="15" t="s">
        <v>3442</v>
      </c>
      <c r="G28" s="16">
        <f t="shared" si="0"/>
        <v>9.122800925925878E-4</v>
      </c>
      <c r="H28" s="16">
        <f>AVERAGE(G28)</f>
        <v>9.122800925925878E-4</v>
      </c>
      <c r="I28" t="b">
        <v>1</v>
      </c>
    </row>
    <row r="29" spans="1:9" ht="14.85" customHeight="1" x14ac:dyDescent="0.3">
      <c r="A29" t="s">
        <v>872</v>
      </c>
      <c r="B29" t="s">
        <v>665</v>
      </c>
      <c r="C29">
        <v>12696425</v>
      </c>
      <c r="D29" s="1" t="s">
        <v>3443</v>
      </c>
      <c r="E29" s="14">
        <v>43221</v>
      </c>
      <c r="F29" s="15" t="s">
        <v>3444</v>
      </c>
      <c r="I29" t="b">
        <v>0</v>
      </c>
    </row>
    <row r="30" spans="1:9" ht="14.85" customHeight="1" x14ac:dyDescent="0.3">
      <c r="A30" t="s">
        <v>872</v>
      </c>
      <c r="B30" t="s">
        <v>665</v>
      </c>
      <c r="C30">
        <v>12696425</v>
      </c>
      <c r="D30" s="1" t="s">
        <v>3424</v>
      </c>
      <c r="E30" s="14">
        <v>43221</v>
      </c>
      <c r="F30" s="15" t="s">
        <v>3445</v>
      </c>
      <c r="G30" s="16">
        <f t="shared" si="0"/>
        <v>9.6365740740733674E-5</v>
      </c>
      <c r="H30" s="16">
        <f>AVERAGE(G30)</f>
        <v>9.6365740740733674E-5</v>
      </c>
      <c r="I30" t="b">
        <v>1</v>
      </c>
    </row>
    <row r="31" spans="1:9" ht="14.85" customHeight="1" x14ac:dyDescent="0.3">
      <c r="A31" t="s">
        <v>872</v>
      </c>
      <c r="B31" t="s">
        <v>762</v>
      </c>
      <c r="C31">
        <v>12696425</v>
      </c>
      <c r="D31" s="1" t="s">
        <v>907</v>
      </c>
      <c r="E31" s="14">
        <v>43221</v>
      </c>
      <c r="F31" s="15" t="s">
        <v>3446</v>
      </c>
      <c r="I31" t="b">
        <v>1</v>
      </c>
    </row>
    <row r="32" spans="1:9" ht="14.85" customHeight="1" x14ac:dyDescent="0.3">
      <c r="A32" t="s">
        <v>872</v>
      </c>
      <c r="B32" t="s">
        <v>906</v>
      </c>
      <c r="C32">
        <v>12696425</v>
      </c>
      <c r="D32" s="1" t="s">
        <v>907</v>
      </c>
      <c r="E32" s="14">
        <v>43221</v>
      </c>
      <c r="F32" s="15" t="s">
        <v>3447</v>
      </c>
      <c r="I32" t="b">
        <v>1</v>
      </c>
    </row>
    <row r="33" spans="1:9" ht="14.85" customHeight="1" x14ac:dyDescent="0.3">
      <c r="A33" t="s">
        <v>872</v>
      </c>
      <c r="B33" t="s">
        <v>2</v>
      </c>
      <c r="C33">
        <v>12696425</v>
      </c>
      <c r="D33" s="1" t="s">
        <v>3405</v>
      </c>
      <c r="E33" s="14">
        <v>43221</v>
      </c>
      <c r="F33" s="15" t="s">
        <v>3448</v>
      </c>
      <c r="I33" t="b">
        <v>1</v>
      </c>
    </row>
    <row r="34" spans="1:9" ht="14.85" customHeight="1" x14ac:dyDescent="0.3">
      <c r="A34" t="s">
        <v>872</v>
      </c>
      <c r="B34" t="s">
        <v>879</v>
      </c>
      <c r="C34">
        <v>12696425</v>
      </c>
      <c r="D34" s="1" t="s">
        <v>3406</v>
      </c>
      <c r="E34" s="14">
        <v>43221</v>
      </c>
      <c r="F34" s="15" t="s">
        <v>3449</v>
      </c>
      <c r="I34" t="b">
        <v>1</v>
      </c>
    </row>
    <row r="35" spans="1:9" ht="14.85" customHeight="1" x14ac:dyDescent="0.3">
      <c r="A35" t="s">
        <v>872</v>
      </c>
      <c r="B35" t="s">
        <v>881</v>
      </c>
      <c r="C35">
        <v>12696425</v>
      </c>
      <c r="D35" s="1" t="s">
        <v>3437</v>
      </c>
      <c r="E35" s="14">
        <v>43221</v>
      </c>
      <c r="F35" s="15" t="s">
        <v>3450</v>
      </c>
      <c r="I35" t="b">
        <v>1</v>
      </c>
    </row>
    <row r="36" spans="1:9" ht="14.85" customHeight="1" x14ac:dyDescent="0.3">
      <c r="A36" t="s">
        <v>872</v>
      </c>
      <c r="B36" t="s">
        <v>554</v>
      </c>
      <c r="C36">
        <v>12696425</v>
      </c>
      <c r="D36" s="1" t="s">
        <v>3451</v>
      </c>
      <c r="E36" s="14">
        <v>43221</v>
      </c>
      <c r="F36" s="15" t="s">
        <v>3452</v>
      </c>
      <c r="I36" t="b">
        <v>1</v>
      </c>
    </row>
    <row r="37" spans="1:9" ht="14.85" customHeight="1" x14ac:dyDescent="0.3">
      <c r="A37" t="s">
        <v>872</v>
      </c>
      <c r="B37" t="s">
        <v>665</v>
      </c>
      <c r="C37">
        <v>12696425</v>
      </c>
      <c r="D37" s="1" t="s">
        <v>3424</v>
      </c>
      <c r="E37" s="14">
        <v>43221</v>
      </c>
      <c r="F37" s="15" t="s">
        <v>3453</v>
      </c>
      <c r="I37" t="b">
        <v>1</v>
      </c>
    </row>
    <row r="38" spans="1:9" ht="14.85" customHeight="1" x14ac:dyDescent="0.3">
      <c r="A38" t="s">
        <v>872</v>
      </c>
      <c r="B38" t="s">
        <v>762</v>
      </c>
      <c r="C38">
        <v>12696425</v>
      </c>
      <c r="D38" s="1" t="s">
        <v>907</v>
      </c>
      <c r="E38" s="14">
        <v>43221</v>
      </c>
      <c r="F38" s="15" t="s">
        <v>3454</v>
      </c>
      <c r="I38" t="b">
        <v>1</v>
      </c>
    </row>
    <row r="39" spans="1:9" ht="14.85" customHeight="1" x14ac:dyDescent="0.3">
      <c r="A39" t="s">
        <v>872</v>
      </c>
      <c r="B39" t="s">
        <v>906</v>
      </c>
      <c r="C39">
        <v>12696425</v>
      </c>
      <c r="D39" s="1" t="s">
        <v>907</v>
      </c>
      <c r="E39" s="14">
        <v>43221</v>
      </c>
      <c r="F39" s="15" t="s">
        <v>3455</v>
      </c>
      <c r="I39" t="b">
        <v>1</v>
      </c>
    </row>
    <row r="40" spans="1:9" ht="14.85" customHeight="1" x14ac:dyDescent="0.3">
      <c r="A40" t="s">
        <v>872</v>
      </c>
      <c r="B40" t="s">
        <v>2</v>
      </c>
      <c r="C40">
        <v>12696425</v>
      </c>
      <c r="D40" s="1" t="s">
        <v>3405</v>
      </c>
      <c r="E40" s="14">
        <v>43222</v>
      </c>
      <c r="F40" s="15" t="s">
        <v>3456</v>
      </c>
      <c r="I40" t="b">
        <v>1</v>
      </c>
    </row>
    <row r="41" spans="1:9" ht="14.85" customHeight="1" x14ac:dyDescent="0.3">
      <c r="A41" t="s">
        <v>872</v>
      </c>
      <c r="B41" t="s">
        <v>879</v>
      </c>
      <c r="C41">
        <v>12696425</v>
      </c>
      <c r="D41" s="1" t="s">
        <v>3406</v>
      </c>
      <c r="E41" s="14">
        <v>43222</v>
      </c>
      <c r="F41" s="15" t="s">
        <v>3457</v>
      </c>
      <c r="G41" s="16">
        <f t="shared" si="0"/>
        <v>2.2831018518509882E-4</v>
      </c>
      <c r="I41" t="b">
        <v>1</v>
      </c>
    </row>
    <row r="42" spans="1:9" ht="14.85" customHeight="1" x14ac:dyDescent="0.3">
      <c r="A42" t="s">
        <v>872</v>
      </c>
      <c r="B42" t="s">
        <v>881</v>
      </c>
      <c r="C42">
        <v>12696425</v>
      </c>
      <c r="D42" s="1" t="s">
        <v>3437</v>
      </c>
      <c r="E42" s="14">
        <v>43222</v>
      </c>
      <c r="F42" s="15" t="s">
        <v>3458</v>
      </c>
      <c r="G42" s="16">
        <f t="shared" si="0"/>
        <v>2.1499999999996522E-4</v>
      </c>
      <c r="I42" t="b">
        <v>1</v>
      </c>
    </row>
    <row r="43" spans="1:9" ht="14.85" customHeight="1" x14ac:dyDescent="0.3">
      <c r="A43" t="s">
        <v>872</v>
      </c>
      <c r="B43" t="s">
        <v>554</v>
      </c>
      <c r="C43">
        <v>12696425</v>
      </c>
      <c r="D43" s="1" t="s">
        <v>3459</v>
      </c>
      <c r="E43" s="14">
        <v>43222</v>
      </c>
      <c r="F43" s="15" t="s">
        <v>3460</v>
      </c>
      <c r="I43" t="b">
        <v>0</v>
      </c>
    </row>
    <row r="44" spans="1:9" ht="14.85" customHeight="1" x14ac:dyDescent="0.3">
      <c r="A44" t="s">
        <v>872</v>
      </c>
      <c r="B44" t="s">
        <v>554</v>
      </c>
      <c r="C44">
        <v>12696425</v>
      </c>
      <c r="D44" s="1" t="s">
        <v>3451</v>
      </c>
      <c r="E44" s="14">
        <v>43222</v>
      </c>
      <c r="F44" s="15" t="s">
        <v>3461</v>
      </c>
      <c r="G44" s="16">
        <f t="shared" si="0"/>
        <v>4.6608796296365718E-5</v>
      </c>
      <c r="H44" s="16">
        <f>AVERAGE(G44)</f>
        <v>4.6608796296365718E-5</v>
      </c>
      <c r="I44" t="b">
        <v>1</v>
      </c>
    </row>
    <row r="45" spans="1:9" ht="14.85" customHeight="1" x14ac:dyDescent="0.3">
      <c r="A45" t="s">
        <v>872</v>
      </c>
      <c r="B45" t="s">
        <v>665</v>
      </c>
      <c r="C45">
        <v>12696425</v>
      </c>
      <c r="D45" s="1" t="s">
        <v>3424</v>
      </c>
      <c r="E45" s="14">
        <v>43222</v>
      </c>
      <c r="F45" s="15" t="s">
        <v>3462</v>
      </c>
      <c r="I45" t="b">
        <v>1</v>
      </c>
    </row>
    <row r="46" spans="1:9" ht="14.85" customHeight="1" x14ac:dyDescent="0.3">
      <c r="A46" t="s">
        <v>872</v>
      </c>
      <c r="B46" t="s">
        <v>762</v>
      </c>
      <c r="C46">
        <v>12696425</v>
      </c>
      <c r="D46" s="1" t="s">
        <v>907</v>
      </c>
      <c r="E46" s="14">
        <v>43222</v>
      </c>
      <c r="F46" s="15" t="s">
        <v>3463</v>
      </c>
      <c r="G46" s="16">
        <f t="shared" si="0"/>
        <v>1.7268518518520626E-4</v>
      </c>
      <c r="I46" t="b">
        <v>1</v>
      </c>
    </row>
    <row r="47" spans="1:9" s="18" customFormat="1" ht="14.85" customHeight="1" thickBot="1" x14ac:dyDescent="0.35">
      <c r="A47" s="18" t="s">
        <v>872</v>
      </c>
      <c r="B47" s="18" t="s">
        <v>2</v>
      </c>
      <c r="C47" s="18">
        <v>12696425</v>
      </c>
      <c r="D47" s="19" t="s">
        <v>3405</v>
      </c>
      <c r="E47" s="20">
        <v>43223</v>
      </c>
      <c r="F47" s="21" t="s">
        <v>3464</v>
      </c>
      <c r="G47" s="22"/>
      <c r="H47" s="22"/>
      <c r="I47" s="18" t="b">
        <v>0</v>
      </c>
    </row>
    <row r="48" spans="1:9" ht="14.85" customHeight="1" x14ac:dyDescent="0.3">
      <c r="A48" t="s">
        <v>872</v>
      </c>
      <c r="B48" t="s">
        <v>2</v>
      </c>
      <c r="C48">
        <v>18621716</v>
      </c>
      <c r="D48" s="1" t="s">
        <v>3465</v>
      </c>
      <c r="E48" s="14">
        <v>43220</v>
      </c>
      <c r="F48" s="15" t="s">
        <v>2951</v>
      </c>
      <c r="I48" t="b">
        <v>0</v>
      </c>
    </row>
    <row r="49" spans="1:9" ht="14.85" customHeight="1" x14ac:dyDescent="0.3">
      <c r="A49" t="s">
        <v>872</v>
      </c>
      <c r="B49" t="s">
        <v>2</v>
      </c>
      <c r="C49">
        <v>18621716</v>
      </c>
      <c r="D49" s="1" t="s">
        <v>3466</v>
      </c>
      <c r="E49" s="14">
        <v>43220</v>
      </c>
      <c r="F49" s="15" t="s">
        <v>2952</v>
      </c>
      <c r="G49" s="16">
        <f t="shared" si="0"/>
        <v>1.8818171296296343E-3</v>
      </c>
      <c r="I49" t="b">
        <v>0</v>
      </c>
    </row>
    <row r="50" spans="1:9" ht="14.85" customHeight="1" x14ac:dyDescent="0.3">
      <c r="A50" t="s">
        <v>872</v>
      </c>
      <c r="B50" t="s">
        <v>2</v>
      </c>
      <c r="C50">
        <v>18621716</v>
      </c>
      <c r="D50" s="1" t="s">
        <v>3467</v>
      </c>
      <c r="E50" s="14">
        <v>43220</v>
      </c>
      <c r="F50" s="15" t="s">
        <v>2953</v>
      </c>
      <c r="G50" s="16">
        <f t="shared" si="0"/>
        <v>4.8543981481480314E-4</v>
      </c>
      <c r="I50" t="b">
        <v>0</v>
      </c>
    </row>
    <row r="51" spans="1:9" ht="14.85" customHeight="1" x14ac:dyDescent="0.3">
      <c r="A51" t="s">
        <v>872</v>
      </c>
      <c r="B51" t="s">
        <v>2</v>
      </c>
      <c r="C51">
        <v>18621716</v>
      </c>
      <c r="D51" s="1" t="s">
        <v>3468</v>
      </c>
      <c r="E51" s="14">
        <v>43220</v>
      </c>
      <c r="F51" s="15" t="s">
        <v>2954</v>
      </c>
      <c r="G51" s="16">
        <f t="shared" si="0"/>
        <v>1.50358796296296E-4</v>
      </c>
      <c r="I51" t="b">
        <v>0</v>
      </c>
    </row>
    <row r="52" spans="1:9" ht="14.85" customHeight="1" x14ac:dyDescent="0.3">
      <c r="A52" t="s">
        <v>872</v>
      </c>
      <c r="B52" t="s">
        <v>2</v>
      </c>
      <c r="C52">
        <v>18621716</v>
      </c>
      <c r="D52" s="1" t="s">
        <v>3469</v>
      </c>
      <c r="E52" s="14">
        <v>43220</v>
      </c>
      <c r="F52" s="15" t="s">
        <v>2955</v>
      </c>
      <c r="G52" s="16">
        <f t="shared" si="0"/>
        <v>6.744328703703617E-4</v>
      </c>
      <c r="I52" t="b">
        <v>0</v>
      </c>
    </row>
    <row r="53" spans="1:9" ht="14.85" customHeight="1" x14ac:dyDescent="0.3">
      <c r="A53" t="s">
        <v>872</v>
      </c>
      <c r="B53" t="s">
        <v>2</v>
      </c>
      <c r="C53">
        <v>18621716</v>
      </c>
      <c r="D53" s="1" t="s">
        <v>3470</v>
      </c>
      <c r="E53" s="14">
        <v>43220</v>
      </c>
      <c r="F53" s="15" t="s">
        <v>2956</v>
      </c>
      <c r="G53" s="16">
        <f t="shared" si="0"/>
        <v>1.4496527777776991E-4</v>
      </c>
      <c r="I53" t="b">
        <v>0</v>
      </c>
    </row>
    <row r="54" spans="1:9" ht="14.85" customHeight="1" x14ac:dyDescent="0.3">
      <c r="A54" t="s">
        <v>872</v>
      </c>
      <c r="B54" t="s">
        <v>2</v>
      </c>
      <c r="C54">
        <v>18621716</v>
      </c>
      <c r="D54" s="1" t="s">
        <v>3471</v>
      </c>
      <c r="E54" s="14">
        <v>43220</v>
      </c>
      <c r="F54" s="15" t="s">
        <v>2957</v>
      </c>
      <c r="G54" s="16">
        <f t="shared" si="0"/>
        <v>2.3056712962964132E-4</v>
      </c>
      <c r="I54" t="b">
        <v>0</v>
      </c>
    </row>
    <row r="55" spans="1:9" ht="14.85" customHeight="1" x14ac:dyDescent="0.3">
      <c r="A55" t="s">
        <v>872</v>
      </c>
      <c r="B55" t="s">
        <v>2</v>
      </c>
      <c r="C55">
        <v>18621716</v>
      </c>
      <c r="D55" s="1" t="s">
        <v>3467</v>
      </c>
      <c r="E55" s="14">
        <v>43220</v>
      </c>
      <c r="F55" s="15" t="s">
        <v>2958</v>
      </c>
      <c r="G55" s="16">
        <f t="shared" si="0"/>
        <v>6.1187500000001172E-4</v>
      </c>
      <c r="I55" t="b">
        <v>0</v>
      </c>
    </row>
    <row r="56" spans="1:9" ht="14.85" customHeight="1" x14ac:dyDescent="0.3">
      <c r="A56" t="s">
        <v>872</v>
      </c>
      <c r="B56" t="s">
        <v>2</v>
      </c>
      <c r="C56">
        <v>18621716</v>
      </c>
      <c r="D56" s="1" t="s">
        <v>3472</v>
      </c>
      <c r="E56" s="14">
        <v>43220</v>
      </c>
      <c r="F56" s="15" t="s">
        <v>2959</v>
      </c>
      <c r="G56" s="16">
        <f t="shared" si="0"/>
        <v>7.473379629630017E-5</v>
      </c>
      <c r="I56" t="b">
        <v>0</v>
      </c>
    </row>
    <row r="57" spans="1:9" ht="14.85" customHeight="1" x14ac:dyDescent="0.3">
      <c r="A57" t="s">
        <v>872</v>
      </c>
      <c r="B57" t="s">
        <v>2</v>
      </c>
      <c r="C57">
        <v>18621716</v>
      </c>
      <c r="D57" s="1" t="s">
        <v>3469</v>
      </c>
      <c r="E57" s="14">
        <v>43220</v>
      </c>
      <c r="F57" s="15" t="s">
        <v>2960</v>
      </c>
      <c r="G57" s="16">
        <f t="shared" si="0"/>
        <v>6.1637731481478664E-4</v>
      </c>
      <c r="I57" t="b">
        <v>0</v>
      </c>
    </row>
    <row r="58" spans="1:9" ht="14.85" customHeight="1" x14ac:dyDescent="0.3">
      <c r="A58" t="s">
        <v>872</v>
      </c>
      <c r="B58" t="s">
        <v>2</v>
      </c>
      <c r="C58">
        <v>18621716</v>
      </c>
      <c r="D58" s="1" t="s">
        <v>3473</v>
      </c>
      <c r="E58" s="14">
        <v>43220</v>
      </c>
      <c r="F58" s="15" t="s">
        <v>2961</v>
      </c>
      <c r="G58" s="16">
        <f t="shared" si="0"/>
        <v>2.1239583333335088E-4</v>
      </c>
      <c r="I58" t="b">
        <v>0</v>
      </c>
    </row>
    <row r="59" spans="1:9" ht="14.85" customHeight="1" x14ac:dyDescent="0.3">
      <c r="A59" t="s">
        <v>872</v>
      </c>
      <c r="B59" t="s">
        <v>2</v>
      </c>
      <c r="C59">
        <v>18621716</v>
      </c>
      <c r="D59" s="1" t="s">
        <v>3468</v>
      </c>
      <c r="E59" s="14">
        <v>43220</v>
      </c>
      <c r="F59" s="15" t="s">
        <v>2962</v>
      </c>
      <c r="G59" s="16">
        <f t="shared" si="0"/>
        <v>2.2857638888887366E-4</v>
      </c>
      <c r="I59" t="b">
        <v>0</v>
      </c>
    </row>
    <row r="60" spans="1:9" ht="14.85" customHeight="1" x14ac:dyDescent="0.3">
      <c r="A60" t="s">
        <v>872</v>
      </c>
      <c r="B60" t="s">
        <v>2</v>
      </c>
      <c r="C60">
        <v>18621716</v>
      </c>
      <c r="D60" s="1" t="s">
        <v>3474</v>
      </c>
      <c r="E60" s="14">
        <v>43220</v>
      </c>
      <c r="F60" s="15" t="s">
        <v>2963</v>
      </c>
      <c r="G60" s="16">
        <f t="shared" si="0"/>
        <v>6.2760416666668428E-4</v>
      </c>
      <c r="I60" t="b">
        <v>0</v>
      </c>
    </row>
    <row r="61" spans="1:9" ht="14.85" customHeight="1" x14ac:dyDescent="0.3">
      <c r="A61" t="s">
        <v>872</v>
      </c>
      <c r="B61" t="s">
        <v>2</v>
      </c>
      <c r="C61">
        <v>18621716</v>
      </c>
      <c r="D61" s="1" t="s">
        <v>3405</v>
      </c>
      <c r="E61" s="14">
        <v>43223</v>
      </c>
      <c r="F61" s="15" t="s">
        <v>2965</v>
      </c>
      <c r="G61" s="16">
        <f t="shared" si="0"/>
        <v>3.6217939814814915E-3</v>
      </c>
      <c r="I61" t="b">
        <v>1</v>
      </c>
    </row>
    <row r="62" spans="1:9" ht="14.85" customHeight="1" x14ac:dyDescent="0.3">
      <c r="A62" t="s">
        <v>872</v>
      </c>
      <c r="B62" t="s">
        <v>879</v>
      </c>
      <c r="C62">
        <v>18621716</v>
      </c>
      <c r="D62" s="1" t="s">
        <v>3475</v>
      </c>
      <c r="E62" s="14">
        <v>43223</v>
      </c>
      <c r="F62" s="15" t="s">
        <v>3476</v>
      </c>
      <c r="G62" s="16">
        <f t="shared" si="0"/>
        <v>8.3777777777777063E-4</v>
      </c>
      <c r="I62" t="b">
        <v>0</v>
      </c>
    </row>
    <row r="63" spans="1:9" ht="14.85" customHeight="1" x14ac:dyDescent="0.3">
      <c r="A63" t="s">
        <v>872</v>
      </c>
      <c r="B63" t="s">
        <v>879</v>
      </c>
      <c r="C63">
        <v>18621716</v>
      </c>
      <c r="D63" s="1" t="s">
        <v>3477</v>
      </c>
      <c r="E63" s="14">
        <v>43223</v>
      </c>
      <c r="F63" s="15" t="s">
        <v>3478</v>
      </c>
      <c r="G63" s="16">
        <f t="shared" si="0"/>
        <v>1.7151736111111204E-3</v>
      </c>
      <c r="I63" t="b">
        <v>1</v>
      </c>
    </row>
    <row r="64" spans="1:9" ht="14.85" customHeight="1" x14ac:dyDescent="0.3">
      <c r="A64" t="s">
        <v>872</v>
      </c>
      <c r="B64" t="s">
        <v>2</v>
      </c>
      <c r="C64">
        <v>18621716</v>
      </c>
      <c r="D64" s="1" t="s">
        <v>3405</v>
      </c>
      <c r="E64" s="14">
        <v>43223</v>
      </c>
      <c r="F64" s="15" t="s">
        <v>3479</v>
      </c>
      <c r="G64" s="16">
        <f t="shared" si="0"/>
        <v>8.3803240740737417E-4</v>
      </c>
      <c r="I64" t="b">
        <v>1</v>
      </c>
    </row>
    <row r="65" spans="1:9" ht="14.85" customHeight="1" x14ac:dyDescent="0.3">
      <c r="A65" t="s">
        <v>872</v>
      </c>
      <c r="B65" t="s">
        <v>879</v>
      </c>
      <c r="C65">
        <v>18621716</v>
      </c>
      <c r="D65" s="1" t="s">
        <v>3480</v>
      </c>
      <c r="E65" s="14">
        <v>43223</v>
      </c>
      <c r="F65" s="15" t="s">
        <v>3481</v>
      </c>
      <c r="G65" s="16">
        <f t="shared" si="0"/>
        <v>5.1053240740742134E-4</v>
      </c>
      <c r="I65" t="b">
        <v>0</v>
      </c>
    </row>
    <row r="66" spans="1:9" ht="14.85" customHeight="1" x14ac:dyDescent="0.3">
      <c r="A66" t="s">
        <v>872</v>
      </c>
      <c r="B66" t="s">
        <v>879</v>
      </c>
      <c r="C66">
        <v>18621716</v>
      </c>
      <c r="D66" s="1" t="s">
        <v>3477</v>
      </c>
      <c r="E66" s="14">
        <v>43223</v>
      </c>
      <c r="F66" s="15" t="s">
        <v>3482</v>
      </c>
      <c r="G66" s="16">
        <f t="shared" si="0"/>
        <v>1.6505787037038311E-4</v>
      </c>
      <c r="I66" t="b">
        <v>1</v>
      </c>
    </row>
    <row r="67" spans="1:9" ht="14.85" customHeight="1" x14ac:dyDescent="0.3">
      <c r="A67" t="s">
        <v>872</v>
      </c>
      <c r="B67" t="s">
        <v>881</v>
      </c>
      <c r="C67">
        <v>18621716</v>
      </c>
      <c r="D67" s="1" t="s">
        <v>3437</v>
      </c>
      <c r="E67" s="14">
        <v>43223</v>
      </c>
      <c r="F67" s="15" t="s">
        <v>3483</v>
      </c>
      <c r="G67" s="16">
        <f t="shared" si="0"/>
        <v>2.5979398148148203E-3</v>
      </c>
      <c r="I67" t="b">
        <v>1</v>
      </c>
    </row>
    <row r="68" spans="1:9" ht="14.85" customHeight="1" x14ac:dyDescent="0.3">
      <c r="A68" t="s">
        <v>872</v>
      </c>
      <c r="B68" t="s">
        <v>554</v>
      </c>
      <c r="C68">
        <v>18621716</v>
      </c>
      <c r="D68" s="1" t="s">
        <v>3484</v>
      </c>
      <c r="E68" s="14">
        <v>43223</v>
      </c>
      <c r="F68" s="15" t="s">
        <v>3485</v>
      </c>
      <c r="G68" s="16">
        <f t="shared" ref="G68:G131" si="1">F68-F67</f>
        <v>1.5421296296294629E-4</v>
      </c>
      <c r="I68" t="b">
        <v>0</v>
      </c>
    </row>
    <row r="69" spans="1:9" ht="14.85" customHeight="1" x14ac:dyDescent="0.3">
      <c r="A69" t="s">
        <v>872</v>
      </c>
      <c r="B69" t="s">
        <v>554</v>
      </c>
      <c r="C69">
        <v>18621716</v>
      </c>
      <c r="D69" s="1" t="s">
        <v>3486</v>
      </c>
      <c r="E69" s="14">
        <v>43223</v>
      </c>
      <c r="F69" s="15" t="s">
        <v>3487</v>
      </c>
      <c r="G69" s="16">
        <f t="shared" si="1"/>
        <v>1.2260416666667884E-4</v>
      </c>
      <c r="I69" t="b">
        <v>0</v>
      </c>
    </row>
    <row r="70" spans="1:9" ht="14.85" customHeight="1" x14ac:dyDescent="0.3">
      <c r="A70" t="s">
        <v>872</v>
      </c>
      <c r="B70" t="s">
        <v>554</v>
      </c>
      <c r="C70">
        <v>18621716</v>
      </c>
      <c r="D70" s="1" t="s">
        <v>3488</v>
      </c>
      <c r="E70" s="14">
        <v>43223</v>
      </c>
      <c r="F70" s="15" t="s">
        <v>3489</v>
      </c>
      <c r="G70" s="16">
        <f t="shared" si="1"/>
        <v>2.4800925925924644E-4</v>
      </c>
      <c r="I70" t="b">
        <v>0</v>
      </c>
    </row>
    <row r="71" spans="1:9" ht="14.85" customHeight="1" x14ac:dyDescent="0.3">
      <c r="A71" t="s">
        <v>872</v>
      </c>
      <c r="B71" t="s">
        <v>554</v>
      </c>
      <c r="C71">
        <v>18621716</v>
      </c>
      <c r="D71" s="1" t="s">
        <v>3490</v>
      </c>
      <c r="E71" s="14">
        <v>43223</v>
      </c>
      <c r="F71" s="15" t="s">
        <v>3491</v>
      </c>
      <c r="G71" s="16">
        <f t="shared" si="1"/>
        <v>1.0322916666666293E-4</v>
      </c>
      <c r="I71" t="b">
        <v>1</v>
      </c>
    </row>
    <row r="72" spans="1:9" ht="14.85" customHeight="1" x14ac:dyDescent="0.3">
      <c r="A72" t="s">
        <v>872</v>
      </c>
      <c r="B72" t="s">
        <v>665</v>
      </c>
      <c r="C72">
        <v>18621716</v>
      </c>
      <c r="D72" s="1" t="s">
        <v>3422</v>
      </c>
      <c r="E72" s="14">
        <v>43223</v>
      </c>
      <c r="F72" s="15" t="s">
        <v>3492</v>
      </c>
      <c r="G72" s="16">
        <f t="shared" si="1"/>
        <v>2.8714120370371132E-4</v>
      </c>
      <c r="I72" t="b">
        <v>0</v>
      </c>
    </row>
    <row r="73" spans="1:9" ht="14.85" customHeight="1" x14ac:dyDescent="0.3">
      <c r="A73" t="s">
        <v>872</v>
      </c>
      <c r="B73" t="s">
        <v>665</v>
      </c>
      <c r="C73">
        <v>18621716</v>
      </c>
      <c r="D73" s="1" t="s">
        <v>3493</v>
      </c>
      <c r="E73" s="14">
        <v>43223</v>
      </c>
      <c r="F73" s="15" t="s">
        <v>3494</v>
      </c>
      <c r="G73" s="16">
        <f t="shared" si="1"/>
        <v>2.3516203703702332E-4</v>
      </c>
      <c r="I73" t="b">
        <v>0</v>
      </c>
    </row>
    <row r="74" spans="1:9" ht="14.85" customHeight="1" x14ac:dyDescent="0.3">
      <c r="A74" t="s">
        <v>872</v>
      </c>
      <c r="B74" t="s">
        <v>665</v>
      </c>
      <c r="C74">
        <v>18621716</v>
      </c>
      <c r="D74" s="1" t="s">
        <v>3495</v>
      </c>
      <c r="E74" s="14">
        <v>43223</v>
      </c>
      <c r="F74" s="15" t="s">
        <v>3496</v>
      </c>
      <c r="G74" s="16">
        <f t="shared" si="1"/>
        <v>2.9960648148150137E-4</v>
      </c>
      <c r="I74" t="b">
        <v>0</v>
      </c>
    </row>
    <row r="75" spans="1:9" ht="14.85" customHeight="1" x14ac:dyDescent="0.3">
      <c r="A75" t="s">
        <v>872</v>
      </c>
      <c r="B75" t="s">
        <v>665</v>
      </c>
      <c r="C75">
        <v>18621716</v>
      </c>
      <c r="D75" s="1" t="s">
        <v>3422</v>
      </c>
      <c r="E75" s="14">
        <v>43223</v>
      </c>
      <c r="F75" s="15" t="s">
        <v>3497</v>
      </c>
      <c r="G75" s="16">
        <f t="shared" si="1"/>
        <v>3.7236111111110803E-4</v>
      </c>
      <c r="I75" t="b">
        <v>0</v>
      </c>
    </row>
    <row r="76" spans="1:9" ht="14.85" customHeight="1" x14ac:dyDescent="0.3">
      <c r="A76" t="s">
        <v>872</v>
      </c>
      <c r="B76" t="s">
        <v>665</v>
      </c>
      <c r="C76">
        <v>18621716</v>
      </c>
      <c r="D76" s="1" t="s">
        <v>3498</v>
      </c>
      <c r="E76" s="14">
        <v>43223</v>
      </c>
      <c r="F76" s="15" t="s">
        <v>3499</v>
      </c>
      <c r="G76" s="16">
        <f t="shared" si="1"/>
        <v>9.3645254629629582E-3</v>
      </c>
      <c r="I76" t="b">
        <v>1</v>
      </c>
    </row>
    <row r="77" spans="1:9" ht="14.85" customHeight="1" x14ac:dyDescent="0.3">
      <c r="A77" t="s">
        <v>872</v>
      </c>
      <c r="B77" t="s">
        <v>2</v>
      </c>
      <c r="C77">
        <v>18621716</v>
      </c>
      <c r="D77" s="1" t="s">
        <v>3405</v>
      </c>
      <c r="E77" s="14">
        <v>43223</v>
      </c>
      <c r="F77" s="15" t="s">
        <v>3500</v>
      </c>
      <c r="G77" s="16">
        <f t="shared" si="1"/>
        <v>0.73953814814814822</v>
      </c>
      <c r="I77" t="b">
        <v>1</v>
      </c>
    </row>
    <row r="78" spans="1:9" ht="14.85" customHeight="1" x14ac:dyDescent="0.3">
      <c r="A78" t="s">
        <v>872</v>
      </c>
      <c r="B78" t="s">
        <v>879</v>
      </c>
      <c r="C78">
        <v>18621716</v>
      </c>
      <c r="D78" s="1" t="s">
        <v>3501</v>
      </c>
      <c r="E78" s="14">
        <v>43223</v>
      </c>
      <c r="F78" s="15" t="s">
        <v>3502</v>
      </c>
      <c r="G78" s="16">
        <f t="shared" si="1"/>
        <v>3.7148148148136162E-4</v>
      </c>
      <c r="I78" t="b">
        <v>0</v>
      </c>
    </row>
    <row r="79" spans="1:9" ht="14.85" customHeight="1" x14ac:dyDescent="0.3">
      <c r="A79" t="s">
        <v>872</v>
      </c>
      <c r="B79" t="s">
        <v>879</v>
      </c>
      <c r="C79">
        <v>18621716</v>
      </c>
      <c r="D79" s="1" t="s">
        <v>3503</v>
      </c>
      <c r="E79" s="14">
        <v>43223</v>
      </c>
      <c r="F79" s="15" t="s">
        <v>3504</v>
      </c>
      <c r="G79" s="16">
        <f t="shared" si="1"/>
        <v>1.4174768518526726E-4</v>
      </c>
      <c r="I79" t="b">
        <v>0</v>
      </c>
    </row>
    <row r="80" spans="1:9" ht="14.85" customHeight="1" x14ac:dyDescent="0.3">
      <c r="A80" t="s">
        <v>872</v>
      </c>
      <c r="B80" t="s">
        <v>879</v>
      </c>
      <c r="C80">
        <v>18621716</v>
      </c>
      <c r="D80" s="1" t="s">
        <v>3505</v>
      </c>
      <c r="E80" s="14">
        <v>43223</v>
      </c>
      <c r="F80" s="15" t="s">
        <v>3506</v>
      </c>
      <c r="G80" s="16">
        <f t="shared" si="1"/>
        <v>1.1378472222223213E-4</v>
      </c>
      <c r="I80" t="b">
        <v>0</v>
      </c>
    </row>
    <row r="81" spans="1:9" ht="14.85" customHeight="1" x14ac:dyDescent="0.3">
      <c r="A81" t="s">
        <v>872</v>
      </c>
      <c r="B81" t="s">
        <v>879</v>
      </c>
      <c r="C81">
        <v>18621716</v>
      </c>
      <c r="D81" s="1" t="s">
        <v>3507</v>
      </c>
      <c r="E81" s="14">
        <v>43223</v>
      </c>
      <c r="F81" s="15" t="s">
        <v>3508</v>
      </c>
      <c r="G81" s="16">
        <f t="shared" si="1"/>
        <v>4.4980324074073152E-4</v>
      </c>
      <c r="I81" t="b">
        <v>1</v>
      </c>
    </row>
    <row r="82" spans="1:9" ht="14.85" customHeight="1" x14ac:dyDescent="0.3">
      <c r="A82" t="s">
        <v>872</v>
      </c>
      <c r="B82" t="s">
        <v>881</v>
      </c>
      <c r="C82">
        <v>18621716</v>
      </c>
      <c r="D82" s="1" t="s">
        <v>3408</v>
      </c>
      <c r="E82" s="14">
        <v>43223</v>
      </c>
      <c r="F82" s="15" t="s">
        <v>3509</v>
      </c>
      <c r="G82" s="16">
        <f t="shared" si="1"/>
        <v>3.4829861111118632E-4</v>
      </c>
      <c r="I82" t="b">
        <v>0</v>
      </c>
    </row>
    <row r="83" spans="1:9" ht="14.85" customHeight="1" x14ac:dyDescent="0.3">
      <c r="A83" t="s">
        <v>872</v>
      </c>
      <c r="B83" t="s">
        <v>881</v>
      </c>
      <c r="C83">
        <v>18621716</v>
      </c>
      <c r="D83" s="1" t="s">
        <v>3437</v>
      </c>
      <c r="E83" s="14">
        <v>43223</v>
      </c>
      <c r="F83" s="15" t="s">
        <v>3510</v>
      </c>
      <c r="G83" s="16">
        <f t="shared" si="1"/>
        <v>1.8738425925912683E-4</v>
      </c>
      <c r="I83" t="b">
        <v>1</v>
      </c>
    </row>
    <row r="84" spans="1:9" ht="14.85" customHeight="1" x14ac:dyDescent="0.3">
      <c r="A84" t="s">
        <v>872</v>
      </c>
      <c r="B84" t="s">
        <v>554</v>
      </c>
      <c r="C84">
        <v>18621716</v>
      </c>
      <c r="D84" s="1" t="s">
        <v>3484</v>
      </c>
      <c r="E84" s="14">
        <v>43223</v>
      </c>
      <c r="F84" s="15" t="s">
        <v>3511</v>
      </c>
      <c r="G84" s="16">
        <f t="shared" si="1"/>
        <v>5.4555555555557689E-4</v>
      </c>
      <c r="I84" t="b">
        <v>0</v>
      </c>
    </row>
    <row r="85" spans="1:9" ht="14.85" customHeight="1" x14ac:dyDescent="0.3">
      <c r="A85" t="s">
        <v>872</v>
      </c>
      <c r="B85" t="s">
        <v>554</v>
      </c>
      <c r="C85">
        <v>18621716</v>
      </c>
      <c r="D85" s="1" t="s">
        <v>3486</v>
      </c>
      <c r="E85" s="14">
        <v>43223</v>
      </c>
      <c r="F85" s="15" t="s">
        <v>3512</v>
      </c>
      <c r="G85" s="16">
        <f t="shared" si="1"/>
        <v>1.4855324074081189E-4</v>
      </c>
      <c r="I85" t="b">
        <v>0</v>
      </c>
    </row>
    <row r="86" spans="1:9" ht="14.85" customHeight="1" x14ac:dyDescent="0.3">
      <c r="A86" t="s">
        <v>872</v>
      </c>
      <c r="B86" t="s">
        <v>554</v>
      </c>
      <c r="C86">
        <v>18621716</v>
      </c>
      <c r="D86" s="1" t="s">
        <v>3513</v>
      </c>
      <c r="E86" s="14">
        <v>43223</v>
      </c>
      <c r="F86" s="15" t="s">
        <v>3514</v>
      </c>
      <c r="G86" s="16">
        <f t="shared" si="1"/>
        <v>5.3118055555556598E-4</v>
      </c>
      <c r="I86" t="b">
        <v>0</v>
      </c>
    </row>
    <row r="87" spans="1:9" ht="14.85" customHeight="1" x14ac:dyDescent="0.3">
      <c r="A87" t="s">
        <v>872</v>
      </c>
      <c r="B87" t="s">
        <v>554</v>
      </c>
      <c r="C87">
        <v>18621716</v>
      </c>
      <c r="D87" s="1" t="s">
        <v>3488</v>
      </c>
      <c r="E87" s="14">
        <v>43223</v>
      </c>
      <c r="F87" s="15" t="s">
        <v>3515</v>
      </c>
      <c r="G87" s="16">
        <f t="shared" si="1"/>
        <v>4.1814814814811196E-4</v>
      </c>
      <c r="I87" t="b">
        <v>0</v>
      </c>
    </row>
    <row r="88" spans="1:9" ht="14.85" customHeight="1" x14ac:dyDescent="0.3">
      <c r="A88" t="s">
        <v>872</v>
      </c>
      <c r="B88" t="s">
        <v>554</v>
      </c>
      <c r="C88">
        <v>18621716</v>
      </c>
      <c r="D88" s="1" t="s">
        <v>3490</v>
      </c>
      <c r="E88" s="14">
        <v>43223</v>
      </c>
      <c r="F88" s="15" t="s">
        <v>3516</v>
      </c>
      <c r="G88" s="16">
        <f t="shared" si="1"/>
        <v>9.0509259259352604E-5</v>
      </c>
      <c r="I88" t="b">
        <v>1</v>
      </c>
    </row>
    <row r="89" spans="1:9" ht="14.85" customHeight="1" x14ac:dyDescent="0.3">
      <c r="A89" t="s">
        <v>872</v>
      </c>
      <c r="B89" t="s">
        <v>665</v>
      </c>
      <c r="C89">
        <v>18621716</v>
      </c>
      <c r="D89" s="1" t="s">
        <v>3422</v>
      </c>
      <c r="E89" s="14">
        <v>43223</v>
      </c>
      <c r="F89" s="15" t="s">
        <v>3517</v>
      </c>
      <c r="G89" s="16">
        <f t="shared" si="1"/>
        <v>5.8820601851838905E-4</v>
      </c>
      <c r="I89" t="b">
        <v>0</v>
      </c>
    </row>
    <row r="90" spans="1:9" ht="14.85" customHeight="1" x14ac:dyDescent="0.3">
      <c r="A90" t="s">
        <v>872</v>
      </c>
      <c r="B90" t="s">
        <v>665</v>
      </c>
      <c r="C90">
        <v>18621716</v>
      </c>
      <c r="D90" s="1" t="s">
        <v>3518</v>
      </c>
      <c r="E90" s="14">
        <v>43223</v>
      </c>
      <c r="F90" s="15" t="s">
        <v>3519</v>
      </c>
      <c r="G90" s="16">
        <f t="shared" si="1"/>
        <v>4.355092592592813E-4</v>
      </c>
      <c r="I90" t="b">
        <v>0</v>
      </c>
    </row>
    <row r="91" spans="1:9" ht="14.85" customHeight="1" x14ac:dyDescent="0.3">
      <c r="A91" t="s">
        <v>872</v>
      </c>
      <c r="B91" t="s">
        <v>665</v>
      </c>
      <c r="C91">
        <v>18621716</v>
      </c>
      <c r="D91" s="1" t="s">
        <v>3424</v>
      </c>
      <c r="E91" s="14">
        <v>43223</v>
      </c>
      <c r="F91" s="15" t="s">
        <v>3520</v>
      </c>
      <c r="G91" s="16">
        <f t="shared" si="1"/>
        <v>9.5312500000055422E-5</v>
      </c>
      <c r="I91" t="b">
        <v>1</v>
      </c>
    </row>
    <row r="92" spans="1:9" s="18" customFormat="1" ht="14.85" customHeight="1" thickBot="1" x14ac:dyDescent="0.35">
      <c r="A92" s="18" t="s">
        <v>872</v>
      </c>
      <c r="B92" s="18" t="s">
        <v>762</v>
      </c>
      <c r="C92" s="18">
        <v>18621716</v>
      </c>
      <c r="D92" s="19" t="s">
        <v>907</v>
      </c>
      <c r="E92" s="20">
        <v>43223</v>
      </c>
      <c r="F92" s="21" t="s">
        <v>3521</v>
      </c>
      <c r="G92" s="22">
        <f t="shared" si="1"/>
        <v>7.0707175925921462E-4</v>
      </c>
      <c r="H92" s="22"/>
      <c r="I92" s="18" t="b">
        <v>1</v>
      </c>
    </row>
    <row r="93" spans="1:9" ht="14.85" customHeight="1" x14ac:dyDescent="0.3">
      <c r="A93" t="s">
        <v>872</v>
      </c>
      <c r="B93" t="s">
        <v>2</v>
      </c>
      <c r="C93">
        <v>25569125</v>
      </c>
      <c r="D93" s="1" t="s">
        <v>3470</v>
      </c>
      <c r="E93" s="14">
        <v>43216</v>
      </c>
      <c r="F93" s="15" t="s">
        <v>2966</v>
      </c>
      <c r="I93" t="b">
        <v>0</v>
      </c>
    </row>
    <row r="94" spans="1:9" ht="14.85" customHeight="1" x14ac:dyDescent="0.3">
      <c r="A94" t="s">
        <v>872</v>
      </c>
      <c r="B94" t="s">
        <v>2</v>
      </c>
      <c r="C94">
        <v>25569125</v>
      </c>
      <c r="D94" s="1" t="s">
        <v>3469</v>
      </c>
      <c r="E94" s="14">
        <v>43216</v>
      </c>
      <c r="F94" s="15" t="s">
        <v>2967</v>
      </c>
      <c r="G94" s="16">
        <f t="shared" si="1"/>
        <v>1.705787037036971E-4</v>
      </c>
      <c r="I94" t="b">
        <v>0</v>
      </c>
    </row>
    <row r="95" spans="1:9" ht="14.85" customHeight="1" x14ac:dyDescent="0.3">
      <c r="A95" t="s">
        <v>872</v>
      </c>
      <c r="B95" t="s">
        <v>2</v>
      </c>
      <c r="C95">
        <v>25569125</v>
      </c>
      <c r="D95" s="1" t="s">
        <v>3467</v>
      </c>
      <c r="E95" s="14">
        <v>43216</v>
      </c>
      <c r="F95" s="15" t="s">
        <v>2968</v>
      </c>
      <c r="G95" s="16">
        <f t="shared" si="1"/>
        <v>1.5297916666666689E-3</v>
      </c>
      <c r="I95" t="b">
        <v>0</v>
      </c>
    </row>
    <row r="96" spans="1:9" ht="14.85" customHeight="1" x14ac:dyDescent="0.3">
      <c r="A96" t="s">
        <v>872</v>
      </c>
      <c r="B96" t="s">
        <v>2</v>
      </c>
      <c r="C96">
        <v>25569125</v>
      </c>
      <c r="D96" s="1" t="s">
        <v>3522</v>
      </c>
      <c r="E96" s="14">
        <v>43216</v>
      </c>
      <c r="F96" s="15" t="s">
        <v>2969</v>
      </c>
      <c r="G96" s="16">
        <f t="shared" si="1"/>
        <v>6.3032407407404012E-5</v>
      </c>
      <c r="I96" t="b">
        <v>0</v>
      </c>
    </row>
    <row r="97" spans="1:9" ht="14.85" customHeight="1" x14ac:dyDescent="0.3">
      <c r="A97" t="s">
        <v>872</v>
      </c>
      <c r="B97" t="s">
        <v>2</v>
      </c>
      <c r="C97">
        <v>25569125</v>
      </c>
      <c r="D97" s="1" t="s">
        <v>3470</v>
      </c>
      <c r="E97" s="14">
        <v>43216</v>
      </c>
      <c r="F97" s="15" t="s">
        <v>2970</v>
      </c>
      <c r="G97" s="16">
        <f t="shared" si="1"/>
        <v>2.0320601851853137E-4</v>
      </c>
      <c r="I97" t="b">
        <v>0</v>
      </c>
    </row>
    <row r="98" spans="1:9" ht="14.85" customHeight="1" x14ac:dyDescent="0.3">
      <c r="A98" t="s">
        <v>872</v>
      </c>
      <c r="B98" t="s">
        <v>2</v>
      </c>
      <c r="C98">
        <v>25569125</v>
      </c>
      <c r="D98" s="1" t="s">
        <v>3523</v>
      </c>
      <c r="E98" s="14">
        <v>43216</v>
      </c>
      <c r="F98" s="15" t="s">
        <v>2971</v>
      </c>
      <c r="G98" s="16">
        <f t="shared" si="1"/>
        <v>1.1824421296296322E-3</v>
      </c>
      <c r="I98" t="b">
        <v>0</v>
      </c>
    </row>
    <row r="99" spans="1:9" ht="14.85" customHeight="1" x14ac:dyDescent="0.3">
      <c r="A99" t="s">
        <v>872</v>
      </c>
      <c r="B99" t="s">
        <v>2</v>
      </c>
      <c r="C99">
        <v>25569125</v>
      </c>
      <c r="D99" s="1" t="s">
        <v>3524</v>
      </c>
      <c r="E99" s="14">
        <v>43216</v>
      </c>
      <c r="F99" s="15" t="s">
        <v>2972</v>
      </c>
      <c r="G99" s="16">
        <f t="shared" si="1"/>
        <v>1.3053240740740213E-4</v>
      </c>
      <c r="I99" t="b">
        <v>0</v>
      </c>
    </row>
    <row r="100" spans="1:9" ht="14.85" customHeight="1" x14ac:dyDescent="0.3">
      <c r="A100" t="s">
        <v>872</v>
      </c>
      <c r="B100" t="s">
        <v>2</v>
      </c>
      <c r="C100">
        <v>25569125</v>
      </c>
      <c r="D100" s="1" t="s">
        <v>3525</v>
      </c>
      <c r="E100" s="14">
        <v>43216</v>
      </c>
      <c r="F100" s="15" t="s">
        <v>2973</v>
      </c>
      <c r="G100" s="16">
        <f t="shared" si="1"/>
        <v>2.2206018518518278E-4</v>
      </c>
      <c r="I100" t="b">
        <v>0</v>
      </c>
    </row>
    <row r="101" spans="1:9" ht="14.85" customHeight="1" x14ac:dyDescent="0.3">
      <c r="A101" t="s">
        <v>872</v>
      </c>
      <c r="B101" t="s">
        <v>2</v>
      </c>
      <c r="C101">
        <v>25569125</v>
      </c>
      <c r="D101" s="1" t="s">
        <v>3526</v>
      </c>
      <c r="E101" s="14">
        <v>43216</v>
      </c>
      <c r="F101" s="15" t="s">
        <v>2974</v>
      </c>
      <c r="G101" s="16">
        <f t="shared" si="1"/>
        <v>1.2649305555555157E-4</v>
      </c>
      <c r="I101" t="b">
        <v>0</v>
      </c>
    </row>
    <row r="102" spans="1:9" ht="14.85" customHeight="1" x14ac:dyDescent="0.3">
      <c r="A102" t="s">
        <v>872</v>
      </c>
      <c r="B102" t="s">
        <v>2</v>
      </c>
      <c r="C102">
        <v>25569125</v>
      </c>
      <c r="D102" s="1" t="s">
        <v>3527</v>
      </c>
      <c r="E102" s="14">
        <v>43216</v>
      </c>
      <c r="F102" s="15" t="s">
        <v>2975</v>
      </c>
      <c r="G102" s="16">
        <f t="shared" si="1"/>
        <v>1.3781712962963044E-3</v>
      </c>
      <c r="I102" t="b">
        <v>0</v>
      </c>
    </row>
    <row r="103" spans="1:9" ht="14.85" customHeight="1" x14ac:dyDescent="0.3">
      <c r="A103" t="s">
        <v>872</v>
      </c>
      <c r="B103" t="s">
        <v>2</v>
      </c>
      <c r="C103">
        <v>25569125</v>
      </c>
      <c r="D103" s="1" t="s">
        <v>3528</v>
      </c>
      <c r="E103" s="14">
        <v>43216</v>
      </c>
      <c r="F103" s="15" t="s">
        <v>2976</v>
      </c>
      <c r="G103" s="16">
        <f t="shared" si="1"/>
        <v>9.8657407407401476E-5</v>
      </c>
      <c r="I103" t="b">
        <v>0</v>
      </c>
    </row>
    <row r="104" spans="1:9" ht="14.85" customHeight="1" x14ac:dyDescent="0.3">
      <c r="A104" t="s">
        <v>872</v>
      </c>
      <c r="B104" t="s">
        <v>2</v>
      </c>
      <c r="C104">
        <v>25569125</v>
      </c>
      <c r="D104" s="1" t="s">
        <v>3529</v>
      </c>
      <c r="E104" s="14">
        <v>43216</v>
      </c>
      <c r="F104" s="15" t="s">
        <v>2977</v>
      </c>
      <c r="G104" s="16">
        <f t="shared" si="1"/>
        <v>4.0055555555555677E-4</v>
      </c>
      <c r="I104" t="b">
        <v>0</v>
      </c>
    </row>
    <row r="105" spans="1:9" ht="14.85" customHeight="1" x14ac:dyDescent="0.3">
      <c r="A105" t="s">
        <v>872</v>
      </c>
      <c r="B105" t="s">
        <v>2</v>
      </c>
      <c r="C105">
        <v>25569125</v>
      </c>
      <c r="D105" s="1" t="s">
        <v>3530</v>
      </c>
      <c r="E105" s="14">
        <v>43216</v>
      </c>
      <c r="F105" s="15" t="s">
        <v>2978</v>
      </c>
      <c r="G105" s="16">
        <f t="shared" si="1"/>
        <v>1.2455555555555553E-3</v>
      </c>
      <c r="I105" t="b">
        <v>0</v>
      </c>
    </row>
    <row r="106" spans="1:9" ht="14.85" customHeight="1" x14ac:dyDescent="0.3">
      <c r="A106" t="s">
        <v>872</v>
      </c>
      <c r="B106" t="s">
        <v>2</v>
      </c>
      <c r="C106">
        <v>25569125</v>
      </c>
      <c r="D106" s="1" t="s">
        <v>3522</v>
      </c>
      <c r="E106" s="14">
        <v>43216</v>
      </c>
      <c r="F106" s="15" t="s">
        <v>2979</v>
      </c>
      <c r="G106" s="16">
        <f t="shared" si="1"/>
        <v>2.2405439814814909E-3</v>
      </c>
      <c r="I106" t="b">
        <v>0</v>
      </c>
    </row>
    <row r="107" spans="1:9" ht="14.85" customHeight="1" x14ac:dyDescent="0.3">
      <c r="A107" t="s">
        <v>872</v>
      </c>
      <c r="B107" t="s">
        <v>2</v>
      </c>
      <c r="C107">
        <v>25569125</v>
      </c>
      <c r="D107" s="1" t="s">
        <v>3531</v>
      </c>
      <c r="E107" s="14">
        <v>43216</v>
      </c>
      <c r="F107" s="15" t="s">
        <v>2980</v>
      </c>
      <c r="G107" s="16">
        <f t="shared" si="1"/>
        <v>1.3048611111110553E-4</v>
      </c>
      <c r="I107" t="b">
        <v>0</v>
      </c>
    </row>
    <row r="108" spans="1:9" ht="14.85" customHeight="1" x14ac:dyDescent="0.3">
      <c r="A108" t="s">
        <v>872</v>
      </c>
      <c r="B108" t="s">
        <v>2</v>
      </c>
      <c r="C108">
        <v>25569125</v>
      </c>
      <c r="D108" s="1" t="s">
        <v>3532</v>
      </c>
      <c r="E108" s="14">
        <v>43216</v>
      </c>
      <c r="F108" s="15" t="s">
        <v>2981</v>
      </c>
      <c r="G108" s="16">
        <f t="shared" si="1"/>
        <v>6.6886574074068172E-5</v>
      </c>
      <c r="I108" t="b">
        <v>0</v>
      </c>
    </row>
    <row r="109" spans="1:9" ht="14.85" customHeight="1" x14ac:dyDescent="0.3">
      <c r="A109" t="s">
        <v>872</v>
      </c>
      <c r="B109" t="s">
        <v>2</v>
      </c>
      <c r="C109">
        <v>25569125</v>
      </c>
      <c r="D109" s="1" t="s">
        <v>3400</v>
      </c>
      <c r="E109" s="14">
        <v>43216</v>
      </c>
      <c r="F109" s="15" t="s">
        <v>2982</v>
      </c>
      <c r="G109" s="16">
        <f t="shared" si="1"/>
        <v>1.8959259259259259E-3</v>
      </c>
      <c r="I109" t="b">
        <v>0</v>
      </c>
    </row>
    <row r="110" spans="1:9" s="18" customFormat="1" ht="14.85" customHeight="1" thickBot="1" x14ac:dyDescent="0.35">
      <c r="A110" s="18" t="s">
        <v>872</v>
      </c>
      <c r="B110" s="18" t="s">
        <v>2</v>
      </c>
      <c r="C110" s="18">
        <v>25569125</v>
      </c>
      <c r="D110" s="19" t="s">
        <v>3405</v>
      </c>
      <c r="E110" s="20">
        <v>43216</v>
      </c>
      <c r="F110" s="21" t="s">
        <v>2983</v>
      </c>
      <c r="G110" s="22">
        <f t="shared" si="1"/>
        <v>0.59914452546296293</v>
      </c>
      <c r="H110" s="22"/>
      <c r="I110" s="18" t="b">
        <v>0</v>
      </c>
    </row>
    <row r="111" spans="1:9" ht="14.85" customHeight="1" x14ac:dyDescent="0.3">
      <c r="A111" t="s">
        <v>872</v>
      </c>
      <c r="B111" t="s">
        <v>2</v>
      </c>
      <c r="C111">
        <v>61285508</v>
      </c>
      <c r="D111" s="1" t="s">
        <v>3465</v>
      </c>
      <c r="E111" s="14">
        <v>43219</v>
      </c>
      <c r="F111" s="15" t="s">
        <v>2984</v>
      </c>
      <c r="I111" t="b">
        <v>0</v>
      </c>
    </row>
    <row r="112" spans="1:9" ht="14.85" customHeight="1" x14ac:dyDescent="0.3">
      <c r="A112" t="s">
        <v>872</v>
      </c>
      <c r="B112" t="s">
        <v>2</v>
      </c>
      <c r="C112">
        <v>61285508</v>
      </c>
      <c r="D112" s="1" t="s">
        <v>3465</v>
      </c>
      <c r="E112" s="14">
        <v>43219</v>
      </c>
      <c r="F112" s="15" t="s">
        <v>2985</v>
      </c>
      <c r="G112" s="16">
        <f t="shared" si="1"/>
        <v>3.2445601851852079E-4</v>
      </c>
      <c r="I112" t="b">
        <v>0</v>
      </c>
    </row>
    <row r="113" spans="1:9" ht="14.85" customHeight="1" x14ac:dyDescent="0.3">
      <c r="A113" t="s">
        <v>872</v>
      </c>
      <c r="B113" t="s">
        <v>2</v>
      </c>
      <c r="C113">
        <v>61285508</v>
      </c>
      <c r="D113" s="1" t="s">
        <v>3465</v>
      </c>
      <c r="E113" s="14">
        <v>43219</v>
      </c>
      <c r="F113" s="15" t="s">
        <v>2986</v>
      </c>
      <c r="G113" s="16">
        <f t="shared" si="1"/>
        <v>1.5824189814814815E-3</v>
      </c>
      <c r="I113" t="b">
        <v>0</v>
      </c>
    </row>
    <row r="114" spans="1:9" ht="14.85" customHeight="1" x14ac:dyDescent="0.3">
      <c r="A114" t="s">
        <v>872</v>
      </c>
      <c r="B114" t="s">
        <v>2</v>
      </c>
      <c r="C114">
        <v>61285508</v>
      </c>
      <c r="D114" s="1" t="s">
        <v>3533</v>
      </c>
      <c r="E114" s="14">
        <v>43219</v>
      </c>
      <c r="F114" s="15" t="s">
        <v>2987</v>
      </c>
      <c r="G114" s="16">
        <f t="shared" si="1"/>
        <v>3.4009259259257241E-4</v>
      </c>
      <c r="I114" t="b">
        <v>0</v>
      </c>
    </row>
    <row r="115" spans="1:9" ht="14.85" customHeight="1" x14ac:dyDescent="0.3">
      <c r="A115" t="s">
        <v>872</v>
      </c>
      <c r="B115" t="s">
        <v>2</v>
      </c>
      <c r="C115">
        <v>61285508</v>
      </c>
      <c r="D115" s="1" t="s">
        <v>3470</v>
      </c>
      <c r="E115" s="14">
        <v>43219</v>
      </c>
      <c r="F115" s="15" t="s">
        <v>2988</v>
      </c>
      <c r="G115" s="16">
        <f t="shared" si="1"/>
        <v>2.3614583333333994E-4</v>
      </c>
      <c r="I115" t="b">
        <v>0</v>
      </c>
    </row>
    <row r="116" spans="1:9" ht="14.85" customHeight="1" x14ac:dyDescent="0.3">
      <c r="A116" t="s">
        <v>872</v>
      </c>
      <c r="B116" t="s">
        <v>2</v>
      </c>
      <c r="C116">
        <v>61285508</v>
      </c>
      <c r="D116" s="1" t="s">
        <v>3534</v>
      </c>
      <c r="E116" s="14">
        <v>43219</v>
      </c>
      <c r="F116" s="15" t="s">
        <v>2989</v>
      </c>
      <c r="G116" s="16">
        <f t="shared" si="1"/>
        <v>2.0981481481482933E-4</v>
      </c>
      <c r="I116" t="b">
        <v>0</v>
      </c>
    </row>
    <row r="117" spans="1:9" ht="14.85" customHeight="1" x14ac:dyDescent="0.3">
      <c r="A117" t="s">
        <v>872</v>
      </c>
      <c r="B117" t="s">
        <v>2</v>
      </c>
      <c r="C117">
        <v>61285508</v>
      </c>
      <c r="D117" s="1" t="s">
        <v>3522</v>
      </c>
      <c r="E117" s="14">
        <v>43219</v>
      </c>
      <c r="F117" s="15" t="s">
        <v>2990</v>
      </c>
      <c r="G117" s="16">
        <f t="shared" si="1"/>
        <v>9.9722222222209389E-5</v>
      </c>
      <c r="I117" t="b">
        <v>0</v>
      </c>
    </row>
    <row r="118" spans="1:9" ht="14.85" customHeight="1" x14ac:dyDescent="0.3">
      <c r="A118" t="s">
        <v>872</v>
      </c>
      <c r="B118" t="s">
        <v>2</v>
      </c>
      <c r="C118">
        <v>61285508</v>
      </c>
      <c r="D118" s="1" t="s">
        <v>3467</v>
      </c>
      <c r="E118" s="14">
        <v>43219</v>
      </c>
      <c r="F118" s="15" t="s">
        <v>2991</v>
      </c>
      <c r="G118" s="16">
        <f t="shared" si="1"/>
        <v>1.0487268518519222E-4</v>
      </c>
      <c r="I118" t="b">
        <v>0</v>
      </c>
    </row>
    <row r="119" spans="1:9" ht="14.85" customHeight="1" x14ac:dyDescent="0.3">
      <c r="A119" t="s">
        <v>872</v>
      </c>
      <c r="B119" t="s">
        <v>2</v>
      </c>
      <c r="C119">
        <v>61285508</v>
      </c>
      <c r="D119" s="1" t="s">
        <v>3524</v>
      </c>
      <c r="E119" s="14">
        <v>43219</v>
      </c>
      <c r="F119" s="15" t="s">
        <v>2992</v>
      </c>
      <c r="G119" s="16">
        <f t="shared" si="1"/>
        <v>6.699652777777676E-4</v>
      </c>
      <c r="I119" t="b">
        <v>0</v>
      </c>
    </row>
    <row r="120" spans="1:9" ht="14.85" customHeight="1" x14ac:dyDescent="0.3">
      <c r="A120" t="s">
        <v>872</v>
      </c>
      <c r="B120" t="s">
        <v>2</v>
      </c>
      <c r="C120">
        <v>61285508</v>
      </c>
      <c r="D120" s="1" t="s">
        <v>3535</v>
      </c>
      <c r="E120" s="14">
        <v>43219</v>
      </c>
      <c r="F120" s="15" t="s">
        <v>2993</v>
      </c>
      <c r="G120" s="16">
        <f t="shared" si="1"/>
        <v>7.8368055555583238E-5</v>
      </c>
      <c r="I120" t="b">
        <v>0</v>
      </c>
    </row>
    <row r="121" spans="1:9" ht="14.85" customHeight="1" x14ac:dyDescent="0.3">
      <c r="A121" t="s">
        <v>872</v>
      </c>
      <c r="B121" t="s">
        <v>2</v>
      </c>
      <c r="C121">
        <v>61285508</v>
      </c>
      <c r="D121" s="1" t="s">
        <v>3467</v>
      </c>
      <c r="E121" s="14">
        <v>43219</v>
      </c>
      <c r="F121" s="15" t="s">
        <v>2994</v>
      </c>
      <c r="G121" s="16">
        <f t="shared" si="1"/>
        <v>3.0901620370366034E-4</v>
      </c>
      <c r="I121" t="b">
        <v>0</v>
      </c>
    </row>
    <row r="122" spans="1:9" ht="14.85" customHeight="1" x14ac:dyDescent="0.3">
      <c r="A122" t="s">
        <v>872</v>
      </c>
      <c r="B122" t="s">
        <v>2</v>
      </c>
      <c r="C122">
        <v>61285508</v>
      </c>
      <c r="D122" s="1" t="s">
        <v>3470</v>
      </c>
      <c r="E122" s="14">
        <v>43219</v>
      </c>
      <c r="F122" s="15" t="s">
        <v>2995</v>
      </c>
      <c r="G122" s="16">
        <f t="shared" si="1"/>
        <v>2.1916666666671469E-4</v>
      </c>
      <c r="I122" t="b">
        <v>0</v>
      </c>
    </row>
    <row r="123" spans="1:9" ht="14.85" customHeight="1" x14ac:dyDescent="0.3">
      <c r="A123" t="s">
        <v>872</v>
      </c>
      <c r="B123" t="s">
        <v>2</v>
      </c>
      <c r="C123">
        <v>61285508</v>
      </c>
      <c r="D123" s="1" t="s">
        <v>3470</v>
      </c>
      <c r="E123" s="14">
        <v>43219</v>
      </c>
      <c r="F123" s="15" t="s">
        <v>2996</v>
      </c>
      <c r="G123" s="16">
        <f t="shared" si="1"/>
        <v>6.068749999999512E-4</v>
      </c>
      <c r="I123" t="b">
        <v>0</v>
      </c>
    </row>
    <row r="124" spans="1:9" ht="14.85" customHeight="1" x14ac:dyDescent="0.3">
      <c r="A124" t="s">
        <v>872</v>
      </c>
      <c r="B124" t="s">
        <v>2</v>
      </c>
      <c r="C124">
        <v>61285508</v>
      </c>
      <c r="D124" s="1" t="s">
        <v>3536</v>
      </c>
      <c r="E124" s="14">
        <v>43219</v>
      </c>
      <c r="F124" s="15" t="s">
        <v>2997</v>
      </c>
      <c r="G124" s="16">
        <f t="shared" si="1"/>
        <v>3.0408564814818351E-4</v>
      </c>
      <c r="I124" t="b">
        <v>0</v>
      </c>
    </row>
    <row r="125" spans="1:9" ht="14.85" customHeight="1" x14ac:dyDescent="0.3">
      <c r="A125" t="s">
        <v>872</v>
      </c>
      <c r="B125" t="s">
        <v>2</v>
      </c>
      <c r="C125">
        <v>61285508</v>
      </c>
      <c r="D125" s="1" t="s">
        <v>3537</v>
      </c>
      <c r="E125" s="14">
        <v>43219</v>
      </c>
      <c r="F125" s="15" t="s">
        <v>2998</v>
      </c>
      <c r="G125" s="16">
        <f t="shared" si="1"/>
        <v>5.344907407407451E-4</v>
      </c>
      <c r="I125" t="b">
        <v>0</v>
      </c>
    </row>
    <row r="126" spans="1:9" ht="14.85" customHeight="1" x14ac:dyDescent="0.3">
      <c r="A126" t="s">
        <v>872</v>
      </c>
      <c r="B126" t="s">
        <v>2</v>
      </c>
      <c r="C126">
        <v>61285508</v>
      </c>
      <c r="D126" s="1" t="s">
        <v>3470</v>
      </c>
      <c r="E126" s="14">
        <v>43219</v>
      </c>
      <c r="F126" s="15" t="s">
        <v>2999</v>
      </c>
      <c r="G126" s="16">
        <f t="shared" si="1"/>
        <v>2.1234953703699877E-4</v>
      </c>
      <c r="I126" t="b">
        <v>0</v>
      </c>
    </row>
    <row r="127" spans="1:9" ht="14.85" customHeight="1" x14ac:dyDescent="0.3">
      <c r="A127" t="s">
        <v>872</v>
      </c>
      <c r="B127" t="s">
        <v>2</v>
      </c>
      <c r="C127">
        <v>61285508</v>
      </c>
      <c r="D127" s="1" t="s">
        <v>3400</v>
      </c>
      <c r="E127" s="14">
        <v>43219</v>
      </c>
      <c r="F127" s="15" t="s">
        <v>3000</v>
      </c>
      <c r="G127" s="16">
        <f t="shared" si="1"/>
        <v>3.3832175925926911E-4</v>
      </c>
      <c r="I127" t="b">
        <v>0</v>
      </c>
    </row>
    <row r="128" spans="1:9" ht="14.85" customHeight="1" x14ac:dyDescent="0.3">
      <c r="A128" t="s">
        <v>872</v>
      </c>
      <c r="B128" t="s">
        <v>2</v>
      </c>
      <c r="C128">
        <v>61285508</v>
      </c>
      <c r="D128" s="1" t="s">
        <v>3470</v>
      </c>
      <c r="E128" s="14">
        <v>43219</v>
      </c>
      <c r="F128" s="15" t="s">
        <v>3001</v>
      </c>
      <c r="G128" s="16">
        <f t="shared" si="1"/>
        <v>1.1100694444446391E-4</v>
      </c>
      <c r="I128" t="b">
        <v>0</v>
      </c>
    </row>
    <row r="129" spans="1:9" ht="14.85" customHeight="1" x14ac:dyDescent="0.3">
      <c r="A129" t="s">
        <v>872</v>
      </c>
      <c r="B129" t="s">
        <v>2</v>
      </c>
      <c r="C129">
        <v>61285508</v>
      </c>
      <c r="D129" s="1" t="s">
        <v>3534</v>
      </c>
      <c r="E129" s="14">
        <v>43219</v>
      </c>
      <c r="F129" s="15" t="s">
        <v>3002</v>
      </c>
      <c r="G129" s="16">
        <f t="shared" si="1"/>
        <v>1.9295138888886232E-4</v>
      </c>
      <c r="I129" t="b">
        <v>0</v>
      </c>
    </row>
    <row r="130" spans="1:9" ht="14.85" customHeight="1" x14ac:dyDescent="0.3">
      <c r="A130" t="s">
        <v>872</v>
      </c>
      <c r="B130" t="s">
        <v>2</v>
      </c>
      <c r="C130">
        <v>61285508</v>
      </c>
      <c r="D130" s="1" t="s">
        <v>3538</v>
      </c>
      <c r="E130" s="14">
        <v>43219</v>
      </c>
      <c r="F130" s="15" t="s">
        <v>3003</v>
      </c>
      <c r="G130" s="16">
        <f t="shared" si="1"/>
        <v>3.1644675925929233E-4</v>
      </c>
      <c r="I130" t="b">
        <v>1</v>
      </c>
    </row>
    <row r="131" spans="1:9" ht="14.85" customHeight="1" x14ac:dyDescent="0.3">
      <c r="A131" t="s">
        <v>872</v>
      </c>
      <c r="B131" t="s">
        <v>879</v>
      </c>
      <c r="C131">
        <v>61285508</v>
      </c>
      <c r="D131" s="1" t="s">
        <v>3539</v>
      </c>
      <c r="E131" s="14">
        <v>43219</v>
      </c>
      <c r="F131" s="15" t="s">
        <v>3540</v>
      </c>
      <c r="G131" s="16">
        <f t="shared" si="1"/>
        <v>1.7768171296296265E-3</v>
      </c>
      <c r="I131" t="b">
        <v>0</v>
      </c>
    </row>
    <row r="132" spans="1:9" ht="14.85" customHeight="1" x14ac:dyDescent="0.3">
      <c r="A132" t="s">
        <v>872</v>
      </c>
      <c r="B132" t="s">
        <v>879</v>
      </c>
      <c r="C132">
        <v>61285508</v>
      </c>
      <c r="D132" s="1" t="s">
        <v>3541</v>
      </c>
      <c r="E132" s="14">
        <v>43219</v>
      </c>
      <c r="F132" s="15" t="s">
        <v>3542</v>
      </c>
      <c r="G132" s="16">
        <f t="shared" ref="G132:G195" si="2">F132-F131</f>
        <v>1.8988425925925423E-4</v>
      </c>
      <c r="I132" t="b">
        <v>0</v>
      </c>
    </row>
    <row r="133" spans="1:9" ht="14.85" customHeight="1" x14ac:dyDescent="0.3">
      <c r="A133" t="s">
        <v>872</v>
      </c>
      <c r="B133" t="s">
        <v>879</v>
      </c>
      <c r="C133">
        <v>61285508</v>
      </c>
      <c r="D133" s="1" t="s">
        <v>3543</v>
      </c>
      <c r="E133" s="14">
        <v>43219</v>
      </c>
      <c r="F133" s="15" t="s">
        <v>3544</v>
      </c>
      <c r="G133" s="16">
        <f t="shared" si="2"/>
        <v>3.2570601851850123E-4</v>
      </c>
      <c r="I133" t="b">
        <v>0</v>
      </c>
    </row>
    <row r="134" spans="1:9" ht="14.85" customHeight="1" x14ac:dyDescent="0.3">
      <c r="A134" t="s">
        <v>872</v>
      </c>
      <c r="B134" t="s">
        <v>879</v>
      </c>
      <c r="C134">
        <v>61285508</v>
      </c>
      <c r="D134" s="1" t="s">
        <v>3545</v>
      </c>
      <c r="E134" s="14">
        <v>43219</v>
      </c>
      <c r="F134" s="15" t="s">
        <v>3546</v>
      </c>
      <c r="G134" s="16">
        <f t="shared" si="2"/>
        <v>1.5347222222222845E-4</v>
      </c>
      <c r="I134" t="b">
        <v>1</v>
      </c>
    </row>
    <row r="135" spans="1:9" ht="14.85" customHeight="1" x14ac:dyDescent="0.3">
      <c r="A135" t="s">
        <v>872</v>
      </c>
      <c r="B135" t="s">
        <v>881</v>
      </c>
      <c r="C135">
        <v>61285508</v>
      </c>
      <c r="D135" s="1" t="s">
        <v>3547</v>
      </c>
      <c r="E135" s="14">
        <v>43219</v>
      </c>
      <c r="F135" s="15" t="s">
        <v>3548</v>
      </c>
      <c r="G135" s="16">
        <f t="shared" si="2"/>
        <v>6.5696759259259441E-4</v>
      </c>
      <c r="I135" t="b">
        <v>0</v>
      </c>
    </row>
    <row r="136" spans="1:9" ht="14.85" customHeight="1" x14ac:dyDescent="0.3">
      <c r="A136" t="s">
        <v>872</v>
      </c>
      <c r="B136" t="s">
        <v>881</v>
      </c>
      <c r="C136">
        <v>61285508</v>
      </c>
      <c r="D136" s="1" t="s">
        <v>3549</v>
      </c>
      <c r="E136" s="14">
        <v>43219</v>
      </c>
      <c r="F136" s="15" t="s">
        <v>3550</v>
      </c>
      <c r="G136" s="16">
        <f t="shared" si="2"/>
        <v>3.1157407407406135E-4</v>
      </c>
      <c r="I136" t="b">
        <v>0</v>
      </c>
    </row>
    <row r="137" spans="1:9" ht="14.85" customHeight="1" x14ac:dyDescent="0.3">
      <c r="A137" t="s">
        <v>872</v>
      </c>
      <c r="B137" t="s">
        <v>881</v>
      </c>
      <c r="C137">
        <v>61285508</v>
      </c>
      <c r="D137" s="1" t="s">
        <v>3551</v>
      </c>
      <c r="E137" s="14">
        <v>43219</v>
      </c>
      <c r="F137" s="15" t="s">
        <v>3552</v>
      </c>
      <c r="G137" s="16">
        <f t="shared" si="2"/>
        <v>4.3890046296299334E-4</v>
      </c>
      <c r="I137" t="b">
        <v>0</v>
      </c>
    </row>
    <row r="138" spans="1:9" ht="14.85" customHeight="1" x14ac:dyDescent="0.3">
      <c r="A138" t="s">
        <v>872</v>
      </c>
      <c r="B138" t="s">
        <v>881</v>
      </c>
      <c r="C138">
        <v>61285508</v>
      </c>
      <c r="D138" s="1" t="s">
        <v>3553</v>
      </c>
      <c r="E138" s="14">
        <v>43219</v>
      </c>
      <c r="F138" s="15" t="s">
        <v>3554</v>
      </c>
      <c r="G138" s="16">
        <f t="shared" si="2"/>
        <v>3.1563657407407408E-4</v>
      </c>
      <c r="I138" t="b">
        <v>0</v>
      </c>
    </row>
    <row r="139" spans="1:9" ht="14.85" customHeight="1" x14ac:dyDescent="0.3">
      <c r="A139" t="s">
        <v>872</v>
      </c>
      <c r="B139" t="s">
        <v>881</v>
      </c>
      <c r="C139">
        <v>61285508</v>
      </c>
      <c r="D139" s="1" t="s">
        <v>3555</v>
      </c>
      <c r="E139" s="14">
        <v>43219</v>
      </c>
      <c r="F139" s="15" t="s">
        <v>3556</v>
      </c>
      <c r="G139" s="16">
        <f t="shared" si="2"/>
        <v>9.0763888888889532E-4</v>
      </c>
      <c r="I139" t="b">
        <v>0</v>
      </c>
    </row>
    <row r="140" spans="1:9" ht="14.85" customHeight="1" x14ac:dyDescent="0.3">
      <c r="A140" t="s">
        <v>872</v>
      </c>
      <c r="B140" t="s">
        <v>881</v>
      </c>
      <c r="C140">
        <v>61285508</v>
      </c>
      <c r="D140" s="1" t="s">
        <v>3557</v>
      </c>
      <c r="E140" s="14">
        <v>43219</v>
      </c>
      <c r="F140" s="15" t="s">
        <v>3558</v>
      </c>
      <c r="G140" s="16">
        <f t="shared" si="2"/>
        <v>5.1962962962961989E-4</v>
      </c>
      <c r="I140" t="b">
        <v>0</v>
      </c>
    </row>
    <row r="141" spans="1:9" ht="14.85" customHeight="1" x14ac:dyDescent="0.3">
      <c r="A141" t="s">
        <v>872</v>
      </c>
      <c r="B141" t="s">
        <v>881</v>
      </c>
      <c r="C141">
        <v>61285508</v>
      </c>
      <c r="D141" s="1" t="s">
        <v>3559</v>
      </c>
      <c r="E141" s="14">
        <v>43219</v>
      </c>
      <c r="F141" s="15" t="s">
        <v>3560</v>
      </c>
      <c r="G141" s="16">
        <f t="shared" si="2"/>
        <v>1.6895833333330224E-4</v>
      </c>
      <c r="I141" t="b">
        <v>0</v>
      </c>
    </row>
    <row r="142" spans="1:9" ht="14.85" customHeight="1" x14ac:dyDescent="0.3">
      <c r="A142" t="s">
        <v>872</v>
      </c>
      <c r="B142" t="s">
        <v>881</v>
      </c>
      <c r="C142">
        <v>61285508</v>
      </c>
      <c r="D142" s="1" t="s">
        <v>3561</v>
      </c>
      <c r="E142" s="14">
        <v>43219</v>
      </c>
      <c r="F142" s="15" t="s">
        <v>3562</v>
      </c>
      <c r="G142" s="16">
        <f t="shared" si="2"/>
        <v>3.4802083333335121E-4</v>
      </c>
      <c r="I142" t="b">
        <v>0</v>
      </c>
    </row>
    <row r="143" spans="1:9" ht="14.85" customHeight="1" x14ac:dyDescent="0.3">
      <c r="A143" t="s">
        <v>872</v>
      </c>
      <c r="B143" t="s">
        <v>881</v>
      </c>
      <c r="C143">
        <v>61285508</v>
      </c>
      <c r="D143" s="1" t="s">
        <v>3559</v>
      </c>
      <c r="E143" s="14">
        <v>43219</v>
      </c>
      <c r="F143" s="15" t="s">
        <v>3563</v>
      </c>
      <c r="G143" s="16">
        <f t="shared" si="2"/>
        <v>4.5142361111111251E-4</v>
      </c>
      <c r="I143" t="b">
        <v>0</v>
      </c>
    </row>
    <row r="144" spans="1:9" ht="14.85" customHeight="1" x14ac:dyDescent="0.3">
      <c r="A144" t="s">
        <v>872</v>
      </c>
      <c r="B144" t="s">
        <v>881</v>
      </c>
      <c r="C144">
        <v>61285508</v>
      </c>
      <c r="D144" s="1" t="s">
        <v>3564</v>
      </c>
      <c r="E144" s="14">
        <v>43219</v>
      </c>
      <c r="F144" s="15" t="s">
        <v>3565</v>
      </c>
      <c r="G144" s="16">
        <f t="shared" si="2"/>
        <v>1.5935185185185219E-3</v>
      </c>
      <c r="I144" t="b">
        <v>0</v>
      </c>
    </row>
    <row r="145" spans="1:9" ht="14.85" customHeight="1" x14ac:dyDescent="0.3">
      <c r="A145" t="s">
        <v>872</v>
      </c>
      <c r="B145" t="s">
        <v>881</v>
      </c>
      <c r="C145">
        <v>61285508</v>
      </c>
      <c r="D145" s="1" t="s">
        <v>3557</v>
      </c>
      <c r="E145" s="14">
        <v>43219</v>
      </c>
      <c r="F145" s="15" t="s">
        <v>3566</v>
      </c>
      <c r="G145" s="16">
        <f t="shared" si="2"/>
        <v>1.3725694444444159E-4</v>
      </c>
      <c r="I145" t="b">
        <v>0</v>
      </c>
    </row>
    <row r="146" spans="1:9" ht="14.85" customHeight="1" x14ac:dyDescent="0.3">
      <c r="A146" t="s">
        <v>872</v>
      </c>
      <c r="B146" t="s">
        <v>881</v>
      </c>
      <c r="C146">
        <v>61285508</v>
      </c>
      <c r="D146" s="1" t="s">
        <v>3567</v>
      </c>
      <c r="E146" s="14">
        <v>43219</v>
      </c>
      <c r="F146" s="15" t="s">
        <v>3568</v>
      </c>
      <c r="G146" s="16">
        <f t="shared" si="2"/>
        <v>2.6047453703703649E-4</v>
      </c>
      <c r="I146" t="b">
        <v>0</v>
      </c>
    </row>
    <row r="147" spans="1:9" ht="14.85" customHeight="1" x14ac:dyDescent="0.3">
      <c r="A147" t="s">
        <v>872</v>
      </c>
      <c r="B147" t="s">
        <v>881</v>
      </c>
      <c r="C147">
        <v>61285508</v>
      </c>
      <c r="D147" s="1" t="s">
        <v>3557</v>
      </c>
      <c r="E147" s="14">
        <v>43219</v>
      </c>
      <c r="F147" s="15" t="s">
        <v>3569</v>
      </c>
      <c r="G147" s="16">
        <f t="shared" si="2"/>
        <v>1.1506944444444889E-4</v>
      </c>
      <c r="I147" t="b">
        <v>0</v>
      </c>
    </row>
    <row r="148" spans="1:9" ht="14.85" customHeight="1" x14ac:dyDescent="0.3">
      <c r="A148" t="s">
        <v>872</v>
      </c>
      <c r="B148" t="s">
        <v>881</v>
      </c>
      <c r="C148">
        <v>61285508</v>
      </c>
      <c r="D148" s="1" t="s">
        <v>3570</v>
      </c>
      <c r="E148" s="14">
        <v>43219</v>
      </c>
      <c r="F148" s="15" t="s">
        <v>3571</v>
      </c>
      <c r="G148" s="16">
        <f t="shared" si="2"/>
        <v>1.7145833333334637E-4</v>
      </c>
      <c r="I148" t="b">
        <v>0</v>
      </c>
    </row>
    <row r="149" spans="1:9" ht="14.85" customHeight="1" x14ac:dyDescent="0.3">
      <c r="A149" t="s">
        <v>872</v>
      </c>
      <c r="B149" t="s">
        <v>881</v>
      </c>
      <c r="C149">
        <v>61285508</v>
      </c>
      <c r="D149" s="1" t="s">
        <v>3559</v>
      </c>
      <c r="E149" s="14">
        <v>43219</v>
      </c>
      <c r="F149" s="15" t="s">
        <v>3572</v>
      </c>
      <c r="G149" s="16">
        <f t="shared" si="2"/>
        <v>2.073611111110818E-4</v>
      </c>
      <c r="I149" t="b">
        <v>0</v>
      </c>
    </row>
    <row r="150" spans="1:9" ht="14.85" customHeight="1" x14ac:dyDescent="0.3">
      <c r="A150" t="s">
        <v>872</v>
      </c>
      <c r="B150" t="s">
        <v>881</v>
      </c>
      <c r="C150">
        <v>61285508</v>
      </c>
      <c r="D150" s="1" t="s">
        <v>3557</v>
      </c>
      <c r="E150" s="14">
        <v>43219</v>
      </c>
      <c r="F150" s="15" t="s">
        <v>3573</v>
      </c>
      <c r="G150" s="16">
        <f t="shared" si="2"/>
        <v>1.1418981481484125E-4</v>
      </c>
      <c r="I150" t="b">
        <v>0</v>
      </c>
    </row>
    <row r="151" spans="1:9" ht="14.85" customHeight="1" x14ac:dyDescent="0.3">
      <c r="A151" t="s">
        <v>872</v>
      </c>
      <c r="B151" t="s">
        <v>881</v>
      </c>
      <c r="C151">
        <v>61285508</v>
      </c>
      <c r="D151" s="1" t="s">
        <v>3410</v>
      </c>
      <c r="E151" s="14">
        <v>43219</v>
      </c>
      <c r="F151" s="15" t="s">
        <v>3574</v>
      </c>
      <c r="G151" s="16">
        <f t="shared" si="2"/>
        <v>3.1232638888886721E-4</v>
      </c>
      <c r="I151" t="b">
        <v>1</v>
      </c>
    </row>
    <row r="152" spans="1:9" ht="14.85" customHeight="1" x14ac:dyDescent="0.3">
      <c r="A152" t="s">
        <v>872</v>
      </c>
      <c r="B152" t="s">
        <v>554</v>
      </c>
      <c r="C152">
        <v>61285508</v>
      </c>
      <c r="D152" s="1" t="s">
        <v>3412</v>
      </c>
      <c r="E152" s="14">
        <v>43219</v>
      </c>
      <c r="F152" s="15" t="s">
        <v>3575</v>
      </c>
      <c r="G152" s="16">
        <f t="shared" si="2"/>
        <v>5.5028935185186256E-4</v>
      </c>
      <c r="I152" t="b">
        <v>0</v>
      </c>
    </row>
    <row r="153" spans="1:9" ht="14.85" customHeight="1" x14ac:dyDescent="0.3">
      <c r="A153" t="s">
        <v>872</v>
      </c>
      <c r="B153" t="s">
        <v>554</v>
      </c>
      <c r="C153">
        <v>61285508</v>
      </c>
      <c r="D153" s="1" t="s">
        <v>3576</v>
      </c>
      <c r="E153" s="14">
        <v>43219</v>
      </c>
      <c r="F153" s="15" t="s">
        <v>3577</v>
      </c>
      <c r="G153" s="16">
        <f t="shared" si="2"/>
        <v>1.1127314814815548E-4</v>
      </c>
      <c r="I153" t="b">
        <v>0</v>
      </c>
    </row>
    <row r="154" spans="1:9" ht="14.85" customHeight="1" x14ac:dyDescent="0.3">
      <c r="A154" t="s">
        <v>872</v>
      </c>
      <c r="B154" t="s">
        <v>554</v>
      </c>
      <c r="C154">
        <v>61285508</v>
      </c>
      <c r="D154" s="1" t="s">
        <v>3578</v>
      </c>
      <c r="E154" s="14">
        <v>43219</v>
      </c>
      <c r="F154" s="15" t="s">
        <v>3579</v>
      </c>
      <c r="G154" s="16">
        <f t="shared" si="2"/>
        <v>1.0673379629629332E-3</v>
      </c>
      <c r="I154" t="b">
        <v>0</v>
      </c>
    </row>
    <row r="155" spans="1:9" ht="14.85" customHeight="1" x14ac:dyDescent="0.3">
      <c r="A155" t="s">
        <v>872</v>
      </c>
      <c r="B155" t="s">
        <v>554</v>
      </c>
      <c r="C155">
        <v>61285508</v>
      </c>
      <c r="D155" s="1" t="s">
        <v>3580</v>
      </c>
      <c r="E155" s="14">
        <v>43219</v>
      </c>
      <c r="F155" s="15" t="s">
        <v>3581</v>
      </c>
      <c r="G155" s="16">
        <f t="shared" si="2"/>
        <v>3.3290509259262246E-4</v>
      </c>
      <c r="I155" t="b">
        <v>0</v>
      </c>
    </row>
    <row r="156" spans="1:9" ht="14.85" customHeight="1" x14ac:dyDescent="0.3">
      <c r="A156" t="s">
        <v>872</v>
      </c>
      <c r="B156" t="s">
        <v>554</v>
      </c>
      <c r="C156">
        <v>61285508</v>
      </c>
      <c r="D156" s="1" t="s">
        <v>3582</v>
      </c>
      <c r="E156" s="14">
        <v>43219</v>
      </c>
      <c r="F156" s="15" t="s">
        <v>3583</v>
      </c>
      <c r="G156" s="16">
        <f t="shared" si="2"/>
        <v>1.3523148148145148E-4</v>
      </c>
      <c r="I156" t="b">
        <v>0</v>
      </c>
    </row>
    <row r="157" spans="1:9" ht="14.85" customHeight="1" x14ac:dyDescent="0.3">
      <c r="A157" t="s">
        <v>872</v>
      </c>
      <c r="B157" t="s">
        <v>554</v>
      </c>
      <c r="C157">
        <v>61285508</v>
      </c>
      <c r="D157" s="1" t="s">
        <v>3584</v>
      </c>
      <c r="E157" s="14">
        <v>43219</v>
      </c>
      <c r="F157" s="15" t="s">
        <v>3585</v>
      </c>
      <c r="G157" s="16">
        <f t="shared" si="2"/>
        <v>1.0218518518518849E-3</v>
      </c>
      <c r="I157" t="b">
        <v>0</v>
      </c>
    </row>
    <row r="158" spans="1:9" ht="14.85" customHeight="1" x14ac:dyDescent="0.3">
      <c r="A158" t="s">
        <v>872</v>
      </c>
      <c r="B158" t="s">
        <v>554</v>
      </c>
      <c r="C158">
        <v>61285508</v>
      </c>
      <c r="D158" s="1" t="s">
        <v>3586</v>
      </c>
      <c r="E158" s="14">
        <v>43219</v>
      </c>
      <c r="F158" s="15" t="s">
        <v>3587</v>
      </c>
      <c r="G158" s="16">
        <f t="shared" si="2"/>
        <v>4.4590277777775689E-4</v>
      </c>
      <c r="I158" t="b">
        <v>0</v>
      </c>
    </row>
    <row r="159" spans="1:9" ht="14.85" customHeight="1" x14ac:dyDescent="0.3">
      <c r="A159" t="s">
        <v>872</v>
      </c>
      <c r="B159" t="s">
        <v>554</v>
      </c>
      <c r="C159">
        <v>61285508</v>
      </c>
      <c r="D159" s="1" t="s">
        <v>3588</v>
      </c>
      <c r="E159" s="14">
        <v>43219</v>
      </c>
      <c r="F159" s="15" t="s">
        <v>3589</v>
      </c>
      <c r="G159" s="16">
        <f t="shared" si="2"/>
        <v>2.4656250000001934E-4</v>
      </c>
      <c r="I159" t="b">
        <v>0</v>
      </c>
    </row>
    <row r="160" spans="1:9" ht="14.85" customHeight="1" x14ac:dyDescent="0.3">
      <c r="A160" t="s">
        <v>872</v>
      </c>
      <c r="B160" t="s">
        <v>554</v>
      </c>
      <c r="C160">
        <v>61285508</v>
      </c>
      <c r="D160" s="1" t="s">
        <v>3582</v>
      </c>
      <c r="E160" s="14">
        <v>43219</v>
      </c>
      <c r="F160" s="15" t="s">
        <v>3590</v>
      </c>
      <c r="G160" s="16">
        <f t="shared" si="2"/>
        <v>9.3070601851849566E-4</v>
      </c>
      <c r="I160" t="b">
        <v>0</v>
      </c>
    </row>
    <row r="161" spans="1:9" ht="14.85" customHeight="1" x14ac:dyDescent="0.3">
      <c r="A161" t="s">
        <v>872</v>
      </c>
      <c r="B161" t="s">
        <v>554</v>
      </c>
      <c r="C161">
        <v>61285508</v>
      </c>
      <c r="D161" s="1" t="s">
        <v>3591</v>
      </c>
      <c r="E161" s="14">
        <v>43219</v>
      </c>
      <c r="F161" s="15" t="s">
        <v>3592</v>
      </c>
      <c r="G161" s="16">
        <f t="shared" si="2"/>
        <v>2.6568287037040395E-4</v>
      </c>
      <c r="I161" t="b">
        <v>0</v>
      </c>
    </row>
    <row r="162" spans="1:9" ht="14.85" customHeight="1" x14ac:dyDescent="0.3">
      <c r="A162" t="s">
        <v>872</v>
      </c>
      <c r="B162" t="s">
        <v>554</v>
      </c>
      <c r="C162">
        <v>61285508</v>
      </c>
      <c r="D162" s="1" t="s">
        <v>3593</v>
      </c>
      <c r="E162" s="14">
        <v>43219</v>
      </c>
      <c r="F162" s="15" t="s">
        <v>3594</v>
      </c>
      <c r="G162" s="16">
        <f t="shared" si="2"/>
        <v>1.3555555555555543E-4</v>
      </c>
      <c r="I162" t="b">
        <v>0</v>
      </c>
    </row>
    <row r="163" spans="1:9" ht="14.85" customHeight="1" x14ac:dyDescent="0.3">
      <c r="A163" t="s">
        <v>872</v>
      </c>
      <c r="B163" t="s">
        <v>554</v>
      </c>
      <c r="C163">
        <v>61285508</v>
      </c>
      <c r="D163" s="1" t="s">
        <v>3591</v>
      </c>
      <c r="E163" s="14">
        <v>43219</v>
      </c>
      <c r="F163" s="15" t="s">
        <v>3595</v>
      </c>
      <c r="G163" s="16">
        <f t="shared" si="2"/>
        <v>1.9614583333329993E-4</v>
      </c>
      <c r="I163" t="b">
        <v>0</v>
      </c>
    </row>
    <row r="164" spans="1:9" ht="14.85" customHeight="1" x14ac:dyDescent="0.3">
      <c r="A164" t="s">
        <v>872</v>
      </c>
      <c r="B164" t="s">
        <v>554</v>
      </c>
      <c r="C164">
        <v>61285508</v>
      </c>
      <c r="D164" s="1" t="s">
        <v>3596</v>
      </c>
      <c r="E164" s="14">
        <v>43219</v>
      </c>
      <c r="F164" s="15" t="s">
        <v>3597</v>
      </c>
      <c r="G164" s="16">
        <f t="shared" si="2"/>
        <v>9.5127314814841268E-5</v>
      </c>
      <c r="I164" t="b">
        <v>1</v>
      </c>
    </row>
    <row r="165" spans="1:9" ht="14.85" customHeight="1" x14ac:dyDescent="0.3">
      <c r="A165" t="s">
        <v>872</v>
      </c>
      <c r="B165" t="s">
        <v>665</v>
      </c>
      <c r="C165">
        <v>61285508</v>
      </c>
      <c r="D165" s="1" t="s">
        <v>3598</v>
      </c>
      <c r="E165" s="14">
        <v>43219</v>
      </c>
      <c r="F165" s="15" t="s">
        <v>3599</v>
      </c>
      <c r="G165" s="16">
        <f t="shared" si="2"/>
        <v>5.6057870370368468E-4</v>
      </c>
      <c r="I165" t="b">
        <v>0</v>
      </c>
    </row>
    <row r="166" spans="1:9" ht="14.85" customHeight="1" x14ac:dyDescent="0.3">
      <c r="A166" t="s">
        <v>872</v>
      </c>
      <c r="B166" t="s">
        <v>665</v>
      </c>
      <c r="C166">
        <v>61285508</v>
      </c>
      <c r="D166" s="1" t="s">
        <v>3600</v>
      </c>
      <c r="E166" s="14">
        <v>43219</v>
      </c>
      <c r="F166" s="15" t="s">
        <v>3601</v>
      </c>
      <c r="G166" s="16">
        <f t="shared" si="2"/>
        <v>1.8834490740743393E-4</v>
      </c>
      <c r="I166" t="b">
        <v>0</v>
      </c>
    </row>
    <row r="167" spans="1:9" ht="14.85" customHeight="1" x14ac:dyDescent="0.3">
      <c r="A167" t="s">
        <v>872</v>
      </c>
      <c r="B167" t="s">
        <v>665</v>
      </c>
      <c r="C167">
        <v>61285508</v>
      </c>
      <c r="D167" s="1" t="s">
        <v>3602</v>
      </c>
      <c r="E167" s="14">
        <v>43219</v>
      </c>
      <c r="F167" s="15" t="s">
        <v>3603</v>
      </c>
      <c r="G167" s="16">
        <f t="shared" si="2"/>
        <v>7.5972222222220331E-5</v>
      </c>
      <c r="I167" t="b">
        <v>0</v>
      </c>
    </row>
    <row r="168" spans="1:9" ht="14.85" customHeight="1" x14ac:dyDescent="0.3">
      <c r="A168" t="s">
        <v>872</v>
      </c>
      <c r="B168" t="s">
        <v>665</v>
      </c>
      <c r="C168">
        <v>61285508</v>
      </c>
      <c r="D168" s="1" t="s">
        <v>3604</v>
      </c>
      <c r="E168" s="14">
        <v>43219</v>
      </c>
      <c r="F168" s="15" t="s">
        <v>3605</v>
      </c>
      <c r="G168" s="16">
        <f t="shared" si="2"/>
        <v>2.7721064814811847E-4</v>
      </c>
      <c r="I168" t="b">
        <v>0</v>
      </c>
    </row>
    <row r="169" spans="1:9" ht="14.85" customHeight="1" x14ac:dyDescent="0.3">
      <c r="A169" t="s">
        <v>872</v>
      </c>
      <c r="B169" t="s">
        <v>665</v>
      </c>
      <c r="C169">
        <v>61285508</v>
      </c>
      <c r="D169" s="1" t="s">
        <v>3598</v>
      </c>
      <c r="E169" s="14">
        <v>43219</v>
      </c>
      <c r="F169" s="15" t="s">
        <v>3606</v>
      </c>
      <c r="G169" s="16">
        <f t="shared" si="2"/>
        <v>1.1468750000001582E-4</v>
      </c>
      <c r="I169" t="b">
        <v>0</v>
      </c>
    </row>
    <row r="170" spans="1:9" ht="14.85" customHeight="1" x14ac:dyDescent="0.3">
      <c r="A170" t="s">
        <v>872</v>
      </c>
      <c r="B170" t="s">
        <v>665</v>
      </c>
      <c r="C170">
        <v>61285508</v>
      </c>
      <c r="D170" s="1" t="s">
        <v>3607</v>
      </c>
      <c r="E170" s="14">
        <v>43219</v>
      </c>
      <c r="F170" s="15" t="s">
        <v>3608</v>
      </c>
      <c r="G170" s="16">
        <f t="shared" si="2"/>
        <v>3.1358796296296343E-4</v>
      </c>
      <c r="I170" t="b">
        <v>0</v>
      </c>
    </row>
    <row r="171" spans="1:9" ht="14.85" customHeight="1" x14ac:dyDescent="0.3">
      <c r="A171" t="s">
        <v>872</v>
      </c>
      <c r="B171" t="s">
        <v>665</v>
      </c>
      <c r="C171">
        <v>61285508</v>
      </c>
      <c r="D171" s="1" t="s">
        <v>3600</v>
      </c>
      <c r="E171" s="14">
        <v>43219</v>
      </c>
      <c r="F171" s="15" t="s">
        <v>3609</v>
      </c>
      <c r="G171" s="16">
        <f t="shared" si="2"/>
        <v>5.0182870370368837E-4</v>
      </c>
      <c r="I171" t="b">
        <v>0</v>
      </c>
    </row>
    <row r="172" spans="1:9" ht="14.85" customHeight="1" x14ac:dyDescent="0.3">
      <c r="A172" t="s">
        <v>872</v>
      </c>
      <c r="B172" t="s">
        <v>665</v>
      </c>
      <c r="C172">
        <v>61285508</v>
      </c>
      <c r="D172" s="1" t="s">
        <v>3602</v>
      </c>
      <c r="E172" s="14">
        <v>43219</v>
      </c>
      <c r="F172" s="15" t="s">
        <v>3610</v>
      </c>
      <c r="G172" s="16">
        <f t="shared" si="2"/>
        <v>1.0340277777781681E-4</v>
      </c>
      <c r="I172" t="b">
        <v>0</v>
      </c>
    </row>
    <row r="173" spans="1:9" ht="14.85" customHeight="1" x14ac:dyDescent="0.3">
      <c r="A173" t="s">
        <v>872</v>
      </c>
      <c r="B173" t="s">
        <v>665</v>
      </c>
      <c r="C173">
        <v>61285508</v>
      </c>
      <c r="D173" s="1" t="s">
        <v>3611</v>
      </c>
      <c r="E173" s="14">
        <v>43219</v>
      </c>
      <c r="F173" s="15" t="s">
        <v>3612</v>
      </c>
      <c r="G173" s="16">
        <f t="shared" si="2"/>
        <v>6.7731481481453359E-5</v>
      </c>
      <c r="I173" t="b">
        <v>0</v>
      </c>
    </row>
    <row r="174" spans="1:9" s="18" customFormat="1" ht="14.85" customHeight="1" thickBot="1" x14ac:dyDescent="0.35">
      <c r="A174" s="18" t="s">
        <v>872</v>
      </c>
      <c r="B174" s="18" t="s">
        <v>665</v>
      </c>
      <c r="C174" s="18">
        <v>61285508</v>
      </c>
      <c r="D174" s="19" t="s">
        <v>3613</v>
      </c>
      <c r="E174" s="20">
        <v>43219</v>
      </c>
      <c r="F174" s="21" t="s">
        <v>3614</v>
      </c>
      <c r="G174" s="22">
        <f t="shared" si="2"/>
        <v>1.5543981481480618E-4</v>
      </c>
      <c r="H174" s="22"/>
      <c r="I174" s="18" t="b">
        <v>1</v>
      </c>
    </row>
    <row r="175" spans="1:9" ht="14.85" customHeight="1" x14ac:dyDescent="0.3">
      <c r="A175" t="s">
        <v>872</v>
      </c>
      <c r="B175" t="s">
        <v>2</v>
      </c>
      <c r="C175">
        <v>97667106</v>
      </c>
      <c r="D175" s="1" t="s">
        <v>3615</v>
      </c>
      <c r="E175" s="14">
        <v>43220</v>
      </c>
      <c r="F175" s="15" t="s">
        <v>3004</v>
      </c>
      <c r="I175" t="b">
        <v>0</v>
      </c>
    </row>
    <row r="176" spans="1:9" ht="14.85" customHeight="1" x14ac:dyDescent="0.3">
      <c r="A176" t="s">
        <v>872</v>
      </c>
      <c r="B176" t="s">
        <v>2</v>
      </c>
      <c r="C176">
        <v>97667106</v>
      </c>
      <c r="D176" s="1" t="s">
        <v>3400</v>
      </c>
      <c r="E176" s="14">
        <v>43220</v>
      </c>
      <c r="F176" s="15" t="s">
        <v>3005</v>
      </c>
      <c r="G176" s="16">
        <f t="shared" si="2"/>
        <v>2.3081018518518459E-4</v>
      </c>
      <c r="I176" t="b">
        <v>0</v>
      </c>
    </row>
    <row r="177" spans="1:9" ht="14.85" customHeight="1" x14ac:dyDescent="0.3">
      <c r="A177" t="s">
        <v>872</v>
      </c>
      <c r="B177" t="s">
        <v>2</v>
      </c>
      <c r="C177">
        <v>97667106</v>
      </c>
      <c r="D177" s="1" t="s">
        <v>3616</v>
      </c>
      <c r="E177" s="14">
        <v>43220</v>
      </c>
      <c r="F177" s="15" t="s">
        <v>3006</v>
      </c>
      <c r="G177" s="16">
        <f t="shared" si="2"/>
        <v>8.8996527777777945E-4</v>
      </c>
      <c r="I177" t="b">
        <v>1</v>
      </c>
    </row>
    <row r="178" spans="1:9" ht="14.85" customHeight="1" x14ac:dyDescent="0.3">
      <c r="A178" t="s">
        <v>872</v>
      </c>
      <c r="B178" t="s">
        <v>879</v>
      </c>
      <c r="C178">
        <v>97667106</v>
      </c>
      <c r="D178" s="1" t="s">
        <v>3617</v>
      </c>
      <c r="E178" s="14">
        <v>43220</v>
      </c>
      <c r="F178" s="15" t="s">
        <v>3618</v>
      </c>
      <c r="G178" s="16">
        <f t="shared" si="2"/>
        <v>7.1318865740740839E-3</v>
      </c>
      <c r="I178" t="b">
        <v>0</v>
      </c>
    </row>
    <row r="179" spans="1:9" ht="14.85" customHeight="1" x14ac:dyDescent="0.3">
      <c r="A179" t="s">
        <v>872</v>
      </c>
      <c r="B179" t="s">
        <v>879</v>
      </c>
      <c r="C179">
        <v>97667106</v>
      </c>
      <c r="D179" s="1" t="s">
        <v>3619</v>
      </c>
      <c r="E179" s="14">
        <v>43220</v>
      </c>
      <c r="F179" s="15" t="s">
        <v>3620</v>
      </c>
      <c r="G179" s="16">
        <f t="shared" si="2"/>
        <v>4.5335648148148167E-4</v>
      </c>
      <c r="I179" t="b">
        <v>0</v>
      </c>
    </row>
    <row r="180" spans="1:9" ht="14.85" customHeight="1" x14ac:dyDescent="0.3">
      <c r="A180" t="s">
        <v>872</v>
      </c>
      <c r="B180" t="s">
        <v>879</v>
      </c>
      <c r="C180">
        <v>97667106</v>
      </c>
      <c r="D180" s="1" t="s">
        <v>3539</v>
      </c>
      <c r="E180" s="14">
        <v>43220</v>
      </c>
      <c r="F180" s="15" t="s">
        <v>3621</v>
      </c>
      <c r="G180" s="16">
        <f t="shared" si="2"/>
        <v>1.2550810185185113E-3</v>
      </c>
      <c r="I180" t="b">
        <v>0</v>
      </c>
    </row>
    <row r="181" spans="1:9" ht="14.85" customHeight="1" x14ac:dyDescent="0.3">
      <c r="A181" t="s">
        <v>872</v>
      </c>
      <c r="B181" t="s">
        <v>879</v>
      </c>
      <c r="C181">
        <v>97667106</v>
      </c>
      <c r="D181" s="1" t="s">
        <v>3622</v>
      </c>
      <c r="E181" s="14">
        <v>43220</v>
      </c>
      <c r="F181" s="15" t="s">
        <v>3623</v>
      </c>
      <c r="G181" s="16">
        <f t="shared" si="2"/>
        <v>1.020023148148308E-4</v>
      </c>
      <c r="I181" t="b">
        <v>0</v>
      </c>
    </row>
    <row r="182" spans="1:9" ht="14.85" customHeight="1" x14ac:dyDescent="0.3">
      <c r="A182" t="s">
        <v>872</v>
      </c>
      <c r="B182" t="s">
        <v>879</v>
      </c>
      <c r="C182">
        <v>97667106</v>
      </c>
      <c r="D182" s="1" t="s">
        <v>3617</v>
      </c>
      <c r="E182" s="14">
        <v>43220</v>
      </c>
      <c r="F182" s="15" t="s">
        <v>3624</v>
      </c>
      <c r="G182" s="16">
        <f t="shared" si="2"/>
        <v>2.1572916666665054E-4</v>
      </c>
      <c r="I182" t="b">
        <v>0</v>
      </c>
    </row>
    <row r="183" spans="1:9" ht="14.85" customHeight="1" x14ac:dyDescent="0.3">
      <c r="A183" t="s">
        <v>872</v>
      </c>
      <c r="B183" t="s">
        <v>879</v>
      </c>
      <c r="C183">
        <v>97667106</v>
      </c>
      <c r="D183" s="1" t="s">
        <v>3625</v>
      </c>
      <c r="E183" s="14">
        <v>43220</v>
      </c>
      <c r="F183" s="15" t="s">
        <v>3626</v>
      </c>
      <c r="G183" s="16">
        <f t="shared" si="2"/>
        <v>8.3577546296297045E-4</v>
      </c>
      <c r="I183" t="b">
        <v>0</v>
      </c>
    </row>
    <row r="184" spans="1:9" ht="14.85" customHeight="1" x14ac:dyDescent="0.3">
      <c r="A184" t="s">
        <v>872</v>
      </c>
      <c r="B184" t="s">
        <v>879</v>
      </c>
      <c r="C184">
        <v>97667106</v>
      </c>
      <c r="D184" s="1" t="s">
        <v>3627</v>
      </c>
      <c r="E184" s="14">
        <v>43220</v>
      </c>
      <c r="F184" s="15" t="s">
        <v>3628</v>
      </c>
      <c r="G184" s="16">
        <f t="shared" si="2"/>
        <v>1.6206018518517828E-4</v>
      </c>
      <c r="I184" t="b">
        <v>0</v>
      </c>
    </row>
    <row r="185" spans="1:9" ht="14.85" customHeight="1" x14ac:dyDescent="0.3">
      <c r="A185" t="s">
        <v>872</v>
      </c>
      <c r="B185" t="s">
        <v>879</v>
      </c>
      <c r="C185">
        <v>97667106</v>
      </c>
      <c r="D185" s="1" t="s">
        <v>3539</v>
      </c>
      <c r="E185" s="14">
        <v>43220</v>
      </c>
      <c r="F185" s="15" t="s">
        <v>3629</v>
      </c>
      <c r="G185" s="16">
        <f t="shared" si="2"/>
        <v>1.4129629629630602E-4</v>
      </c>
      <c r="I185" t="b">
        <v>0</v>
      </c>
    </row>
    <row r="186" spans="1:9" ht="14.85" customHeight="1" x14ac:dyDescent="0.3">
      <c r="A186" t="s">
        <v>872</v>
      </c>
      <c r="B186" t="s">
        <v>879</v>
      </c>
      <c r="C186">
        <v>97667106</v>
      </c>
      <c r="D186" s="1" t="s">
        <v>3630</v>
      </c>
      <c r="E186" s="14">
        <v>43220</v>
      </c>
      <c r="F186" s="15" t="s">
        <v>3631</v>
      </c>
      <c r="G186" s="16">
        <f t="shared" si="2"/>
        <v>5.6422453703702802E-4</v>
      </c>
      <c r="I186" t="b">
        <v>0</v>
      </c>
    </row>
    <row r="187" spans="1:9" ht="14.85" customHeight="1" x14ac:dyDescent="0.3">
      <c r="A187" t="s">
        <v>872</v>
      </c>
      <c r="B187" t="s">
        <v>879</v>
      </c>
      <c r="C187">
        <v>97667106</v>
      </c>
      <c r="D187" s="1" t="s">
        <v>3543</v>
      </c>
      <c r="E187" s="14">
        <v>43220</v>
      </c>
      <c r="F187" s="15" t="s">
        <v>3632</v>
      </c>
      <c r="G187" s="16">
        <f t="shared" si="2"/>
        <v>2.3586342592592652E-3</v>
      </c>
      <c r="I187" t="b">
        <v>0</v>
      </c>
    </row>
    <row r="188" spans="1:9" ht="14.85" customHeight="1" x14ac:dyDescent="0.3">
      <c r="A188" t="s">
        <v>872</v>
      </c>
      <c r="B188" t="s">
        <v>879</v>
      </c>
      <c r="C188">
        <v>97667106</v>
      </c>
      <c r="D188" s="1" t="s">
        <v>3545</v>
      </c>
      <c r="E188" s="14">
        <v>43220</v>
      </c>
      <c r="F188" s="15" t="s">
        <v>3633</v>
      </c>
      <c r="G188" s="16">
        <f t="shared" si="2"/>
        <v>9.4421296296290369E-5</v>
      </c>
      <c r="I188" t="b">
        <v>1</v>
      </c>
    </row>
    <row r="189" spans="1:9" ht="14.85" customHeight="1" x14ac:dyDescent="0.3">
      <c r="A189" t="s">
        <v>872</v>
      </c>
      <c r="B189" t="s">
        <v>881</v>
      </c>
      <c r="C189">
        <v>97667106</v>
      </c>
      <c r="D189" s="1" t="s">
        <v>3547</v>
      </c>
      <c r="E189" s="14">
        <v>43220</v>
      </c>
      <c r="F189" s="15" t="s">
        <v>3634</v>
      </c>
      <c r="G189" s="16">
        <f t="shared" si="2"/>
        <v>1.3647106481481375E-3</v>
      </c>
      <c r="I189" t="b">
        <v>0</v>
      </c>
    </row>
    <row r="190" spans="1:9" ht="14.85" customHeight="1" x14ac:dyDescent="0.3">
      <c r="A190" t="s">
        <v>872</v>
      </c>
      <c r="B190" t="s">
        <v>881</v>
      </c>
      <c r="C190">
        <v>97667106</v>
      </c>
      <c r="D190" s="1" t="s">
        <v>3635</v>
      </c>
      <c r="E190" s="14">
        <v>43220</v>
      </c>
      <c r="F190" s="15" t="s">
        <v>3636</v>
      </c>
      <c r="G190" s="16">
        <f t="shared" si="2"/>
        <v>2.3459490740740385E-4</v>
      </c>
      <c r="I190" t="b">
        <v>0</v>
      </c>
    </row>
    <row r="191" spans="1:9" ht="14.85" customHeight="1" x14ac:dyDescent="0.3">
      <c r="A191" t="s">
        <v>872</v>
      </c>
      <c r="B191" t="s">
        <v>881</v>
      </c>
      <c r="C191">
        <v>97667106</v>
      </c>
      <c r="D191" s="1" t="s">
        <v>3637</v>
      </c>
      <c r="E191" s="14">
        <v>43220</v>
      </c>
      <c r="F191" s="15" t="s">
        <v>3638</v>
      </c>
      <c r="G191" s="16">
        <f t="shared" si="2"/>
        <v>3.6258101851853464E-4</v>
      </c>
      <c r="I191" t="b">
        <v>0</v>
      </c>
    </row>
    <row r="192" spans="1:9" ht="14.85" customHeight="1" x14ac:dyDescent="0.3">
      <c r="A192" t="s">
        <v>872</v>
      </c>
      <c r="B192" t="s">
        <v>881</v>
      </c>
      <c r="C192">
        <v>97667106</v>
      </c>
      <c r="D192" s="1" t="s">
        <v>3437</v>
      </c>
      <c r="E192" s="14">
        <v>43220</v>
      </c>
      <c r="F192" s="15" t="s">
        <v>3639</v>
      </c>
      <c r="G192" s="16">
        <f t="shared" si="2"/>
        <v>7.8645833333333692E-4</v>
      </c>
      <c r="I192" t="b">
        <v>1</v>
      </c>
    </row>
    <row r="193" spans="1:9" ht="14.85" customHeight="1" x14ac:dyDescent="0.3">
      <c r="A193" t="s">
        <v>872</v>
      </c>
      <c r="B193" t="s">
        <v>554</v>
      </c>
      <c r="C193">
        <v>97667106</v>
      </c>
      <c r="D193" s="1" t="s">
        <v>3439</v>
      </c>
      <c r="E193" s="14">
        <v>43220</v>
      </c>
      <c r="F193" s="15" t="s">
        <v>3640</v>
      </c>
      <c r="G193" s="16">
        <f t="shared" si="2"/>
        <v>9.3975694444443925E-4</v>
      </c>
      <c r="I193" t="b">
        <v>0</v>
      </c>
    </row>
    <row r="194" spans="1:9" ht="14.85" customHeight="1" x14ac:dyDescent="0.3">
      <c r="A194" t="s">
        <v>872</v>
      </c>
      <c r="B194" t="s">
        <v>554</v>
      </c>
      <c r="C194">
        <v>97667106</v>
      </c>
      <c r="D194" s="1" t="s">
        <v>3641</v>
      </c>
      <c r="E194" s="14">
        <v>43220</v>
      </c>
      <c r="F194" s="15" t="s">
        <v>3642</v>
      </c>
      <c r="G194" s="16">
        <f t="shared" si="2"/>
        <v>4.4495370370369047E-4</v>
      </c>
      <c r="I194" t="b">
        <v>1</v>
      </c>
    </row>
    <row r="195" spans="1:9" ht="14.85" customHeight="1" x14ac:dyDescent="0.3">
      <c r="A195" t="s">
        <v>872</v>
      </c>
      <c r="B195" t="s">
        <v>665</v>
      </c>
      <c r="C195">
        <v>97667106</v>
      </c>
      <c r="D195" s="1" t="s">
        <v>3643</v>
      </c>
      <c r="E195" s="14">
        <v>43220</v>
      </c>
      <c r="F195" s="15" t="s">
        <v>3644</v>
      </c>
      <c r="G195" s="16">
        <f t="shared" si="2"/>
        <v>5.3634259259260908E-4</v>
      </c>
      <c r="I195" t="b">
        <v>0</v>
      </c>
    </row>
    <row r="196" spans="1:9" ht="14.85" customHeight="1" x14ac:dyDescent="0.3">
      <c r="A196" t="s">
        <v>872</v>
      </c>
      <c r="B196" t="s">
        <v>665</v>
      </c>
      <c r="C196">
        <v>97667106</v>
      </c>
      <c r="D196" s="1" t="s">
        <v>3645</v>
      </c>
      <c r="E196" s="14">
        <v>43220</v>
      </c>
      <c r="F196" s="15" t="s">
        <v>3646</v>
      </c>
      <c r="G196" s="16">
        <f t="shared" ref="G196:G259" si="3">F196-F195</f>
        <v>1.7533564814814495E-4</v>
      </c>
      <c r="I196" t="b">
        <v>0</v>
      </c>
    </row>
    <row r="197" spans="1:9" ht="14.85" customHeight="1" x14ac:dyDescent="0.3">
      <c r="A197" t="s">
        <v>872</v>
      </c>
      <c r="B197" t="s">
        <v>665</v>
      </c>
      <c r="C197">
        <v>97667106</v>
      </c>
      <c r="D197" s="1" t="s">
        <v>3647</v>
      </c>
      <c r="E197" s="14">
        <v>43220</v>
      </c>
      <c r="F197" s="15" t="s">
        <v>3648</v>
      </c>
      <c r="G197" s="16">
        <f t="shared" si="3"/>
        <v>7.5891203703701282E-5</v>
      </c>
      <c r="I197" t="b">
        <v>0</v>
      </c>
    </row>
    <row r="198" spans="1:9" ht="14.85" customHeight="1" x14ac:dyDescent="0.3">
      <c r="A198" t="s">
        <v>872</v>
      </c>
      <c r="B198" t="s">
        <v>665</v>
      </c>
      <c r="C198">
        <v>97667106</v>
      </c>
      <c r="D198" s="1" t="s">
        <v>3649</v>
      </c>
      <c r="E198" s="14">
        <v>43220</v>
      </c>
      <c r="F198" s="15" t="s">
        <v>3650</v>
      </c>
      <c r="G198" s="16">
        <f t="shared" si="3"/>
        <v>2.5036458333333456E-3</v>
      </c>
      <c r="I198" t="b">
        <v>0</v>
      </c>
    </row>
    <row r="199" spans="1:9" ht="14.85" customHeight="1" x14ac:dyDescent="0.3">
      <c r="A199" t="s">
        <v>872</v>
      </c>
      <c r="B199" t="s">
        <v>665</v>
      </c>
      <c r="C199">
        <v>97667106</v>
      </c>
      <c r="D199" s="1" t="s">
        <v>3424</v>
      </c>
      <c r="E199" s="14">
        <v>43220</v>
      </c>
      <c r="F199" s="15" t="s">
        <v>3651</v>
      </c>
      <c r="G199" s="16">
        <f t="shared" si="3"/>
        <v>7.7557870370351112E-5</v>
      </c>
      <c r="I199" t="b">
        <v>1</v>
      </c>
    </row>
    <row r="200" spans="1:9" ht="14.85" customHeight="1" x14ac:dyDescent="0.3">
      <c r="A200" t="s">
        <v>872</v>
      </c>
      <c r="B200" t="s">
        <v>762</v>
      </c>
      <c r="C200">
        <v>97667106</v>
      </c>
      <c r="D200" s="1" t="s">
        <v>3652</v>
      </c>
      <c r="E200" s="14">
        <v>43220</v>
      </c>
      <c r="F200" s="15" t="s">
        <v>3653</v>
      </c>
      <c r="G200" s="16">
        <f t="shared" si="3"/>
        <v>1.797928240740751E-3</v>
      </c>
      <c r="I200" t="b">
        <v>0</v>
      </c>
    </row>
    <row r="201" spans="1:9" s="18" customFormat="1" ht="14.85" customHeight="1" thickBot="1" x14ac:dyDescent="0.35">
      <c r="A201" s="18" t="s">
        <v>872</v>
      </c>
      <c r="B201" s="18" t="s">
        <v>762</v>
      </c>
      <c r="C201" s="18">
        <v>97667106</v>
      </c>
      <c r="D201" s="19" t="s">
        <v>3654</v>
      </c>
      <c r="E201" s="20">
        <v>43220</v>
      </c>
      <c r="F201" s="21" t="s">
        <v>3655</v>
      </c>
      <c r="G201" s="22">
        <f t="shared" si="3"/>
        <v>3.6782291666666717E-3</v>
      </c>
      <c r="H201" s="22"/>
      <c r="I201" s="18" t="b">
        <v>1</v>
      </c>
    </row>
    <row r="202" spans="1:9" ht="14.85" customHeight="1" x14ac:dyDescent="0.3">
      <c r="A202" t="s">
        <v>872</v>
      </c>
      <c r="B202" t="s">
        <v>2</v>
      </c>
      <c r="C202">
        <v>106377461</v>
      </c>
      <c r="D202" s="1" t="s">
        <v>3538</v>
      </c>
      <c r="E202" s="14">
        <v>43214</v>
      </c>
      <c r="F202" s="15" t="s">
        <v>3007</v>
      </c>
      <c r="G202" s="16">
        <f t="shared" si="3"/>
        <v>0.57326603009259258</v>
      </c>
      <c r="I202" t="b">
        <v>1</v>
      </c>
    </row>
    <row r="203" spans="1:9" ht="14.85" customHeight="1" x14ac:dyDescent="0.3">
      <c r="A203" t="s">
        <v>872</v>
      </c>
      <c r="B203" t="s">
        <v>879</v>
      </c>
      <c r="C203">
        <v>106377461</v>
      </c>
      <c r="D203" s="1" t="s">
        <v>3656</v>
      </c>
      <c r="E203" s="14">
        <v>43214</v>
      </c>
      <c r="F203" s="15" t="s">
        <v>3657</v>
      </c>
      <c r="G203" s="16">
        <f t="shared" si="3"/>
        <v>4.074189814814444E-4</v>
      </c>
      <c r="I203" t="b">
        <v>0</v>
      </c>
    </row>
    <row r="204" spans="1:9" ht="14.85" customHeight="1" x14ac:dyDescent="0.3">
      <c r="A204" t="s">
        <v>872</v>
      </c>
      <c r="B204" t="s">
        <v>879</v>
      </c>
      <c r="C204">
        <v>106377461</v>
      </c>
      <c r="D204" s="1" t="s">
        <v>3658</v>
      </c>
      <c r="E204" s="14">
        <v>43214</v>
      </c>
      <c r="F204" s="15" t="s">
        <v>3659</v>
      </c>
      <c r="G204" s="16">
        <f t="shared" si="3"/>
        <v>4.1515046296292102E-4</v>
      </c>
      <c r="I204" t="b">
        <v>0</v>
      </c>
    </row>
    <row r="205" spans="1:9" ht="14.85" customHeight="1" x14ac:dyDescent="0.3">
      <c r="A205" t="s">
        <v>872</v>
      </c>
      <c r="B205" t="s">
        <v>879</v>
      </c>
      <c r="C205">
        <v>106377461</v>
      </c>
      <c r="D205" s="1" t="s">
        <v>3660</v>
      </c>
      <c r="E205" s="14">
        <v>43214</v>
      </c>
      <c r="F205" s="15" t="s">
        <v>3661</v>
      </c>
      <c r="G205" s="16">
        <f t="shared" si="3"/>
        <v>1.4081018518519173E-4</v>
      </c>
      <c r="I205" t="b">
        <v>0</v>
      </c>
    </row>
    <row r="206" spans="1:9" ht="14.85" customHeight="1" x14ac:dyDescent="0.3">
      <c r="A206" t="s">
        <v>872</v>
      </c>
      <c r="B206" t="s">
        <v>879</v>
      </c>
      <c r="C206">
        <v>106377461</v>
      </c>
      <c r="D206" s="1" t="s">
        <v>3545</v>
      </c>
      <c r="E206" s="14">
        <v>43214</v>
      </c>
      <c r="F206" s="15" t="s">
        <v>3662</v>
      </c>
      <c r="G206" s="16">
        <f t="shared" si="3"/>
        <v>9.4062500000102744E-5</v>
      </c>
      <c r="I206" t="b">
        <v>1</v>
      </c>
    </row>
    <row r="207" spans="1:9" ht="14.85" customHeight="1" x14ac:dyDescent="0.3">
      <c r="A207" t="s">
        <v>872</v>
      </c>
      <c r="B207" t="s">
        <v>881</v>
      </c>
      <c r="C207">
        <v>106377461</v>
      </c>
      <c r="D207" s="1" t="s">
        <v>3408</v>
      </c>
      <c r="E207" s="14">
        <v>43214</v>
      </c>
      <c r="F207" s="15" t="s">
        <v>3663</v>
      </c>
      <c r="G207" s="16">
        <f t="shared" si="3"/>
        <v>3.3787037037036338E-4</v>
      </c>
      <c r="I207" t="b">
        <v>0</v>
      </c>
    </row>
    <row r="208" spans="1:9" ht="14.85" customHeight="1" x14ac:dyDescent="0.3">
      <c r="A208" t="s">
        <v>872</v>
      </c>
      <c r="B208" t="s">
        <v>881</v>
      </c>
      <c r="C208">
        <v>106377461</v>
      </c>
      <c r="D208" s="1" t="s">
        <v>3549</v>
      </c>
      <c r="E208" s="14">
        <v>43214</v>
      </c>
      <c r="F208" s="15" t="s">
        <v>3664</v>
      </c>
      <c r="G208" s="16">
        <f t="shared" si="3"/>
        <v>1.7717592592580989E-4</v>
      </c>
      <c r="I208" t="b">
        <v>0</v>
      </c>
    </row>
    <row r="209" spans="1:9" ht="14.85" customHeight="1" x14ac:dyDescent="0.3">
      <c r="A209" t="s">
        <v>872</v>
      </c>
      <c r="B209" t="s">
        <v>881</v>
      </c>
      <c r="C209">
        <v>106377461</v>
      </c>
      <c r="D209" s="1" t="s">
        <v>3547</v>
      </c>
      <c r="E209" s="14">
        <v>43214</v>
      </c>
      <c r="F209" s="15" t="s">
        <v>3665</v>
      </c>
      <c r="G209" s="16">
        <f t="shared" si="3"/>
        <v>2.9135416666681291E-4</v>
      </c>
      <c r="I209" t="b">
        <v>0</v>
      </c>
    </row>
    <row r="210" spans="1:9" ht="14.85" customHeight="1" x14ac:dyDescent="0.3">
      <c r="A210" t="s">
        <v>872</v>
      </c>
      <c r="B210" t="s">
        <v>881</v>
      </c>
      <c r="C210">
        <v>106377461</v>
      </c>
      <c r="D210" s="1" t="s">
        <v>3549</v>
      </c>
      <c r="E210" s="14">
        <v>43214</v>
      </c>
      <c r="F210" s="15" t="s">
        <v>3666</v>
      </c>
      <c r="G210" s="16">
        <f t="shared" si="3"/>
        <v>3.0956018518513151E-4</v>
      </c>
      <c r="I210" t="b">
        <v>0</v>
      </c>
    </row>
    <row r="211" spans="1:9" ht="14.85" customHeight="1" x14ac:dyDescent="0.3">
      <c r="A211" t="s">
        <v>872</v>
      </c>
      <c r="B211" t="s">
        <v>881</v>
      </c>
      <c r="C211">
        <v>106377461</v>
      </c>
      <c r="D211" s="1" t="s">
        <v>3547</v>
      </c>
      <c r="E211" s="14">
        <v>43214</v>
      </c>
      <c r="F211" s="15" t="s">
        <v>3667</v>
      </c>
      <c r="G211" s="16">
        <f t="shared" si="3"/>
        <v>1.4975925925925226E-3</v>
      </c>
      <c r="I211" t="b">
        <v>0</v>
      </c>
    </row>
    <row r="212" spans="1:9" ht="14.85" customHeight="1" x14ac:dyDescent="0.3">
      <c r="A212" t="s">
        <v>872</v>
      </c>
      <c r="B212" t="s">
        <v>881</v>
      </c>
      <c r="C212">
        <v>106377461</v>
      </c>
      <c r="D212" s="1" t="s">
        <v>3553</v>
      </c>
      <c r="E212" s="14">
        <v>43214</v>
      </c>
      <c r="F212" s="15" t="s">
        <v>3668</v>
      </c>
      <c r="G212" s="16">
        <f t="shared" si="3"/>
        <v>1.9572916666665829E-4</v>
      </c>
      <c r="I212" t="b">
        <v>0</v>
      </c>
    </row>
    <row r="213" spans="1:9" ht="14.85" customHeight="1" x14ac:dyDescent="0.3">
      <c r="A213" t="s">
        <v>872</v>
      </c>
      <c r="B213" t="s">
        <v>881</v>
      </c>
      <c r="C213">
        <v>106377461</v>
      </c>
      <c r="D213" s="1" t="s">
        <v>3408</v>
      </c>
      <c r="E213" s="14">
        <v>43214</v>
      </c>
      <c r="F213" s="15" t="s">
        <v>3669</v>
      </c>
      <c r="G213" s="16">
        <f t="shared" si="3"/>
        <v>1.0267361111104822E-4</v>
      </c>
      <c r="I213" t="b">
        <v>0</v>
      </c>
    </row>
    <row r="214" spans="1:9" ht="14.85" customHeight="1" x14ac:dyDescent="0.3">
      <c r="A214" t="s">
        <v>872</v>
      </c>
      <c r="B214" t="s">
        <v>881</v>
      </c>
      <c r="C214">
        <v>106377461</v>
      </c>
      <c r="D214" s="1" t="s">
        <v>3437</v>
      </c>
      <c r="E214" s="14">
        <v>43214</v>
      </c>
      <c r="F214" s="15" t="s">
        <v>3670</v>
      </c>
      <c r="G214" s="16">
        <f t="shared" si="3"/>
        <v>9.450115740742282E-4</v>
      </c>
      <c r="I214" t="b">
        <v>1</v>
      </c>
    </row>
    <row r="215" spans="1:9" ht="14.85" customHeight="1" x14ac:dyDescent="0.3">
      <c r="A215" t="s">
        <v>872</v>
      </c>
      <c r="B215" t="s">
        <v>554</v>
      </c>
      <c r="C215">
        <v>106377461</v>
      </c>
      <c r="D215" s="1" t="s">
        <v>3439</v>
      </c>
      <c r="E215" s="14">
        <v>43214</v>
      </c>
      <c r="F215" s="15" t="s">
        <v>3671</v>
      </c>
      <c r="G215" s="16">
        <f t="shared" si="3"/>
        <v>2.6944444444432225E-4</v>
      </c>
      <c r="I215" t="b">
        <v>0</v>
      </c>
    </row>
    <row r="216" spans="1:9" ht="14.85" customHeight="1" x14ac:dyDescent="0.3">
      <c r="A216" t="s">
        <v>872</v>
      </c>
      <c r="B216" t="s">
        <v>554</v>
      </c>
      <c r="C216">
        <v>106377461</v>
      </c>
      <c r="D216" s="1" t="s">
        <v>3486</v>
      </c>
      <c r="E216" s="14">
        <v>43214</v>
      </c>
      <c r="F216" s="15" t="s">
        <v>3672</v>
      </c>
      <c r="G216" s="16">
        <f t="shared" si="3"/>
        <v>6.059722222223618E-4</v>
      </c>
      <c r="I216" t="b">
        <v>0</v>
      </c>
    </row>
    <row r="217" spans="1:9" ht="14.85" customHeight="1" x14ac:dyDescent="0.3">
      <c r="A217" t="s">
        <v>872</v>
      </c>
      <c r="B217" t="s">
        <v>554</v>
      </c>
      <c r="C217">
        <v>106377461</v>
      </c>
      <c r="D217" s="1" t="s">
        <v>3490</v>
      </c>
      <c r="E217" s="14">
        <v>43214</v>
      </c>
      <c r="F217" s="15" t="s">
        <v>3673</v>
      </c>
      <c r="G217" s="16">
        <f t="shared" si="3"/>
        <v>2.0233796296287299E-4</v>
      </c>
      <c r="I217" t="b">
        <v>1</v>
      </c>
    </row>
    <row r="218" spans="1:9" ht="14.85" customHeight="1" x14ac:dyDescent="0.3">
      <c r="A218" t="s">
        <v>872</v>
      </c>
      <c r="B218" t="s">
        <v>665</v>
      </c>
      <c r="C218">
        <v>106377461</v>
      </c>
      <c r="D218" s="1" t="s">
        <v>3424</v>
      </c>
      <c r="E218" s="14">
        <v>43214</v>
      </c>
      <c r="F218" s="15" t="s">
        <v>3674</v>
      </c>
      <c r="G218" s="16">
        <f t="shared" si="3"/>
        <v>7.5849537037031567E-4</v>
      </c>
      <c r="I218" t="b">
        <v>1</v>
      </c>
    </row>
    <row r="219" spans="1:9" ht="14.85" customHeight="1" x14ac:dyDescent="0.3">
      <c r="A219" t="s">
        <v>872</v>
      </c>
      <c r="B219" t="s">
        <v>762</v>
      </c>
      <c r="C219">
        <v>106377461</v>
      </c>
      <c r="D219" s="1" t="s">
        <v>3426</v>
      </c>
      <c r="E219" s="14">
        <v>43214</v>
      </c>
      <c r="F219" s="15" t="s">
        <v>3675</v>
      </c>
      <c r="G219" s="16">
        <f t="shared" si="3"/>
        <v>4.8612268518533064E-4</v>
      </c>
      <c r="I219" t="b">
        <v>0</v>
      </c>
    </row>
    <row r="220" spans="1:9" ht="14.85" customHeight="1" x14ac:dyDescent="0.3">
      <c r="A220" t="s">
        <v>872</v>
      </c>
      <c r="B220" t="s">
        <v>762</v>
      </c>
      <c r="C220">
        <v>106377461</v>
      </c>
      <c r="D220" s="1" t="s">
        <v>3428</v>
      </c>
      <c r="E220" s="14">
        <v>43214</v>
      </c>
      <c r="F220" s="15" t="s">
        <v>3676</v>
      </c>
      <c r="G220" s="16">
        <f t="shared" si="3"/>
        <v>2.676388888889214E-4</v>
      </c>
      <c r="I220" t="b">
        <v>0</v>
      </c>
    </row>
    <row r="221" spans="1:9" ht="14.85" customHeight="1" x14ac:dyDescent="0.3">
      <c r="A221" t="s">
        <v>872</v>
      </c>
      <c r="B221" t="s">
        <v>762</v>
      </c>
      <c r="C221">
        <v>106377461</v>
      </c>
      <c r="D221" s="1" t="s">
        <v>3677</v>
      </c>
      <c r="E221" s="14">
        <v>43214</v>
      </c>
      <c r="F221" s="15" t="s">
        <v>3678</v>
      </c>
      <c r="G221" s="16">
        <f t="shared" si="3"/>
        <v>3.5414004629628071E-3</v>
      </c>
      <c r="I221" t="b">
        <v>0</v>
      </c>
    </row>
    <row r="222" spans="1:9" ht="14.85" customHeight="1" x14ac:dyDescent="0.3">
      <c r="A222" t="s">
        <v>872</v>
      </c>
      <c r="B222" t="s">
        <v>762</v>
      </c>
      <c r="C222">
        <v>106377461</v>
      </c>
      <c r="D222" s="1" t="s">
        <v>3679</v>
      </c>
      <c r="E222" s="14">
        <v>43214</v>
      </c>
      <c r="F222" s="15" t="s">
        <v>3680</v>
      </c>
      <c r="G222" s="16">
        <f t="shared" si="3"/>
        <v>3.6621527777780383E-4</v>
      </c>
      <c r="I222" t="b">
        <v>0</v>
      </c>
    </row>
    <row r="223" spans="1:9" ht="14.85" customHeight="1" x14ac:dyDescent="0.3">
      <c r="A223" t="s">
        <v>872</v>
      </c>
      <c r="B223" t="s">
        <v>762</v>
      </c>
      <c r="C223">
        <v>106377461</v>
      </c>
      <c r="D223" s="1" t="s">
        <v>3681</v>
      </c>
      <c r="E223" s="14">
        <v>43214</v>
      </c>
      <c r="F223" s="15" t="s">
        <v>3682</v>
      </c>
      <c r="G223" s="16">
        <f t="shared" si="3"/>
        <v>8.8586805555557202E-4</v>
      </c>
      <c r="I223" t="b">
        <v>0</v>
      </c>
    </row>
    <row r="224" spans="1:9" ht="14.85" customHeight="1" x14ac:dyDescent="0.3">
      <c r="A224" t="s">
        <v>872</v>
      </c>
      <c r="B224" t="s">
        <v>762</v>
      </c>
      <c r="C224">
        <v>106377461</v>
      </c>
      <c r="D224" s="1" t="s">
        <v>3683</v>
      </c>
      <c r="E224" s="14">
        <v>43214</v>
      </c>
      <c r="F224" s="15" t="s">
        <v>3684</v>
      </c>
      <c r="G224" s="16">
        <f t="shared" si="3"/>
        <v>2.8664351851859227E-4</v>
      </c>
      <c r="I224" t="b">
        <v>0</v>
      </c>
    </row>
    <row r="225" spans="1:9" ht="14.85" customHeight="1" x14ac:dyDescent="0.3">
      <c r="A225" t="s">
        <v>872</v>
      </c>
      <c r="B225" t="s">
        <v>762</v>
      </c>
      <c r="C225">
        <v>106377461</v>
      </c>
      <c r="D225" s="1" t="s">
        <v>3685</v>
      </c>
      <c r="E225" s="14">
        <v>43214</v>
      </c>
      <c r="F225" s="15" t="s">
        <v>3686</v>
      </c>
      <c r="G225" s="16">
        <f t="shared" si="3"/>
        <v>2.8159606481481525E-3</v>
      </c>
      <c r="I225" t="b">
        <v>1</v>
      </c>
    </row>
    <row r="226" spans="1:9" s="18" customFormat="1" ht="14.85" customHeight="1" thickBot="1" x14ac:dyDescent="0.35">
      <c r="A226" s="18" t="s">
        <v>872</v>
      </c>
      <c r="B226" s="18" t="s">
        <v>2</v>
      </c>
      <c r="C226" s="18">
        <v>106377461</v>
      </c>
      <c r="D226" s="19" t="s">
        <v>3538</v>
      </c>
      <c r="E226" s="20">
        <v>43216</v>
      </c>
      <c r="F226" s="21" t="s">
        <v>3687</v>
      </c>
      <c r="G226" s="22"/>
      <c r="H226" s="22"/>
      <c r="I226" s="18" t="b">
        <v>0</v>
      </c>
    </row>
    <row r="227" spans="1:9" ht="14.85" customHeight="1" x14ac:dyDescent="0.3">
      <c r="A227" t="s">
        <v>872</v>
      </c>
      <c r="B227" t="s">
        <v>2</v>
      </c>
      <c r="C227">
        <v>162281163</v>
      </c>
      <c r="D227" s="1" t="s">
        <v>3534</v>
      </c>
      <c r="E227" s="14">
        <v>43219</v>
      </c>
      <c r="F227" s="15" t="s">
        <v>3008</v>
      </c>
      <c r="G227" s="16">
        <f t="shared" si="3"/>
        <v>0.30115158564814815</v>
      </c>
      <c r="I227" t="b">
        <v>0</v>
      </c>
    </row>
    <row r="228" spans="1:9" ht="14.85" customHeight="1" x14ac:dyDescent="0.3">
      <c r="A228" t="s">
        <v>872</v>
      </c>
      <c r="B228" t="s">
        <v>2</v>
      </c>
      <c r="C228">
        <v>162281163</v>
      </c>
      <c r="D228" s="1" t="s">
        <v>3470</v>
      </c>
      <c r="E228" s="14">
        <v>43219</v>
      </c>
      <c r="F228" s="15" t="s">
        <v>3009</v>
      </c>
      <c r="G228" s="16">
        <f t="shared" si="3"/>
        <v>1.2130787037034629E-4</v>
      </c>
      <c r="I228" t="b">
        <v>0</v>
      </c>
    </row>
    <row r="229" spans="1:9" ht="14.85" customHeight="1" x14ac:dyDescent="0.3">
      <c r="A229" t="s">
        <v>872</v>
      </c>
      <c r="B229" t="s">
        <v>2</v>
      </c>
      <c r="C229">
        <v>162281163</v>
      </c>
      <c r="D229" s="1" t="s">
        <v>3522</v>
      </c>
      <c r="E229" s="14">
        <v>43219</v>
      </c>
      <c r="F229" s="15" t="s">
        <v>3010</v>
      </c>
      <c r="G229" s="16">
        <f t="shared" si="3"/>
        <v>7.6261574074076854E-4</v>
      </c>
      <c r="I229" t="b">
        <v>0</v>
      </c>
    </row>
    <row r="230" spans="1:9" ht="14.85" customHeight="1" x14ac:dyDescent="0.3">
      <c r="A230" t="s">
        <v>872</v>
      </c>
      <c r="B230" t="s">
        <v>2</v>
      </c>
      <c r="C230">
        <v>162281163</v>
      </c>
      <c r="D230" s="1" t="s">
        <v>3688</v>
      </c>
      <c r="E230" s="14">
        <v>43219</v>
      </c>
      <c r="F230" s="15" t="s">
        <v>3011</v>
      </c>
      <c r="G230" s="16">
        <f t="shared" si="3"/>
        <v>2.1303240740733198E-4</v>
      </c>
      <c r="I230" t="b">
        <v>0</v>
      </c>
    </row>
    <row r="231" spans="1:9" ht="14.85" customHeight="1" x14ac:dyDescent="0.3">
      <c r="A231" t="s">
        <v>872</v>
      </c>
      <c r="B231" t="s">
        <v>2</v>
      </c>
      <c r="C231">
        <v>162281163</v>
      </c>
      <c r="D231" s="1" t="s">
        <v>3535</v>
      </c>
      <c r="E231" s="14">
        <v>43219</v>
      </c>
      <c r="F231" s="15" t="s">
        <v>3012</v>
      </c>
      <c r="G231" s="16">
        <f t="shared" si="3"/>
        <v>9.3761574074147092E-5</v>
      </c>
      <c r="I231" t="b">
        <v>0</v>
      </c>
    </row>
    <row r="232" spans="1:9" ht="14.85" customHeight="1" x14ac:dyDescent="0.3">
      <c r="A232" t="s">
        <v>872</v>
      </c>
      <c r="B232" t="s">
        <v>2</v>
      </c>
      <c r="C232">
        <v>162281163</v>
      </c>
      <c r="D232" s="1" t="s">
        <v>3470</v>
      </c>
      <c r="E232" s="14">
        <v>43219</v>
      </c>
      <c r="F232" s="15" t="s">
        <v>3013</v>
      </c>
      <c r="G232" s="16">
        <f t="shared" si="3"/>
        <v>2.0134259259263487E-4</v>
      </c>
      <c r="I232" t="b">
        <v>0</v>
      </c>
    </row>
    <row r="233" spans="1:9" ht="14.85" customHeight="1" x14ac:dyDescent="0.3">
      <c r="A233" t="s">
        <v>872</v>
      </c>
      <c r="B233" t="s">
        <v>2</v>
      </c>
      <c r="C233">
        <v>162281163</v>
      </c>
      <c r="D233" s="1" t="s">
        <v>3469</v>
      </c>
      <c r="E233" s="14">
        <v>43219</v>
      </c>
      <c r="F233" s="15" t="s">
        <v>3014</v>
      </c>
      <c r="G233" s="16">
        <f t="shared" si="3"/>
        <v>6.3328703703691147E-4</v>
      </c>
      <c r="I233" t="b">
        <v>0</v>
      </c>
    </row>
    <row r="234" spans="1:9" ht="14.85" customHeight="1" x14ac:dyDescent="0.3">
      <c r="A234" t="s">
        <v>872</v>
      </c>
      <c r="B234" t="s">
        <v>2</v>
      </c>
      <c r="C234">
        <v>162281163</v>
      </c>
      <c r="D234" s="1" t="s">
        <v>3467</v>
      </c>
      <c r="E234" s="14">
        <v>43219</v>
      </c>
      <c r="F234" s="15" t="s">
        <v>3015</v>
      </c>
      <c r="G234" s="16">
        <f t="shared" si="3"/>
        <v>1.1863425925939808E-4</v>
      </c>
      <c r="I234" t="b">
        <v>0</v>
      </c>
    </row>
    <row r="235" spans="1:9" ht="14.85" customHeight="1" x14ac:dyDescent="0.3">
      <c r="A235" t="s">
        <v>872</v>
      </c>
      <c r="B235" t="s">
        <v>2</v>
      </c>
      <c r="C235">
        <v>162281163</v>
      </c>
      <c r="D235" s="1" t="s">
        <v>3537</v>
      </c>
      <c r="E235" s="14">
        <v>43219</v>
      </c>
      <c r="F235" s="15" t="s">
        <v>3016</v>
      </c>
      <c r="G235" s="16">
        <f t="shared" si="3"/>
        <v>1.803009259258026E-4</v>
      </c>
      <c r="I235" t="b">
        <v>0</v>
      </c>
    </row>
    <row r="236" spans="1:9" ht="14.85" customHeight="1" x14ac:dyDescent="0.3">
      <c r="A236" t="s">
        <v>872</v>
      </c>
      <c r="B236" t="s">
        <v>2</v>
      </c>
      <c r="C236">
        <v>162281163</v>
      </c>
      <c r="D236" s="1" t="s">
        <v>3689</v>
      </c>
      <c r="E236" s="14">
        <v>43219</v>
      </c>
      <c r="F236" s="15" t="s">
        <v>3017</v>
      </c>
      <c r="G236" s="16">
        <f t="shared" si="3"/>
        <v>6.0708333333348019E-4</v>
      </c>
      <c r="I236" t="b">
        <v>0</v>
      </c>
    </row>
    <row r="237" spans="1:9" ht="14.85" customHeight="1" x14ac:dyDescent="0.3">
      <c r="A237" t="s">
        <v>872</v>
      </c>
      <c r="B237" t="s">
        <v>2</v>
      </c>
      <c r="C237">
        <v>162281163</v>
      </c>
      <c r="D237" s="1" t="s">
        <v>3690</v>
      </c>
      <c r="E237" s="14">
        <v>43219</v>
      </c>
      <c r="F237" s="15" t="s">
        <v>3018</v>
      </c>
      <c r="G237" s="16">
        <f t="shared" si="3"/>
        <v>1.7048611111092349E-4</v>
      </c>
      <c r="I237" t="b">
        <v>0</v>
      </c>
    </row>
    <row r="238" spans="1:9" ht="14.85" customHeight="1" x14ac:dyDescent="0.3">
      <c r="A238" t="s">
        <v>872</v>
      </c>
      <c r="B238" t="s">
        <v>2</v>
      </c>
      <c r="C238">
        <v>162281163</v>
      </c>
      <c r="D238" s="1" t="s">
        <v>3691</v>
      </c>
      <c r="E238" s="14">
        <v>43219</v>
      </c>
      <c r="F238" s="15" t="s">
        <v>3019</v>
      </c>
      <c r="G238" s="16">
        <f t="shared" si="3"/>
        <v>5.3784722222394166E-5</v>
      </c>
      <c r="I238" t="b">
        <v>0</v>
      </c>
    </row>
    <row r="239" spans="1:9" ht="14.85" customHeight="1" x14ac:dyDescent="0.3">
      <c r="A239" t="s">
        <v>872</v>
      </c>
      <c r="B239" t="s">
        <v>2</v>
      </c>
      <c r="C239">
        <v>162281163</v>
      </c>
      <c r="D239" s="1" t="s">
        <v>3691</v>
      </c>
      <c r="E239" s="14">
        <v>43219</v>
      </c>
      <c r="F239" s="15" t="s">
        <v>3020</v>
      </c>
      <c r="G239" s="16">
        <f t="shared" si="3"/>
        <v>1.4820601851850412E-4</v>
      </c>
      <c r="I239" t="b">
        <v>0</v>
      </c>
    </row>
    <row r="240" spans="1:9" ht="14.85" customHeight="1" x14ac:dyDescent="0.3">
      <c r="A240" t="s">
        <v>872</v>
      </c>
      <c r="B240" t="s">
        <v>2</v>
      </c>
      <c r="C240">
        <v>162281163</v>
      </c>
      <c r="D240" s="1" t="s">
        <v>3532</v>
      </c>
      <c r="E240" s="14">
        <v>43219</v>
      </c>
      <c r="F240" s="15" t="s">
        <v>3021</v>
      </c>
      <c r="G240" s="16">
        <f t="shared" si="3"/>
        <v>1.2402777777764662E-4</v>
      </c>
      <c r="I240" t="b">
        <v>0</v>
      </c>
    </row>
    <row r="241" spans="1:9" ht="14.85" customHeight="1" x14ac:dyDescent="0.3">
      <c r="A241" t="s">
        <v>872</v>
      </c>
      <c r="B241" t="s">
        <v>2</v>
      </c>
      <c r="C241">
        <v>162281163</v>
      </c>
      <c r="D241" s="1" t="s">
        <v>3692</v>
      </c>
      <c r="E241" s="14">
        <v>43219</v>
      </c>
      <c r="F241" s="15" t="s">
        <v>3022</v>
      </c>
      <c r="G241" s="16">
        <f t="shared" si="3"/>
        <v>2.2319444444451886E-4</v>
      </c>
      <c r="I241" t="b">
        <v>0</v>
      </c>
    </row>
    <row r="242" spans="1:9" s="18" customFormat="1" ht="14.85" customHeight="1" thickBot="1" x14ac:dyDescent="0.35">
      <c r="A242" s="18" t="s">
        <v>872</v>
      </c>
      <c r="B242" s="18" t="s">
        <v>2</v>
      </c>
      <c r="C242" s="18">
        <v>162281163</v>
      </c>
      <c r="D242" s="19" t="s">
        <v>3469</v>
      </c>
      <c r="E242" s="20">
        <v>43219</v>
      </c>
      <c r="F242" s="21" t="s">
        <v>3023</v>
      </c>
      <c r="G242" s="22">
        <f t="shared" si="3"/>
        <v>4.7212962962961402E-4</v>
      </c>
      <c r="H242" s="22"/>
      <c r="I242" s="18" t="b">
        <v>0</v>
      </c>
    </row>
    <row r="243" spans="1:9" ht="14.85" customHeight="1" x14ac:dyDescent="0.3">
      <c r="A243" t="s">
        <v>872</v>
      </c>
      <c r="B243" t="s">
        <v>2</v>
      </c>
      <c r="C243">
        <v>171256030</v>
      </c>
      <c r="D243" s="1" t="s">
        <v>3538</v>
      </c>
      <c r="E243" s="14">
        <v>43216</v>
      </c>
      <c r="F243" s="15" t="s">
        <v>3693</v>
      </c>
      <c r="I243" t="b">
        <v>1</v>
      </c>
    </row>
    <row r="244" spans="1:9" ht="14.85" customHeight="1" x14ac:dyDescent="0.3">
      <c r="A244" t="s">
        <v>872</v>
      </c>
      <c r="B244" t="s">
        <v>879</v>
      </c>
      <c r="C244">
        <v>171256030</v>
      </c>
      <c r="D244" s="1" t="s">
        <v>3694</v>
      </c>
      <c r="E244" s="14">
        <v>43216</v>
      </c>
      <c r="F244" s="15" t="s">
        <v>3695</v>
      </c>
      <c r="G244" s="16">
        <f t="shared" si="3"/>
        <v>5.3209490740740994E-4</v>
      </c>
      <c r="I244" t="b">
        <v>0</v>
      </c>
    </row>
    <row r="245" spans="1:9" ht="14.85" customHeight="1" x14ac:dyDescent="0.3">
      <c r="A245" t="s">
        <v>872</v>
      </c>
      <c r="B245" t="s">
        <v>879</v>
      </c>
      <c r="C245">
        <v>171256030</v>
      </c>
      <c r="D245" s="1" t="s">
        <v>3696</v>
      </c>
      <c r="E245" s="14">
        <v>43216</v>
      </c>
      <c r="F245" s="15" t="s">
        <v>3697</v>
      </c>
      <c r="G245" s="16">
        <f t="shared" si="3"/>
        <v>3.210879629629293E-4</v>
      </c>
      <c r="I245" t="b">
        <v>0</v>
      </c>
    </row>
    <row r="246" spans="1:9" ht="14.85" customHeight="1" x14ac:dyDescent="0.3">
      <c r="A246" t="s">
        <v>872</v>
      </c>
      <c r="B246" t="s">
        <v>879</v>
      </c>
      <c r="C246">
        <v>171256030</v>
      </c>
      <c r="D246" s="1" t="s">
        <v>3545</v>
      </c>
      <c r="E246" s="14">
        <v>43216</v>
      </c>
      <c r="F246" s="15" t="s">
        <v>3698</v>
      </c>
      <c r="G246" s="16">
        <f t="shared" si="3"/>
        <v>1.8901620370370686E-4</v>
      </c>
      <c r="I246" t="b">
        <v>1</v>
      </c>
    </row>
    <row r="247" spans="1:9" ht="14.85" customHeight="1" x14ac:dyDescent="0.3">
      <c r="A247" t="s">
        <v>872</v>
      </c>
      <c r="B247" t="s">
        <v>881</v>
      </c>
      <c r="C247">
        <v>171256030</v>
      </c>
      <c r="D247" s="1" t="s">
        <v>3437</v>
      </c>
      <c r="E247" s="14">
        <v>43216</v>
      </c>
      <c r="F247" s="15" t="s">
        <v>3699</v>
      </c>
      <c r="G247" s="16">
        <f t="shared" si="3"/>
        <v>2.4506944444446788E-4</v>
      </c>
      <c r="I247" t="b">
        <v>1</v>
      </c>
    </row>
    <row r="248" spans="1:9" ht="14.85" customHeight="1" x14ac:dyDescent="0.3">
      <c r="A248" t="s">
        <v>872</v>
      </c>
      <c r="B248" t="s">
        <v>554</v>
      </c>
      <c r="C248">
        <v>171256030</v>
      </c>
      <c r="D248" s="1" t="s">
        <v>3439</v>
      </c>
      <c r="E248" s="14">
        <v>43216</v>
      </c>
      <c r="F248" s="15" t="s">
        <v>3700</v>
      </c>
      <c r="G248" s="16">
        <f t="shared" si="3"/>
        <v>3.5241898148147266E-4</v>
      </c>
      <c r="I248" t="b">
        <v>0</v>
      </c>
    </row>
    <row r="249" spans="1:9" ht="14.85" customHeight="1" x14ac:dyDescent="0.3">
      <c r="A249" t="s">
        <v>872</v>
      </c>
      <c r="B249" t="s">
        <v>554</v>
      </c>
      <c r="C249">
        <v>171256030</v>
      </c>
      <c r="D249" s="1" t="s">
        <v>3701</v>
      </c>
      <c r="E249" s="14">
        <v>43216</v>
      </c>
      <c r="F249" s="15" t="s">
        <v>3702</v>
      </c>
      <c r="G249" s="16">
        <f t="shared" si="3"/>
        <v>1.2588657407407444E-3</v>
      </c>
      <c r="I249" t="b">
        <v>1</v>
      </c>
    </row>
    <row r="250" spans="1:9" ht="14.85" customHeight="1" x14ac:dyDescent="0.3">
      <c r="A250" t="s">
        <v>872</v>
      </c>
      <c r="B250" t="s">
        <v>665</v>
      </c>
      <c r="C250">
        <v>171256030</v>
      </c>
      <c r="D250" s="1" t="s">
        <v>3598</v>
      </c>
      <c r="E250" s="14">
        <v>43216</v>
      </c>
      <c r="F250" s="15" t="s">
        <v>3703</v>
      </c>
      <c r="G250" s="16">
        <f t="shared" si="3"/>
        <v>5.2706018518516862E-4</v>
      </c>
      <c r="I250" t="b">
        <v>0</v>
      </c>
    </row>
    <row r="251" spans="1:9" ht="14.85" customHeight="1" x14ac:dyDescent="0.3">
      <c r="A251" t="s">
        <v>872</v>
      </c>
      <c r="B251" t="s">
        <v>665</v>
      </c>
      <c r="C251">
        <v>171256030</v>
      </c>
      <c r="D251" s="1" t="s">
        <v>3704</v>
      </c>
      <c r="E251" s="14">
        <v>43216</v>
      </c>
      <c r="F251" s="15" t="s">
        <v>3705</v>
      </c>
      <c r="G251" s="16">
        <f t="shared" si="3"/>
        <v>1.5068287037039996E-4</v>
      </c>
      <c r="I251" t="b">
        <v>0</v>
      </c>
    </row>
    <row r="252" spans="1:9" ht="14.85" customHeight="1" x14ac:dyDescent="0.3">
      <c r="A252" t="s">
        <v>872</v>
      </c>
      <c r="B252" t="s">
        <v>665</v>
      </c>
      <c r="C252">
        <v>171256030</v>
      </c>
      <c r="D252" s="1" t="s">
        <v>3706</v>
      </c>
      <c r="E252" s="14">
        <v>43216</v>
      </c>
      <c r="F252" s="15" t="s">
        <v>3707</v>
      </c>
      <c r="G252" s="16">
        <f t="shared" si="3"/>
        <v>2.5200231481481428E-4</v>
      </c>
      <c r="I252" t="b">
        <v>1</v>
      </c>
    </row>
    <row r="253" spans="1:9" ht="14.85" customHeight="1" x14ac:dyDescent="0.3">
      <c r="A253" t="s">
        <v>872</v>
      </c>
      <c r="B253" t="s">
        <v>762</v>
      </c>
      <c r="C253">
        <v>171256030</v>
      </c>
      <c r="D253" s="1" t="s">
        <v>3426</v>
      </c>
      <c r="E253" s="14">
        <v>43216</v>
      </c>
      <c r="F253" s="15" t="s">
        <v>3708</v>
      </c>
      <c r="G253" s="16">
        <f t="shared" si="3"/>
        <v>1.2901504629629357E-3</v>
      </c>
      <c r="I253" t="b">
        <v>0</v>
      </c>
    </row>
    <row r="254" spans="1:9" s="18" customFormat="1" ht="14.85" customHeight="1" thickBot="1" x14ac:dyDescent="0.35">
      <c r="A254" s="18" t="s">
        <v>872</v>
      </c>
      <c r="B254" s="18" t="s">
        <v>762</v>
      </c>
      <c r="C254" s="18">
        <v>171256030</v>
      </c>
      <c r="D254" s="19" t="s">
        <v>907</v>
      </c>
      <c r="E254" s="20">
        <v>43216</v>
      </c>
      <c r="F254" s="21" t="s">
        <v>3709</v>
      </c>
      <c r="G254" s="22">
        <f t="shared" si="3"/>
        <v>1.2044560185185404E-3</v>
      </c>
      <c r="H254" s="22"/>
      <c r="I254" s="18" t="b">
        <v>1</v>
      </c>
    </row>
    <row r="255" spans="1:9" ht="14.85" customHeight="1" x14ac:dyDescent="0.3">
      <c r="A255" t="s">
        <v>872</v>
      </c>
      <c r="B255" t="s">
        <v>2</v>
      </c>
      <c r="C255">
        <v>172969818</v>
      </c>
      <c r="D255" s="1" t="s">
        <v>3465</v>
      </c>
      <c r="E255" s="14">
        <v>43223</v>
      </c>
      <c r="F255" s="15" t="s">
        <v>3024</v>
      </c>
      <c r="G255" s="16">
        <f t="shared" si="3"/>
        <v>0.64745635416666658</v>
      </c>
      <c r="I255" t="b">
        <v>0</v>
      </c>
    </row>
    <row r="256" spans="1:9" ht="14.85" customHeight="1" x14ac:dyDescent="0.3">
      <c r="A256" t="s">
        <v>872</v>
      </c>
      <c r="B256" t="s">
        <v>2</v>
      </c>
      <c r="C256">
        <v>172969818</v>
      </c>
      <c r="D256" s="1" t="s">
        <v>3710</v>
      </c>
      <c r="E256" s="14">
        <v>43223</v>
      </c>
      <c r="F256" s="15" t="s">
        <v>3025</v>
      </c>
      <c r="G256" s="16">
        <f t="shared" si="3"/>
        <v>4.439351851851514E-4</v>
      </c>
      <c r="I256" t="b">
        <v>0</v>
      </c>
    </row>
    <row r="257" spans="1:9" ht="14.85" customHeight="1" x14ac:dyDescent="0.3">
      <c r="A257" t="s">
        <v>872</v>
      </c>
      <c r="B257" t="s">
        <v>2</v>
      </c>
      <c r="C257">
        <v>172969818</v>
      </c>
      <c r="D257" s="1" t="s">
        <v>3470</v>
      </c>
      <c r="E257" s="14">
        <v>43223</v>
      </c>
      <c r="F257" s="15" t="s">
        <v>3026</v>
      </c>
      <c r="G257" s="16">
        <f t="shared" si="3"/>
        <v>1.6629629629638654E-4</v>
      </c>
      <c r="I257" t="b">
        <v>0</v>
      </c>
    </row>
    <row r="258" spans="1:9" ht="14.85" customHeight="1" x14ac:dyDescent="0.3">
      <c r="A258" t="s">
        <v>872</v>
      </c>
      <c r="B258" t="s">
        <v>2</v>
      </c>
      <c r="C258">
        <v>172969818</v>
      </c>
      <c r="D258" s="1" t="s">
        <v>3467</v>
      </c>
      <c r="E258" s="14">
        <v>43223</v>
      </c>
      <c r="F258" s="15" t="s">
        <v>3027</v>
      </c>
      <c r="G258" s="16">
        <f t="shared" si="3"/>
        <v>2.3109953703703834E-4</v>
      </c>
      <c r="I258" t="b">
        <v>0</v>
      </c>
    </row>
    <row r="259" spans="1:9" ht="14.85" customHeight="1" x14ac:dyDescent="0.3">
      <c r="A259" t="s">
        <v>872</v>
      </c>
      <c r="B259" t="s">
        <v>2</v>
      </c>
      <c r="C259">
        <v>172969818</v>
      </c>
      <c r="D259" s="1" t="s">
        <v>3470</v>
      </c>
      <c r="E259" s="14">
        <v>43223</v>
      </c>
      <c r="F259" s="15" t="s">
        <v>3028</v>
      </c>
      <c r="G259" s="16">
        <f t="shared" si="3"/>
        <v>5.7599537037034132E-4</v>
      </c>
      <c r="I259" t="b">
        <v>0</v>
      </c>
    </row>
    <row r="260" spans="1:9" ht="14.85" customHeight="1" x14ac:dyDescent="0.3">
      <c r="A260" t="s">
        <v>872</v>
      </c>
      <c r="B260" t="s">
        <v>2</v>
      </c>
      <c r="C260">
        <v>172969818</v>
      </c>
      <c r="D260" s="1" t="s">
        <v>3711</v>
      </c>
      <c r="E260" s="14">
        <v>43223</v>
      </c>
      <c r="F260" s="15" t="s">
        <v>3029</v>
      </c>
      <c r="G260" s="16">
        <f t="shared" ref="G260:G322" si="4">F260-F259</f>
        <v>5.6943287037047874E-4</v>
      </c>
      <c r="I260" t="b">
        <v>0</v>
      </c>
    </row>
    <row r="261" spans="1:9" ht="14.85" customHeight="1" x14ac:dyDescent="0.3">
      <c r="A261" t="s">
        <v>872</v>
      </c>
      <c r="B261" t="s">
        <v>2</v>
      </c>
      <c r="C261">
        <v>172969818</v>
      </c>
      <c r="D261" s="1" t="s">
        <v>3712</v>
      </c>
      <c r="E261" s="14">
        <v>43223</v>
      </c>
      <c r="F261" s="15" t="s">
        <v>3030</v>
      </c>
      <c r="G261" s="16">
        <f t="shared" si="4"/>
        <v>6.844907407388412E-5</v>
      </c>
      <c r="I261" t="b">
        <v>0</v>
      </c>
    </row>
    <row r="262" spans="1:9" ht="14.85" customHeight="1" x14ac:dyDescent="0.3">
      <c r="A262" t="s">
        <v>872</v>
      </c>
      <c r="B262" t="s">
        <v>2</v>
      </c>
      <c r="C262">
        <v>172969818</v>
      </c>
      <c r="D262" s="1" t="s">
        <v>3712</v>
      </c>
      <c r="E262" s="14">
        <v>43223</v>
      </c>
      <c r="F262" s="15" t="s">
        <v>3031</v>
      </c>
      <c r="G262" s="16">
        <f t="shared" si="4"/>
        <v>8.524537037037927E-4</v>
      </c>
      <c r="I262" t="b">
        <v>0</v>
      </c>
    </row>
    <row r="263" spans="1:9" ht="14.85" customHeight="1" x14ac:dyDescent="0.3">
      <c r="A263" t="s">
        <v>872</v>
      </c>
      <c r="B263" t="s">
        <v>2</v>
      </c>
      <c r="C263">
        <v>172969818</v>
      </c>
      <c r="D263" s="1" t="s">
        <v>3713</v>
      </c>
      <c r="E263" s="14">
        <v>43223</v>
      </c>
      <c r="F263" s="15" t="s">
        <v>3032</v>
      </c>
      <c r="G263" s="16">
        <f t="shared" si="4"/>
        <v>6.788194444440343E-5</v>
      </c>
      <c r="I263" t="b">
        <v>0</v>
      </c>
    </row>
    <row r="264" spans="1:9" ht="14.85" customHeight="1" x14ac:dyDescent="0.3">
      <c r="A264" t="s">
        <v>872</v>
      </c>
      <c r="B264" t="s">
        <v>2</v>
      </c>
      <c r="C264">
        <v>172969818</v>
      </c>
      <c r="D264" s="1" t="s">
        <v>3467</v>
      </c>
      <c r="E264" s="14">
        <v>43223</v>
      </c>
      <c r="F264" s="15" t="s">
        <v>3033</v>
      </c>
      <c r="G264" s="16">
        <f t="shared" si="4"/>
        <v>1.2717592592603744E-4</v>
      </c>
      <c r="I264" t="b">
        <v>0</v>
      </c>
    </row>
    <row r="265" spans="1:9" ht="14.85" customHeight="1" x14ac:dyDescent="0.3">
      <c r="A265" t="s">
        <v>872</v>
      </c>
      <c r="B265" t="s">
        <v>2</v>
      </c>
      <c r="C265">
        <v>172969818</v>
      </c>
      <c r="D265" s="1" t="s">
        <v>3470</v>
      </c>
      <c r="E265" s="14">
        <v>43223</v>
      </c>
      <c r="F265" s="15" t="s">
        <v>3034</v>
      </c>
      <c r="G265" s="16">
        <f t="shared" si="4"/>
        <v>1.1351851851837402E-4</v>
      </c>
      <c r="I265" t="b">
        <v>0</v>
      </c>
    </row>
    <row r="266" spans="1:9" ht="14.85" customHeight="1" x14ac:dyDescent="0.3">
      <c r="A266" t="s">
        <v>872</v>
      </c>
      <c r="B266" t="s">
        <v>2</v>
      </c>
      <c r="C266">
        <v>172969818</v>
      </c>
      <c r="D266" s="1" t="s">
        <v>3535</v>
      </c>
      <c r="E266" s="14">
        <v>43223</v>
      </c>
      <c r="F266" s="15" t="s">
        <v>3035</v>
      </c>
      <c r="G266" s="16">
        <f t="shared" si="4"/>
        <v>1.3545138888904074E-4</v>
      </c>
      <c r="I266" t="b">
        <v>0</v>
      </c>
    </row>
    <row r="267" spans="1:9" ht="14.85" customHeight="1" x14ac:dyDescent="0.3">
      <c r="A267" t="s">
        <v>872</v>
      </c>
      <c r="B267" t="s">
        <v>2</v>
      </c>
      <c r="C267">
        <v>172969818</v>
      </c>
      <c r="D267" s="1" t="s">
        <v>3712</v>
      </c>
      <c r="E267" s="14">
        <v>43223</v>
      </c>
      <c r="F267" s="15" t="s">
        <v>3036</v>
      </c>
      <c r="G267" s="16">
        <f t="shared" si="4"/>
        <v>7.9965277777649391E-5</v>
      </c>
      <c r="I267" t="b">
        <v>0</v>
      </c>
    </row>
    <row r="268" spans="1:9" s="18" customFormat="1" ht="14.85" customHeight="1" thickBot="1" x14ac:dyDescent="0.35">
      <c r="A268" s="18" t="s">
        <v>872</v>
      </c>
      <c r="B268" s="18" t="s">
        <v>2</v>
      </c>
      <c r="C268" s="18">
        <v>172969818</v>
      </c>
      <c r="D268" s="19" t="s">
        <v>3712</v>
      </c>
      <c r="E268" s="20">
        <v>43223</v>
      </c>
      <c r="F268" s="21" t="s">
        <v>3037</v>
      </c>
      <c r="G268" s="22">
        <f t="shared" si="4"/>
        <v>9.278587962963103E-4</v>
      </c>
      <c r="H268" s="22"/>
      <c r="I268" s="18" t="b">
        <v>0</v>
      </c>
    </row>
    <row r="269" spans="1:9" ht="14.85" customHeight="1" x14ac:dyDescent="0.3">
      <c r="A269" t="s">
        <v>872</v>
      </c>
      <c r="B269" t="s">
        <v>2</v>
      </c>
      <c r="C269">
        <v>202435402</v>
      </c>
      <c r="D269" s="1" t="s">
        <v>3470</v>
      </c>
      <c r="E269" s="14">
        <v>43213</v>
      </c>
      <c r="F269" s="15" t="s">
        <v>3038</v>
      </c>
      <c r="G269" s="16">
        <f t="shared" si="4"/>
        <v>9.4303275462963021E-2</v>
      </c>
      <c r="I269" t="b">
        <v>0</v>
      </c>
    </row>
    <row r="270" spans="1:9" ht="14.85" customHeight="1" x14ac:dyDescent="0.3">
      <c r="A270" t="s">
        <v>872</v>
      </c>
      <c r="B270" t="s">
        <v>2</v>
      </c>
      <c r="C270">
        <v>202435402</v>
      </c>
      <c r="D270" s="1" t="s">
        <v>3469</v>
      </c>
      <c r="E270" s="14">
        <v>43213</v>
      </c>
      <c r="F270" s="15" t="s">
        <v>3039</v>
      </c>
      <c r="G270" s="16">
        <f t="shared" si="4"/>
        <v>1.0952546296294496E-4</v>
      </c>
      <c r="I270" t="b">
        <v>0</v>
      </c>
    </row>
    <row r="271" spans="1:9" ht="14.85" customHeight="1" x14ac:dyDescent="0.3">
      <c r="A271" t="s">
        <v>872</v>
      </c>
      <c r="B271" t="s">
        <v>2</v>
      </c>
      <c r="C271">
        <v>202435402</v>
      </c>
      <c r="D271" s="1" t="s">
        <v>3524</v>
      </c>
      <c r="E271" s="14">
        <v>43213</v>
      </c>
      <c r="F271" s="15" t="s">
        <v>3040</v>
      </c>
      <c r="G271" s="16">
        <f t="shared" si="4"/>
        <v>1.0494212962974814E-4</v>
      </c>
      <c r="I271" t="b">
        <v>0</v>
      </c>
    </row>
    <row r="272" spans="1:9" ht="14.85" customHeight="1" x14ac:dyDescent="0.3">
      <c r="A272" t="s">
        <v>872</v>
      </c>
      <c r="B272" t="s">
        <v>2</v>
      </c>
      <c r="C272">
        <v>202435402</v>
      </c>
      <c r="D272" s="1" t="s">
        <v>3405</v>
      </c>
      <c r="E272" s="14">
        <v>43213</v>
      </c>
      <c r="F272" s="15" t="s">
        <v>3041</v>
      </c>
      <c r="G272" s="16">
        <f t="shared" si="4"/>
        <v>1.6098379629625459E-4</v>
      </c>
      <c r="I272" t="b">
        <v>1</v>
      </c>
    </row>
    <row r="273" spans="1:9" ht="14.85" customHeight="1" x14ac:dyDescent="0.3">
      <c r="A273" t="s">
        <v>872</v>
      </c>
      <c r="B273" t="s">
        <v>879</v>
      </c>
      <c r="C273">
        <v>202435402</v>
      </c>
      <c r="D273" s="1" t="s">
        <v>3714</v>
      </c>
      <c r="E273" s="14">
        <v>43213</v>
      </c>
      <c r="F273" s="15" t="s">
        <v>3715</v>
      </c>
      <c r="G273" s="16">
        <f t="shared" si="4"/>
        <v>5.2107638888887475E-4</v>
      </c>
      <c r="I273" t="b">
        <v>0</v>
      </c>
    </row>
    <row r="274" spans="1:9" ht="14.85" customHeight="1" x14ac:dyDescent="0.3">
      <c r="A274" t="s">
        <v>872</v>
      </c>
      <c r="B274" t="s">
        <v>879</v>
      </c>
      <c r="C274">
        <v>202435402</v>
      </c>
      <c r="D274" s="1" t="s">
        <v>3716</v>
      </c>
      <c r="E274" s="14">
        <v>43213</v>
      </c>
      <c r="F274" s="15" t="s">
        <v>3717</v>
      </c>
      <c r="G274" s="16">
        <f t="shared" si="4"/>
        <v>1.18611111111111E-4</v>
      </c>
      <c r="I274" t="b">
        <v>0</v>
      </c>
    </row>
    <row r="275" spans="1:9" ht="14.85" customHeight="1" x14ac:dyDescent="0.3">
      <c r="A275" t="s">
        <v>872</v>
      </c>
      <c r="B275" t="s">
        <v>879</v>
      </c>
      <c r="C275">
        <v>202435402</v>
      </c>
      <c r="D275" s="1" t="s">
        <v>3718</v>
      </c>
      <c r="E275" s="14">
        <v>43213</v>
      </c>
      <c r="F275" s="15" t="s">
        <v>3719</v>
      </c>
      <c r="G275" s="16">
        <f t="shared" si="4"/>
        <v>1.1494212962959161E-4</v>
      </c>
      <c r="I275" t="b">
        <v>0</v>
      </c>
    </row>
    <row r="276" spans="1:9" ht="14.85" customHeight="1" x14ac:dyDescent="0.3">
      <c r="A276" t="s">
        <v>872</v>
      </c>
      <c r="B276" t="s">
        <v>879</v>
      </c>
      <c r="C276">
        <v>202435402</v>
      </c>
      <c r="D276" s="1" t="s">
        <v>3716</v>
      </c>
      <c r="E276" s="14">
        <v>43213</v>
      </c>
      <c r="F276" s="15" t="s">
        <v>3720</v>
      </c>
      <c r="G276" s="16">
        <f t="shared" si="4"/>
        <v>2.0597222222229483E-4</v>
      </c>
      <c r="I276" t="b">
        <v>0</v>
      </c>
    </row>
    <row r="277" spans="1:9" ht="14.85" customHeight="1" x14ac:dyDescent="0.3">
      <c r="A277" t="s">
        <v>872</v>
      </c>
      <c r="B277" t="s">
        <v>879</v>
      </c>
      <c r="C277">
        <v>202435402</v>
      </c>
      <c r="D277" s="1" t="s">
        <v>3716</v>
      </c>
      <c r="E277" s="14">
        <v>43213</v>
      </c>
      <c r="F277" s="15" t="s">
        <v>3721</v>
      </c>
      <c r="G277" s="16">
        <f t="shared" si="4"/>
        <v>1.120138888888178E-4</v>
      </c>
      <c r="I277" t="b">
        <v>0</v>
      </c>
    </row>
    <row r="278" spans="1:9" ht="14.85" customHeight="1" x14ac:dyDescent="0.3">
      <c r="A278" t="s">
        <v>872</v>
      </c>
      <c r="B278" t="s">
        <v>879</v>
      </c>
      <c r="C278">
        <v>202435402</v>
      </c>
      <c r="D278" s="1" t="s">
        <v>3716</v>
      </c>
      <c r="E278" s="14">
        <v>43213</v>
      </c>
      <c r="F278" s="15" t="s">
        <v>3722</v>
      </c>
      <c r="G278" s="16">
        <f t="shared" si="4"/>
        <v>3.22118055555487E-4</v>
      </c>
      <c r="I278" t="b">
        <v>0</v>
      </c>
    </row>
    <row r="279" spans="1:9" ht="14.85" customHeight="1" x14ac:dyDescent="0.3">
      <c r="A279" t="s">
        <v>872</v>
      </c>
      <c r="B279" t="s">
        <v>879</v>
      </c>
      <c r="C279">
        <v>202435402</v>
      </c>
      <c r="D279" s="1" t="s">
        <v>3723</v>
      </c>
      <c r="E279" s="14">
        <v>43213</v>
      </c>
      <c r="F279" s="15" t="s">
        <v>3724</v>
      </c>
      <c r="G279" s="16">
        <f t="shared" si="4"/>
        <v>1.0391203703707941E-4</v>
      </c>
      <c r="I279" t="b">
        <v>0</v>
      </c>
    </row>
    <row r="280" spans="1:9" ht="14.85" customHeight="1" x14ac:dyDescent="0.3">
      <c r="A280" t="s">
        <v>872</v>
      </c>
      <c r="B280" t="s">
        <v>879</v>
      </c>
      <c r="C280">
        <v>202435402</v>
      </c>
      <c r="D280" s="1" t="s">
        <v>3725</v>
      </c>
      <c r="E280" s="14">
        <v>43213</v>
      </c>
      <c r="F280" s="15" t="s">
        <v>3726</v>
      </c>
      <c r="G280" s="16">
        <f t="shared" si="4"/>
        <v>9.5023148148132286E-5</v>
      </c>
      <c r="I280" t="b">
        <v>0</v>
      </c>
    </row>
    <row r="281" spans="1:9" ht="14.85" customHeight="1" x14ac:dyDescent="0.3">
      <c r="A281" t="s">
        <v>872</v>
      </c>
      <c r="B281" t="s">
        <v>879</v>
      </c>
      <c r="C281">
        <v>202435402</v>
      </c>
      <c r="D281" s="1" t="s">
        <v>3727</v>
      </c>
      <c r="E281" s="14">
        <v>43213</v>
      </c>
      <c r="F281" s="15" t="s">
        <v>3728</v>
      </c>
      <c r="G281" s="16">
        <f t="shared" si="4"/>
        <v>9.4837962962945888E-5</v>
      </c>
      <c r="I281" t="b">
        <v>0</v>
      </c>
    </row>
    <row r="282" spans="1:9" ht="14.85" customHeight="1" x14ac:dyDescent="0.3">
      <c r="A282" t="s">
        <v>872</v>
      </c>
      <c r="B282" t="s">
        <v>879</v>
      </c>
      <c r="C282">
        <v>202435402</v>
      </c>
      <c r="D282" s="1" t="s">
        <v>3729</v>
      </c>
      <c r="E282" s="14">
        <v>43213</v>
      </c>
      <c r="F282" s="15" t="s">
        <v>3730</v>
      </c>
      <c r="G282" s="16">
        <f t="shared" si="4"/>
        <v>1.2008101851856967E-4</v>
      </c>
      <c r="I282" t="b">
        <v>0</v>
      </c>
    </row>
    <row r="283" spans="1:9" ht="14.85" customHeight="1" x14ac:dyDescent="0.3">
      <c r="A283" t="s">
        <v>872</v>
      </c>
      <c r="B283" t="s">
        <v>879</v>
      </c>
      <c r="C283">
        <v>202435402</v>
      </c>
      <c r="D283" s="1" t="s">
        <v>3731</v>
      </c>
      <c r="E283" s="14">
        <v>43213</v>
      </c>
      <c r="F283" s="15" t="s">
        <v>3732</v>
      </c>
      <c r="G283" s="16">
        <f t="shared" si="4"/>
        <v>1.5547453703701475E-4</v>
      </c>
      <c r="I283" t="b">
        <v>1</v>
      </c>
    </row>
    <row r="284" spans="1:9" ht="14.85" customHeight="1" x14ac:dyDescent="0.3">
      <c r="A284" t="s">
        <v>872</v>
      </c>
      <c r="B284" t="s">
        <v>881</v>
      </c>
      <c r="C284">
        <v>202435402</v>
      </c>
      <c r="D284" s="1" t="s">
        <v>3549</v>
      </c>
      <c r="E284" s="14">
        <v>43213</v>
      </c>
      <c r="F284" s="15" t="s">
        <v>3733</v>
      </c>
      <c r="G284" s="16">
        <f t="shared" si="4"/>
        <v>5.1016203703702079E-4</v>
      </c>
      <c r="I284" t="b">
        <v>0</v>
      </c>
    </row>
    <row r="285" spans="1:9" ht="14.85" customHeight="1" x14ac:dyDescent="0.3">
      <c r="A285" t="s">
        <v>872</v>
      </c>
      <c r="B285" t="s">
        <v>881</v>
      </c>
      <c r="C285">
        <v>202435402</v>
      </c>
      <c r="D285" s="1" t="s">
        <v>3734</v>
      </c>
      <c r="E285" s="14">
        <v>43213</v>
      </c>
      <c r="F285" s="15" t="s">
        <v>3735</v>
      </c>
      <c r="G285" s="16">
        <f t="shared" si="4"/>
        <v>2.5569444444450973E-4</v>
      </c>
      <c r="I285" t="b">
        <v>0</v>
      </c>
    </row>
    <row r="286" spans="1:9" ht="14.85" customHeight="1" x14ac:dyDescent="0.3">
      <c r="A286" t="s">
        <v>872</v>
      </c>
      <c r="B286" t="s">
        <v>881</v>
      </c>
      <c r="C286">
        <v>202435402</v>
      </c>
      <c r="D286" s="1" t="s">
        <v>3557</v>
      </c>
      <c r="E286" s="14">
        <v>43213</v>
      </c>
      <c r="F286" s="15" t="s">
        <v>3736</v>
      </c>
      <c r="G286" s="16">
        <f t="shared" si="4"/>
        <v>1.3837615740739384E-3</v>
      </c>
      <c r="I286" t="b">
        <v>0</v>
      </c>
    </row>
    <row r="287" spans="1:9" ht="14.85" customHeight="1" x14ac:dyDescent="0.3">
      <c r="A287" t="s">
        <v>872</v>
      </c>
      <c r="B287" t="s">
        <v>881</v>
      </c>
      <c r="C287">
        <v>202435402</v>
      </c>
      <c r="D287" s="1" t="s">
        <v>3557</v>
      </c>
      <c r="E287" s="14">
        <v>43213</v>
      </c>
      <c r="F287" s="15" t="s">
        <v>3737</v>
      </c>
      <c r="G287" s="16">
        <f t="shared" si="4"/>
        <v>4.3828703703707728E-4</v>
      </c>
      <c r="I287" t="b">
        <v>1</v>
      </c>
    </row>
    <row r="288" spans="1:9" ht="14.85" customHeight="1" x14ac:dyDescent="0.3">
      <c r="A288" t="s">
        <v>872</v>
      </c>
      <c r="B288" t="s">
        <v>2</v>
      </c>
      <c r="C288">
        <v>202435402</v>
      </c>
      <c r="D288" s="1" t="s">
        <v>3405</v>
      </c>
      <c r="E288" s="14">
        <v>43213</v>
      </c>
      <c r="F288" s="15" t="s">
        <v>3738</v>
      </c>
      <c r="G288" s="16">
        <f t="shared" si="4"/>
        <v>3.2155092592589529E-4</v>
      </c>
      <c r="I288" t="b">
        <v>1</v>
      </c>
    </row>
    <row r="289" spans="1:9" ht="14.85" customHeight="1" x14ac:dyDescent="0.3">
      <c r="A289" t="s">
        <v>872</v>
      </c>
      <c r="B289" t="s">
        <v>879</v>
      </c>
      <c r="C289">
        <v>202435402</v>
      </c>
      <c r="D289" s="1" t="s">
        <v>3739</v>
      </c>
      <c r="E289" s="14">
        <v>43213</v>
      </c>
      <c r="F289" s="15" t="s">
        <v>3740</v>
      </c>
      <c r="G289" s="16">
        <f t="shared" si="4"/>
        <v>1.6356481481494267E-4</v>
      </c>
      <c r="I289" t="b">
        <v>1</v>
      </c>
    </row>
    <row r="290" spans="1:9" ht="14.85" customHeight="1" x14ac:dyDescent="0.3">
      <c r="A290" t="s">
        <v>872</v>
      </c>
      <c r="B290" t="s">
        <v>881</v>
      </c>
      <c r="C290">
        <v>202435402</v>
      </c>
      <c r="D290" s="1" t="s">
        <v>3741</v>
      </c>
      <c r="E290" s="14">
        <v>43213</v>
      </c>
      <c r="F290" s="15" t="s">
        <v>3742</v>
      </c>
      <c r="G290" s="16">
        <f t="shared" si="4"/>
        <v>2.3616898148137722E-4</v>
      </c>
      <c r="I290" t="b">
        <v>0</v>
      </c>
    </row>
    <row r="291" spans="1:9" ht="14.85" customHeight="1" x14ac:dyDescent="0.3">
      <c r="A291" t="s">
        <v>872</v>
      </c>
      <c r="B291" t="s">
        <v>881</v>
      </c>
      <c r="C291">
        <v>202435402</v>
      </c>
      <c r="D291" s="1" t="s">
        <v>3743</v>
      </c>
      <c r="E291" s="14">
        <v>43213</v>
      </c>
      <c r="F291" s="15" t="s">
        <v>3744</v>
      </c>
      <c r="G291" s="16">
        <f t="shared" si="4"/>
        <v>1.2390046296306689E-4</v>
      </c>
      <c r="I291" t="b">
        <v>0</v>
      </c>
    </row>
    <row r="292" spans="1:9" ht="14.85" customHeight="1" x14ac:dyDescent="0.3">
      <c r="A292" t="s">
        <v>872</v>
      </c>
      <c r="B292" t="s">
        <v>881</v>
      </c>
      <c r="C292">
        <v>202435402</v>
      </c>
      <c r="D292" s="1" t="s">
        <v>3549</v>
      </c>
      <c r="E292" s="14">
        <v>43213</v>
      </c>
      <c r="F292" s="15" t="s">
        <v>3745</v>
      </c>
      <c r="G292" s="16">
        <f t="shared" si="4"/>
        <v>1.2273148148145285E-4</v>
      </c>
      <c r="I292" t="b">
        <v>0</v>
      </c>
    </row>
    <row r="293" spans="1:9" ht="14.85" customHeight="1" x14ac:dyDescent="0.3">
      <c r="A293" t="s">
        <v>872</v>
      </c>
      <c r="B293" t="s">
        <v>881</v>
      </c>
      <c r="C293">
        <v>202435402</v>
      </c>
      <c r="D293" s="1" t="s">
        <v>3746</v>
      </c>
      <c r="E293" s="14">
        <v>43213</v>
      </c>
      <c r="F293" s="15" t="s">
        <v>3747</v>
      </c>
      <c r="G293" s="16">
        <f t="shared" si="4"/>
        <v>1.4650925925926428E-3</v>
      </c>
      <c r="I293" t="b">
        <v>0</v>
      </c>
    </row>
    <row r="294" spans="1:9" ht="14.85" customHeight="1" x14ac:dyDescent="0.3">
      <c r="A294" t="s">
        <v>872</v>
      </c>
      <c r="B294" t="s">
        <v>881</v>
      </c>
      <c r="C294">
        <v>202435402</v>
      </c>
      <c r="D294" s="1" t="s">
        <v>3748</v>
      </c>
      <c r="E294" s="14">
        <v>43213</v>
      </c>
      <c r="F294" s="15" t="s">
        <v>3749</v>
      </c>
      <c r="G294" s="16">
        <f t="shared" si="4"/>
        <v>5.1050925925921753E-4</v>
      </c>
      <c r="I294" t="b">
        <v>0</v>
      </c>
    </row>
    <row r="295" spans="1:9" ht="14.85" customHeight="1" x14ac:dyDescent="0.3">
      <c r="A295" t="s">
        <v>872</v>
      </c>
      <c r="B295" t="s">
        <v>881</v>
      </c>
      <c r="C295">
        <v>202435402</v>
      </c>
      <c r="D295" s="1" t="s">
        <v>3437</v>
      </c>
      <c r="E295" s="14">
        <v>43213</v>
      </c>
      <c r="F295" s="15" t="s">
        <v>3750</v>
      </c>
      <c r="G295" s="16">
        <f t="shared" si="4"/>
        <v>6.0414351851845183E-4</v>
      </c>
      <c r="I295" t="b">
        <v>1</v>
      </c>
    </row>
    <row r="296" spans="1:9" ht="14.85" customHeight="1" x14ac:dyDescent="0.3">
      <c r="A296" t="s">
        <v>872</v>
      </c>
      <c r="B296" t="s">
        <v>554</v>
      </c>
      <c r="C296">
        <v>202435402</v>
      </c>
      <c r="D296" s="1" t="s">
        <v>3751</v>
      </c>
      <c r="E296" s="14">
        <v>43213</v>
      </c>
      <c r="F296" s="15" t="s">
        <v>3752</v>
      </c>
      <c r="G296" s="16">
        <f t="shared" si="4"/>
        <v>8.3771990740744151E-4</v>
      </c>
      <c r="I296" t="b">
        <v>1</v>
      </c>
    </row>
    <row r="297" spans="1:9" ht="14.85" customHeight="1" x14ac:dyDescent="0.3">
      <c r="A297" t="s">
        <v>872</v>
      </c>
      <c r="B297" t="s">
        <v>665</v>
      </c>
      <c r="C297">
        <v>202435402</v>
      </c>
      <c r="D297" s="1" t="s">
        <v>3753</v>
      </c>
      <c r="E297" s="14">
        <v>43213</v>
      </c>
      <c r="F297" s="15" t="s">
        <v>3754</v>
      </c>
      <c r="G297" s="16">
        <f t="shared" si="4"/>
        <v>4.898379629629801E-4</v>
      </c>
      <c r="I297" t="b">
        <v>0</v>
      </c>
    </row>
    <row r="298" spans="1:9" ht="14.85" customHeight="1" x14ac:dyDescent="0.3">
      <c r="A298" t="s">
        <v>872</v>
      </c>
      <c r="B298" t="s">
        <v>665</v>
      </c>
      <c r="C298">
        <v>202435402</v>
      </c>
      <c r="D298" s="1" t="s">
        <v>3649</v>
      </c>
      <c r="E298" s="14">
        <v>43213</v>
      </c>
      <c r="F298" s="15" t="s">
        <v>3755</v>
      </c>
      <c r="G298" s="16">
        <f t="shared" si="4"/>
        <v>1.9151620370361222E-4</v>
      </c>
      <c r="I298" t="b">
        <v>0</v>
      </c>
    </row>
    <row r="299" spans="1:9" ht="14.85" customHeight="1" x14ac:dyDescent="0.3">
      <c r="A299" t="s">
        <v>872</v>
      </c>
      <c r="B299" t="s">
        <v>665</v>
      </c>
      <c r="C299">
        <v>202435402</v>
      </c>
      <c r="D299" s="1" t="s">
        <v>3422</v>
      </c>
      <c r="E299" s="14">
        <v>43213</v>
      </c>
      <c r="F299" s="15" t="s">
        <v>3756</v>
      </c>
      <c r="G299" s="16">
        <f t="shared" si="4"/>
        <v>3.575462962963627E-4</v>
      </c>
      <c r="I299" t="b">
        <v>0</v>
      </c>
    </row>
    <row r="300" spans="1:9" ht="14.85" customHeight="1" x14ac:dyDescent="0.3">
      <c r="A300" t="s">
        <v>872</v>
      </c>
      <c r="B300" t="s">
        <v>665</v>
      </c>
      <c r="C300">
        <v>202435402</v>
      </c>
      <c r="D300" s="1" t="s">
        <v>3424</v>
      </c>
      <c r="E300" s="14">
        <v>43213</v>
      </c>
      <c r="F300" s="15" t="s">
        <v>3757</v>
      </c>
      <c r="G300" s="16">
        <f t="shared" si="4"/>
        <v>9.1712962963064193E-5</v>
      </c>
      <c r="I300" t="b">
        <v>1</v>
      </c>
    </row>
    <row r="301" spans="1:9" ht="14.85" customHeight="1" x14ac:dyDescent="0.3">
      <c r="A301" t="s">
        <v>872</v>
      </c>
      <c r="B301" t="s">
        <v>762</v>
      </c>
      <c r="C301">
        <v>202435402</v>
      </c>
      <c r="D301" s="1" t="s">
        <v>3758</v>
      </c>
      <c r="E301" s="14">
        <v>43213</v>
      </c>
      <c r="F301" s="15" t="s">
        <v>3759</v>
      </c>
      <c r="G301" s="16">
        <f t="shared" si="4"/>
        <v>1.9896527777777395E-3</v>
      </c>
      <c r="I301" t="b">
        <v>0</v>
      </c>
    </row>
    <row r="302" spans="1:9" ht="14.85" customHeight="1" x14ac:dyDescent="0.3">
      <c r="A302" t="s">
        <v>872</v>
      </c>
      <c r="B302" t="s">
        <v>762</v>
      </c>
      <c r="C302">
        <v>202435402</v>
      </c>
      <c r="D302" s="1" t="s">
        <v>3760</v>
      </c>
      <c r="E302" s="14">
        <v>43213</v>
      </c>
      <c r="F302" s="15" t="s">
        <v>3761</v>
      </c>
      <c r="G302" s="16">
        <f t="shared" si="4"/>
        <v>3.9903935185181538E-4</v>
      </c>
      <c r="I302" t="b">
        <v>0</v>
      </c>
    </row>
    <row r="303" spans="1:9" ht="14.85" customHeight="1" x14ac:dyDescent="0.3">
      <c r="A303" t="s">
        <v>872</v>
      </c>
      <c r="B303" t="s">
        <v>762</v>
      </c>
      <c r="C303">
        <v>202435402</v>
      </c>
      <c r="D303" s="1" t="s">
        <v>907</v>
      </c>
      <c r="E303" s="14">
        <v>43213</v>
      </c>
      <c r="F303" s="15" t="s">
        <v>3762</v>
      </c>
      <c r="G303" s="16">
        <f t="shared" si="4"/>
        <v>1.3607291666666299E-3</v>
      </c>
      <c r="I303" t="b">
        <v>1</v>
      </c>
    </row>
    <row r="304" spans="1:9" ht="288" x14ac:dyDescent="0.3">
      <c r="A304" t="s">
        <v>872</v>
      </c>
      <c r="B304" t="s">
        <v>906</v>
      </c>
      <c r="C304">
        <v>202435402</v>
      </c>
      <c r="D304" s="1" t="s">
        <v>907</v>
      </c>
      <c r="E304" s="14">
        <v>43213</v>
      </c>
      <c r="F304" s="15" t="s">
        <v>3763</v>
      </c>
      <c r="G304" s="16">
        <f t="shared" si="4"/>
        <v>1.1377314814819961E-4</v>
      </c>
      <c r="I304" t="b">
        <v>1</v>
      </c>
    </row>
    <row r="305" spans="1:9" ht="14.85" customHeight="1" x14ac:dyDescent="0.3">
      <c r="A305" t="s">
        <v>872</v>
      </c>
      <c r="B305" t="s">
        <v>2</v>
      </c>
      <c r="C305">
        <v>202435402</v>
      </c>
      <c r="D305" s="1" t="s">
        <v>3405</v>
      </c>
      <c r="E305" s="14">
        <v>43213</v>
      </c>
      <c r="F305" s="15" t="s">
        <v>3764</v>
      </c>
      <c r="G305" s="16">
        <f t="shared" si="4"/>
        <v>3.4734953703696725E-4</v>
      </c>
      <c r="I305" t="b">
        <v>1</v>
      </c>
    </row>
    <row r="306" spans="1:9" ht="14.85" customHeight="1" x14ac:dyDescent="0.3">
      <c r="A306" t="s">
        <v>872</v>
      </c>
      <c r="B306" t="s">
        <v>879</v>
      </c>
      <c r="C306">
        <v>202435402</v>
      </c>
      <c r="D306" s="1" t="s">
        <v>3714</v>
      </c>
      <c r="E306" s="14">
        <v>43213</v>
      </c>
      <c r="F306" s="15" t="s">
        <v>3765</v>
      </c>
      <c r="G306" s="16">
        <f t="shared" si="4"/>
        <v>4.6429398148162271E-4</v>
      </c>
      <c r="I306" t="b">
        <v>0</v>
      </c>
    </row>
    <row r="307" spans="1:9" ht="14.85" customHeight="1" x14ac:dyDescent="0.3">
      <c r="A307" t="s">
        <v>872</v>
      </c>
      <c r="B307" t="s">
        <v>879</v>
      </c>
      <c r="C307">
        <v>202435402</v>
      </c>
      <c r="D307" s="1" t="s">
        <v>3716</v>
      </c>
      <c r="E307" s="14">
        <v>43213</v>
      </c>
      <c r="F307" s="15" t="s">
        <v>3766</v>
      </c>
      <c r="G307" s="16">
        <f t="shared" si="4"/>
        <v>1.179166666666065E-4</v>
      </c>
      <c r="I307" t="b">
        <v>0</v>
      </c>
    </row>
    <row r="308" spans="1:9" ht="14.85" customHeight="1" x14ac:dyDescent="0.3">
      <c r="A308" t="s">
        <v>872</v>
      </c>
      <c r="B308" t="s">
        <v>879</v>
      </c>
      <c r="C308">
        <v>202435402</v>
      </c>
      <c r="D308" s="1" t="s">
        <v>3767</v>
      </c>
      <c r="E308" s="14">
        <v>43213</v>
      </c>
      <c r="F308" s="15" t="s">
        <v>3768</v>
      </c>
      <c r="G308" s="16">
        <f t="shared" si="4"/>
        <v>1.0182870370367691E-4</v>
      </c>
      <c r="I308" t="b">
        <v>0</v>
      </c>
    </row>
    <row r="309" spans="1:9" ht="14.85" customHeight="1" x14ac:dyDescent="0.3">
      <c r="A309" t="s">
        <v>872</v>
      </c>
      <c r="B309" t="s">
        <v>879</v>
      </c>
      <c r="C309">
        <v>202435402</v>
      </c>
      <c r="D309" s="1" t="s">
        <v>3406</v>
      </c>
      <c r="E309" s="14">
        <v>43213</v>
      </c>
      <c r="F309" s="15" t="s">
        <v>3769</v>
      </c>
      <c r="G309" s="16">
        <f t="shared" si="4"/>
        <v>6.6967592592614977E-5</v>
      </c>
      <c r="I309" t="b">
        <v>1</v>
      </c>
    </row>
    <row r="310" spans="1:9" ht="14.85" customHeight="1" x14ac:dyDescent="0.3">
      <c r="A310" t="s">
        <v>872</v>
      </c>
      <c r="B310" t="s">
        <v>881</v>
      </c>
      <c r="C310">
        <v>202435402</v>
      </c>
      <c r="D310" s="1" t="s">
        <v>3743</v>
      </c>
      <c r="E310" s="14">
        <v>43213</v>
      </c>
      <c r="F310" s="15" t="s">
        <v>3770</v>
      </c>
      <c r="G310" s="16">
        <f t="shared" si="4"/>
        <v>4.3199074074062871E-4</v>
      </c>
      <c r="I310" t="b">
        <v>0</v>
      </c>
    </row>
    <row r="311" spans="1:9" ht="14.85" customHeight="1" x14ac:dyDescent="0.3">
      <c r="A311" t="s">
        <v>872</v>
      </c>
      <c r="B311" t="s">
        <v>881</v>
      </c>
      <c r="C311">
        <v>202435402</v>
      </c>
      <c r="D311" s="1" t="s">
        <v>3557</v>
      </c>
      <c r="E311" s="14">
        <v>43213</v>
      </c>
      <c r="F311" s="15" t="s">
        <v>3771</v>
      </c>
      <c r="G311" s="16">
        <f t="shared" si="4"/>
        <v>1.7319444444452436E-4</v>
      </c>
      <c r="I311" t="b">
        <v>0</v>
      </c>
    </row>
    <row r="312" spans="1:9" ht="14.85" customHeight="1" x14ac:dyDescent="0.3">
      <c r="A312" t="s">
        <v>872</v>
      </c>
      <c r="B312" t="s">
        <v>881</v>
      </c>
      <c r="C312">
        <v>202435402</v>
      </c>
      <c r="D312" s="1" t="s">
        <v>3772</v>
      </c>
      <c r="E312" s="14">
        <v>43213</v>
      </c>
      <c r="F312" s="15" t="s">
        <v>3773</v>
      </c>
      <c r="G312" s="16">
        <f t="shared" si="4"/>
        <v>3.9590277777779015E-4</v>
      </c>
      <c r="I312" t="b">
        <v>0</v>
      </c>
    </row>
    <row r="313" spans="1:9" ht="14.85" customHeight="1" x14ac:dyDescent="0.3">
      <c r="A313" t="s">
        <v>872</v>
      </c>
      <c r="B313" t="s">
        <v>881</v>
      </c>
      <c r="C313">
        <v>202435402</v>
      </c>
      <c r="D313" s="1" t="s">
        <v>3410</v>
      </c>
      <c r="E313" s="14">
        <v>43213</v>
      </c>
      <c r="F313" s="15" t="s">
        <v>3774</v>
      </c>
      <c r="G313" s="16">
        <f t="shared" si="4"/>
        <v>1.001967592592079E-4</v>
      </c>
      <c r="I313" t="b">
        <v>1</v>
      </c>
    </row>
    <row r="314" spans="1:9" ht="14.85" customHeight="1" x14ac:dyDescent="0.3">
      <c r="A314" t="s">
        <v>872</v>
      </c>
      <c r="B314" t="s">
        <v>554</v>
      </c>
      <c r="C314">
        <v>202435402</v>
      </c>
      <c r="D314" s="1" t="s">
        <v>3775</v>
      </c>
      <c r="E314" s="14">
        <v>43213</v>
      </c>
      <c r="F314" s="15" t="s">
        <v>3776</v>
      </c>
      <c r="G314" s="16">
        <f t="shared" si="4"/>
        <v>4.5884259259265647E-4</v>
      </c>
      <c r="I314" t="b">
        <v>0</v>
      </c>
    </row>
    <row r="315" spans="1:9" ht="14.85" customHeight="1" x14ac:dyDescent="0.3">
      <c r="A315" t="s">
        <v>872</v>
      </c>
      <c r="B315" t="s">
        <v>554</v>
      </c>
      <c r="C315">
        <v>202435402</v>
      </c>
      <c r="D315" s="1" t="s">
        <v>3777</v>
      </c>
      <c r="E315" s="14">
        <v>43213</v>
      </c>
      <c r="F315" s="15" t="s">
        <v>3778</v>
      </c>
      <c r="G315" s="16">
        <f t="shared" si="4"/>
        <v>1.2532407407406243E-4</v>
      </c>
      <c r="I315" t="b">
        <v>0</v>
      </c>
    </row>
    <row r="316" spans="1:9" ht="14.85" customHeight="1" x14ac:dyDescent="0.3">
      <c r="A316" t="s">
        <v>872</v>
      </c>
      <c r="B316" t="s">
        <v>554</v>
      </c>
      <c r="C316">
        <v>202435402</v>
      </c>
      <c r="D316" s="1" t="s">
        <v>3779</v>
      </c>
      <c r="E316" s="14">
        <v>43213</v>
      </c>
      <c r="F316" s="15" t="s">
        <v>3780</v>
      </c>
      <c r="G316" s="16">
        <f t="shared" si="4"/>
        <v>1.6664351851847226E-4</v>
      </c>
      <c r="I316" t="b">
        <v>0</v>
      </c>
    </row>
    <row r="317" spans="1:9" ht="14.85" customHeight="1" x14ac:dyDescent="0.3">
      <c r="A317" t="s">
        <v>872</v>
      </c>
      <c r="B317" t="s">
        <v>554</v>
      </c>
      <c r="C317">
        <v>202435402</v>
      </c>
      <c r="D317" s="1" t="s">
        <v>3751</v>
      </c>
      <c r="E317" s="14">
        <v>43213</v>
      </c>
      <c r="F317" s="15" t="s">
        <v>3781</v>
      </c>
      <c r="G317" s="16">
        <f t="shared" si="4"/>
        <v>1.6202546296295584E-4</v>
      </c>
      <c r="I317" t="b">
        <v>1</v>
      </c>
    </row>
    <row r="318" spans="1:9" ht="14.85" customHeight="1" x14ac:dyDescent="0.3">
      <c r="A318" t="s">
        <v>872</v>
      </c>
      <c r="B318" t="s">
        <v>665</v>
      </c>
      <c r="C318">
        <v>202435402</v>
      </c>
      <c r="D318" s="1" t="s">
        <v>3782</v>
      </c>
      <c r="E318" s="14">
        <v>43213</v>
      </c>
      <c r="F318" s="15" t="s">
        <v>3783</v>
      </c>
      <c r="G318" s="16">
        <f t="shared" si="4"/>
        <v>2.3443287037039351E-4</v>
      </c>
      <c r="I318" t="b">
        <v>0</v>
      </c>
    </row>
    <row r="319" spans="1:9" ht="14.85" customHeight="1" x14ac:dyDescent="0.3">
      <c r="A319" t="s">
        <v>872</v>
      </c>
      <c r="B319" t="s">
        <v>665</v>
      </c>
      <c r="C319">
        <v>202435402</v>
      </c>
      <c r="D319" s="1" t="s">
        <v>3611</v>
      </c>
      <c r="E319" s="14">
        <v>43213</v>
      </c>
      <c r="F319" s="15" t="s">
        <v>3784</v>
      </c>
      <c r="G319" s="16">
        <f t="shared" si="4"/>
        <v>5.8495370370503785E-5</v>
      </c>
      <c r="I319" t="b">
        <v>0</v>
      </c>
    </row>
    <row r="320" spans="1:9" ht="14.85" customHeight="1" x14ac:dyDescent="0.3">
      <c r="A320" t="s">
        <v>872</v>
      </c>
      <c r="B320" t="s">
        <v>665</v>
      </c>
      <c r="C320">
        <v>202435402</v>
      </c>
      <c r="D320" s="1" t="s">
        <v>3611</v>
      </c>
      <c r="E320" s="14">
        <v>43213</v>
      </c>
      <c r="F320" s="15" t="s">
        <v>3785</v>
      </c>
      <c r="G320" s="16">
        <f t="shared" si="4"/>
        <v>3.6701388888893405E-5</v>
      </c>
      <c r="I320" t="b">
        <v>0</v>
      </c>
    </row>
    <row r="321" spans="1:9" ht="14.85" customHeight="1" x14ac:dyDescent="0.3">
      <c r="A321" t="s">
        <v>872</v>
      </c>
      <c r="B321" t="s">
        <v>665</v>
      </c>
      <c r="C321">
        <v>202435402</v>
      </c>
      <c r="D321" s="1" t="s">
        <v>3424</v>
      </c>
      <c r="E321" s="14">
        <v>43213</v>
      </c>
      <c r="F321" s="15" t="s">
        <v>3786</v>
      </c>
      <c r="G321" s="16">
        <f t="shared" si="4"/>
        <v>8.4131944444232332E-5</v>
      </c>
      <c r="I321" t="b">
        <v>1</v>
      </c>
    </row>
    <row r="322" spans="1:9" s="18" customFormat="1" ht="14.85" customHeight="1" thickBot="1" x14ac:dyDescent="0.35">
      <c r="A322" s="18" t="s">
        <v>872</v>
      </c>
      <c r="B322" s="18" t="s">
        <v>762</v>
      </c>
      <c r="C322" s="18">
        <v>202435402</v>
      </c>
      <c r="D322" s="19" t="s">
        <v>907</v>
      </c>
      <c r="E322" s="20">
        <v>43213</v>
      </c>
      <c r="F322" s="21" t="s">
        <v>3787</v>
      </c>
      <c r="G322" s="22">
        <f t="shared" si="4"/>
        <v>1.5474537037041269E-4</v>
      </c>
      <c r="H322" s="22"/>
      <c r="I322" s="18" t="b">
        <v>1</v>
      </c>
    </row>
    <row r="323" spans="1:9" ht="14.85" customHeight="1" x14ac:dyDescent="0.3">
      <c r="A323" t="s">
        <v>872</v>
      </c>
      <c r="B323" t="s">
        <v>2</v>
      </c>
      <c r="C323">
        <v>211663413</v>
      </c>
      <c r="D323" s="1" t="s">
        <v>3788</v>
      </c>
      <c r="E323" s="14">
        <v>43220</v>
      </c>
      <c r="F323" s="15" t="s">
        <v>3042</v>
      </c>
      <c r="I323" t="b">
        <v>0</v>
      </c>
    </row>
    <row r="324" spans="1:9" ht="14.85" customHeight="1" x14ac:dyDescent="0.3">
      <c r="A324" t="s">
        <v>872</v>
      </c>
      <c r="B324" t="s">
        <v>2</v>
      </c>
      <c r="C324">
        <v>211663413</v>
      </c>
      <c r="D324" s="1" t="s">
        <v>3615</v>
      </c>
      <c r="E324" s="14">
        <v>43220</v>
      </c>
      <c r="F324" s="15" t="s">
        <v>3043</v>
      </c>
      <c r="G324" s="16">
        <f t="shared" ref="G324:G387" si="5">F324-F323</f>
        <v>2.9150462962963808E-4</v>
      </c>
      <c r="I324" t="b">
        <v>0</v>
      </c>
    </row>
    <row r="325" spans="1:9" ht="14.85" customHeight="1" x14ac:dyDescent="0.3">
      <c r="A325" t="s">
        <v>872</v>
      </c>
      <c r="B325" t="s">
        <v>2</v>
      </c>
      <c r="C325">
        <v>211663413</v>
      </c>
      <c r="D325" s="1" t="s">
        <v>3400</v>
      </c>
      <c r="E325" s="14">
        <v>43220</v>
      </c>
      <c r="F325" s="15" t="s">
        <v>3044</v>
      </c>
      <c r="G325" s="16">
        <f t="shared" si="5"/>
        <v>2.1627314814814946E-4</v>
      </c>
      <c r="I325" t="b">
        <v>0</v>
      </c>
    </row>
    <row r="326" spans="1:9" ht="14.85" customHeight="1" x14ac:dyDescent="0.3">
      <c r="A326" t="s">
        <v>872</v>
      </c>
      <c r="B326" t="s">
        <v>2</v>
      </c>
      <c r="C326">
        <v>211663413</v>
      </c>
      <c r="D326" s="1" t="s">
        <v>3538</v>
      </c>
      <c r="E326" s="14">
        <v>43220</v>
      </c>
      <c r="F326" s="15" t="s">
        <v>3045</v>
      </c>
      <c r="G326" s="16">
        <f t="shared" si="5"/>
        <v>2.6253472222220742E-4</v>
      </c>
      <c r="I326" t="b">
        <v>1</v>
      </c>
    </row>
    <row r="327" spans="1:9" ht="14.85" customHeight="1" x14ac:dyDescent="0.3">
      <c r="A327" t="s">
        <v>872</v>
      </c>
      <c r="B327" t="s">
        <v>879</v>
      </c>
      <c r="C327">
        <v>211663413</v>
      </c>
      <c r="D327" s="1" t="s">
        <v>3789</v>
      </c>
      <c r="E327" s="14">
        <v>43220</v>
      </c>
      <c r="F327" s="15" t="s">
        <v>3790</v>
      </c>
      <c r="G327" s="16">
        <f t="shared" si="5"/>
        <v>1.3202546296296469E-3</v>
      </c>
      <c r="I327" t="b">
        <v>0</v>
      </c>
    </row>
    <row r="328" spans="1:9" ht="14.85" customHeight="1" x14ac:dyDescent="0.3">
      <c r="A328" t="s">
        <v>872</v>
      </c>
      <c r="B328" t="s">
        <v>879</v>
      </c>
      <c r="C328">
        <v>211663413</v>
      </c>
      <c r="D328" s="1" t="s">
        <v>3791</v>
      </c>
      <c r="E328" s="14">
        <v>43220</v>
      </c>
      <c r="F328" s="15" t="s">
        <v>3792</v>
      </c>
      <c r="G328" s="16">
        <f t="shared" si="5"/>
        <v>5.0425925925924597E-4</v>
      </c>
      <c r="I328" t="b">
        <v>0</v>
      </c>
    </row>
    <row r="329" spans="1:9" ht="14.85" customHeight="1" x14ac:dyDescent="0.3">
      <c r="A329" t="s">
        <v>872</v>
      </c>
      <c r="B329" t="s">
        <v>879</v>
      </c>
      <c r="C329">
        <v>211663413</v>
      </c>
      <c r="D329" s="1" t="s">
        <v>3543</v>
      </c>
      <c r="E329" s="14">
        <v>43220</v>
      </c>
      <c r="F329" s="15" t="s">
        <v>3793</v>
      </c>
      <c r="G329" s="16">
        <f t="shared" si="5"/>
        <v>2.717708333333374E-4</v>
      </c>
      <c r="I329" t="b">
        <v>0</v>
      </c>
    </row>
    <row r="330" spans="1:9" ht="14.85" customHeight="1" x14ac:dyDescent="0.3">
      <c r="A330" t="s">
        <v>872</v>
      </c>
      <c r="B330" t="s">
        <v>879</v>
      </c>
      <c r="C330">
        <v>211663413</v>
      </c>
      <c r="D330" s="1" t="s">
        <v>3694</v>
      </c>
      <c r="E330" s="14">
        <v>43220</v>
      </c>
      <c r="F330" s="15" t="s">
        <v>3794</v>
      </c>
      <c r="G330" s="16">
        <f t="shared" si="5"/>
        <v>1.9815972222221589E-4</v>
      </c>
      <c r="I330" t="b">
        <v>0</v>
      </c>
    </row>
    <row r="331" spans="1:9" ht="14.85" customHeight="1" x14ac:dyDescent="0.3">
      <c r="A331" t="s">
        <v>872</v>
      </c>
      <c r="B331" t="s">
        <v>879</v>
      </c>
      <c r="C331">
        <v>211663413</v>
      </c>
      <c r="D331" s="1" t="s">
        <v>3696</v>
      </c>
      <c r="E331" s="14">
        <v>43220</v>
      </c>
      <c r="F331" s="15" t="s">
        <v>3795</v>
      </c>
      <c r="G331" s="16">
        <f t="shared" si="5"/>
        <v>1.9814814814815562E-4</v>
      </c>
      <c r="I331" t="b">
        <v>0</v>
      </c>
    </row>
    <row r="332" spans="1:9" ht="14.85" customHeight="1" x14ac:dyDescent="0.3">
      <c r="A332" t="s">
        <v>872</v>
      </c>
      <c r="B332" t="s">
        <v>879</v>
      </c>
      <c r="C332">
        <v>211663413</v>
      </c>
      <c r="D332" s="1" t="s">
        <v>3543</v>
      </c>
      <c r="E332" s="14">
        <v>43220</v>
      </c>
      <c r="F332" s="15" t="s">
        <v>3796</v>
      </c>
      <c r="G332" s="16">
        <f t="shared" si="5"/>
        <v>3.5773148148147971E-4</v>
      </c>
      <c r="I332" t="b">
        <v>0</v>
      </c>
    </row>
    <row r="333" spans="1:9" ht="14.85" customHeight="1" x14ac:dyDescent="0.3">
      <c r="A333" t="s">
        <v>872</v>
      </c>
      <c r="B333" t="s">
        <v>879</v>
      </c>
      <c r="C333">
        <v>211663413</v>
      </c>
      <c r="D333" s="1" t="s">
        <v>3696</v>
      </c>
      <c r="E333" s="14">
        <v>43220</v>
      </c>
      <c r="F333" s="15" t="s">
        <v>3797</v>
      </c>
      <c r="G333" s="16">
        <f t="shared" si="5"/>
        <v>1.2976851851852211E-4</v>
      </c>
      <c r="I333" t="b">
        <v>0</v>
      </c>
    </row>
    <row r="334" spans="1:9" ht="14.85" customHeight="1" x14ac:dyDescent="0.3">
      <c r="A334" t="s">
        <v>872</v>
      </c>
      <c r="B334" t="s">
        <v>879</v>
      </c>
      <c r="C334">
        <v>211663413</v>
      </c>
      <c r="D334" s="1" t="s">
        <v>3545</v>
      </c>
      <c r="E334" s="14">
        <v>43220</v>
      </c>
      <c r="F334" s="15" t="s">
        <v>3798</v>
      </c>
      <c r="G334" s="16">
        <f t="shared" si="5"/>
        <v>1.4984953703703341E-4</v>
      </c>
      <c r="I334" t="b">
        <v>1</v>
      </c>
    </row>
    <row r="335" spans="1:9" ht="14.85" customHeight="1" x14ac:dyDescent="0.3">
      <c r="A335" t="s">
        <v>872</v>
      </c>
      <c r="B335" t="s">
        <v>881</v>
      </c>
      <c r="C335">
        <v>211663413</v>
      </c>
      <c r="D335" s="1" t="s">
        <v>3557</v>
      </c>
      <c r="E335" s="14">
        <v>43220</v>
      </c>
      <c r="F335" s="15" t="s">
        <v>3799</v>
      </c>
      <c r="G335" s="16">
        <f t="shared" si="5"/>
        <v>2.9267361111111334E-4</v>
      </c>
      <c r="I335" t="b">
        <v>0</v>
      </c>
    </row>
    <row r="336" spans="1:9" ht="14.85" customHeight="1" x14ac:dyDescent="0.3">
      <c r="A336" t="s">
        <v>872</v>
      </c>
      <c r="B336" t="s">
        <v>881</v>
      </c>
      <c r="C336">
        <v>211663413</v>
      </c>
      <c r="D336" s="1" t="s">
        <v>3559</v>
      </c>
      <c r="E336" s="14">
        <v>43220</v>
      </c>
      <c r="F336" s="15" t="s">
        <v>3800</v>
      </c>
      <c r="G336" s="16">
        <f t="shared" si="5"/>
        <v>3.2976851851851396E-4</v>
      </c>
      <c r="I336" t="b">
        <v>0</v>
      </c>
    </row>
    <row r="337" spans="1:9" ht="14.85" customHeight="1" x14ac:dyDescent="0.3">
      <c r="A337" t="s">
        <v>872</v>
      </c>
      <c r="B337" t="s">
        <v>881</v>
      </c>
      <c r="C337">
        <v>211663413</v>
      </c>
      <c r="D337" s="1" t="s">
        <v>3557</v>
      </c>
      <c r="E337" s="14">
        <v>43220</v>
      </c>
      <c r="F337" s="15" t="s">
        <v>3801</v>
      </c>
      <c r="G337" s="16">
        <f t="shared" si="5"/>
        <v>1.4881944444444795E-4</v>
      </c>
      <c r="I337" t="b">
        <v>0</v>
      </c>
    </row>
    <row r="338" spans="1:9" ht="14.85" customHeight="1" x14ac:dyDescent="0.3">
      <c r="A338" t="s">
        <v>872</v>
      </c>
      <c r="B338" t="s">
        <v>881</v>
      </c>
      <c r="C338">
        <v>211663413</v>
      </c>
      <c r="D338" s="1" t="s">
        <v>3802</v>
      </c>
      <c r="E338" s="14">
        <v>43220</v>
      </c>
      <c r="F338" s="15" t="s">
        <v>3803</v>
      </c>
      <c r="G338" s="16">
        <f t="shared" si="5"/>
        <v>2.372916666666669E-4</v>
      </c>
      <c r="I338" t="b">
        <v>0</v>
      </c>
    </row>
    <row r="339" spans="1:9" ht="14.85" customHeight="1" x14ac:dyDescent="0.3">
      <c r="A339" t="s">
        <v>872</v>
      </c>
      <c r="B339" t="s">
        <v>881</v>
      </c>
      <c r="C339">
        <v>211663413</v>
      </c>
      <c r="D339" s="1" t="s">
        <v>3408</v>
      </c>
      <c r="E339" s="14">
        <v>43220</v>
      </c>
      <c r="F339" s="15" t="s">
        <v>3804</v>
      </c>
      <c r="G339" s="16">
        <f t="shared" si="5"/>
        <v>2.1747685185184717E-4</v>
      </c>
      <c r="I339" t="b">
        <v>0</v>
      </c>
    </row>
    <row r="340" spans="1:9" ht="14.85" customHeight="1" x14ac:dyDescent="0.3">
      <c r="A340" t="s">
        <v>872</v>
      </c>
      <c r="B340" t="s">
        <v>881</v>
      </c>
      <c r="C340">
        <v>211663413</v>
      </c>
      <c r="D340" s="1" t="s">
        <v>3805</v>
      </c>
      <c r="E340" s="14">
        <v>43220</v>
      </c>
      <c r="F340" s="15" t="s">
        <v>3806</v>
      </c>
      <c r="G340" s="16">
        <f t="shared" si="5"/>
        <v>5.8343750000000583E-4</v>
      </c>
      <c r="I340" t="b">
        <v>0</v>
      </c>
    </row>
    <row r="341" spans="1:9" ht="14.85" customHeight="1" x14ac:dyDescent="0.3">
      <c r="A341" t="s">
        <v>872</v>
      </c>
      <c r="B341" t="s">
        <v>881</v>
      </c>
      <c r="C341">
        <v>211663413</v>
      </c>
      <c r="D341" s="1" t="s">
        <v>3549</v>
      </c>
      <c r="E341" s="14">
        <v>43220</v>
      </c>
      <c r="F341" s="15" t="s">
        <v>3807</v>
      </c>
      <c r="G341" s="16">
        <f t="shared" si="5"/>
        <v>3.1453703703704372E-4</v>
      </c>
      <c r="I341" t="b">
        <v>0</v>
      </c>
    </row>
    <row r="342" spans="1:9" ht="14.85" customHeight="1" x14ac:dyDescent="0.3">
      <c r="A342" t="s">
        <v>872</v>
      </c>
      <c r="B342" t="s">
        <v>881</v>
      </c>
      <c r="C342">
        <v>211663413</v>
      </c>
      <c r="D342" s="1" t="s">
        <v>3437</v>
      </c>
      <c r="E342" s="14">
        <v>43220</v>
      </c>
      <c r="F342" s="15" t="s">
        <v>3808</v>
      </c>
      <c r="G342" s="16">
        <f t="shared" si="5"/>
        <v>1.3800925925924745E-4</v>
      </c>
      <c r="I342" t="b">
        <v>1</v>
      </c>
    </row>
    <row r="343" spans="1:9" ht="14.85" customHeight="1" x14ac:dyDescent="0.3">
      <c r="A343" t="s">
        <v>872</v>
      </c>
      <c r="B343" t="s">
        <v>554</v>
      </c>
      <c r="C343">
        <v>211663413</v>
      </c>
      <c r="D343" s="1" t="s">
        <v>3439</v>
      </c>
      <c r="E343" s="14">
        <v>43220</v>
      </c>
      <c r="F343" s="15" t="s">
        <v>3809</v>
      </c>
      <c r="G343" s="16">
        <f t="shared" si="5"/>
        <v>2.3878472222221836E-4</v>
      </c>
      <c r="I343" t="b">
        <v>0</v>
      </c>
    </row>
    <row r="344" spans="1:9" ht="14.85" customHeight="1" x14ac:dyDescent="0.3">
      <c r="A344" t="s">
        <v>872</v>
      </c>
      <c r="B344" t="s">
        <v>554</v>
      </c>
      <c r="C344">
        <v>211663413</v>
      </c>
      <c r="D344" s="1" t="s">
        <v>3810</v>
      </c>
      <c r="E344" s="14">
        <v>43220</v>
      </c>
      <c r="F344" s="15" t="s">
        <v>3811</v>
      </c>
      <c r="G344" s="16">
        <f t="shared" si="5"/>
        <v>5.3165509259259225E-4</v>
      </c>
      <c r="I344" t="b">
        <v>0</v>
      </c>
    </row>
    <row r="345" spans="1:9" ht="14.85" customHeight="1" x14ac:dyDescent="0.3">
      <c r="A345" t="s">
        <v>872</v>
      </c>
      <c r="B345" t="s">
        <v>554</v>
      </c>
      <c r="C345">
        <v>211663413</v>
      </c>
      <c r="D345" s="1" t="s">
        <v>3812</v>
      </c>
      <c r="E345" s="14">
        <v>43220</v>
      </c>
      <c r="F345" s="15" t="s">
        <v>3813</v>
      </c>
      <c r="G345" s="16">
        <f t="shared" si="5"/>
        <v>3.8501157407408448E-4</v>
      </c>
      <c r="I345" t="b">
        <v>0</v>
      </c>
    </row>
    <row r="346" spans="1:9" ht="14.85" customHeight="1" x14ac:dyDescent="0.3">
      <c r="A346" t="s">
        <v>872</v>
      </c>
      <c r="B346" t="s">
        <v>554</v>
      </c>
      <c r="C346">
        <v>211663413</v>
      </c>
      <c r="D346" s="1" t="s">
        <v>3814</v>
      </c>
      <c r="E346" s="14">
        <v>43220</v>
      </c>
      <c r="F346" s="15" t="s">
        <v>3815</v>
      </c>
      <c r="G346" s="16">
        <f t="shared" si="5"/>
        <v>9.2222222222215766E-5</v>
      </c>
      <c r="I346" t="b">
        <v>1</v>
      </c>
    </row>
    <row r="347" spans="1:9" ht="14.85" customHeight="1" x14ac:dyDescent="0.3">
      <c r="A347" t="s">
        <v>872</v>
      </c>
      <c r="B347" t="s">
        <v>665</v>
      </c>
      <c r="C347">
        <v>211663413</v>
      </c>
      <c r="D347" s="1" t="s">
        <v>3647</v>
      </c>
      <c r="E347" s="14">
        <v>43220</v>
      </c>
      <c r="F347" s="15" t="s">
        <v>3816</v>
      </c>
      <c r="G347" s="16">
        <f t="shared" si="5"/>
        <v>5.3961805555556575E-4</v>
      </c>
      <c r="I347" t="b">
        <v>0</v>
      </c>
    </row>
    <row r="348" spans="1:9" ht="14.85" customHeight="1" x14ac:dyDescent="0.3">
      <c r="A348" t="s">
        <v>872</v>
      </c>
      <c r="B348" t="s">
        <v>665</v>
      </c>
      <c r="C348">
        <v>211663413</v>
      </c>
      <c r="D348" s="1" t="s">
        <v>3817</v>
      </c>
      <c r="E348" s="14">
        <v>43220</v>
      </c>
      <c r="F348" s="15" t="s">
        <v>3818</v>
      </c>
      <c r="G348" s="16">
        <f t="shared" si="5"/>
        <v>9.688657407407042E-5</v>
      </c>
      <c r="I348" t="b">
        <v>0</v>
      </c>
    </row>
    <row r="349" spans="1:9" ht="14.85" customHeight="1" x14ac:dyDescent="0.3">
      <c r="A349" t="s">
        <v>872</v>
      </c>
      <c r="B349" t="s">
        <v>665</v>
      </c>
      <c r="C349">
        <v>211663413</v>
      </c>
      <c r="D349" s="1" t="s">
        <v>3817</v>
      </c>
      <c r="E349" s="14">
        <v>43220</v>
      </c>
      <c r="F349" s="15" t="s">
        <v>3819</v>
      </c>
      <c r="G349" s="16">
        <f t="shared" si="5"/>
        <v>3.127314814813098E-5</v>
      </c>
      <c r="I349" t="b">
        <v>0</v>
      </c>
    </row>
    <row r="350" spans="1:9" ht="14.85" customHeight="1" x14ac:dyDescent="0.3">
      <c r="A350" t="s">
        <v>872</v>
      </c>
      <c r="B350" t="s">
        <v>665</v>
      </c>
      <c r="C350">
        <v>211663413</v>
      </c>
      <c r="D350" s="1" t="s">
        <v>3647</v>
      </c>
      <c r="E350" s="14">
        <v>43220</v>
      </c>
      <c r="F350" s="15" t="s">
        <v>3820</v>
      </c>
      <c r="G350" s="16">
        <f t="shared" si="5"/>
        <v>2.8228009259261E-4</v>
      </c>
      <c r="I350" t="b">
        <v>0</v>
      </c>
    </row>
    <row r="351" spans="1:9" ht="14.85" customHeight="1" x14ac:dyDescent="0.3">
      <c r="A351" t="s">
        <v>872</v>
      </c>
      <c r="B351" t="s">
        <v>665</v>
      </c>
      <c r="C351">
        <v>211663413</v>
      </c>
      <c r="D351" s="1" t="s">
        <v>3598</v>
      </c>
      <c r="E351" s="14">
        <v>43220</v>
      </c>
      <c r="F351" s="15" t="s">
        <v>3821</v>
      </c>
      <c r="G351" s="16">
        <f t="shared" si="5"/>
        <v>1.9446759259257596E-4</v>
      </c>
      <c r="I351" t="b">
        <v>0</v>
      </c>
    </row>
    <row r="352" spans="1:9" ht="14.85" customHeight="1" x14ac:dyDescent="0.3">
      <c r="A352" t="s">
        <v>872</v>
      </c>
      <c r="B352" t="s">
        <v>665</v>
      </c>
      <c r="C352">
        <v>211663413</v>
      </c>
      <c r="D352" s="1" t="s">
        <v>3424</v>
      </c>
      <c r="E352" s="14">
        <v>43220</v>
      </c>
      <c r="F352" s="15" t="s">
        <v>3822</v>
      </c>
      <c r="G352" s="16">
        <f t="shared" si="5"/>
        <v>7.7696759259268666E-5</v>
      </c>
      <c r="I352" t="b">
        <v>1</v>
      </c>
    </row>
    <row r="353" spans="1:9" ht="14.85" customHeight="1" x14ac:dyDescent="0.3">
      <c r="A353" t="s">
        <v>872</v>
      </c>
      <c r="B353" t="s">
        <v>762</v>
      </c>
      <c r="C353">
        <v>211663413</v>
      </c>
      <c r="D353" s="1" t="s">
        <v>3823</v>
      </c>
      <c r="E353" s="14">
        <v>43220</v>
      </c>
      <c r="F353" s="15" t="s">
        <v>3824</v>
      </c>
      <c r="G353" s="16">
        <f t="shared" si="5"/>
        <v>5.1865740740740518E-4</v>
      </c>
      <c r="I353" t="b">
        <v>0</v>
      </c>
    </row>
    <row r="354" spans="1:9" ht="14.85" customHeight="1" x14ac:dyDescent="0.3">
      <c r="A354" t="s">
        <v>872</v>
      </c>
      <c r="B354" t="s">
        <v>762</v>
      </c>
      <c r="C354">
        <v>211663413</v>
      </c>
      <c r="D354" s="1" t="s">
        <v>3426</v>
      </c>
      <c r="E354" s="14">
        <v>43220</v>
      </c>
      <c r="F354" s="15" t="s">
        <v>3825</v>
      </c>
      <c r="G354" s="16">
        <f t="shared" si="5"/>
        <v>1.409143518518452E-4</v>
      </c>
      <c r="I354" t="b">
        <v>0</v>
      </c>
    </row>
    <row r="355" spans="1:9" ht="14.85" customHeight="1" x14ac:dyDescent="0.3">
      <c r="A355" t="s">
        <v>872</v>
      </c>
      <c r="B355" t="s">
        <v>762</v>
      </c>
      <c r="C355">
        <v>211663413</v>
      </c>
      <c r="D355" s="1" t="s">
        <v>3428</v>
      </c>
      <c r="E355" s="14">
        <v>43220</v>
      </c>
      <c r="F355" s="15" t="s">
        <v>3826</v>
      </c>
      <c r="G355" s="16">
        <f t="shared" si="5"/>
        <v>1.6245370370371326E-4</v>
      </c>
      <c r="I355" t="b">
        <v>0</v>
      </c>
    </row>
    <row r="356" spans="1:9" ht="14.85" customHeight="1" x14ac:dyDescent="0.3">
      <c r="A356" t="s">
        <v>872</v>
      </c>
      <c r="B356" t="s">
        <v>762</v>
      </c>
      <c r="C356">
        <v>211663413</v>
      </c>
      <c r="D356" s="1" t="s">
        <v>3823</v>
      </c>
      <c r="E356" s="14">
        <v>43220</v>
      </c>
      <c r="F356" s="15" t="s">
        <v>3827</v>
      </c>
      <c r="G356" s="16">
        <f t="shared" si="5"/>
        <v>3.4585648148148518E-4</v>
      </c>
      <c r="I356" t="b">
        <v>0</v>
      </c>
    </row>
    <row r="357" spans="1:9" ht="14.85" customHeight="1" x14ac:dyDescent="0.3">
      <c r="A357" t="s">
        <v>872</v>
      </c>
      <c r="B357" t="s">
        <v>762</v>
      </c>
      <c r="C357">
        <v>211663413</v>
      </c>
      <c r="D357" s="1" t="s">
        <v>3823</v>
      </c>
      <c r="E357" s="14">
        <v>43220</v>
      </c>
      <c r="F357" s="15" t="s">
        <v>3828</v>
      </c>
      <c r="G357" s="16">
        <f t="shared" si="5"/>
        <v>1.2165162037037075E-3</v>
      </c>
      <c r="I357" t="b">
        <v>0</v>
      </c>
    </row>
    <row r="358" spans="1:9" s="18" customFormat="1" ht="14.85" customHeight="1" thickBot="1" x14ac:dyDescent="0.35">
      <c r="A358" s="18" t="s">
        <v>872</v>
      </c>
      <c r="B358" s="18" t="s">
        <v>762</v>
      </c>
      <c r="C358" s="18">
        <v>211663413</v>
      </c>
      <c r="D358" s="19" t="s">
        <v>3428</v>
      </c>
      <c r="E358" s="20">
        <v>43220</v>
      </c>
      <c r="F358" s="21" t="s">
        <v>3829</v>
      </c>
      <c r="G358" s="22">
        <f t="shared" si="5"/>
        <v>5.1694444444444487E-4</v>
      </c>
      <c r="H358" s="22"/>
      <c r="I358" s="18" t="b">
        <v>1</v>
      </c>
    </row>
    <row r="359" spans="1:9" ht="14.85" customHeight="1" x14ac:dyDescent="0.3">
      <c r="A359" t="s">
        <v>872</v>
      </c>
      <c r="B359" t="s">
        <v>2</v>
      </c>
      <c r="C359">
        <v>244920322</v>
      </c>
      <c r="D359" s="1" t="s">
        <v>3400</v>
      </c>
      <c r="E359" s="14">
        <v>43215</v>
      </c>
      <c r="F359" s="15" t="s">
        <v>3046</v>
      </c>
      <c r="G359" s="16">
        <f t="shared" si="5"/>
        <v>0.67924542824074075</v>
      </c>
      <c r="I359" t="b">
        <v>0</v>
      </c>
    </row>
    <row r="360" spans="1:9" ht="14.85" customHeight="1" x14ac:dyDescent="0.3">
      <c r="A360" t="s">
        <v>872</v>
      </c>
      <c r="B360" t="s">
        <v>2</v>
      </c>
      <c r="C360">
        <v>244920322</v>
      </c>
      <c r="D360" s="1" t="s">
        <v>3405</v>
      </c>
      <c r="E360" s="14">
        <v>43215</v>
      </c>
      <c r="F360" s="15" t="s">
        <v>3047</v>
      </c>
      <c r="G360" s="16">
        <f t="shared" si="5"/>
        <v>1.0099537037033812E-4</v>
      </c>
      <c r="I360" t="b">
        <v>1</v>
      </c>
    </row>
    <row r="361" spans="1:9" ht="14.85" customHeight="1" x14ac:dyDescent="0.3">
      <c r="A361" t="s">
        <v>872</v>
      </c>
      <c r="B361" t="s">
        <v>879</v>
      </c>
      <c r="C361">
        <v>244920322</v>
      </c>
      <c r="D361" s="1" t="s">
        <v>3406</v>
      </c>
      <c r="E361" s="14">
        <v>43215</v>
      </c>
      <c r="F361" s="15" t="s">
        <v>3830</v>
      </c>
      <c r="G361" s="16">
        <f t="shared" si="5"/>
        <v>7.8141203703707696E-4</v>
      </c>
      <c r="I361" t="b">
        <v>1</v>
      </c>
    </row>
    <row r="362" spans="1:9" ht="14.85" customHeight="1" x14ac:dyDescent="0.3">
      <c r="A362" t="s">
        <v>872</v>
      </c>
      <c r="B362" t="s">
        <v>881</v>
      </c>
      <c r="C362">
        <v>244920322</v>
      </c>
      <c r="D362" s="1" t="s">
        <v>3437</v>
      </c>
      <c r="E362" s="14">
        <v>43215</v>
      </c>
      <c r="F362" s="15" t="s">
        <v>3831</v>
      </c>
      <c r="G362" s="16">
        <f t="shared" si="5"/>
        <v>8.3879629629635133E-4</v>
      </c>
      <c r="I362" t="b">
        <v>1</v>
      </c>
    </row>
    <row r="363" spans="1:9" ht="14.85" customHeight="1" x14ac:dyDescent="0.3">
      <c r="A363" t="s">
        <v>872</v>
      </c>
      <c r="B363" t="s">
        <v>554</v>
      </c>
      <c r="C363">
        <v>244920322</v>
      </c>
      <c r="D363" s="1" t="s">
        <v>3490</v>
      </c>
      <c r="E363" s="14">
        <v>43215</v>
      </c>
      <c r="F363" s="15" t="s">
        <v>3832</v>
      </c>
      <c r="G363" s="16">
        <f t="shared" si="5"/>
        <v>9.1240740740738957E-4</v>
      </c>
      <c r="I363" t="b">
        <v>1</v>
      </c>
    </row>
    <row r="364" spans="1:9" ht="14.85" customHeight="1" x14ac:dyDescent="0.3">
      <c r="A364" t="s">
        <v>872</v>
      </c>
      <c r="B364" t="s">
        <v>665</v>
      </c>
      <c r="C364">
        <v>244920322</v>
      </c>
      <c r="D364" s="1" t="s">
        <v>3422</v>
      </c>
      <c r="E364" s="14">
        <v>43215</v>
      </c>
      <c r="F364" s="15" t="s">
        <v>3833</v>
      </c>
      <c r="G364" s="16">
        <f t="shared" si="5"/>
        <v>8.5379629629633857E-4</v>
      </c>
      <c r="I364" t="b">
        <v>0</v>
      </c>
    </row>
    <row r="365" spans="1:9" ht="14.85" customHeight="1" x14ac:dyDescent="0.3">
      <c r="A365" t="s">
        <v>872</v>
      </c>
      <c r="B365" t="s">
        <v>665</v>
      </c>
      <c r="C365">
        <v>244920322</v>
      </c>
      <c r="D365" s="1" t="s">
        <v>3753</v>
      </c>
      <c r="E365" s="14">
        <v>43215</v>
      </c>
      <c r="F365" s="15" t="s">
        <v>3834</v>
      </c>
      <c r="G365" s="16">
        <f t="shared" si="5"/>
        <v>1.1786689814813345E-3</v>
      </c>
      <c r="I365" t="b">
        <v>0</v>
      </c>
    </row>
    <row r="366" spans="1:9" ht="14.85" customHeight="1" x14ac:dyDescent="0.3">
      <c r="A366" t="s">
        <v>872</v>
      </c>
      <c r="B366" t="s">
        <v>665</v>
      </c>
      <c r="C366">
        <v>244920322</v>
      </c>
      <c r="D366" s="1" t="s">
        <v>3835</v>
      </c>
      <c r="E366" s="14">
        <v>43215</v>
      </c>
      <c r="F366" s="15" t="s">
        <v>3836</v>
      </c>
      <c r="G366" s="16">
        <f t="shared" si="5"/>
        <v>7.5409722222230524E-4</v>
      </c>
      <c r="I366" t="b">
        <v>0</v>
      </c>
    </row>
    <row r="367" spans="1:9" ht="14.85" customHeight="1" x14ac:dyDescent="0.3">
      <c r="A367" t="s">
        <v>872</v>
      </c>
      <c r="B367" t="s">
        <v>665</v>
      </c>
      <c r="C367">
        <v>244920322</v>
      </c>
      <c r="D367" s="1" t="s">
        <v>3837</v>
      </c>
      <c r="E367" s="14">
        <v>43215</v>
      </c>
      <c r="F367" s="15" t="s">
        <v>3838</v>
      </c>
      <c r="G367" s="16">
        <f t="shared" si="5"/>
        <v>1.9301388888889326E-3</v>
      </c>
      <c r="I367" t="b">
        <v>0</v>
      </c>
    </row>
    <row r="368" spans="1:9" ht="14.85" customHeight="1" x14ac:dyDescent="0.3">
      <c r="A368" t="s">
        <v>872</v>
      </c>
      <c r="B368" t="s">
        <v>665</v>
      </c>
      <c r="C368">
        <v>244920322</v>
      </c>
      <c r="D368" s="1" t="s">
        <v>3424</v>
      </c>
      <c r="E368" s="14">
        <v>43215</v>
      </c>
      <c r="F368" s="15" t="s">
        <v>3839</v>
      </c>
      <c r="G368" s="16">
        <f t="shared" si="5"/>
        <v>6.5737268518506475E-4</v>
      </c>
      <c r="I368" t="b">
        <v>1</v>
      </c>
    </row>
    <row r="369" spans="1:9" ht="14.85" customHeight="1" x14ac:dyDescent="0.3">
      <c r="A369" t="s">
        <v>872</v>
      </c>
      <c r="B369" t="s">
        <v>762</v>
      </c>
      <c r="C369">
        <v>244920322</v>
      </c>
      <c r="D369" s="1" t="s">
        <v>3840</v>
      </c>
      <c r="E369" s="14">
        <v>43215</v>
      </c>
      <c r="F369" s="15" t="s">
        <v>3841</v>
      </c>
      <c r="G369" s="16">
        <f t="shared" si="5"/>
        <v>6.2146990740741259E-4</v>
      </c>
      <c r="I369" t="b">
        <v>0</v>
      </c>
    </row>
    <row r="370" spans="1:9" ht="14.85" customHeight="1" x14ac:dyDescent="0.3">
      <c r="A370" t="s">
        <v>872</v>
      </c>
      <c r="B370" t="s">
        <v>762</v>
      </c>
      <c r="C370">
        <v>244920322</v>
      </c>
      <c r="D370" s="1" t="s">
        <v>3823</v>
      </c>
      <c r="E370" s="14">
        <v>43215</v>
      </c>
      <c r="F370" s="15" t="s">
        <v>3842</v>
      </c>
      <c r="G370" s="16">
        <f t="shared" si="5"/>
        <v>1.2495254629629748E-3</v>
      </c>
      <c r="I370" t="b">
        <v>0</v>
      </c>
    </row>
    <row r="371" spans="1:9" ht="14.85" customHeight="1" x14ac:dyDescent="0.3">
      <c r="A371" t="s">
        <v>872</v>
      </c>
      <c r="B371" t="s">
        <v>762</v>
      </c>
      <c r="C371">
        <v>244920322</v>
      </c>
      <c r="D371" s="1" t="s">
        <v>3843</v>
      </c>
      <c r="E371" s="14">
        <v>43215</v>
      </c>
      <c r="F371" s="15" t="s">
        <v>3844</v>
      </c>
      <c r="G371" s="16">
        <f t="shared" si="5"/>
        <v>4.8312962962964168E-3</v>
      </c>
      <c r="I371" t="b">
        <v>0</v>
      </c>
    </row>
    <row r="372" spans="1:9" ht="14.85" customHeight="1" x14ac:dyDescent="0.3">
      <c r="A372" t="s">
        <v>872</v>
      </c>
      <c r="B372" t="s">
        <v>762</v>
      </c>
      <c r="C372">
        <v>244920322</v>
      </c>
      <c r="D372" s="1" t="s">
        <v>907</v>
      </c>
      <c r="E372" s="14">
        <v>43215</v>
      </c>
      <c r="F372" s="15" t="s">
        <v>3845</v>
      </c>
      <c r="G372" s="16">
        <f t="shared" si="5"/>
        <v>1.2247685185173829E-4</v>
      </c>
      <c r="I372" t="b">
        <v>1</v>
      </c>
    </row>
    <row r="373" spans="1:9" s="18" customFormat="1" ht="14.85" customHeight="1" thickBot="1" x14ac:dyDescent="0.35">
      <c r="A373" s="18" t="s">
        <v>872</v>
      </c>
      <c r="B373" s="18" t="s">
        <v>906</v>
      </c>
      <c r="C373" s="18">
        <v>244920322</v>
      </c>
      <c r="D373" s="19" t="s">
        <v>907</v>
      </c>
      <c r="E373" s="20">
        <v>43215</v>
      </c>
      <c r="F373" s="21" t="s">
        <v>3846</v>
      </c>
      <c r="G373" s="22">
        <f t="shared" si="5"/>
        <v>3.9631944444451506E-4</v>
      </c>
      <c r="H373" s="22"/>
      <c r="I373" s="18" t="b">
        <v>1</v>
      </c>
    </row>
    <row r="374" spans="1:9" ht="14.85" customHeight="1" x14ac:dyDescent="0.3">
      <c r="A374" t="s">
        <v>872</v>
      </c>
      <c r="B374" t="s">
        <v>2</v>
      </c>
      <c r="C374">
        <v>246635549</v>
      </c>
      <c r="D374" s="1" t="s">
        <v>3470</v>
      </c>
      <c r="E374" s="14">
        <v>43224</v>
      </c>
      <c r="F374" s="15" t="s">
        <v>3048</v>
      </c>
      <c r="I374" t="b">
        <v>0</v>
      </c>
    </row>
    <row r="375" spans="1:9" ht="14.85" customHeight="1" x14ac:dyDescent="0.3">
      <c r="A375" t="s">
        <v>872</v>
      </c>
      <c r="B375" t="s">
        <v>2</v>
      </c>
      <c r="C375">
        <v>246635549</v>
      </c>
      <c r="D375" s="1" t="s">
        <v>3405</v>
      </c>
      <c r="E375" s="14">
        <v>43224</v>
      </c>
      <c r="F375" s="15" t="s">
        <v>3049</v>
      </c>
      <c r="G375" s="16">
        <f t="shared" si="5"/>
        <v>1.3870370370371032E-4</v>
      </c>
      <c r="I375" t="b">
        <v>1</v>
      </c>
    </row>
    <row r="376" spans="1:9" ht="14.85" customHeight="1" x14ac:dyDescent="0.3">
      <c r="A376" t="s">
        <v>872</v>
      </c>
      <c r="B376" t="s">
        <v>879</v>
      </c>
      <c r="C376">
        <v>246635549</v>
      </c>
      <c r="D376" s="1" t="s">
        <v>3406</v>
      </c>
      <c r="E376" s="14">
        <v>43224</v>
      </c>
      <c r="F376" s="15" t="s">
        <v>3847</v>
      </c>
      <c r="G376" s="16">
        <f t="shared" si="5"/>
        <v>9.4185185185186038E-4</v>
      </c>
      <c r="I376" t="b">
        <v>1</v>
      </c>
    </row>
    <row r="377" spans="1:9" ht="14.85" customHeight="1" x14ac:dyDescent="0.3">
      <c r="A377" t="s">
        <v>872</v>
      </c>
      <c r="B377" t="s">
        <v>881</v>
      </c>
      <c r="C377">
        <v>246635549</v>
      </c>
      <c r="D377" s="1" t="s">
        <v>3408</v>
      </c>
      <c r="E377" s="14">
        <v>43224</v>
      </c>
      <c r="F377" s="15" t="s">
        <v>3848</v>
      </c>
      <c r="G377" s="16">
        <f t="shared" si="5"/>
        <v>2.9539351851851081E-4</v>
      </c>
      <c r="I377" t="b">
        <v>0</v>
      </c>
    </row>
    <row r="378" spans="1:9" ht="14.85" customHeight="1" x14ac:dyDescent="0.3">
      <c r="A378" t="s">
        <v>872</v>
      </c>
      <c r="B378" t="s">
        <v>881</v>
      </c>
      <c r="C378">
        <v>246635549</v>
      </c>
      <c r="D378" s="1" t="s">
        <v>3437</v>
      </c>
      <c r="E378" s="14">
        <v>43224</v>
      </c>
      <c r="F378" s="15" t="s">
        <v>3849</v>
      </c>
      <c r="G378" s="16">
        <f t="shared" si="5"/>
        <v>2.6582175925925211E-4</v>
      </c>
      <c r="I378" t="b">
        <v>1</v>
      </c>
    </row>
    <row r="379" spans="1:9" ht="14.85" customHeight="1" x14ac:dyDescent="0.3">
      <c r="A379" t="s">
        <v>872</v>
      </c>
      <c r="B379" t="s">
        <v>554</v>
      </c>
      <c r="C379">
        <v>246635549</v>
      </c>
      <c r="D379" s="1" t="s">
        <v>3486</v>
      </c>
      <c r="E379" s="14">
        <v>43224</v>
      </c>
      <c r="F379" s="15" t="s">
        <v>3850</v>
      </c>
      <c r="G379" s="16">
        <f t="shared" si="5"/>
        <v>4.8334490740742364E-4</v>
      </c>
      <c r="I379" t="b">
        <v>0</v>
      </c>
    </row>
    <row r="380" spans="1:9" ht="14.85" customHeight="1" x14ac:dyDescent="0.3">
      <c r="A380" t="s">
        <v>872</v>
      </c>
      <c r="B380" t="s">
        <v>554</v>
      </c>
      <c r="C380">
        <v>246635549</v>
      </c>
      <c r="D380" s="1" t="s">
        <v>3490</v>
      </c>
      <c r="E380" s="14">
        <v>43224</v>
      </c>
      <c r="F380" s="15" t="s">
        <v>3851</v>
      </c>
      <c r="G380" s="16">
        <f t="shared" si="5"/>
        <v>3.7221064814814409E-4</v>
      </c>
      <c r="I380" t="b">
        <v>1</v>
      </c>
    </row>
    <row r="381" spans="1:9" ht="14.85" customHeight="1" x14ac:dyDescent="0.3">
      <c r="A381" t="s">
        <v>872</v>
      </c>
      <c r="B381" t="s">
        <v>665</v>
      </c>
      <c r="C381">
        <v>246635549</v>
      </c>
      <c r="D381" s="1" t="s">
        <v>3602</v>
      </c>
      <c r="E381" s="14">
        <v>43224</v>
      </c>
      <c r="F381" s="15" t="s">
        <v>3852</v>
      </c>
      <c r="G381" s="16">
        <f t="shared" si="5"/>
        <v>1.1385763888888956E-3</v>
      </c>
      <c r="I381" t="b">
        <v>0</v>
      </c>
    </row>
    <row r="382" spans="1:9" ht="14.85" customHeight="1" x14ac:dyDescent="0.3">
      <c r="A382" t="s">
        <v>872</v>
      </c>
      <c r="B382" t="s">
        <v>665</v>
      </c>
      <c r="C382">
        <v>246635549</v>
      </c>
      <c r="D382" s="1" t="s">
        <v>3424</v>
      </c>
      <c r="E382" s="14">
        <v>43224</v>
      </c>
      <c r="F382" s="15" t="s">
        <v>3853</v>
      </c>
      <c r="G382" s="16">
        <f t="shared" si="5"/>
        <v>1.0212962962960481E-4</v>
      </c>
      <c r="I382" t="b">
        <v>1</v>
      </c>
    </row>
    <row r="383" spans="1:9" ht="14.85" customHeight="1" x14ac:dyDescent="0.3">
      <c r="A383" t="s">
        <v>872</v>
      </c>
      <c r="B383" t="s">
        <v>762</v>
      </c>
      <c r="C383">
        <v>246635549</v>
      </c>
      <c r="D383" s="1" t="s">
        <v>3854</v>
      </c>
      <c r="E383" s="14">
        <v>43224</v>
      </c>
      <c r="F383" s="15" t="s">
        <v>3855</v>
      </c>
      <c r="G383" s="16">
        <f t="shared" si="5"/>
        <v>2.0071527777777848E-3</v>
      </c>
      <c r="I383" t="b">
        <v>0</v>
      </c>
    </row>
    <row r="384" spans="1:9" s="18" customFormat="1" ht="14.85" customHeight="1" thickBot="1" x14ac:dyDescent="0.35">
      <c r="A384" s="18" t="s">
        <v>872</v>
      </c>
      <c r="B384" s="18" t="s">
        <v>762</v>
      </c>
      <c r="C384" s="18">
        <v>246635549</v>
      </c>
      <c r="D384" s="19" t="s">
        <v>907</v>
      </c>
      <c r="E384" s="20">
        <v>43224</v>
      </c>
      <c r="F384" s="21" t="s">
        <v>3856</v>
      </c>
      <c r="G384" s="22">
        <f t="shared" si="5"/>
        <v>3.0986805555555663E-3</v>
      </c>
      <c r="H384" s="22"/>
      <c r="I384" s="18" t="b">
        <v>1</v>
      </c>
    </row>
    <row r="385" spans="1:9" ht="14.85" customHeight="1" x14ac:dyDescent="0.3">
      <c r="A385" t="s">
        <v>872</v>
      </c>
      <c r="B385" t="s">
        <v>2</v>
      </c>
      <c r="C385">
        <v>255459812</v>
      </c>
      <c r="D385" s="1" t="s">
        <v>3465</v>
      </c>
      <c r="E385" s="14">
        <v>43223</v>
      </c>
      <c r="F385" s="15" t="s">
        <v>3050</v>
      </c>
      <c r="G385" s="16">
        <f t="shared" si="5"/>
        <v>0.64982569444444449</v>
      </c>
      <c r="I385" t="b">
        <v>0</v>
      </c>
    </row>
    <row r="386" spans="1:9" ht="14.85" customHeight="1" x14ac:dyDescent="0.3">
      <c r="A386" t="s">
        <v>872</v>
      </c>
      <c r="B386" t="s">
        <v>2</v>
      </c>
      <c r="C386">
        <v>255459812</v>
      </c>
      <c r="D386" s="1" t="s">
        <v>3857</v>
      </c>
      <c r="E386" s="14">
        <v>43223</v>
      </c>
      <c r="F386" s="15" t="s">
        <v>3051</v>
      </c>
      <c r="G386" s="16">
        <f t="shared" si="5"/>
        <v>7.9202546296297527E-4</v>
      </c>
      <c r="I386" t="b">
        <v>0</v>
      </c>
    </row>
    <row r="387" spans="1:9" ht="14.85" customHeight="1" x14ac:dyDescent="0.3">
      <c r="A387" t="s">
        <v>872</v>
      </c>
      <c r="B387" t="s">
        <v>2</v>
      </c>
      <c r="C387">
        <v>255459812</v>
      </c>
      <c r="D387" s="1" t="s">
        <v>3858</v>
      </c>
      <c r="E387" s="14">
        <v>43223</v>
      </c>
      <c r="F387" s="15" t="s">
        <v>3052</v>
      </c>
      <c r="G387" s="16">
        <f t="shared" si="5"/>
        <v>5.7520833333335464E-4</v>
      </c>
      <c r="I387" t="b">
        <v>0</v>
      </c>
    </row>
    <row r="388" spans="1:9" ht="14.85" customHeight="1" x14ac:dyDescent="0.3">
      <c r="A388" t="s">
        <v>872</v>
      </c>
      <c r="B388" t="s">
        <v>2</v>
      </c>
      <c r="C388">
        <v>255459812</v>
      </c>
      <c r="D388" s="1" t="s">
        <v>3859</v>
      </c>
      <c r="E388" s="14">
        <v>43223</v>
      </c>
      <c r="F388" s="15" t="s">
        <v>3053</v>
      </c>
      <c r="G388" s="16">
        <f t="shared" ref="G388:G451" si="6">F388-F387</f>
        <v>9.5225694444434072E-4</v>
      </c>
      <c r="I388" t="b">
        <v>0</v>
      </c>
    </row>
    <row r="389" spans="1:9" ht="14.85" customHeight="1" x14ac:dyDescent="0.3">
      <c r="A389" t="s">
        <v>872</v>
      </c>
      <c r="B389" t="s">
        <v>2</v>
      </c>
      <c r="C389">
        <v>255459812</v>
      </c>
      <c r="D389" s="1" t="s">
        <v>3534</v>
      </c>
      <c r="E389" s="14">
        <v>43223</v>
      </c>
      <c r="F389" s="15" t="s">
        <v>3054</v>
      </c>
      <c r="G389" s="16">
        <f t="shared" si="6"/>
        <v>5.6297453703713085E-4</v>
      </c>
      <c r="I389" t="b">
        <v>0</v>
      </c>
    </row>
    <row r="390" spans="1:9" ht="14.85" customHeight="1" x14ac:dyDescent="0.3">
      <c r="A390" t="s">
        <v>872</v>
      </c>
      <c r="B390" t="s">
        <v>2</v>
      </c>
      <c r="C390">
        <v>255459812</v>
      </c>
      <c r="D390" s="1" t="s">
        <v>3860</v>
      </c>
      <c r="E390" s="14">
        <v>43223</v>
      </c>
      <c r="F390" s="15" t="s">
        <v>3055</v>
      </c>
      <c r="G390" s="16">
        <f t="shared" si="6"/>
        <v>7.2746527777767245E-4</v>
      </c>
      <c r="I390" t="b">
        <v>0</v>
      </c>
    </row>
    <row r="391" spans="1:9" ht="14.85" customHeight="1" x14ac:dyDescent="0.3">
      <c r="A391" t="s">
        <v>872</v>
      </c>
      <c r="B391" t="s">
        <v>2</v>
      </c>
      <c r="C391">
        <v>255459812</v>
      </c>
      <c r="D391" s="1" t="s">
        <v>3861</v>
      </c>
      <c r="E391" s="14">
        <v>43223</v>
      </c>
      <c r="F391" s="15" t="s">
        <v>3056</v>
      </c>
      <c r="G391" s="16">
        <f t="shared" si="6"/>
        <v>9.7996527777777231E-4</v>
      </c>
      <c r="I391" t="b">
        <v>0</v>
      </c>
    </row>
    <row r="392" spans="1:9" ht="14.85" customHeight="1" x14ac:dyDescent="0.3">
      <c r="A392" t="s">
        <v>872</v>
      </c>
      <c r="B392" t="s">
        <v>2</v>
      </c>
      <c r="C392">
        <v>255459812</v>
      </c>
      <c r="D392" s="1" t="s">
        <v>3862</v>
      </c>
      <c r="E392" s="14">
        <v>43223</v>
      </c>
      <c r="F392" s="15" t="s">
        <v>3057</v>
      </c>
      <c r="G392" s="16">
        <f t="shared" si="6"/>
        <v>6.5497685185267329E-5</v>
      </c>
      <c r="I392" t="b">
        <v>0</v>
      </c>
    </row>
    <row r="393" spans="1:9" ht="14.85" customHeight="1" x14ac:dyDescent="0.3">
      <c r="A393" t="s">
        <v>872</v>
      </c>
      <c r="B393" t="s">
        <v>2</v>
      </c>
      <c r="C393">
        <v>255459812</v>
      </c>
      <c r="D393" s="1" t="s">
        <v>3863</v>
      </c>
      <c r="E393" s="14">
        <v>43223</v>
      </c>
      <c r="F393" s="15" t="s">
        <v>3058</v>
      </c>
      <c r="G393" s="16">
        <f t="shared" si="6"/>
        <v>1.0210879629630742E-3</v>
      </c>
      <c r="I393" t="b">
        <v>0</v>
      </c>
    </row>
    <row r="394" spans="1:9" ht="14.85" customHeight="1" x14ac:dyDescent="0.3">
      <c r="A394" t="s">
        <v>872</v>
      </c>
      <c r="B394" t="s">
        <v>2</v>
      </c>
      <c r="C394">
        <v>255459812</v>
      </c>
      <c r="D394" s="1" t="s">
        <v>3469</v>
      </c>
      <c r="E394" s="14">
        <v>43224</v>
      </c>
      <c r="F394" s="15" t="s">
        <v>3059</v>
      </c>
      <c r="I394" t="b">
        <v>0</v>
      </c>
    </row>
    <row r="395" spans="1:9" ht="14.85" customHeight="1" x14ac:dyDescent="0.3">
      <c r="A395" t="s">
        <v>872</v>
      </c>
      <c r="B395" t="s">
        <v>2</v>
      </c>
      <c r="C395">
        <v>255459812</v>
      </c>
      <c r="D395" s="1" t="s">
        <v>3534</v>
      </c>
      <c r="E395" s="14">
        <v>43224</v>
      </c>
      <c r="F395" s="15" t="s">
        <v>3060</v>
      </c>
      <c r="G395" s="16">
        <f t="shared" si="6"/>
        <v>1.7024421296296319E-3</v>
      </c>
      <c r="I395" t="b">
        <v>0</v>
      </c>
    </row>
    <row r="396" spans="1:9" ht="14.85" customHeight="1" x14ac:dyDescent="0.3">
      <c r="A396" t="s">
        <v>872</v>
      </c>
      <c r="B396" t="s">
        <v>2</v>
      </c>
      <c r="C396">
        <v>255459812</v>
      </c>
      <c r="D396" s="1" t="s">
        <v>3470</v>
      </c>
      <c r="E396" s="14">
        <v>43224</v>
      </c>
      <c r="F396" s="15" t="s">
        <v>3061</v>
      </c>
      <c r="G396" s="16">
        <f t="shared" si="6"/>
        <v>2.383449074074076E-4</v>
      </c>
      <c r="I396" t="b">
        <v>0</v>
      </c>
    </row>
    <row r="397" spans="1:9" s="18" customFormat="1" ht="14.85" customHeight="1" thickBot="1" x14ac:dyDescent="0.35">
      <c r="A397" s="18" t="s">
        <v>872</v>
      </c>
      <c r="B397" s="18" t="s">
        <v>2</v>
      </c>
      <c r="C397" s="18">
        <v>255459812</v>
      </c>
      <c r="D397" s="19" t="s">
        <v>3466</v>
      </c>
      <c r="E397" s="20">
        <v>43224</v>
      </c>
      <c r="F397" s="21" t="s">
        <v>3062</v>
      </c>
      <c r="G397" s="22">
        <f t="shared" si="6"/>
        <v>2.5425925925925963E-4</v>
      </c>
      <c r="H397" s="22"/>
      <c r="I397" s="18" t="b">
        <v>0</v>
      </c>
    </row>
    <row r="398" spans="1:9" ht="14.85" customHeight="1" x14ac:dyDescent="0.3">
      <c r="A398" t="s">
        <v>872</v>
      </c>
      <c r="B398" t="s">
        <v>2</v>
      </c>
      <c r="C398">
        <v>255664131</v>
      </c>
      <c r="D398" s="1" t="s">
        <v>3400</v>
      </c>
      <c r="E398" s="14">
        <v>43216</v>
      </c>
      <c r="F398" s="15" t="s">
        <v>3864</v>
      </c>
      <c r="G398" s="16">
        <f t="shared" si="6"/>
        <v>0.68909450231481473</v>
      </c>
      <c r="I398" t="b">
        <v>0</v>
      </c>
    </row>
    <row r="399" spans="1:9" ht="14.85" customHeight="1" x14ac:dyDescent="0.3">
      <c r="A399" t="s">
        <v>872</v>
      </c>
      <c r="B399" t="s">
        <v>2</v>
      </c>
      <c r="C399">
        <v>255664131</v>
      </c>
      <c r="D399" s="1" t="s">
        <v>3405</v>
      </c>
      <c r="E399" s="14">
        <v>43216</v>
      </c>
      <c r="F399" s="15" t="s">
        <v>3865</v>
      </c>
      <c r="G399" s="16">
        <f t="shared" si="6"/>
        <v>9.1607638888901999E-4</v>
      </c>
      <c r="I399" t="b">
        <v>1</v>
      </c>
    </row>
    <row r="400" spans="1:9" ht="14.85" customHeight="1" x14ac:dyDescent="0.3">
      <c r="A400" t="s">
        <v>872</v>
      </c>
      <c r="B400" t="s">
        <v>879</v>
      </c>
      <c r="C400">
        <v>255664131</v>
      </c>
      <c r="D400" s="1" t="s">
        <v>3406</v>
      </c>
      <c r="E400" s="14">
        <v>43216</v>
      </c>
      <c r="F400" s="15" t="s">
        <v>3866</v>
      </c>
      <c r="G400" s="16">
        <f t="shared" si="6"/>
        <v>4.2844907407402211E-4</v>
      </c>
      <c r="I400" t="b">
        <v>1</v>
      </c>
    </row>
    <row r="401" spans="1:9" ht="14.85" customHeight="1" x14ac:dyDescent="0.3">
      <c r="A401" t="s">
        <v>872</v>
      </c>
      <c r="B401" t="s">
        <v>881</v>
      </c>
      <c r="C401">
        <v>255664131</v>
      </c>
      <c r="D401" s="1" t="s">
        <v>3549</v>
      </c>
      <c r="E401" s="14">
        <v>43216</v>
      </c>
      <c r="F401" s="15" t="s">
        <v>3867</v>
      </c>
      <c r="G401" s="16">
        <f t="shared" si="6"/>
        <v>3.0046296296282193E-4</v>
      </c>
      <c r="I401" t="b">
        <v>0</v>
      </c>
    </row>
    <row r="402" spans="1:9" ht="14.85" customHeight="1" x14ac:dyDescent="0.3">
      <c r="A402" t="s">
        <v>872</v>
      </c>
      <c r="B402" t="s">
        <v>881</v>
      </c>
      <c r="C402">
        <v>255664131</v>
      </c>
      <c r="D402" s="1" t="s">
        <v>3408</v>
      </c>
      <c r="E402" s="14">
        <v>43216</v>
      </c>
      <c r="F402" s="15" t="s">
        <v>3868</v>
      </c>
      <c r="G402" s="16">
        <f t="shared" si="6"/>
        <v>2.0202546296299584E-4</v>
      </c>
      <c r="I402" t="b">
        <v>0</v>
      </c>
    </row>
    <row r="403" spans="1:9" ht="14.85" customHeight="1" x14ac:dyDescent="0.3">
      <c r="A403" t="s">
        <v>872</v>
      </c>
      <c r="B403" t="s">
        <v>881</v>
      </c>
      <c r="C403">
        <v>255664131</v>
      </c>
      <c r="D403" s="1" t="s">
        <v>3869</v>
      </c>
      <c r="E403" s="14">
        <v>43216</v>
      </c>
      <c r="F403" s="15" t="s">
        <v>3870</v>
      </c>
      <c r="G403" s="16">
        <f t="shared" si="6"/>
        <v>5.5668981481493685E-4</v>
      </c>
      <c r="I403" t="b">
        <v>0</v>
      </c>
    </row>
    <row r="404" spans="1:9" ht="14.85" customHeight="1" x14ac:dyDescent="0.3">
      <c r="A404" t="s">
        <v>872</v>
      </c>
      <c r="B404" t="s">
        <v>881</v>
      </c>
      <c r="C404">
        <v>255664131</v>
      </c>
      <c r="D404" s="1" t="s">
        <v>3871</v>
      </c>
      <c r="E404" s="14">
        <v>43216</v>
      </c>
      <c r="F404" s="15" t="s">
        <v>3872</v>
      </c>
      <c r="G404" s="16">
        <f t="shared" si="6"/>
        <v>5.9412037037032128E-4</v>
      </c>
      <c r="I404" t="b">
        <v>0</v>
      </c>
    </row>
    <row r="405" spans="1:9" ht="14.85" customHeight="1" x14ac:dyDescent="0.3">
      <c r="A405" t="s">
        <v>872</v>
      </c>
      <c r="B405" t="s">
        <v>881</v>
      </c>
      <c r="C405">
        <v>255664131</v>
      </c>
      <c r="D405" s="1" t="s">
        <v>3557</v>
      </c>
      <c r="E405" s="14">
        <v>43216</v>
      </c>
      <c r="F405" s="15" t="s">
        <v>3873</v>
      </c>
      <c r="G405" s="16">
        <f t="shared" si="6"/>
        <v>5.4723379629639801E-4</v>
      </c>
      <c r="I405" t="b">
        <v>0</v>
      </c>
    </row>
    <row r="406" spans="1:9" ht="14.85" customHeight="1" x14ac:dyDescent="0.3">
      <c r="A406" t="s">
        <v>872</v>
      </c>
      <c r="B406" t="s">
        <v>881</v>
      </c>
      <c r="C406">
        <v>255664131</v>
      </c>
      <c r="D406" s="1" t="s">
        <v>3874</v>
      </c>
      <c r="E406" s="14">
        <v>43216</v>
      </c>
      <c r="F406" s="15" t="s">
        <v>3875</v>
      </c>
      <c r="G406" s="16">
        <f t="shared" si="6"/>
        <v>4.9546296296276715E-4</v>
      </c>
      <c r="I406" t="b">
        <v>0</v>
      </c>
    </row>
    <row r="407" spans="1:9" ht="14.85" customHeight="1" x14ac:dyDescent="0.3">
      <c r="A407" t="s">
        <v>872</v>
      </c>
      <c r="B407" t="s">
        <v>881</v>
      </c>
      <c r="C407">
        <v>255664131</v>
      </c>
      <c r="D407" s="1" t="s">
        <v>3408</v>
      </c>
      <c r="E407" s="14">
        <v>43216</v>
      </c>
      <c r="F407" s="15" t="s">
        <v>3876</v>
      </c>
      <c r="G407" s="16">
        <f t="shared" si="6"/>
        <v>1.5077546296304867E-4</v>
      </c>
      <c r="I407" t="b">
        <v>0</v>
      </c>
    </row>
    <row r="408" spans="1:9" ht="14.85" customHeight="1" x14ac:dyDescent="0.3">
      <c r="A408" t="s">
        <v>872</v>
      </c>
      <c r="B408" t="s">
        <v>881</v>
      </c>
      <c r="C408">
        <v>255664131</v>
      </c>
      <c r="D408" s="1" t="s">
        <v>3437</v>
      </c>
      <c r="E408" s="14">
        <v>43216</v>
      </c>
      <c r="F408" s="15" t="s">
        <v>3877</v>
      </c>
      <c r="G408" s="16">
        <f t="shared" si="6"/>
        <v>1.6495601851851394E-3</v>
      </c>
      <c r="I408" t="b">
        <v>1</v>
      </c>
    </row>
    <row r="409" spans="1:9" ht="14.85" customHeight="1" x14ac:dyDescent="0.3">
      <c r="A409" t="s">
        <v>872</v>
      </c>
      <c r="B409" t="s">
        <v>554</v>
      </c>
      <c r="C409">
        <v>255664131</v>
      </c>
      <c r="D409" s="1" t="s">
        <v>3486</v>
      </c>
      <c r="E409" s="14">
        <v>43216</v>
      </c>
      <c r="F409" s="15" t="s">
        <v>3878</v>
      </c>
      <c r="G409" s="16">
        <f t="shared" si="6"/>
        <v>2.166087962963692E-4</v>
      </c>
      <c r="I409" t="b">
        <v>0</v>
      </c>
    </row>
    <row r="410" spans="1:9" ht="14.85" customHeight="1" x14ac:dyDescent="0.3">
      <c r="A410" t="s">
        <v>872</v>
      </c>
      <c r="B410" t="s">
        <v>554</v>
      </c>
      <c r="C410">
        <v>255664131</v>
      </c>
      <c r="D410" s="1" t="s">
        <v>3879</v>
      </c>
      <c r="E410" s="14">
        <v>43216</v>
      </c>
      <c r="F410" s="15" t="s">
        <v>3880</v>
      </c>
      <c r="G410" s="16">
        <f t="shared" si="6"/>
        <v>3.1523148148149271E-4</v>
      </c>
      <c r="I410" t="b">
        <v>0</v>
      </c>
    </row>
    <row r="411" spans="1:9" ht="14.85" customHeight="1" x14ac:dyDescent="0.3">
      <c r="A411" t="s">
        <v>872</v>
      </c>
      <c r="B411" t="s">
        <v>554</v>
      </c>
      <c r="C411">
        <v>255664131</v>
      </c>
      <c r="D411" s="1" t="s">
        <v>3881</v>
      </c>
      <c r="E411" s="14">
        <v>43216</v>
      </c>
      <c r="F411" s="15" t="s">
        <v>3882</v>
      </c>
      <c r="G411" s="16">
        <f t="shared" si="6"/>
        <v>4.1858796296301293E-4</v>
      </c>
      <c r="I411" t="b">
        <v>0</v>
      </c>
    </row>
    <row r="412" spans="1:9" ht="14.85" customHeight="1" x14ac:dyDescent="0.3">
      <c r="A412" t="s">
        <v>872</v>
      </c>
      <c r="B412" t="s">
        <v>554</v>
      </c>
      <c r="C412">
        <v>255664131</v>
      </c>
      <c r="D412" s="1" t="s">
        <v>3490</v>
      </c>
      <c r="E412" s="14">
        <v>43216</v>
      </c>
      <c r="F412" s="15" t="s">
        <v>3883</v>
      </c>
      <c r="G412" s="16">
        <f t="shared" si="6"/>
        <v>6.2002314814790793E-5</v>
      </c>
      <c r="I412" t="b">
        <v>1</v>
      </c>
    </row>
    <row r="413" spans="1:9" ht="14.85" customHeight="1" x14ac:dyDescent="0.3">
      <c r="A413" t="s">
        <v>872</v>
      </c>
      <c r="B413" t="s">
        <v>665</v>
      </c>
      <c r="C413">
        <v>255664131</v>
      </c>
      <c r="D413" s="1" t="s">
        <v>3416</v>
      </c>
      <c r="E413" s="14">
        <v>43216</v>
      </c>
      <c r="F413" s="15" t="s">
        <v>3884</v>
      </c>
      <c r="G413" s="16">
        <f t="shared" si="6"/>
        <v>2.4852893518518826E-3</v>
      </c>
      <c r="I413" t="b">
        <v>0</v>
      </c>
    </row>
    <row r="414" spans="1:9" ht="14.85" customHeight="1" x14ac:dyDescent="0.3">
      <c r="A414" t="s">
        <v>872</v>
      </c>
      <c r="B414" t="s">
        <v>665</v>
      </c>
      <c r="C414">
        <v>255664131</v>
      </c>
      <c r="D414" s="1" t="s">
        <v>3418</v>
      </c>
      <c r="E414" s="14">
        <v>43216</v>
      </c>
      <c r="F414" s="15" t="s">
        <v>3885</v>
      </c>
      <c r="G414" s="16">
        <f t="shared" si="6"/>
        <v>3.4038194444430125E-4</v>
      </c>
      <c r="I414" t="b">
        <v>0</v>
      </c>
    </row>
    <row r="415" spans="1:9" ht="14.85" customHeight="1" x14ac:dyDescent="0.3">
      <c r="A415" t="s">
        <v>872</v>
      </c>
      <c r="B415" t="s">
        <v>665</v>
      </c>
      <c r="C415">
        <v>255664131</v>
      </c>
      <c r="D415" s="1" t="s">
        <v>3886</v>
      </c>
      <c r="E415" s="14">
        <v>43216</v>
      </c>
      <c r="F415" s="15" t="s">
        <v>3887</v>
      </c>
      <c r="G415" s="16">
        <f t="shared" si="6"/>
        <v>3.8969907407415683E-4</v>
      </c>
      <c r="I415" t="b">
        <v>0</v>
      </c>
    </row>
    <row r="416" spans="1:9" ht="14.85" customHeight="1" x14ac:dyDescent="0.3">
      <c r="A416" t="s">
        <v>872</v>
      </c>
      <c r="B416" t="s">
        <v>665</v>
      </c>
      <c r="C416">
        <v>255664131</v>
      </c>
      <c r="D416" s="1" t="s">
        <v>3888</v>
      </c>
      <c r="E416" s="14">
        <v>43216</v>
      </c>
      <c r="F416" s="15" t="s">
        <v>3889</v>
      </c>
      <c r="G416" s="16">
        <f t="shared" si="6"/>
        <v>4.7885416666659797E-4</v>
      </c>
      <c r="I416" t="b">
        <v>0</v>
      </c>
    </row>
    <row r="417" spans="1:9" ht="14.85" customHeight="1" x14ac:dyDescent="0.3">
      <c r="A417" t="s">
        <v>872</v>
      </c>
      <c r="B417" t="s">
        <v>665</v>
      </c>
      <c r="C417">
        <v>255664131</v>
      </c>
      <c r="D417" s="1" t="s">
        <v>3890</v>
      </c>
      <c r="E417" s="14">
        <v>43216</v>
      </c>
      <c r="F417" s="15" t="s">
        <v>3891</v>
      </c>
      <c r="G417" s="16">
        <f t="shared" si="6"/>
        <v>8.9131944444598155E-5</v>
      </c>
      <c r="I417" t="b">
        <v>0</v>
      </c>
    </row>
    <row r="418" spans="1:9" ht="14.85" customHeight="1" x14ac:dyDescent="0.3">
      <c r="A418" t="s">
        <v>872</v>
      </c>
      <c r="B418" t="s">
        <v>665</v>
      </c>
      <c r="C418">
        <v>255664131</v>
      </c>
      <c r="D418" s="1" t="s">
        <v>3892</v>
      </c>
      <c r="E418" s="14">
        <v>43216</v>
      </c>
      <c r="F418" s="15" t="s">
        <v>3893</v>
      </c>
      <c r="G418" s="16">
        <f t="shared" si="6"/>
        <v>7.6192129629504279E-5</v>
      </c>
      <c r="I418" t="b">
        <v>0</v>
      </c>
    </row>
    <row r="419" spans="1:9" ht="14.85" customHeight="1" x14ac:dyDescent="0.3">
      <c r="A419" t="s">
        <v>872</v>
      </c>
      <c r="B419" t="s">
        <v>665</v>
      </c>
      <c r="C419">
        <v>255664131</v>
      </c>
      <c r="D419" s="1" t="s">
        <v>3894</v>
      </c>
      <c r="E419" s="14">
        <v>43216</v>
      </c>
      <c r="F419" s="15" t="s">
        <v>3895</v>
      </c>
      <c r="G419" s="16">
        <f t="shared" si="6"/>
        <v>3.9262731481493063E-4</v>
      </c>
      <c r="I419" t="b">
        <v>0</v>
      </c>
    </row>
    <row r="420" spans="1:9" ht="14.85" customHeight="1" x14ac:dyDescent="0.3">
      <c r="A420" t="s">
        <v>872</v>
      </c>
      <c r="B420" t="s">
        <v>665</v>
      </c>
      <c r="C420">
        <v>255664131</v>
      </c>
      <c r="D420" s="1" t="s">
        <v>3418</v>
      </c>
      <c r="E420" s="14">
        <v>43216</v>
      </c>
      <c r="F420" s="15" t="s">
        <v>3896</v>
      </c>
      <c r="G420" s="16">
        <f t="shared" si="6"/>
        <v>2.0787847222221156E-3</v>
      </c>
      <c r="I420" t="b">
        <v>0</v>
      </c>
    </row>
    <row r="421" spans="1:9" ht="14.85" customHeight="1" x14ac:dyDescent="0.3">
      <c r="A421" t="s">
        <v>872</v>
      </c>
      <c r="B421" t="s">
        <v>665</v>
      </c>
      <c r="C421">
        <v>255664131</v>
      </c>
      <c r="D421" s="1" t="s">
        <v>3897</v>
      </c>
      <c r="E421" s="14">
        <v>43216</v>
      </c>
      <c r="F421" s="15" t="s">
        <v>3898</v>
      </c>
      <c r="G421" s="16">
        <f t="shared" si="6"/>
        <v>1.4873842592588726E-4</v>
      </c>
      <c r="I421" t="b">
        <v>0</v>
      </c>
    </row>
    <row r="422" spans="1:9" ht="14.85" customHeight="1" x14ac:dyDescent="0.3">
      <c r="A422" t="s">
        <v>872</v>
      </c>
      <c r="B422" t="s">
        <v>665</v>
      </c>
      <c r="C422">
        <v>255664131</v>
      </c>
      <c r="D422" s="1" t="s">
        <v>3424</v>
      </c>
      <c r="E422" s="14">
        <v>43216</v>
      </c>
      <c r="F422" s="15" t="s">
        <v>3899</v>
      </c>
      <c r="G422" s="16">
        <f t="shared" si="6"/>
        <v>5.1307870370376207E-4</v>
      </c>
      <c r="I422" t="b">
        <v>1</v>
      </c>
    </row>
    <row r="423" spans="1:9" ht="14.85" customHeight="1" x14ac:dyDescent="0.3">
      <c r="A423" t="s">
        <v>872</v>
      </c>
      <c r="B423" t="s">
        <v>762</v>
      </c>
      <c r="C423">
        <v>255664131</v>
      </c>
      <c r="D423" s="1" t="s">
        <v>3900</v>
      </c>
      <c r="E423" s="14">
        <v>43216</v>
      </c>
      <c r="F423" s="15" t="s">
        <v>3901</v>
      </c>
      <c r="G423" s="16">
        <f t="shared" si="6"/>
        <v>6.5787037037035034E-4</v>
      </c>
      <c r="I423" t="b">
        <v>0</v>
      </c>
    </row>
    <row r="424" spans="1:9" ht="14.85" customHeight="1" x14ac:dyDescent="0.3">
      <c r="A424" t="s">
        <v>872</v>
      </c>
      <c r="B424" t="s">
        <v>762</v>
      </c>
      <c r="C424">
        <v>255664131</v>
      </c>
      <c r="D424" s="1" t="s">
        <v>3902</v>
      </c>
      <c r="E424" s="14">
        <v>43216</v>
      </c>
      <c r="F424" s="15" t="s">
        <v>3903</v>
      </c>
      <c r="G424" s="16">
        <f t="shared" si="6"/>
        <v>1.2191087962962754E-3</v>
      </c>
      <c r="I424" t="b">
        <v>0</v>
      </c>
    </row>
    <row r="425" spans="1:9" s="18" customFormat="1" ht="14.85" customHeight="1" thickBot="1" x14ac:dyDescent="0.35">
      <c r="A425" s="18" t="s">
        <v>872</v>
      </c>
      <c r="B425" s="18" t="s">
        <v>762</v>
      </c>
      <c r="C425" s="18">
        <v>255664131</v>
      </c>
      <c r="D425" s="19" t="s">
        <v>907</v>
      </c>
      <c r="E425" s="20">
        <v>43216</v>
      </c>
      <c r="F425" s="21" t="s">
        <v>3904</v>
      </c>
      <c r="G425" s="22">
        <f t="shared" si="6"/>
        <v>2.236388888888885E-3</v>
      </c>
      <c r="H425" s="22"/>
      <c r="I425" s="18" t="b">
        <v>1</v>
      </c>
    </row>
    <row r="426" spans="1:9" ht="14.85" customHeight="1" x14ac:dyDescent="0.3">
      <c r="A426" t="s">
        <v>872</v>
      </c>
      <c r="B426" t="s">
        <v>2</v>
      </c>
      <c r="C426">
        <v>256272415</v>
      </c>
      <c r="D426" s="1" t="s">
        <v>3470</v>
      </c>
      <c r="E426" s="14">
        <v>43216</v>
      </c>
      <c r="F426" s="15" t="s">
        <v>3063</v>
      </c>
      <c r="G426" s="16">
        <f t="shared" si="6"/>
        <v>0.23968260416666676</v>
      </c>
      <c r="I426" t="b">
        <v>0</v>
      </c>
    </row>
    <row r="427" spans="1:9" ht="14.85" customHeight="1" x14ac:dyDescent="0.3">
      <c r="A427" t="s">
        <v>872</v>
      </c>
      <c r="B427" t="s">
        <v>2</v>
      </c>
      <c r="C427">
        <v>256272415</v>
      </c>
      <c r="D427" s="1" t="s">
        <v>3905</v>
      </c>
      <c r="E427" s="14">
        <v>43216</v>
      </c>
      <c r="F427" s="15" t="s">
        <v>3064</v>
      </c>
      <c r="G427" s="16">
        <f t="shared" si="6"/>
        <v>2.2362268518516526E-4</v>
      </c>
      <c r="I427" t="b">
        <v>0</v>
      </c>
    </row>
    <row r="428" spans="1:9" ht="14.85" customHeight="1" x14ac:dyDescent="0.3">
      <c r="A428" t="s">
        <v>872</v>
      </c>
      <c r="B428" t="s">
        <v>2</v>
      </c>
      <c r="C428">
        <v>256272415</v>
      </c>
      <c r="D428" s="1" t="s">
        <v>3688</v>
      </c>
      <c r="E428" s="14">
        <v>43216</v>
      </c>
      <c r="F428" s="15" t="s">
        <v>3065</v>
      </c>
      <c r="G428" s="16">
        <f t="shared" si="6"/>
        <v>1.0549768518519631E-4</v>
      </c>
      <c r="I428" t="b">
        <v>0</v>
      </c>
    </row>
    <row r="429" spans="1:9" ht="14.85" customHeight="1" x14ac:dyDescent="0.3">
      <c r="A429" t="s">
        <v>872</v>
      </c>
      <c r="B429" t="s">
        <v>2</v>
      </c>
      <c r="C429">
        <v>256272415</v>
      </c>
      <c r="D429" s="1" t="s">
        <v>3400</v>
      </c>
      <c r="E429" s="14">
        <v>43216</v>
      </c>
      <c r="F429" s="15" t="s">
        <v>3066</v>
      </c>
      <c r="G429" s="16">
        <f t="shared" si="6"/>
        <v>2.9687499999997424E-4</v>
      </c>
      <c r="I429" t="b">
        <v>0</v>
      </c>
    </row>
    <row r="430" spans="1:9" ht="14.85" customHeight="1" x14ac:dyDescent="0.3">
      <c r="A430" t="s">
        <v>872</v>
      </c>
      <c r="B430" t="s">
        <v>2</v>
      </c>
      <c r="C430">
        <v>256272415</v>
      </c>
      <c r="D430" s="1" t="s">
        <v>3466</v>
      </c>
      <c r="E430" s="14">
        <v>43216</v>
      </c>
      <c r="F430" s="15" t="s">
        <v>3067</v>
      </c>
      <c r="G430" s="16">
        <f t="shared" si="6"/>
        <v>2.1621527777782035E-4</v>
      </c>
      <c r="I430" t="b">
        <v>0</v>
      </c>
    </row>
    <row r="431" spans="1:9" ht="14.85" customHeight="1" x14ac:dyDescent="0.3">
      <c r="A431" t="s">
        <v>872</v>
      </c>
      <c r="B431" t="s">
        <v>2</v>
      </c>
      <c r="C431">
        <v>256272415</v>
      </c>
      <c r="D431" s="1" t="s">
        <v>3535</v>
      </c>
      <c r="E431" s="14">
        <v>43216</v>
      </c>
      <c r="F431" s="15" t="s">
        <v>3068</v>
      </c>
      <c r="G431" s="16">
        <f t="shared" si="6"/>
        <v>2.9021990740729642E-4</v>
      </c>
      <c r="I431" t="b">
        <v>0</v>
      </c>
    </row>
    <row r="432" spans="1:9" ht="14.85" customHeight="1" x14ac:dyDescent="0.3">
      <c r="A432" t="s">
        <v>872</v>
      </c>
      <c r="B432" t="s">
        <v>2</v>
      </c>
      <c r="C432">
        <v>256272415</v>
      </c>
      <c r="D432" s="1" t="s">
        <v>3532</v>
      </c>
      <c r="E432" s="14">
        <v>43216</v>
      </c>
      <c r="F432" s="15" t="s">
        <v>3069</v>
      </c>
      <c r="G432" s="16">
        <f t="shared" si="6"/>
        <v>1.9618055555559177E-4</v>
      </c>
      <c r="I432" t="b">
        <v>0</v>
      </c>
    </row>
    <row r="433" spans="1:9" ht="14.85" customHeight="1" x14ac:dyDescent="0.3">
      <c r="A433" t="s">
        <v>872</v>
      </c>
      <c r="B433" t="s">
        <v>2</v>
      </c>
      <c r="C433">
        <v>256272415</v>
      </c>
      <c r="D433" s="1" t="s">
        <v>3615</v>
      </c>
      <c r="E433" s="14">
        <v>43216</v>
      </c>
      <c r="F433" s="15" t="s">
        <v>3070</v>
      </c>
      <c r="G433" s="16">
        <f t="shared" si="6"/>
        <v>1.3755787037039724E-4</v>
      </c>
      <c r="I433" t="b">
        <v>0</v>
      </c>
    </row>
    <row r="434" spans="1:9" ht="14.85" customHeight="1" x14ac:dyDescent="0.3">
      <c r="A434" t="s">
        <v>872</v>
      </c>
      <c r="B434" t="s">
        <v>2</v>
      </c>
      <c r="C434">
        <v>256272415</v>
      </c>
      <c r="D434" s="1" t="s">
        <v>3538</v>
      </c>
      <c r="E434" s="14">
        <v>43216</v>
      </c>
      <c r="F434" s="15" t="s">
        <v>3071</v>
      </c>
      <c r="G434" s="16">
        <f t="shared" si="6"/>
        <v>9.4918981481395548E-5</v>
      </c>
      <c r="I434" t="b">
        <v>1</v>
      </c>
    </row>
    <row r="435" spans="1:9" ht="14.85" customHeight="1" x14ac:dyDescent="0.3">
      <c r="A435" t="s">
        <v>872</v>
      </c>
      <c r="B435" t="s">
        <v>879</v>
      </c>
      <c r="C435">
        <v>256272415</v>
      </c>
      <c r="D435" s="1" t="s">
        <v>3714</v>
      </c>
      <c r="E435" s="14">
        <v>43216</v>
      </c>
      <c r="F435" s="15" t="s">
        <v>3906</v>
      </c>
      <c r="G435" s="16">
        <f t="shared" si="6"/>
        <v>9.5579861111116937E-4</v>
      </c>
      <c r="I435" t="b">
        <v>0</v>
      </c>
    </row>
    <row r="436" spans="1:9" ht="14.85" customHeight="1" x14ac:dyDescent="0.3">
      <c r="A436" t="s">
        <v>872</v>
      </c>
      <c r="B436" t="s">
        <v>879</v>
      </c>
      <c r="C436">
        <v>256272415</v>
      </c>
      <c r="D436" s="1" t="s">
        <v>3406</v>
      </c>
      <c r="E436" s="14">
        <v>43216</v>
      </c>
      <c r="F436" s="15" t="s">
        <v>3907</v>
      </c>
      <c r="G436" s="16">
        <f t="shared" si="6"/>
        <v>4.326736111111007E-4</v>
      </c>
      <c r="I436" t="b">
        <v>1</v>
      </c>
    </row>
    <row r="437" spans="1:9" ht="14.85" customHeight="1" x14ac:dyDescent="0.3">
      <c r="A437" t="s">
        <v>872</v>
      </c>
      <c r="B437" t="s">
        <v>881</v>
      </c>
      <c r="C437">
        <v>256272415</v>
      </c>
      <c r="D437" s="1" t="s">
        <v>3549</v>
      </c>
      <c r="E437" s="14">
        <v>43216</v>
      </c>
      <c r="F437" s="15" t="s">
        <v>3908</v>
      </c>
      <c r="G437" s="16">
        <f t="shared" si="6"/>
        <v>3.268518518518837E-4</v>
      </c>
      <c r="I437" t="b">
        <v>0</v>
      </c>
    </row>
    <row r="438" spans="1:9" ht="14.85" customHeight="1" x14ac:dyDescent="0.3">
      <c r="A438" t="s">
        <v>872</v>
      </c>
      <c r="B438" t="s">
        <v>881</v>
      </c>
      <c r="C438">
        <v>256272415</v>
      </c>
      <c r="D438" s="1" t="s">
        <v>3437</v>
      </c>
      <c r="E438" s="14">
        <v>43216</v>
      </c>
      <c r="F438" s="15" t="s">
        <v>3909</v>
      </c>
      <c r="G438" s="16">
        <f t="shared" si="6"/>
        <v>4.3208333333322191E-4</v>
      </c>
      <c r="I438" t="b">
        <v>1</v>
      </c>
    </row>
    <row r="439" spans="1:9" ht="14.85" customHeight="1" x14ac:dyDescent="0.3">
      <c r="A439" t="s">
        <v>872</v>
      </c>
      <c r="B439" t="s">
        <v>554</v>
      </c>
      <c r="C439">
        <v>256272415</v>
      </c>
      <c r="D439" s="1" t="s">
        <v>3439</v>
      </c>
      <c r="E439" s="14">
        <v>43216</v>
      </c>
      <c r="F439" s="15" t="s">
        <v>3910</v>
      </c>
      <c r="G439" s="16">
        <f t="shared" si="6"/>
        <v>7.228125000001695E-4</v>
      </c>
      <c r="I439" t="b">
        <v>0</v>
      </c>
    </row>
    <row r="440" spans="1:9" ht="14.85" customHeight="1" x14ac:dyDescent="0.3">
      <c r="A440" t="s">
        <v>872</v>
      </c>
      <c r="B440" t="s">
        <v>554</v>
      </c>
      <c r="C440">
        <v>256272415</v>
      </c>
      <c r="D440" s="1" t="s">
        <v>3911</v>
      </c>
      <c r="E440" s="14">
        <v>43216</v>
      </c>
      <c r="F440" s="15" t="s">
        <v>3912</v>
      </c>
      <c r="G440" s="16">
        <f t="shared" si="6"/>
        <v>6.3596064814808173E-4</v>
      </c>
      <c r="I440" t="b">
        <v>0</v>
      </c>
    </row>
    <row r="441" spans="1:9" ht="14.85" customHeight="1" x14ac:dyDescent="0.3">
      <c r="A441" t="s">
        <v>872</v>
      </c>
      <c r="B441" t="s">
        <v>554</v>
      </c>
      <c r="C441">
        <v>256272415</v>
      </c>
      <c r="D441" s="1" t="s">
        <v>3913</v>
      </c>
      <c r="E441" s="14">
        <v>43216</v>
      </c>
      <c r="F441" s="15" t="s">
        <v>3914</v>
      </c>
      <c r="G441" s="16">
        <f t="shared" si="6"/>
        <v>8.9861111111200209E-5</v>
      </c>
      <c r="I441" t="b">
        <v>1</v>
      </c>
    </row>
    <row r="442" spans="1:9" ht="14.85" customHeight="1" x14ac:dyDescent="0.3">
      <c r="A442" t="s">
        <v>872</v>
      </c>
      <c r="B442" t="s">
        <v>665</v>
      </c>
      <c r="C442">
        <v>256272415</v>
      </c>
      <c r="D442" s="1" t="s">
        <v>3424</v>
      </c>
      <c r="E442" s="14">
        <v>43216</v>
      </c>
      <c r="F442" s="15" t="s">
        <v>3915</v>
      </c>
      <c r="G442" s="16">
        <f t="shared" si="6"/>
        <v>6.5983796296287256E-4</v>
      </c>
      <c r="I442" t="b">
        <v>1</v>
      </c>
    </row>
    <row r="443" spans="1:9" ht="14.85" customHeight="1" x14ac:dyDescent="0.3">
      <c r="A443" t="s">
        <v>872</v>
      </c>
      <c r="B443" t="s">
        <v>762</v>
      </c>
      <c r="C443">
        <v>256272415</v>
      </c>
      <c r="D443" s="1" t="s">
        <v>3426</v>
      </c>
      <c r="E443" s="14">
        <v>43216</v>
      </c>
      <c r="F443" s="15" t="s">
        <v>3916</v>
      </c>
      <c r="G443" s="16">
        <f t="shared" si="6"/>
        <v>6.669675925925489E-4</v>
      </c>
      <c r="I443" t="b">
        <v>0</v>
      </c>
    </row>
    <row r="444" spans="1:9" ht="14.85" customHeight="1" x14ac:dyDescent="0.3">
      <c r="A444" t="s">
        <v>872</v>
      </c>
      <c r="B444" t="s">
        <v>762</v>
      </c>
      <c r="C444">
        <v>256272415</v>
      </c>
      <c r="D444" s="1" t="s">
        <v>3428</v>
      </c>
      <c r="E444" s="14">
        <v>43216</v>
      </c>
      <c r="F444" s="15" t="s">
        <v>3917</v>
      </c>
      <c r="G444" s="16">
        <f t="shared" si="6"/>
        <v>1.7122569444444347E-3</v>
      </c>
      <c r="I444" t="b">
        <v>0</v>
      </c>
    </row>
    <row r="445" spans="1:9" s="18" customFormat="1" ht="14.85" customHeight="1" thickBot="1" x14ac:dyDescent="0.35">
      <c r="A445" s="18" t="s">
        <v>872</v>
      </c>
      <c r="B445" s="18" t="s">
        <v>762</v>
      </c>
      <c r="C445" s="18">
        <v>256272415</v>
      </c>
      <c r="D445" s="19" t="s">
        <v>907</v>
      </c>
      <c r="E445" s="20">
        <v>43216</v>
      </c>
      <c r="F445" s="21" t="s">
        <v>3918</v>
      </c>
      <c r="G445" s="22">
        <f t="shared" si="6"/>
        <v>7.1341435185190427E-4</v>
      </c>
      <c r="H445" s="22"/>
      <c r="I445" s="18" t="b">
        <v>1</v>
      </c>
    </row>
    <row r="446" spans="1:9" ht="14.85" customHeight="1" x14ac:dyDescent="0.3">
      <c r="A446" t="s">
        <v>872</v>
      </c>
      <c r="B446" t="s">
        <v>2</v>
      </c>
      <c r="C446">
        <v>265083727</v>
      </c>
      <c r="D446" s="1" t="s">
        <v>3465</v>
      </c>
      <c r="E446" s="14">
        <v>43219</v>
      </c>
      <c r="F446" s="15" t="s">
        <v>3072</v>
      </c>
      <c r="I446" t="b">
        <v>0</v>
      </c>
    </row>
    <row r="447" spans="1:9" ht="14.85" customHeight="1" x14ac:dyDescent="0.3">
      <c r="A447" t="s">
        <v>872</v>
      </c>
      <c r="B447" t="s">
        <v>2</v>
      </c>
      <c r="C447">
        <v>265083727</v>
      </c>
      <c r="D447" s="1" t="s">
        <v>3919</v>
      </c>
      <c r="E447" s="14">
        <v>43219</v>
      </c>
      <c r="F447" s="15" t="s">
        <v>3073</v>
      </c>
      <c r="G447" s="16">
        <f t="shared" si="6"/>
        <v>1.873495370371403E-4</v>
      </c>
      <c r="I447" t="b">
        <v>0</v>
      </c>
    </row>
    <row r="448" spans="1:9" ht="14.85" customHeight="1" x14ac:dyDescent="0.3">
      <c r="A448" t="s">
        <v>872</v>
      </c>
      <c r="B448" t="s">
        <v>2</v>
      </c>
      <c r="C448">
        <v>265083727</v>
      </c>
      <c r="D448" s="1" t="s">
        <v>3920</v>
      </c>
      <c r="E448" s="14">
        <v>43219</v>
      </c>
      <c r="F448" s="15" t="s">
        <v>3074</v>
      </c>
      <c r="G448" s="16">
        <f t="shared" si="6"/>
        <v>4.8726851851854658E-4</v>
      </c>
      <c r="I448" t="b">
        <v>0</v>
      </c>
    </row>
    <row r="449" spans="1:9" ht="14.85" customHeight="1" x14ac:dyDescent="0.3">
      <c r="A449" t="s">
        <v>872</v>
      </c>
      <c r="B449" t="s">
        <v>2</v>
      </c>
      <c r="C449">
        <v>265083727</v>
      </c>
      <c r="D449" s="1" t="s">
        <v>3472</v>
      </c>
      <c r="E449" s="14">
        <v>43219</v>
      </c>
      <c r="F449" s="15" t="s">
        <v>3075</v>
      </c>
      <c r="G449" s="16">
        <f t="shared" si="6"/>
        <v>8.3379629629565244E-5</v>
      </c>
      <c r="I449" t="b">
        <v>0</v>
      </c>
    </row>
    <row r="450" spans="1:9" ht="14.85" customHeight="1" x14ac:dyDescent="0.3">
      <c r="A450" t="s">
        <v>872</v>
      </c>
      <c r="B450" t="s">
        <v>2</v>
      </c>
      <c r="C450">
        <v>265083727</v>
      </c>
      <c r="D450" s="1" t="s">
        <v>3472</v>
      </c>
      <c r="E450" s="14">
        <v>43219</v>
      </c>
      <c r="F450" s="15" t="s">
        <v>3076</v>
      </c>
      <c r="G450" s="16">
        <f t="shared" si="6"/>
        <v>4.9386574074161693E-5</v>
      </c>
      <c r="I450" t="b">
        <v>0</v>
      </c>
    </row>
    <row r="451" spans="1:9" ht="14.85" customHeight="1" x14ac:dyDescent="0.3">
      <c r="A451" t="s">
        <v>872</v>
      </c>
      <c r="B451" t="s">
        <v>2</v>
      </c>
      <c r="C451">
        <v>265083727</v>
      </c>
      <c r="D451" s="1" t="s">
        <v>3921</v>
      </c>
      <c r="E451" s="14">
        <v>43219</v>
      </c>
      <c r="F451" s="15" t="s">
        <v>3077</v>
      </c>
      <c r="G451" s="16">
        <f t="shared" si="6"/>
        <v>8.3414351851773816E-5</v>
      </c>
      <c r="I451" t="b">
        <v>0</v>
      </c>
    </row>
    <row r="452" spans="1:9" ht="14.85" customHeight="1" x14ac:dyDescent="0.3">
      <c r="A452" t="s">
        <v>872</v>
      </c>
      <c r="B452" t="s">
        <v>2</v>
      </c>
      <c r="C452">
        <v>265083727</v>
      </c>
      <c r="D452" s="1" t="s">
        <v>3922</v>
      </c>
      <c r="E452" s="14">
        <v>43219</v>
      </c>
      <c r="F452" s="15" t="s">
        <v>3078</v>
      </c>
      <c r="G452" s="16">
        <f t="shared" ref="G452:G515" si="7">F452-F451</f>
        <v>7.3506944444412525E-5</v>
      </c>
      <c r="I452" t="b">
        <v>0</v>
      </c>
    </row>
    <row r="453" spans="1:9" ht="14.85" customHeight="1" x14ac:dyDescent="0.3">
      <c r="A453" t="s">
        <v>872</v>
      </c>
      <c r="B453" t="s">
        <v>2</v>
      </c>
      <c r="C453">
        <v>265083727</v>
      </c>
      <c r="D453" s="1" t="s">
        <v>3919</v>
      </c>
      <c r="E453" s="14">
        <v>43219</v>
      </c>
      <c r="F453" s="15" t="s">
        <v>3079</v>
      </c>
      <c r="G453" s="16">
        <f t="shared" si="7"/>
        <v>1.3181712962961889E-4</v>
      </c>
      <c r="I453" t="b">
        <v>0</v>
      </c>
    </row>
    <row r="454" spans="1:9" ht="14.85" customHeight="1" x14ac:dyDescent="0.3">
      <c r="A454" t="s">
        <v>872</v>
      </c>
      <c r="B454" t="s">
        <v>2</v>
      </c>
      <c r="C454">
        <v>265083727</v>
      </c>
      <c r="D454" s="1" t="s">
        <v>3538</v>
      </c>
      <c r="E454" s="14">
        <v>43219</v>
      </c>
      <c r="F454" s="15" t="s">
        <v>3080</v>
      </c>
      <c r="G454" s="16">
        <f t="shared" si="7"/>
        <v>2.2943287037047178E-4</v>
      </c>
      <c r="I454" t="b">
        <v>1</v>
      </c>
    </row>
    <row r="455" spans="1:9" ht="14.85" customHeight="1" x14ac:dyDescent="0.3">
      <c r="A455" t="s">
        <v>872</v>
      </c>
      <c r="B455" t="s">
        <v>879</v>
      </c>
      <c r="C455">
        <v>265083727</v>
      </c>
      <c r="D455" s="1" t="s">
        <v>3923</v>
      </c>
      <c r="E455" s="14">
        <v>43219</v>
      </c>
      <c r="F455" s="15" t="s">
        <v>3924</v>
      </c>
      <c r="G455" s="16">
        <f t="shared" si="7"/>
        <v>1.2597916666665654E-3</v>
      </c>
      <c r="I455" t="b">
        <v>0</v>
      </c>
    </row>
    <row r="456" spans="1:9" ht="14.85" customHeight="1" x14ac:dyDescent="0.3">
      <c r="A456" t="s">
        <v>872</v>
      </c>
      <c r="B456" t="s">
        <v>879</v>
      </c>
      <c r="C456">
        <v>265083727</v>
      </c>
      <c r="D456" s="1" t="s">
        <v>3925</v>
      </c>
      <c r="E456" s="14">
        <v>43219</v>
      </c>
      <c r="F456" s="15" t="s">
        <v>3926</v>
      </c>
      <c r="G456" s="16">
        <f t="shared" si="7"/>
        <v>4.4019675925932589E-4</v>
      </c>
      <c r="I456" t="b">
        <v>0</v>
      </c>
    </row>
    <row r="457" spans="1:9" ht="14.85" customHeight="1" x14ac:dyDescent="0.3">
      <c r="A457" t="s">
        <v>872</v>
      </c>
      <c r="B457" t="s">
        <v>879</v>
      </c>
      <c r="C457">
        <v>265083727</v>
      </c>
      <c r="D457" s="1" t="s">
        <v>3927</v>
      </c>
      <c r="E457" s="14">
        <v>43219</v>
      </c>
      <c r="F457" s="15" t="s">
        <v>3928</v>
      </c>
      <c r="G457" s="16">
        <f t="shared" si="7"/>
        <v>1.3037037037033627E-4</v>
      </c>
      <c r="I457" t="b">
        <v>0</v>
      </c>
    </row>
    <row r="458" spans="1:9" ht="14.85" customHeight="1" x14ac:dyDescent="0.3">
      <c r="A458" t="s">
        <v>872</v>
      </c>
      <c r="B458" t="s">
        <v>879</v>
      </c>
      <c r="C458">
        <v>265083727</v>
      </c>
      <c r="D458" s="1" t="s">
        <v>3929</v>
      </c>
      <c r="E458" s="14">
        <v>43219</v>
      </c>
      <c r="F458" s="15" t="s">
        <v>3930</v>
      </c>
      <c r="G458" s="16">
        <f t="shared" si="7"/>
        <v>6.8913194444442105E-4</v>
      </c>
      <c r="I458" t="b">
        <v>0</v>
      </c>
    </row>
    <row r="459" spans="1:9" ht="14.85" customHeight="1" x14ac:dyDescent="0.3">
      <c r="A459" t="s">
        <v>872</v>
      </c>
      <c r="B459" t="s">
        <v>879</v>
      </c>
      <c r="C459">
        <v>265083727</v>
      </c>
      <c r="D459" s="1" t="s">
        <v>3931</v>
      </c>
      <c r="E459" s="14">
        <v>43219</v>
      </c>
      <c r="F459" s="15" t="s">
        <v>3932</v>
      </c>
      <c r="G459" s="16">
        <f t="shared" si="7"/>
        <v>2.5225694444441782E-4</v>
      </c>
      <c r="I459" t="b">
        <v>0</v>
      </c>
    </row>
    <row r="460" spans="1:9" ht="14.85" customHeight="1" x14ac:dyDescent="0.3">
      <c r="A460" t="s">
        <v>872</v>
      </c>
      <c r="B460" t="s">
        <v>879</v>
      </c>
      <c r="C460">
        <v>265083727</v>
      </c>
      <c r="D460" s="1" t="s">
        <v>3933</v>
      </c>
      <c r="E460" s="14">
        <v>43219</v>
      </c>
      <c r="F460" s="15" t="s">
        <v>3934</v>
      </c>
      <c r="G460" s="16">
        <f t="shared" si="7"/>
        <v>4.0578703703708641E-4</v>
      </c>
      <c r="I460" t="b">
        <v>0</v>
      </c>
    </row>
    <row r="461" spans="1:9" ht="14.85" customHeight="1" x14ac:dyDescent="0.3">
      <c r="A461" t="s">
        <v>872</v>
      </c>
      <c r="B461" t="s">
        <v>879</v>
      </c>
      <c r="C461">
        <v>265083727</v>
      </c>
      <c r="D461" s="1" t="s">
        <v>3935</v>
      </c>
      <c r="E461" s="14">
        <v>43219</v>
      </c>
      <c r="F461" s="15" t="s">
        <v>3936</v>
      </c>
      <c r="G461" s="16">
        <f t="shared" si="7"/>
        <v>4.8715277777777732E-4</v>
      </c>
      <c r="I461" t="b">
        <v>0</v>
      </c>
    </row>
    <row r="462" spans="1:9" ht="14.85" customHeight="1" x14ac:dyDescent="0.3">
      <c r="A462" t="s">
        <v>872</v>
      </c>
      <c r="B462" t="s">
        <v>879</v>
      </c>
      <c r="C462">
        <v>265083727</v>
      </c>
      <c r="D462" s="1" t="s">
        <v>3937</v>
      </c>
      <c r="E462" s="14">
        <v>43219</v>
      </c>
      <c r="F462" s="15" t="s">
        <v>3938</v>
      </c>
      <c r="G462" s="16">
        <f t="shared" si="7"/>
        <v>6.7199074074064669E-4</v>
      </c>
      <c r="I462" t="b">
        <v>0</v>
      </c>
    </row>
    <row r="463" spans="1:9" ht="14.85" customHeight="1" x14ac:dyDescent="0.3">
      <c r="A463" t="s">
        <v>872</v>
      </c>
      <c r="B463" t="s">
        <v>879</v>
      </c>
      <c r="C463">
        <v>265083727</v>
      </c>
      <c r="D463" s="1" t="s">
        <v>3939</v>
      </c>
      <c r="E463" s="14">
        <v>43219</v>
      </c>
      <c r="F463" s="15" t="s">
        <v>3940</v>
      </c>
      <c r="G463" s="16">
        <f t="shared" si="7"/>
        <v>2.6377314814829411E-4</v>
      </c>
      <c r="I463" t="b">
        <v>0</v>
      </c>
    </row>
    <row r="464" spans="1:9" ht="14.85" customHeight="1" x14ac:dyDescent="0.3">
      <c r="A464" t="s">
        <v>872</v>
      </c>
      <c r="B464" t="s">
        <v>879</v>
      </c>
      <c r="C464">
        <v>265083727</v>
      </c>
      <c r="D464" s="1" t="s">
        <v>3941</v>
      </c>
      <c r="E464" s="14">
        <v>43219</v>
      </c>
      <c r="F464" s="15" t="s">
        <v>3942</v>
      </c>
      <c r="G464" s="16">
        <f t="shared" si="7"/>
        <v>8.5325231481470087E-4</v>
      </c>
      <c r="I464" t="b">
        <v>0</v>
      </c>
    </row>
    <row r="465" spans="1:9" ht="14.85" customHeight="1" x14ac:dyDescent="0.3">
      <c r="A465" t="s">
        <v>872</v>
      </c>
      <c r="B465" t="s">
        <v>879</v>
      </c>
      <c r="C465">
        <v>265083727</v>
      </c>
      <c r="D465" s="1" t="s">
        <v>3943</v>
      </c>
      <c r="E465" s="14">
        <v>43219</v>
      </c>
      <c r="F465" s="15" t="s">
        <v>3944</v>
      </c>
      <c r="G465" s="16">
        <f t="shared" si="7"/>
        <v>1.7662037037047273E-4</v>
      </c>
      <c r="I465" t="b">
        <v>0</v>
      </c>
    </row>
    <row r="466" spans="1:9" ht="14.85" customHeight="1" x14ac:dyDescent="0.3">
      <c r="A466" t="s">
        <v>872</v>
      </c>
      <c r="B466" t="s">
        <v>879</v>
      </c>
      <c r="C466">
        <v>265083727</v>
      </c>
      <c r="D466" s="1" t="s">
        <v>3945</v>
      </c>
      <c r="E466" s="14">
        <v>43219</v>
      </c>
      <c r="F466" s="15" t="s">
        <v>3946</v>
      </c>
      <c r="G466" s="16">
        <f t="shared" si="7"/>
        <v>1.0222337962962902E-3</v>
      </c>
      <c r="I466" t="b">
        <v>0</v>
      </c>
    </row>
    <row r="467" spans="1:9" ht="14.85" customHeight="1" x14ac:dyDescent="0.3">
      <c r="A467" t="s">
        <v>872</v>
      </c>
      <c r="B467" t="s">
        <v>879</v>
      </c>
      <c r="C467">
        <v>265083727</v>
      </c>
      <c r="D467" s="1" t="s">
        <v>3947</v>
      </c>
      <c r="E467" s="14">
        <v>43219</v>
      </c>
      <c r="F467" s="15" t="s">
        <v>3948</v>
      </c>
      <c r="G467" s="16">
        <f t="shared" si="7"/>
        <v>4.3327546296290098E-4</v>
      </c>
      <c r="I467" t="b">
        <v>0</v>
      </c>
    </row>
    <row r="468" spans="1:9" ht="14.85" customHeight="1" x14ac:dyDescent="0.3">
      <c r="A468" t="s">
        <v>872</v>
      </c>
      <c r="B468" t="s">
        <v>879</v>
      </c>
      <c r="C468">
        <v>265083727</v>
      </c>
      <c r="D468" s="1" t="s">
        <v>3949</v>
      </c>
      <c r="E468" s="14">
        <v>43219</v>
      </c>
      <c r="F468" s="15" t="s">
        <v>3950</v>
      </c>
      <c r="G468" s="16">
        <f t="shared" si="7"/>
        <v>6.8506944444446383E-4</v>
      </c>
      <c r="I468" t="b">
        <v>0</v>
      </c>
    </row>
    <row r="469" spans="1:9" ht="14.85" customHeight="1" x14ac:dyDescent="0.3">
      <c r="A469" t="s">
        <v>872</v>
      </c>
      <c r="B469" t="s">
        <v>879</v>
      </c>
      <c r="C469">
        <v>265083727</v>
      </c>
      <c r="D469" s="1" t="s">
        <v>3951</v>
      </c>
      <c r="E469" s="14">
        <v>43219</v>
      </c>
      <c r="F469" s="15" t="s">
        <v>3952</v>
      </c>
      <c r="G469" s="16">
        <f t="shared" si="7"/>
        <v>1.2751851851852125E-3</v>
      </c>
      <c r="I469" t="b">
        <v>0</v>
      </c>
    </row>
    <row r="470" spans="1:9" ht="14.85" customHeight="1" x14ac:dyDescent="0.3">
      <c r="A470" t="s">
        <v>872</v>
      </c>
      <c r="B470" t="s">
        <v>879</v>
      </c>
      <c r="C470">
        <v>265083727</v>
      </c>
      <c r="D470" s="1" t="s">
        <v>3953</v>
      </c>
      <c r="E470" s="14">
        <v>43219</v>
      </c>
      <c r="F470" s="15" t="s">
        <v>3954</v>
      </c>
      <c r="G470" s="16">
        <f t="shared" si="7"/>
        <v>1.1367592592592679E-3</v>
      </c>
      <c r="I470" t="b">
        <v>0</v>
      </c>
    </row>
    <row r="471" spans="1:9" ht="14.85" customHeight="1" x14ac:dyDescent="0.3">
      <c r="A471" t="s">
        <v>872</v>
      </c>
      <c r="B471" t="s">
        <v>879</v>
      </c>
      <c r="C471">
        <v>265083727</v>
      </c>
      <c r="D471" s="1" t="s">
        <v>3955</v>
      </c>
      <c r="E471" s="14">
        <v>43219</v>
      </c>
      <c r="F471" s="15" t="s">
        <v>3956</v>
      </c>
      <c r="G471" s="16">
        <f t="shared" si="7"/>
        <v>9.5324074074087939E-5</v>
      </c>
      <c r="I471" t="b">
        <v>0</v>
      </c>
    </row>
    <row r="472" spans="1:9" ht="14.85" customHeight="1" x14ac:dyDescent="0.3">
      <c r="A472" t="s">
        <v>872</v>
      </c>
      <c r="B472" t="s">
        <v>879</v>
      </c>
      <c r="C472">
        <v>265083727</v>
      </c>
      <c r="D472" s="1" t="s">
        <v>3957</v>
      </c>
      <c r="E472" s="14">
        <v>43219</v>
      </c>
      <c r="F472" s="15" t="s">
        <v>3958</v>
      </c>
      <c r="G472" s="16">
        <f t="shared" si="7"/>
        <v>1.4221064814812223E-4</v>
      </c>
      <c r="I472" t="b">
        <v>0</v>
      </c>
    </row>
    <row r="473" spans="1:9" ht="14.85" customHeight="1" x14ac:dyDescent="0.3">
      <c r="A473" t="s">
        <v>872</v>
      </c>
      <c r="B473" t="s">
        <v>879</v>
      </c>
      <c r="C473">
        <v>265083727</v>
      </c>
      <c r="D473" s="1" t="s">
        <v>3959</v>
      </c>
      <c r="E473" s="14">
        <v>43219</v>
      </c>
      <c r="F473" s="15" t="s">
        <v>3960</v>
      </c>
      <c r="G473" s="16">
        <f t="shared" si="7"/>
        <v>1.4416666666661193E-4</v>
      </c>
      <c r="I473" t="b">
        <v>0</v>
      </c>
    </row>
    <row r="474" spans="1:9" ht="14.85" customHeight="1" x14ac:dyDescent="0.3">
      <c r="A474" t="s">
        <v>872</v>
      </c>
      <c r="B474" t="s">
        <v>879</v>
      </c>
      <c r="C474">
        <v>265083727</v>
      </c>
      <c r="D474" s="1" t="s">
        <v>3961</v>
      </c>
      <c r="E474" s="14">
        <v>43219</v>
      </c>
      <c r="F474" s="15" t="s">
        <v>3962</v>
      </c>
      <c r="G474" s="16">
        <f t="shared" si="7"/>
        <v>7.0778935185189518E-4</v>
      </c>
      <c r="I474" t="b">
        <v>0</v>
      </c>
    </row>
    <row r="475" spans="1:9" ht="14.85" customHeight="1" x14ac:dyDescent="0.3">
      <c r="A475" t="s">
        <v>872</v>
      </c>
      <c r="B475" t="s">
        <v>879</v>
      </c>
      <c r="C475">
        <v>265083727</v>
      </c>
      <c r="D475" s="1" t="s">
        <v>3963</v>
      </c>
      <c r="E475" s="14">
        <v>43219</v>
      </c>
      <c r="F475" s="15" t="s">
        <v>3964</v>
      </c>
      <c r="G475" s="16">
        <f t="shared" si="7"/>
        <v>2.5815972222220651E-4</v>
      </c>
      <c r="I475" t="b">
        <v>0</v>
      </c>
    </row>
    <row r="476" spans="1:9" ht="14.85" customHeight="1" x14ac:dyDescent="0.3">
      <c r="A476" t="s">
        <v>872</v>
      </c>
      <c r="B476" t="s">
        <v>879</v>
      </c>
      <c r="C476">
        <v>265083727</v>
      </c>
      <c r="D476" s="1" t="s">
        <v>3965</v>
      </c>
      <c r="E476" s="14">
        <v>43219</v>
      </c>
      <c r="F476" s="15" t="s">
        <v>3966</v>
      </c>
      <c r="G476" s="16">
        <f t="shared" si="7"/>
        <v>1.556250000001036E-4</v>
      </c>
      <c r="I476" t="b">
        <v>0</v>
      </c>
    </row>
    <row r="477" spans="1:9" ht="14.85" customHeight="1" x14ac:dyDescent="0.3">
      <c r="A477" t="s">
        <v>872</v>
      </c>
      <c r="B477" t="s">
        <v>879</v>
      </c>
      <c r="C477">
        <v>265083727</v>
      </c>
      <c r="D477" s="1" t="s">
        <v>3545</v>
      </c>
      <c r="E477" s="14">
        <v>43219</v>
      </c>
      <c r="F477" s="15" t="s">
        <v>3967</v>
      </c>
      <c r="G477" s="16">
        <f t="shared" si="7"/>
        <v>8.8368055555454461E-5</v>
      </c>
      <c r="I477" t="b">
        <v>1</v>
      </c>
    </row>
    <row r="478" spans="1:9" ht="14.85" customHeight="1" x14ac:dyDescent="0.3">
      <c r="A478" t="s">
        <v>872</v>
      </c>
      <c r="B478" t="s">
        <v>881</v>
      </c>
      <c r="C478">
        <v>265083727</v>
      </c>
      <c r="D478" s="1" t="s">
        <v>3746</v>
      </c>
      <c r="E478" s="14">
        <v>43219</v>
      </c>
      <c r="F478" s="15" t="s">
        <v>3968</v>
      </c>
      <c r="G478" s="16">
        <f t="shared" si="7"/>
        <v>9.653472222223014E-4</v>
      </c>
      <c r="I478" t="b">
        <v>0</v>
      </c>
    </row>
    <row r="479" spans="1:9" ht="14.85" customHeight="1" x14ac:dyDescent="0.3">
      <c r="A479" t="s">
        <v>872</v>
      </c>
      <c r="B479" t="s">
        <v>881</v>
      </c>
      <c r="C479">
        <v>265083727</v>
      </c>
      <c r="D479" s="1" t="s">
        <v>3557</v>
      </c>
      <c r="E479" s="14">
        <v>43219</v>
      </c>
      <c r="F479" s="15" t="s">
        <v>3969</v>
      </c>
      <c r="G479" s="16">
        <f t="shared" si="7"/>
        <v>1.6388888888885234E-4</v>
      </c>
      <c r="I479" t="b">
        <v>0</v>
      </c>
    </row>
    <row r="480" spans="1:9" ht="14.85" customHeight="1" x14ac:dyDescent="0.3">
      <c r="A480" t="s">
        <v>872</v>
      </c>
      <c r="B480" t="s">
        <v>881</v>
      </c>
      <c r="C480">
        <v>265083727</v>
      </c>
      <c r="D480" s="1" t="s">
        <v>3557</v>
      </c>
      <c r="E480" s="14">
        <v>43219</v>
      </c>
      <c r="F480" s="15" t="s">
        <v>3970</v>
      </c>
      <c r="G480" s="16">
        <f t="shared" si="7"/>
        <v>1.3557175925925646E-3</v>
      </c>
      <c r="I480" t="b">
        <v>0</v>
      </c>
    </row>
    <row r="481" spans="1:9" ht="14.85" customHeight="1" x14ac:dyDescent="0.3">
      <c r="A481" t="s">
        <v>872</v>
      </c>
      <c r="B481" t="s">
        <v>881</v>
      </c>
      <c r="C481">
        <v>265083727</v>
      </c>
      <c r="D481" s="1" t="s">
        <v>3971</v>
      </c>
      <c r="E481" s="14">
        <v>43219</v>
      </c>
      <c r="F481" s="15" t="s">
        <v>3972</v>
      </c>
      <c r="G481" s="16">
        <f t="shared" si="7"/>
        <v>1.3543981481478617E-4</v>
      </c>
      <c r="I481" t="b">
        <v>0</v>
      </c>
    </row>
    <row r="482" spans="1:9" s="18" customFormat="1" ht="14.85" customHeight="1" thickBot="1" x14ac:dyDescent="0.35">
      <c r="A482" s="18" t="s">
        <v>872</v>
      </c>
      <c r="B482" s="18" t="s">
        <v>881</v>
      </c>
      <c r="C482" s="18">
        <v>265083727</v>
      </c>
      <c r="D482" s="19" t="s">
        <v>3559</v>
      </c>
      <c r="E482" s="20">
        <v>43219</v>
      </c>
      <c r="F482" s="21" t="s">
        <v>3973</v>
      </c>
      <c r="G482" s="22">
        <f t="shared" si="7"/>
        <v>2.0584490740738204E-4</v>
      </c>
      <c r="H482" s="22"/>
      <c r="I482" s="18" t="b">
        <v>1</v>
      </c>
    </row>
    <row r="483" spans="1:9" ht="14.85" customHeight="1" x14ac:dyDescent="0.3">
      <c r="A483" t="s">
        <v>872</v>
      </c>
      <c r="B483" t="s">
        <v>2</v>
      </c>
      <c r="C483">
        <v>271627384</v>
      </c>
      <c r="D483" s="1" t="s">
        <v>3400</v>
      </c>
      <c r="E483" s="14">
        <v>43214</v>
      </c>
      <c r="F483" s="15" t="s">
        <v>3081</v>
      </c>
      <c r="I483" t="b">
        <v>0</v>
      </c>
    </row>
    <row r="484" spans="1:9" ht="14.85" customHeight="1" x14ac:dyDescent="0.3">
      <c r="A484" t="s">
        <v>872</v>
      </c>
      <c r="B484" t="s">
        <v>2</v>
      </c>
      <c r="C484">
        <v>271627384</v>
      </c>
      <c r="D484" s="1" t="s">
        <v>3470</v>
      </c>
      <c r="E484" s="14">
        <v>43214</v>
      </c>
      <c r="F484" s="15" t="s">
        <v>3082</v>
      </c>
      <c r="G484" s="16">
        <f t="shared" si="7"/>
        <v>6.0408564814815047E-4</v>
      </c>
      <c r="I484" t="b">
        <v>0</v>
      </c>
    </row>
    <row r="485" spans="1:9" ht="14.85" customHeight="1" x14ac:dyDescent="0.3">
      <c r="A485" t="s">
        <v>872</v>
      </c>
      <c r="B485" t="s">
        <v>2</v>
      </c>
      <c r="C485">
        <v>271627384</v>
      </c>
      <c r="D485" s="1" t="s">
        <v>3712</v>
      </c>
      <c r="E485" s="14">
        <v>43214</v>
      </c>
      <c r="F485" s="15" t="s">
        <v>3083</v>
      </c>
      <c r="G485" s="16">
        <f t="shared" si="7"/>
        <v>3.1769675925925889E-4</v>
      </c>
      <c r="I485" t="b">
        <v>0</v>
      </c>
    </row>
    <row r="486" spans="1:9" ht="14.85" customHeight="1" x14ac:dyDescent="0.3">
      <c r="A486" t="s">
        <v>872</v>
      </c>
      <c r="B486" t="s">
        <v>2</v>
      </c>
      <c r="C486">
        <v>271627384</v>
      </c>
      <c r="D486" s="1" t="s">
        <v>3538</v>
      </c>
      <c r="E486" s="14">
        <v>43214</v>
      </c>
      <c r="F486" s="15" t="s">
        <v>3084</v>
      </c>
      <c r="G486" s="16">
        <f t="shared" si="7"/>
        <v>1.639930555555752E-4</v>
      </c>
      <c r="I486" t="b">
        <v>1</v>
      </c>
    </row>
    <row r="487" spans="1:9" ht="14.85" customHeight="1" x14ac:dyDescent="0.3">
      <c r="A487" t="s">
        <v>872</v>
      </c>
      <c r="B487" t="s">
        <v>879</v>
      </c>
      <c r="C487">
        <v>271627384</v>
      </c>
      <c r="D487" s="1" t="s">
        <v>3545</v>
      </c>
      <c r="E487" s="14">
        <v>43214</v>
      </c>
      <c r="F487" s="15" t="s">
        <v>3974</v>
      </c>
      <c r="G487" s="16">
        <f t="shared" si="7"/>
        <v>7.0100694444442946E-4</v>
      </c>
      <c r="I487" t="b">
        <v>1</v>
      </c>
    </row>
    <row r="488" spans="1:9" ht="14.85" customHeight="1" x14ac:dyDescent="0.3">
      <c r="A488" t="s">
        <v>872</v>
      </c>
      <c r="B488" t="s">
        <v>881</v>
      </c>
      <c r="C488">
        <v>271627384</v>
      </c>
      <c r="D488" s="1" t="s">
        <v>3549</v>
      </c>
      <c r="E488" s="14">
        <v>43214</v>
      </c>
      <c r="F488" s="15" t="s">
        <v>3975</v>
      </c>
      <c r="G488" s="16">
        <f t="shared" si="7"/>
        <v>7.3108796296296463E-4</v>
      </c>
      <c r="I488" t="b">
        <v>0</v>
      </c>
    </row>
    <row r="489" spans="1:9" ht="14.85" customHeight="1" x14ac:dyDescent="0.3">
      <c r="A489" t="s">
        <v>872</v>
      </c>
      <c r="B489" t="s">
        <v>881</v>
      </c>
      <c r="C489">
        <v>271627384</v>
      </c>
      <c r="D489" s="1" t="s">
        <v>3437</v>
      </c>
      <c r="E489" s="14">
        <v>43214</v>
      </c>
      <c r="F489" s="15" t="s">
        <v>3976</v>
      </c>
      <c r="G489" s="16">
        <f t="shared" si="7"/>
        <v>4.3761574074073495E-4</v>
      </c>
      <c r="I489" t="b">
        <v>1</v>
      </c>
    </row>
    <row r="490" spans="1:9" ht="14.85" customHeight="1" x14ac:dyDescent="0.3">
      <c r="A490" t="s">
        <v>872</v>
      </c>
      <c r="B490" t="s">
        <v>554</v>
      </c>
      <c r="C490">
        <v>271627384</v>
      </c>
      <c r="D490" s="1" t="s">
        <v>3913</v>
      </c>
      <c r="E490" s="14">
        <v>43214</v>
      </c>
      <c r="F490" s="15" t="s">
        <v>3977</v>
      </c>
      <c r="G490" s="16">
        <f t="shared" si="7"/>
        <v>4.7621527777778894E-4</v>
      </c>
      <c r="I490" t="b">
        <v>1</v>
      </c>
    </row>
    <row r="491" spans="1:9" ht="14.85" customHeight="1" x14ac:dyDescent="0.3">
      <c r="A491" t="s">
        <v>872</v>
      </c>
      <c r="B491" t="s">
        <v>665</v>
      </c>
      <c r="C491">
        <v>271627384</v>
      </c>
      <c r="D491" s="1" t="s">
        <v>3649</v>
      </c>
      <c r="E491" s="14">
        <v>43214</v>
      </c>
      <c r="F491" s="15" t="s">
        <v>3978</v>
      </c>
      <c r="G491" s="16">
        <f t="shared" si="7"/>
        <v>1.2629861111111002E-3</v>
      </c>
      <c r="I491" t="b">
        <v>0</v>
      </c>
    </row>
    <row r="492" spans="1:9" ht="14.85" customHeight="1" x14ac:dyDescent="0.3">
      <c r="A492" t="s">
        <v>872</v>
      </c>
      <c r="B492" t="s">
        <v>665</v>
      </c>
      <c r="C492">
        <v>271627384</v>
      </c>
      <c r="D492" s="1" t="s">
        <v>3424</v>
      </c>
      <c r="E492" s="14">
        <v>43214</v>
      </c>
      <c r="F492" s="15" t="s">
        <v>3979</v>
      </c>
      <c r="G492" s="16">
        <f t="shared" si="7"/>
        <v>7.6469907407422655E-5</v>
      </c>
      <c r="I492" t="b">
        <v>1</v>
      </c>
    </row>
    <row r="493" spans="1:9" ht="14.85" customHeight="1" x14ac:dyDescent="0.3">
      <c r="A493" t="s">
        <v>872</v>
      </c>
      <c r="B493" t="s">
        <v>762</v>
      </c>
      <c r="C493">
        <v>271627384</v>
      </c>
      <c r="D493" s="1" t="s">
        <v>3426</v>
      </c>
      <c r="E493" s="14">
        <v>43214</v>
      </c>
      <c r="F493" s="15" t="s">
        <v>3980</v>
      </c>
      <c r="G493" s="16">
        <f t="shared" si="7"/>
        <v>1.1807291666666719E-3</v>
      </c>
      <c r="I493" t="b">
        <v>0</v>
      </c>
    </row>
    <row r="494" spans="1:9" ht="14.85" customHeight="1" x14ac:dyDescent="0.3">
      <c r="A494" t="s">
        <v>872</v>
      </c>
      <c r="B494" t="s">
        <v>762</v>
      </c>
      <c r="C494">
        <v>271627384</v>
      </c>
      <c r="D494" s="1" t="s">
        <v>3981</v>
      </c>
      <c r="E494" s="14">
        <v>43214</v>
      </c>
      <c r="F494" s="15" t="s">
        <v>3982</v>
      </c>
      <c r="G494" s="16">
        <f t="shared" si="7"/>
        <v>8.7300925925923312E-4</v>
      </c>
      <c r="I494" t="b">
        <v>0</v>
      </c>
    </row>
    <row r="495" spans="1:9" ht="14.85" customHeight="1" x14ac:dyDescent="0.3">
      <c r="A495" t="s">
        <v>872</v>
      </c>
      <c r="B495" t="s">
        <v>762</v>
      </c>
      <c r="C495">
        <v>271627384</v>
      </c>
      <c r="D495" s="1" t="s">
        <v>3981</v>
      </c>
      <c r="E495" s="14">
        <v>43214</v>
      </c>
      <c r="F495" s="15" t="s">
        <v>3983</v>
      </c>
      <c r="G495" s="16">
        <f t="shared" si="7"/>
        <v>6.5740740740755088E-5</v>
      </c>
      <c r="I495" t="b">
        <v>0</v>
      </c>
    </row>
    <row r="496" spans="1:9" s="18" customFormat="1" ht="14.85" customHeight="1" thickBot="1" x14ac:dyDescent="0.35">
      <c r="A496" s="18" t="s">
        <v>872</v>
      </c>
      <c r="B496" s="18" t="s">
        <v>762</v>
      </c>
      <c r="C496" s="18">
        <v>271627384</v>
      </c>
      <c r="D496" s="19" t="s">
        <v>907</v>
      </c>
      <c r="E496" s="20">
        <v>43214</v>
      </c>
      <c r="F496" s="21" t="s">
        <v>3984</v>
      </c>
      <c r="G496" s="22">
        <f t="shared" si="7"/>
        <v>4.6153935185183625E-4</v>
      </c>
      <c r="H496" s="22"/>
      <c r="I496" s="18" t="b">
        <v>1</v>
      </c>
    </row>
    <row r="497" spans="1:9" ht="14.85" customHeight="1" x14ac:dyDescent="0.3">
      <c r="A497" t="s">
        <v>872</v>
      </c>
      <c r="B497" t="s">
        <v>2</v>
      </c>
      <c r="C497">
        <v>277475471</v>
      </c>
      <c r="D497" s="1" t="s">
        <v>3405</v>
      </c>
      <c r="E497" s="14">
        <v>43216</v>
      </c>
      <c r="F497" s="15" t="s">
        <v>3085</v>
      </c>
      <c r="G497" s="16">
        <f t="shared" si="7"/>
        <v>5.1232638888888904E-2</v>
      </c>
      <c r="I497" t="b">
        <v>1</v>
      </c>
    </row>
    <row r="498" spans="1:9" ht="14.85" customHeight="1" x14ac:dyDescent="0.3">
      <c r="A498" t="s">
        <v>872</v>
      </c>
      <c r="B498" t="s">
        <v>879</v>
      </c>
      <c r="C498">
        <v>277475471</v>
      </c>
      <c r="D498" s="1" t="s">
        <v>3406</v>
      </c>
      <c r="E498" s="14">
        <v>43216</v>
      </c>
      <c r="F498" s="15" t="s">
        <v>3985</v>
      </c>
      <c r="G498" s="16">
        <f t="shared" si="7"/>
        <v>8.632291666666736E-4</v>
      </c>
      <c r="I498" t="b">
        <v>1</v>
      </c>
    </row>
    <row r="499" spans="1:9" ht="14.85" customHeight="1" x14ac:dyDescent="0.3">
      <c r="A499" t="s">
        <v>872</v>
      </c>
      <c r="B499" t="s">
        <v>881</v>
      </c>
      <c r="C499">
        <v>277475471</v>
      </c>
      <c r="D499" s="1" t="s">
        <v>3408</v>
      </c>
      <c r="E499" s="14">
        <v>43216</v>
      </c>
      <c r="F499" s="15" t="s">
        <v>3986</v>
      </c>
      <c r="G499" s="16">
        <f t="shared" si="7"/>
        <v>4.3898148148147076E-4</v>
      </c>
      <c r="I499" t="b">
        <v>0</v>
      </c>
    </row>
    <row r="500" spans="1:9" ht="14.85" customHeight="1" x14ac:dyDescent="0.3">
      <c r="A500" t="s">
        <v>872</v>
      </c>
      <c r="B500" t="s">
        <v>881</v>
      </c>
      <c r="C500">
        <v>277475471</v>
      </c>
      <c r="D500" s="1" t="s">
        <v>3437</v>
      </c>
      <c r="E500" s="14">
        <v>43216</v>
      </c>
      <c r="F500" s="15" t="s">
        <v>3987</v>
      </c>
      <c r="G500" s="16">
        <f t="shared" si="7"/>
        <v>2.4805555555554304E-4</v>
      </c>
      <c r="I500" t="b">
        <v>1</v>
      </c>
    </row>
    <row r="501" spans="1:9" ht="14.85" customHeight="1" x14ac:dyDescent="0.3">
      <c r="A501" t="s">
        <v>872</v>
      </c>
      <c r="B501" t="s">
        <v>554</v>
      </c>
      <c r="C501">
        <v>277475471</v>
      </c>
      <c r="D501" s="1" t="s">
        <v>3988</v>
      </c>
      <c r="E501" s="14">
        <v>43216</v>
      </c>
      <c r="F501" s="15" t="s">
        <v>3989</v>
      </c>
      <c r="G501" s="16">
        <f t="shared" si="7"/>
        <v>6.4581018518516942E-4</v>
      </c>
      <c r="I501" t="b">
        <v>1</v>
      </c>
    </row>
    <row r="502" spans="1:9" ht="14.85" customHeight="1" x14ac:dyDescent="0.3">
      <c r="A502" t="s">
        <v>872</v>
      </c>
      <c r="B502" t="s">
        <v>665</v>
      </c>
      <c r="C502">
        <v>277475471</v>
      </c>
      <c r="D502" s="1" t="s">
        <v>3424</v>
      </c>
      <c r="E502" s="14">
        <v>43216</v>
      </c>
      <c r="F502" s="15" t="s">
        <v>3990</v>
      </c>
      <c r="G502" s="16">
        <f t="shared" si="7"/>
        <v>2.3875115740741026E-3</v>
      </c>
      <c r="I502" t="b">
        <v>1</v>
      </c>
    </row>
    <row r="503" spans="1:9" ht="14.85" customHeight="1" x14ac:dyDescent="0.3">
      <c r="A503" t="s">
        <v>872</v>
      </c>
      <c r="B503" t="s">
        <v>762</v>
      </c>
      <c r="C503">
        <v>277475471</v>
      </c>
      <c r="D503" s="1" t="s">
        <v>907</v>
      </c>
      <c r="E503" s="14">
        <v>43216</v>
      </c>
      <c r="F503" s="15" t="s">
        <v>3991</v>
      </c>
      <c r="G503" s="16">
        <f t="shared" si="7"/>
        <v>1.3768981481481479E-3</v>
      </c>
      <c r="I503" t="b">
        <v>1</v>
      </c>
    </row>
    <row r="504" spans="1:9" ht="14.85" customHeight="1" x14ac:dyDescent="0.3">
      <c r="A504" t="s">
        <v>872</v>
      </c>
      <c r="B504" t="s">
        <v>2</v>
      </c>
      <c r="C504">
        <v>277475471</v>
      </c>
      <c r="D504" s="1" t="s">
        <v>3405</v>
      </c>
      <c r="E504" s="14">
        <v>43223</v>
      </c>
      <c r="F504" s="15" t="s">
        <v>3992</v>
      </c>
      <c r="G504" s="16">
        <f t="shared" si="7"/>
        <v>0.28973343750000002</v>
      </c>
      <c r="I504" t="b">
        <v>1</v>
      </c>
    </row>
    <row r="505" spans="1:9" ht="14.85" customHeight="1" x14ac:dyDescent="0.3">
      <c r="A505" t="s">
        <v>872</v>
      </c>
      <c r="B505" t="s">
        <v>879</v>
      </c>
      <c r="C505">
        <v>277475471</v>
      </c>
      <c r="D505" s="1" t="s">
        <v>3406</v>
      </c>
      <c r="E505" s="14">
        <v>43223</v>
      </c>
      <c r="F505" s="15" t="s">
        <v>3993</v>
      </c>
      <c r="G505" s="16">
        <f t="shared" si="7"/>
        <v>2.1516550925926303E-3</v>
      </c>
      <c r="I505" t="b">
        <v>1</v>
      </c>
    </row>
    <row r="506" spans="1:9" ht="14.85" customHeight="1" x14ac:dyDescent="0.3">
      <c r="A506" t="s">
        <v>872</v>
      </c>
      <c r="B506" t="s">
        <v>881</v>
      </c>
      <c r="C506">
        <v>277475471</v>
      </c>
      <c r="D506" s="1" t="s">
        <v>3408</v>
      </c>
      <c r="E506" s="14">
        <v>43223</v>
      </c>
      <c r="F506" s="15" t="s">
        <v>3994</v>
      </c>
      <c r="G506" s="16">
        <f t="shared" si="7"/>
        <v>3.9684027777769915E-4</v>
      </c>
      <c r="I506" t="b">
        <v>0</v>
      </c>
    </row>
    <row r="507" spans="1:9" ht="14.85" customHeight="1" x14ac:dyDescent="0.3">
      <c r="A507" t="s">
        <v>872</v>
      </c>
      <c r="B507" t="s">
        <v>881</v>
      </c>
      <c r="C507">
        <v>277475471</v>
      </c>
      <c r="D507" s="1" t="s">
        <v>3437</v>
      </c>
      <c r="E507" s="14">
        <v>43223</v>
      </c>
      <c r="F507" s="15" t="s">
        <v>3995</v>
      </c>
      <c r="G507" s="16">
        <f t="shared" si="7"/>
        <v>1.2266203703709122E-4</v>
      </c>
      <c r="I507" t="b">
        <v>1</v>
      </c>
    </row>
    <row r="508" spans="1:9" ht="14.85" customHeight="1" x14ac:dyDescent="0.3">
      <c r="A508" t="s">
        <v>872</v>
      </c>
      <c r="B508" t="s">
        <v>554</v>
      </c>
      <c r="C508">
        <v>277475471</v>
      </c>
      <c r="D508" s="1" t="s">
        <v>3490</v>
      </c>
      <c r="E508" s="14">
        <v>43223</v>
      </c>
      <c r="F508" s="15" t="s">
        <v>3996</v>
      </c>
      <c r="G508" s="16">
        <f t="shared" si="7"/>
        <v>1.4611805555555524E-3</v>
      </c>
      <c r="I508" t="b">
        <v>1</v>
      </c>
    </row>
    <row r="509" spans="1:9" ht="14.85" customHeight="1" x14ac:dyDescent="0.3">
      <c r="A509" t="s">
        <v>872</v>
      </c>
      <c r="B509" t="s">
        <v>665</v>
      </c>
      <c r="C509">
        <v>277475471</v>
      </c>
      <c r="D509" s="1" t="s">
        <v>3422</v>
      </c>
      <c r="E509" s="14">
        <v>43223</v>
      </c>
      <c r="F509" s="15" t="s">
        <v>3997</v>
      </c>
      <c r="G509" s="16">
        <f t="shared" si="7"/>
        <v>1.7209837962963159E-3</v>
      </c>
      <c r="I509" t="b">
        <v>0</v>
      </c>
    </row>
    <row r="510" spans="1:9" ht="14.85" customHeight="1" x14ac:dyDescent="0.3">
      <c r="A510" t="s">
        <v>872</v>
      </c>
      <c r="B510" t="s">
        <v>665</v>
      </c>
      <c r="C510">
        <v>277475471</v>
      </c>
      <c r="D510" s="1" t="s">
        <v>3493</v>
      </c>
      <c r="E510" s="14">
        <v>43223</v>
      </c>
      <c r="F510" s="15" t="s">
        <v>3998</v>
      </c>
      <c r="G510" s="16">
        <f t="shared" si="7"/>
        <v>7.9807870370368628E-4</v>
      </c>
      <c r="I510" t="b">
        <v>0</v>
      </c>
    </row>
    <row r="511" spans="1:9" ht="14.85" customHeight="1" x14ac:dyDescent="0.3">
      <c r="A511" t="s">
        <v>872</v>
      </c>
      <c r="B511" t="s">
        <v>665</v>
      </c>
      <c r="C511">
        <v>277475471</v>
      </c>
      <c r="D511" s="1" t="s">
        <v>3424</v>
      </c>
      <c r="E511" s="14">
        <v>43223</v>
      </c>
      <c r="F511" s="15" t="s">
        <v>3999</v>
      </c>
      <c r="G511" s="16">
        <f t="shared" si="7"/>
        <v>8.5769675925928546E-4</v>
      </c>
      <c r="I511" t="b">
        <v>1</v>
      </c>
    </row>
    <row r="512" spans="1:9" s="18" customFormat="1" ht="14.85" customHeight="1" thickBot="1" x14ac:dyDescent="0.35">
      <c r="A512" s="18" t="s">
        <v>872</v>
      </c>
      <c r="B512" s="18" t="s">
        <v>762</v>
      </c>
      <c r="C512" s="18">
        <v>277475471</v>
      </c>
      <c r="D512" s="19" t="s">
        <v>907</v>
      </c>
      <c r="E512" s="20">
        <v>43223</v>
      </c>
      <c r="F512" s="21" t="s">
        <v>4000</v>
      </c>
      <c r="G512" s="22">
        <f t="shared" si="7"/>
        <v>1.4585532407407342E-3</v>
      </c>
      <c r="H512" s="22"/>
      <c r="I512" s="18" t="b">
        <v>1</v>
      </c>
    </row>
    <row r="513" spans="1:9" ht="14.85" customHeight="1" x14ac:dyDescent="0.3">
      <c r="A513" t="s">
        <v>872</v>
      </c>
      <c r="B513" t="s">
        <v>2</v>
      </c>
      <c r="C513">
        <v>295685076</v>
      </c>
      <c r="D513" s="1" t="s">
        <v>3615</v>
      </c>
      <c r="E513" s="14">
        <v>43218</v>
      </c>
      <c r="F513" s="15" t="s">
        <v>3086</v>
      </c>
      <c r="G513" s="16">
        <f t="shared" si="7"/>
        <v>0.19356891203703708</v>
      </c>
      <c r="I513" t="b">
        <v>0</v>
      </c>
    </row>
    <row r="514" spans="1:9" ht="14.85" customHeight="1" x14ac:dyDescent="0.3">
      <c r="A514" t="s">
        <v>872</v>
      </c>
      <c r="B514" t="s">
        <v>2</v>
      </c>
      <c r="C514">
        <v>295685076</v>
      </c>
      <c r="D514" s="1" t="s">
        <v>3538</v>
      </c>
      <c r="E514" s="14">
        <v>43218</v>
      </c>
      <c r="F514" s="15" t="s">
        <v>3087</v>
      </c>
      <c r="G514" s="16">
        <f t="shared" si="7"/>
        <v>7.4113425925914633E-4</v>
      </c>
      <c r="I514" t="b">
        <v>1</v>
      </c>
    </row>
    <row r="515" spans="1:9" ht="14.85" customHeight="1" x14ac:dyDescent="0.3">
      <c r="A515" t="s">
        <v>872</v>
      </c>
      <c r="B515" t="s">
        <v>879</v>
      </c>
      <c r="C515">
        <v>295685076</v>
      </c>
      <c r="D515" s="1" t="s">
        <v>3406</v>
      </c>
      <c r="E515" s="14">
        <v>43218</v>
      </c>
      <c r="F515" s="15" t="s">
        <v>4001</v>
      </c>
      <c r="G515" s="16">
        <f t="shared" si="7"/>
        <v>4.2814814814817748E-4</v>
      </c>
      <c r="I515" t="b">
        <v>1</v>
      </c>
    </row>
    <row r="516" spans="1:9" ht="14.85" customHeight="1" x14ac:dyDescent="0.3">
      <c r="A516" t="s">
        <v>872</v>
      </c>
      <c r="B516" t="s">
        <v>881</v>
      </c>
      <c r="C516">
        <v>295685076</v>
      </c>
      <c r="D516" s="1" t="s">
        <v>3437</v>
      </c>
      <c r="E516" s="14">
        <v>43218</v>
      </c>
      <c r="F516" s="15" t="s">
        <v>4002</v>
      </c>
      <c r="G516" s="16">
        <f t="shared" ref="G516:G579" si="8">F516-F515</f>
        <v>7.2681712962963108E-4</v>
      </c>
      <c r="I516" t="b">
        <v>1</v>
      </c>
    </row>
    <row r="517" spans="1:9" ht="14.85" customHeight="1" x14ac:dyDescent="0.3">
      <c r="A517" t="s">
        <v>872</v>
      </c>
      <c r="B517" t="s">
        <v>554</v>
      </c>
      <c r="C517">
        <v>295685076</v>
      </c>
      <c r="D517" s="1" t="s">
        <v>4003</v>
      </c>
      <c r="E517" s="14">
        <v>43218</v>
      </c>
      <c r="F517" s="15" t="s">
        <v>4004</v>
      </c>
      <c r="G517" s="16">
        <f t="shared" si="8"/>
        <v>1.02562500000003E-3</v>
      </c>
      <c r="I517" t="b">
        <v>0</v>
      </c>
    </row>
    <row r="518" spans="1:9" ht="14.85" customHeight="1" x14ac:dyDescent="0.3">
      <c r="A518" t="s">
        <v>872</v>
      </c>
      <c r="B518" t="s">
        <v>554</v>
      </c>
      <c r="C518">
        <v>295685076</v>
      </c>
      <c r="D518" s="1" t="s">
        <v>4005</v>
      </c>
      <c r="E518" s="14">
        <v>43218</v>
      </c>
      <c r="F518" s="15" t="s">
        <v>4006</v>
      </c>
      <c r="G518" s="16">
        <f t="shared" si="8"/>
        <v>2.8611111111098708E-4</v>
      </c>
      <c r="I518" t="b">
        <v>1</v>
      </c>
    </row>
    <row r="519" spans="1:9" ht="14.85" customHeight="1" x14ac:dyDescent="0.3">
      <c r="A519" t="s">
        <v>872</v>
      </c>
      <c r="B519" t="s">
        <v>665</v>
      </c>
      <c r="C519">
        <v>295685076</v>
      </c>
      <c r="D519" s="1" t="s">
        <v>4007</v>
      </c>
      <c r="E519" s="14">
        <v>43218</v>
      </c>
      <c r="F519" s="15" t="s">
        <v>4008</v>
      </c>
      <c r="G519" s="16">
        <f t="shared" si="8"/>
        <v>1.0615740740742563E-3</v>
      </c>
      <c r="I519" t="b">
        <v>0</v>
      </c>
    </row>
    <row r="520" spans="1:9" s="18" customFormat="1" ht="14.85" customHeight="1" thickBot="1" x14ac:dyDescent="0.35">
      <c r="A520" s="18" t="s">
        <v>872</v>
      </c>
      <c r="B520" s="18" t="s">
        <v>665</v>
      </c>
      <c r="C520" s="18">
        <v>295685076</v>
      </c>
      <c r="D520" s="19" t="s">
        <v>4009</v>
      </c>
      <c r="E520" s="20">
        <v>43218</v>
      </c>
      <c r="F520" s="21" t="s">
        <v>4010</v>
      </c>
      <c r="G520" s="22">
        <f t="shared" si="8"/>
        <v>9.2710648148142116E-4</v>
      </c>
      <c r="H520" s="22"/>
      <c r="I520" s="18" t="b">
        <v>1</v>
      </c>
    </row>
    <row r="521" spans="1:9" ht="14.85" customHeight="1" x14ac:dyDescent="0.3">
      <c r="A521" t="s">
        <v>872</v>
      </c>
      <c r="B521" t="s">
        <v>2</v>
      </c>
      <c r="C521">
        <v>301402026</v>
      </c>
      <c r="D521" s="1" t="s">
        <v>3534</v>
      </c>
      <c r="E521" s="14">
        <v>43216</v>
      </c>
      <c r="F521" s="15" t="s">
        <v>3088</v>
      </c>
      <c r="I521" t="b">
        <v>0</v>
      </c>
    </row>
    <row r="522" spans="1:9" ht="14.85" customHeight="1" x14ac:dyDescent="0.3">
      <c r="A522" t="s">
        <v>872</v>
      </c>
      <c r="B522" t="s">
        <v>2</v>
      </c>
      <c r="C522">
        <v>301402026</v>
      </c>
      <c r="D522" s="1" t="s">
        <v>3467</v>
      </c>
      <c r="E522" s="14">
        <v>43216</v>
      </c>
      <c r="F522" s="15" t="s">
        <v>3089</v>
      </c>
      <c r="G522" s="16">
        <f t="shared" si="8"/>
        <v>2.1615740740743572E-4</v>
      </c>
      <c r="I522" t="b">
        <v>0</v>
      </c>
    </row>
    <row r="523" spans="1:9" ht="14.85" customHeight="1" x14ac:dyDescent="0.3">
      <c r="A523" t="s">
        <v>872</v>
      </c>
      <c r="B523" t="s">
        <v>2</v>
      </c>
      <c r="C523">
        <v>301402026</v>
      </c>
      <c r="D523" s="1" t="s">
        <v>4011</v>
      </c>
      <c r="E523" s="14">
        <v>43216</v>
      </c>
      <c r="F523" s="15" t="s">
        <v>3090</v>
      </c>
      <c r="G523" s="16">
        <f t="shared" si="8"/>
        <v>8.993055555555074E-4</v>
      </c>
      <c r="I523" t="b">
        <v>0</v>
      </c>
    </row>
    <row r="524" spans="1:9" ht="14.85" customHeight="1" x14ac:dyDescent="0.3">
      <c r="A524" t="s">
        <v>872</v>
      </c>
      <c r="B524" t="s">
        <v>2</v>
      </c>
      <c r="C524">
        <v>301402026</v>
      </c>
      <c r="D524" s="1" t="s">
        <v>3403</v>
      </c>
      <c r="E524" s="14">
        <v>43216</v>
      </c>
      <c r="F524" s="15" t="s">
        <v>3091</v>
      </c>
      <c r="G524" s="16">
        <f t="shared" si="8"/>
        <v>1.1311574074074349E-3</v>
      </c>
      <c r="I524" t="b">
        <v>0</v>
      </c>
    </row>
    <row r="525" spans="1:9" ht="14.85" customHeight="1" x14ac:dyDescent="0.3">
      <c r="A525" t="s">
        <v>872</v>
      </c>
      <c r="B525" t="s">
        <v>2</v>
      </c>
      <c r="C525">
        <v>301402026</v>
      </c>
      <c r="D525" s="1" t="s">
        <v>3402</v>
      </c>
      <c r="E525" s="14">
        <v>43216</v>
      </c>
      <c r="F525" s="15" t="s">
        <v>3092</v>
      </c>
      <c r="G525" s="16">
        <f t="shared" si="8"/>
        <v>1.9581018518521898E-4</v>
      </c>
      <c r="I525" t="b">
        <v>0</v>
      </c>
    </row>
    <row r="526" spans="1:9" ht="14.85" customHeight="1" x14ac:dyDescent="0.3">
      <c r="A526" t="s">
        <v>872</v>
      </c>
      <c r="B526" t="s">
        <v>2</v>
      </c>
      <c r="C526">
        <v>301402026</v>
      </c>
      <c r="D526" s="1" t="s">
        <v>3615</v>
      </c>
      <c r="E526" s="14">
        <v>43216</v>
      </c>
      <c r="F526" s="15" t="s">
        <v>3093</v>
      </c>
      <c r="G526" s="16">
        <f t="shared" si="8"/>
        <v>2.208564814814018E-4</v>
      </c>
      <c r="I526" t="b">
        <v>0</v>
      </c>
    </row>
    <row r="527" spans="1:9" ht="14.85" customHeight="1" x14ac:dyDescent="0.3">
      <c r="A527" t="s">
        <v>872</v>
      </c>
      <c r="B527" t="s">
        <v>2</v>
      </c>
      <c r="C527">
        <v>301402026</v>
      </c>
      <c r="D527" s="1" t="s">
        <v>3538</v>
      </c>
      <c r="E527" s="14">
        <v>43216</v>
      </c>
      <c r="F527" s="15" t="s">
        <v>3094</v>
      </c>
      <c r="G527" s="16">
        <f t="shared" si="8"/>
        <v>2.2090277777775391E-4</v>
      </c>
      <c r="I527" t="b">
        <v>1</v>
      </c>
    </row>
    <row r="528" spans="1:9" ht="14.85" customHeight="1" x14ac:dyDescent="0.3">
      <c r="A528" t="s">
        <v>872</v>
      </c>
      <c r="B528" t="s">
        <v>879</v>
      </c>
      <c r="C528">
        <v>301402026</v>
      </c>
      <c r="D528" s="1" t="s">
        <v>4012</v>
      </c>
      <c r="E528" s="14">
        <v>43216</v>
      </c>
      <c r="F528" s="15" t="s">
        <v>4013</v>
      </c>
      <c r="G528" s="16">
        <f t="shared" si="8"/>
        <v>1.7284375000000685E-3</v>
      </c>
      <c r="I528" t="b">
        <v>0</v>
      </c>
    </row>
    <row r="529" spans="1:9" ht="14.85" customHeight="1" x14ac:dyDescent="0.3">
      <c r="A529" t="s">
        <v>872</v>
      </c>
      <c r="B529" t="s">
        <v>879</v>
      </c>
      <c r="C529">
        <v>301402026</v>
      </c>
      <c r="D529" s="1" t="s">
        <v>4014</v>
      </c>
      <c r="E529" s="14">
        <v>43216</v>
      </c>
      <c r="F529" s="15" t="s">
        <v>4015</v>
      </c>
      <c r="G529" s="16">
        <f t="shared" si="8"/>
        <v>3.6212962962955952E-4</v>
      </c>
      <c r="I529" t="b">
        <v>0</v>
      </c>
    </row>
    <row r="530" spans="1:9" ht="14.85" customHeight="1" x14ac:dyDescent="0.3">
      <c r="A530" t="s">
        <v>872</v>
      </c>
      <c r="B530" t="s">
        <v>879</v>
      </c>
      <c r="C530">
        <v>301402026</v>
      </c>
      <c r="D530" s="1" t="s">
        <v>4016</v>
      </c>
      <c r="E530" s="14">
        <v>43216</v>
      </c>
      <c r="F530" s="15" t="s">
        <v>4017</v>
      </c>
      <c r="G530" s="16">
        <f t="shared" si="8"/>
        <v>1.4269918981481555E-2</v>
      </c>
      <c r="I530" t="b">
        <v>0</v>
      </c>
    </row>
    <row r="531" spans="1:9" ht="14.85" customHeight="1" x14ac:dyDescent="0.3">
      <c r="A531" t="s">
        <v>872</v>
      </c>
      <c r="B531" t="s">
        <v>879</v>
      </c>
      <c r="C531">
        <v>301402026</v>
      </c>
      <c r="D531" s="1" t="s">
        <v>4018</v>
      </c>
      <c r="E531" s="14">
        <v>43216</v>
      </c>
      <c r="F531" s="15" t="s">
        <v>4019</v>
      </c>
      <c r="G531" s="16">
        <f t="shared" si="8"/>
        <v>3.3574074074060878E-4</v>
      </c>
      <c r="I531" t="b">
        <v>0</v>
      </c>
    </row>
    <row r="532" spans="1:9" ht="14.85" customHeight="1" x14ac:dyDescent="0.3">
      <c r="A532" t="s">
        <v>872</v>
      </c>
      <c r="B532" t="s">
        <v>879</v>
      </c>
      <c r="C532">
        <v>301402026</v>
      </c>
      <c r="D532" s="1" t="s">
        <v>3929</v>
      </c>
      <c r="E532" s="14">
        <v>43216</v>
      </c>
      <c r="F532" s="15" t="s">
        <v>4020</v>
      </c>
      <c r="G532" s="16">
        <f t="shared" si="8"/>
        <v>6.6046643518519188E-3</v>
      </c>
      <c r="I532" t="b">
        <v>0</v>
      </c>
    </row>
    <row r="533" spans="1:9" ht="14.85" customHeight="1" x14ac:dyDescent="0.3">
      <c r="A533" t="s">
        <v>872</v>
      </c>
      <c r="B533" t="s">
        <v>879</v>
      </c>
      <c r="C533">
        <v>301402026</v>
      </c>
      <c r="D533" s="1" t="s">
        <v>4021</v>
      </c>
      <c r="E533" s="14">
        <v>43216</v>
      </c>
      <c r="F533" s="15" t="s">
        <v>4022</v>
      </c>
      <c r="G533" s="16">
        <f t="shared" si="8"/>
        <v>6.5787037037079443E-5</v>
      </c>
      <c r="I533" t="b">
        <v>0</v>
      </c>
    </row>
    <row r="534" spans="1:9" s="18" customFormat="1" ht="14.85" customHeight="1" thickBot="1" x14ac:dyDescent="0.35">
      <c r="A534" s="18" t="s">
        <v>872</v>
      </c>
      <c r="B534" s="18" t="s">
        <v>879</v>
      </c>
      <c r="C534" s="18">
        <v>301402026</v>
      </c>
      <c r="D534" s="19" t="s">
        <v>4023</v>
      </c>
      <c r="E534" s="20">
        <v>43216</v>
      </c>
      <c r="F534" s="21" t="s">
        <v>4024</v>
      </c>
      <c r="G534" s="22">
        <f t="shared" si="8"/>
        <v>2.0006944444439512E-4</v>
      </c>
      <c r="H534" s="22"/>
      <c r="I534" s="18" t="b">
        <v>1</v>
      </c>
    </row>
    <row r="535" spans="1:9" ht="14.85" customHeight="1" x14ac:dyDescent="0.3">
      <c r="A535" t="s">
        <v>872</v>
      </c>
      <c r="B535" t="s">
        <v>2</v>
      </c>
      <c r="C535">
        <v>333030749</v>
      </c>
      <c r="D535" s="1" t="s">
        <v>4025</v>
      </c>
      <c r="E535" s="14">
        <v>43216</v>
      </c>
      <c r="F535" s="15" t="s">
        <v>3095</v>
      </c>
      <c r="I535" t="b">
        <v>0</v>
      </c>
    </row>
    <row r="536" spans="1:9" ht="14.85" customHeight="1" x14ac:dyDescent="0.3">
      <c r="A536" t="s">
        <v>872</v>
      </c>
      <c r="B536" t="s">
        <v>2</v>
      </c>
      <c r="C536">
        <v>333030749</v>
      </c>
      <c r="D536" s="1" t="s">
        <v>3433</v>
      </c>
      <c r="E536" s="14">
        <v>43216</v>
      </c>
      <c r="F536" s="15" t="s">
        <v>3096</v>
      </c>
      <c r="G536" s="16">
        <f t="shared" si="8"/>
        <v>1.7642361111111504E-4</v>
      </c>
      <c r="I536" t="b">
        <v>0</v>
      </c>
    </row>
    <row r="537" spans="1:9" ht="14.85" customHeight="1" x14ac:dyDescent="0.3">
      <c r="A537" t="s">
        <v>872</v>
      </c>
      <c r="B537" t="s">
        <v>2</v>
      </c>
      <c r="C537">
        <v>333030749</v>
      </c>
      <c r="D537" s="1" t="s">
        <v>3405</v>
      </c>
      <c r="E537" s="14">
        <v>43216</v>
      </c>
      <c r="F537" s="15" t="s">
        <v>3097</v>
      </c>
      <c r="G537" s="16">
        <f t="shared" si="8"/>
        <v>2.8054398148147364E-4</v>
      </c>
      <c r="I537" t="b">
        <v>1</v>
      </c>
    </row>
    <row r="538" spans="1:9" ht="14.85" customHeight="1" x14ac:dyDescent="0.3">
      <c r="A538" t="s">
        <v>872</v>
      </c>
      <c r="B538" t="s">
        <v>879</v>
      </c>
      <c r="C538">
        <v>333030749</v>
      </c>
      <c r="D538" s="1" t="s">
        <v>3406</v>
      </c>
      <c r="E538" s="14">
        <v>43216</v>
      </c>
      <c r="F538" s="15" t="s">
        <v>4026</v>
      </c>
      <c r="G538" s="16">
        <f t="shared" si="8"/>
        <v>5.3320601851850058E-4</v>
      </c>
      <c r="I538" t="b">
        <v>1</v>
      </c>
    </row>
    <row r="539" spans="1:9" ht="14.85" customHeight="1" x14ac:dyDescent="0.3">
      <c r="A539" t="s">
        <v>872</v>
      </c>
      <c r="B539" t="s">
        <v>881</v>
      </c>
      <c r="C539">
        <v>333030749</v>
      </c>
      <c r="D539" s="1" t="s">
        <v>3741</v>
      </c>
      <c r="E539" s="14">
        <v>43216</v>
      </c>
      <c r="F539" s="15" t="s">
        <v>4027</v>
      </c>
      <c r="G539" s="16">
        <f t="shared" si="8"/>
        <v>7.069675925925889E-4</v>
      </c>
      <c r="I539" t="b">
        <v>0</v>
      </c>
    </row>
    <row r="540" spans="1:9" ht="14.85" customHeight="1" x14ac:dyDescent="0.3">
      <c r="A540" t="s">
        <v>872</v>
      </c>
      <c r="B540" t="s">
        <v>881</v>
      </c>
      <c r="C540">
        <v>333030749</v>
      </c>
      <c r="D540" s="1" t="s">
        <v>3743</v>
      </c>
      <c r="E540" s="14">
        <v>43216</v>
      </c>
      <c r="F540" s="15" t="s">
        <v>4028</v>
      </c>
      <c r="G540" s="16">
        <f t="shared" si="8"/>
        <v>1.5991898148148831E-4</v>
      </c>
      <c r="I540" t="b">
        <v>0</v>
      </c>
    </row>
    <row r="541" spans="1:9" ht="14.85" customHeight="1" x14ac:dyDescent="0.3">
      <c r="A541" t="s">
        <v>872</v>
      </c>
      <c r="B541" t="s">
        <v>881</v>
      </c>
      <c r="C541">
        <v>333030749</v>
      </c>
      <c r="D541" s="1" t="s">
        <v>3549</v>
      </c>
      <c r="E541" s="14">
        <v>43216</v>
      </c>
      <c r="F541" s="15" t="s">
        <v>4029</v>
      </c>
      <c r="G541" s="16">
        <f t="shared" si="8"/>
        <v>1.7628472222222524E-4</v>
      </c>
      <c r="I541" t="b">
        <v>0</v>
      </c>
    </row>
    <row r="542" spans="1:9" ht="14.85" customHeight="1" x14ac:dyDescent="0.3">
      <c r="A542" t="s">
        <v>872</v>
      </c>
      <c r="B542" t="s">
        <v>881</v>
      </c>
      <c r="C542">
        <v>333030749</v>
      </c>
      <c r="D542" s="1" t="s">
        <v>3437</v>
      </c>
      <c r="E542" s="14">
        <v>43216</v>
      </c>
      <c r="F542" s="15" t="s">
        <v>4030</v>
      </c>
      <c r="G542" s="16">
        <f t="shared" si="8"/>
        <v>2.1023148148147097E-4</v>
      </c>
      <c r="I542" t="b">
        <v>1</v>
      </c>
    </row>
    <row r="543" spans="1:9" ht="14.85" customHeight="1" x14ac:dyDescent="0.3">
      <c r="A543" t="s">
        <v>872</v>
      </c>
      <c r="B543" t="s">
        <v>554</v>
      </c>
      <c r="C543">
        <v>333030749</v>
      </c>
      <c r="D543" s="1" t="s">
        <v>3988</v>
      </c>
      <c r="E543" s="14">
        <v>43216</v>
      </c>
      <c r="F543" s="15" t="s">
        <v>4031</v>
      </c>
      <c r="G543" s="16">
        <f t="shared" si="8"/>
        <v>5.3534722222223219E-4</v>
      </c>
      <c r="I543" t="b">
        <v>1</v>
      </c>
    </row>
    <row r="544" spans="1:9" ht="14.85" customHeight="1" x14ac:dyDescent="0.3">
      <c r="A544" t="s">
        <v>872</v>
      </c>
      <c r="B544" t="s">
        <v>665</v>
      </c>
      <c r="C544">
        <v>333030749</v>
      </c>
      <c r="D544" s="1" t="s">
        <v>4032</v>
      </c>
      <c r="E544" s="14">
        <v>43216</v>
      </c>
      <c r="F544" s="15" t="s">
        <v>4033</v>
      </c>
      <c r="G544" s="16">
        <f t="shared" si="8"/>
        <v>8.2417824074074164E-4</v>
      </c>
      <c r="I544" t="b">
        <v>0</v>
      </c>
    </row>
    <row r="545" spans="1:9" ht="14.85" customHeight="1" x14ac:dyDescent="0.3">
      <c r="A545" t="s">
        <v>872</v>
      </c>
      <c r="B545" t="s">
        <v>665</v>
      </c>
      <c r="C545">
        <v>333030749</v>
      </c>
      <c r="D545" s="1" t="s">
        <v>4034</v>
      </c>
      <c r="E545" s="14">
        <v>43216</v>
      </c>
      <c r="F545" s="15" t="s">
        <v>4035</v>
      </c>
      <c r="G545" s="16">
        <f t="shared" si="8"/>
        <v>4.8285879629630934E-4</v>
      </c>
      <c r="I545" t="b">
        <v>0</v>
      </c>
    </row>
    <row r="546" spans="1:9" ht="14.85" customHeight="1" x14ac:dyDescent="0.3">
      <c r="A546" t="s">
        <v>872</v>
      </c>
      <c r="B546" t="s">
        <v>665</v>
      </c>
      <c r="C546">
        <v>333030749</v>
      </c>
      <c r="D546" s="1" t="s">
        <v>4036</v>
      </c>
      <c r="E546" s="14">
        <v>43216</v>
      </c>
      <c r="F546" s="15" t="s">
        <v>4037</v>
      </c>
      <c r="G546" s="16">
        <f t="shared" si="8"/>
        <v>2.8471064814813984E-4</v>
      </c>
      <c r="I546" t="b">
        <v>0</v>
      </c>
    </row>
    <row r="547" spans="1:9" ht="14.85" customHeight="1" x14ac:dyDescent="0.3">
      <c r="A547" t="s">
        <v>872</v>
      </c>
      <c r="B547" t="s">
        <v>665</v>
      </c>
      <c r="C547">
        <v>333030749</v>
      </c>
      <c r="D547" s="1" t="s">
        <v>4038</v>
      </c>
      <c r="E547" s="14">
        <v>43216</v>
      </c>
      <c r="F547" s="15" t="s">
        <v>4039</v>
      </c>
      <c r="G547" s="16">
        <f t="shared" si="8"/>
        <v>2.2599537037037987E-4</v>
      </c>
      <c r="I547" t="b">
        <v>1</v>
      </c>
    </row>
    <row r="548" spans="1:9" ht="14.85" customHeight="1" x14ac:dyDescent="0.3">
      <c r="A548" t="s">
        <v>872</v>
      </c>
      <c r="B548" t="s">
        <v>762</v>
      </c>
      <c r="C548">
        <v>333030749</v>
      </c>
      <c r="D548" s="1" t="s">
        <v>4040</v>
      </c>
      <c r="E548" s="14">
        <v>43216</v>
      </c>
      <c r="F548" s="15" t="s">
        <v>4041</v>
      </c>
      <c r="G548" s="16">
        <f t="shared" si="8"/>
        <v>1.1773495370370202E-3</v>
      </c>
      <c r="I548" t="b">
        <v>0</v>
      </c>
    </row>
    <row r="549" spans="1:9" s="18" customFormat="1" ht="14.85" customHeight="1" thickBot="1" x14ac:dyDescent="0.35">
      <c r="A549" s="18" t="s">
        <v>872</v>
      </c>
      <c r="B549" s="18" t="s">
        <v>762</v>
      </c>
      <c r="C549" s="18">
        <v>333030749</v>
      </c>
      <c r="D549" s="19" t="s">
        <v>907</v>
      </c>
      <c r="E549" s="20">
        <v>43216</v>
      </c>
      <c r="F549" s="21" t="s">
        <v>4042</v>
      </c>
      <c r="G549" s="22">
        <f t="shared" si="8"/>
        <v>1.0021759259259411E-3</v>
      </c>
      <c r="H549" s="22"/>
      <c r="I549" s="18" t="b">
        <v>1</v>
      </c>
    </row>
    <row r="550" spans="1:9" ht="14.85" customHeight="1" x14ac:dyDescent="0.3">
      <c r="A550" t="s">
        <v>872</v>
      </c>
      <c r="B550" t="s">
        <v>2</v>
      </c>
      <c r="C550">
        <v>335074713</v>
      </c>
      <c r="D550" s="1" t="s">
        <v>3534</v>
      </c>
      <c r="E550" s="14">
        <v>43220</v>
      </c>
      <c r="F550" s="15" t="s">
        <v>3098</v>
      </c>
      <c r="I550" t="b">
        <v>0</v>
      </c>
    </row>
    <row r="551" spans="1:9" ht="14.85" customHeight="1" x14ac:dyDescent="0.3">
      <c r="A551" t="s">
        <v>872</v>
      </c>
      <c r="B551" t="s">
        <v>2</v>
      </c>
      <c r="C551">
        <v>335074713</v>
      </c>
      <c r="D551" s="1" t="s">
        <v>4043</v>
      </c>
      <c r="E551" s="14">
        <v>43220</v>
      </c>
      <c r="F551" s="15" t="s">
        <v>3099</v>
      </c>
      <c r="G551" s="16">
        <f t="shared" si="8"/>
        <v>3.3348379629628833E-4</v>
      </c>
      <c r="I551" t="b">
        <v>0</v>
      </c>
    </row>
    <row r="552" spans="1:9" ht="14.85" customHeight="1" x14ac:dyDescent="0.3">
      <c r="A552" t="s">
        <v>872</v>
      </c>
      <c r="B552" t="s">
        <v>2</v>
      </c>
      <c r="C552">
        <v>335074713</v>
      </c>
      <c r="D552" s="1" t="s">
        <v>4044</v>
      </c>
      <c r="E552" s="14">
        <v>43220</v>
      </c>
      <c r="F552" s="15" t="s">
        <v>3100</v>
      </c>
      <c r="G552" s="16">
        <f t="shared" si="8"/>
        <v>1.3677083333334117E-4</v>
      </c>
      <c r="I552" t="b">
        <v>0</v>
      </c>
    </row>
    <row r="553" spans="1:9" ht="14.85" customHeight="1" x14ac:dyDescent="0.3">
      <c r="A553" t="s">
        <v>872</v>
      </c>
      <c r="B553" t="s">
        <v>2</v>
      </c>
      <c r="C553">
        <v>335074713</v>
      </c>
      <c r="D553" s="1" t="s">
        <v>4045</v>
      </c>
      <c r="E553" s="14">
        <v>43220</v>
      </c>
      <c r="F553" s="15" t="s">
        <v>3101</v>
      </c>
      <c r="G553" s="16">
        <f t="shared" si="8"/>
        <v>5.0856481481481586E-4</v>
      </c>
      <c r="I553" t="b">
        <v>0</v>
      </c>
    </row>
    <row r="554" spans="1:9" ht="14.85" customHeight="1" x14ac:dyDescent="0.3">
      <c r="A554" t="s">
        <v>872</v>
      </c>
      <c r="B554" t="s">
        <v>2</v>
      </c>
      <c r="C554">
        <v>335074713</v>
      </c>
      <c r="D554" s="1" t="s">
        <v>3470</v>
      </c>
      <c r="E554" s="14">
        <v>43220</v>
      </c>
      <c r="F554" s="15" t="s">
        <v>3102</v>
      </c>
      <c r="G554" s="16">
        <f t="shared" si="8"/>
        <v>3.0761574074072984E-4</v>
      </c>
      <c r="I554" t="b">
        <v>0</v>
      </c>
    </row>
    <row r="555" spans="1:9" ht="14.85" customHeight="1" x14ac:dyDescent="0.3">
      <c r="A555" t="s">
        <v>872</v>
      </c>
      <c r="B555" t="s">
        <v>2</v>
      </c>
      <c r="C555">
        <v>335074713</v>
      </c>
      <c r="D555" s="1" t="s">
        <v>3537</v>
      </c>
      <c r="E555" s="14">
        <v>43220</v>
      </c>
      <c r="F555" s="15" t="s">
        <v>3103</v>
      </c>
      <c r="G555" s="16">
        <f t="shared" si="8"/>
        <v>1.7552430555555637E-3</v>
      </c>
      <c r="I555" t="b">
        <v>0</v>
      </c>
    </row>
    <row r="556" spans="1:9" ht="14.85" customHeight="1" x14ac:dyDescent="0.3">
      <c r="A556" t="s">
        <v>872</v>
      </c>
      <c r="B556" t="s">
        <v>2</v>
      </c>
      <c r="C556">
        <v>335074713</v>
      </c>
      <c r="D556" s="1" t="s">
        <v>3534</v>
      </c>
      <c r="E556" s="14">
        <v>43220</v>
      </c>
      <c r="F556" s="15" t="s">
        <v>3104</v>
      </c>
      <c r="G556" s="16">
        <f t="shared" si="8"/>
        <v>3.9937500000000736E-4</v>
      </c>
      <c r="I556" t="b">
        <v>0</v>
      </c>
    </row>
    <row r="557" spans="1:9" ht="14.85" customHeight="1" x14ac:dyDescent="0.3">
      <c r="A557" t="s">
        <v>872</v>
      </c>
      <c r="B557" t="s">
        <v>2</v>
      </c>
      <c r="C557">
        <v>335074713</v>
      </c>
      <c r="D557" s="1" t="s">
        <v>4046</v>
      </c>
      <c r="E557" s="14">
        <v>43220</v>
      </c>
      <c r="F557" s="15" t="s">
        <v>3105</v>
      </c>
      <c r="G557" s="16">
        <f t="shared" si="8"/>
        <v>4.478587962963021E-4</v>
      </c>
      <c r="I557" t="b">
        <v>0</v>
      </c>
    </row>
    <row r="558" spans="1:9" ht="14.85" customHeight="1" x14ac:dyDescent="0.3">
      <c r="A558" t="s">
        <v>872</v>
      </c>
      <c r="B558" t="s">
        <v>2</v>
      </c>
      <c r="C558">
        <v>335074713</v>
      </c>
      <c r="D558" s="1" t="s">
        <v>4046</v>
      </c>
      <c r="E558" s="14">
        <v>43220</v>
      </c>
      <c r="F558" s="15" t="s">
        <v>3106</v>
      </c>
      <c r="G558" s="16">
        <f t="shared" si="8"/>
        <v>2.4140046296296236E-4</v>
      </c>
      <c r="I558" t="b">
        <v>0</v>
      </c>
    </row>
    <row r="559" spans="1:9" ht="14.85" customHeight="1" x14ac:dyDescent="0.3">
      <c r="A559" t="s">
        <v>872</v>
      </c>
      <c r="B559" t="s">
        <v>2</v>
      </c>
      <c r="C559">
        <v>335074713</v>
      </c>
      <c r="D559" s="1" t="s">
        <v>3469</v>
      </c>
      <c r="E559" s="14">
        <v>43220</v>
      </c>
      <c r="F559" s="15" t="s">
        <v>3107</v>
      </c>
      <c r="G559" s="16">
        <f t="shared" si="8"/>
        <v>2.0198842592592525E-3</v>
      </c>
      <c r="I559" t="b">
        <v>0</v>
      </c>
    </row>
    <row r="560" spans="1:9" s="18" customFormat="1" ht="14.85" customHeight="1" thickBot="1" x14ac:dyDescent="0.35">
      <c r="A560" s="18" t="s">
        <v>872</v>
      </c>
      <c r="B560" s="18" t="s">
        <v>2</v>
      </c>
      <c r="C560" s="18">
        <v>335074713</v>
      </c>
      <c r="D560" s="19" t="s">
        <v>4047</v>
      </c>
      <c r="E560" s="20">
        <v>43220</v>
      </c>
      <c r="F560" s="21" t="s">
        <v>3108</v>
      </c>
      <c r="G560" s="22">
        <f t="shared" si="8"/>
        <v>1.9803240740740025E-4</v>
      </c>
      <c r="H560" s="22"/>
      <c r="I560" s="18" t="b">
        <v>0</v>
      </c>
    </row>
    <row r="561" spans="1:9" ht="14.85" customHeight="1" x14ac:dyDescent="0.3">
      <c r="A561" t="s">
        <v>872</v>
      </c>
      <c r="B561" t="s">
        <v>2</v>
      </c>
      <c r="C561">
        <v>353072782</v>
      </c>
      <c r="D561" s="1" t="s">
        <v>3788</v>
      </c>
      <c r="E561" s="14">
        <v>43219</v>
      </c>
      <c r="F561" s="15" t="s">
        <v>3109</v>
      </c>
      <c r="G561" s="16">
        <f t="shared" si="8"/>
        <v>0.65717001157407418</v>
      </c>
      <c r="I561" t="b">
        <v>0</v>
      </c>
    </row>
    <row r="562" spans="1:9" ht="14.85" customHeight="1" x14ac:dyDescent="0.3">
      <c r="A562" t="s">
        <v>872</v>
      </c>
      <c r="B562" t="s">
        <v>2</v>
      </c>
      <c r="C562">
        <v>353072782</v>
      </c>
      <c r="D562" s="1" t="s">
        <v>3615</v>
      </c>
      <c r="E562" s="14">
        <v>43219</v>
      </c>
      <c r="F562" s="15" t="s">
        <v>3110</v>
      </c>
      <c r="G562" s="16">
        <f t="shared" si="8"/>
        <v>1.9778935185188473E-4</v>
      </c>
      <c r="I562" t="b">
        <v>0</v>
      </c>
    </row>
    <row r="563" spans="1:9" ht="14.85" customHeight="1" x14ac:dyDescent="0.3">
      <c r="A563" t="s">
        <v>872</v>
      </c>
      <c r="B563" t="s">
        <v>2</v>
      </c>
      <c r="C563">
        <v>353072782</v>
      </c>
      <c r="D563" s="1" t="s">
        <v>3402</v>
      </c>
      <c r="E563" s="14">
        <v>43219</v>
      </c>
      <c r="F563" s="15" t="s">
        <v>3111</v>
      </c>
      <c r="G563" s="16">
        <f t="shared" si="8"/>
        <v>3.257870370370064E-4</v>
      </c>
      <c r="I563" t="b">
        <v>0</v>
      </c>
    </row>
    <row r="564" spans="1:9" ht="14.85" customHeight="1" x14ac:dyDescent="0.3">
      <c r="A564" t="s">
        <v>872</v>
      </c>
      <c r="B564" t="s">
        <v>2</v>
      </c>
      <c r="C564">
        <v>353072782</v>
      </c>
      <c r="D564" s="1" t="s">
        <v>3401</v>
      </c>
      <c r="E564" s="14">
        <v>43219</v>
      </c>
      <c r="F564" s="15" t="s">
        <v>3112</v>
      </c>
      <c r="G564" s="16">
        <f t="shared" si="8"/>
        <v>1.858333333332185E-4</v>
      </c>
      <c r="I564" t="b">
        <v>0</v>
      </c>
    </row>
    <row r="565" spans="1:9" ht="14.85" customHeight="1" x14ac:dyDescent="0.3">
      <c r="A565" t="s">
        <v>872</v>
      </c>
      <c r="B565" t="s">
        <v>2</v>
      </c>
      <c r="C565">
        <v>353072782</v>
      </c>
      <c r="D565" s="1" t="s">
        <v>3538</v>
      </c>
      <c r="E565" s="14">
        <v>43219</v>
      </c>
      <c r="F565" s="15" t="s">
        <v>3113</v>
      </c>
      <c r="G565" s="16">
        <f t="shared" si="8"/>
        <v>2.9990740740748478E-4</v>
      </c>
      <c r="I565" t="b">
        <v>1</v>
      </c>
    </row>
    <row r="566" spans="1:9" ht="14.85" customHeight="1" x14ac:dyDescent="0.3">
      <c r="A566" t="s">
        <v>872</v>
      </c>
      <c r="B566" t="s">
        <v>879</v>
      </c>
      <c r="C566">
        <v>353072782</v>
      </c>
      <c r="D566" s="1" t="s">
        <v>3961</v>
      </c>
      <c r="E566" s="14">
        <v>43219</v>
      </c>
      <c r="F566" s="15" t="s">
        <v>4048</v>
      </c>
      <c r="G566" s="16">
        <f t="shared" si="8"/>
        <v>1.8227546296296637E-3</v>
      </c>
      <c r="I566" t="b">
        <v>0</v>
      </c>
    </row>
    <row r="567" spans="1:9" ht="14.85" customHeight="1" x14ac:dyDescent="0.3">
      <c r="A567" t="s">
        <v>872</v>
      </c>
      <c r="B567" t="s">
        <v>879</v>
      </c>
      <c r="C567">
        <v>353072782</v>
      </c>
      <c r="D567" s="1" t="s">
        <v>4049</v>
      </c>
      <c r="E567" s="14">
        <v>43219</v>
      </c>
      <c r="F567" s="15" t="s">
        <v>4050</v>
      </c>
      <c r="G567" s="16">
        <f t="shared" si="8"/>
        <v>7.5759259259255973E-4</v>
      </c>
      <c r="I567" t="b">
        <v>0</v>
      </c>
    </row>
    <row r="568" spans="1:9" ht="14.85" customHeight="1" x14ac:dyDescent="0.3">
      <c r="A568" t="s">
        <v>872</v>
      </c>
      <c r="B568" t="s">
        <v>879</v>
      </c>
      <c r="C568">
        <v>353072782</v>
      </c>
      <c r="D568" s="1" t="s">
        <v>4051</v>
      </c>
      <c r="E568" s="14">
        <v>43219</v>
      </c>
      <c r="F568" s="15" t="s">
        <v>4052</v>
      </c>
      <c r="G568" s="16">
        <f t="shared" si="8"/>
        <v>2.8158564814817488E-4</v>
      </c>
      <c r="I568" t="b">
        <v>0</v>
      </c>
    </row>
    <row r="569" spans="1:9" ht="14.85" customHeight="1" x14ac:dyDescent="0.3">
      <c r="A569" t="s">
        <v>872</v>
      </c>
      <c r="B569" t="s">
        <v>879</v>
      </c>
      <c r="C569">
        <v>353072782</v>
      </c>
      <c r="D569" s="1" t="s">
        <v>3961</v>
      </c>
      <c r="E569" s="14">
        <v>43219</v>
      </c>
      <c r="F569" s="15" t="s">
        <v>4053</v>
      </c>
      <c r="G569" s="16">
        <f t="shared" si="8"/>
        <v>4.6890046296299559E-4</v>
      </c>
      <c r="I569" t="b">
        <v>0</v>
      </c>
    </row>
    <row r="570" spans="1:9" ht="14.85" customHeight="1" x14ac:dyDescent="0.3">
      <c r="A570" t="s">
        <v>872</v>
      </c>
      <c r="B570" t="s">
        <v>879</v>
      </c>
      <c r="C570">
        <v>353072782</v>
      </c>
      <c r="D570" s="1" t="s">
        <v>4054</v>
      </c>
      <c r="E570" s="14">
        <v>43219</v>
      </c>
      <c r="F570" s="15" t="s">
        <v>4055</v>
      </c>
      <c r="G570" s="16">
        <f t="shared" si="8"/>
        <v>3.5005787037034608E-4</v>
      </c>
      <c r="I570" t="b">
        <v>0</v>
      </c>
    </row>
    <row r="571" spans="1:9" ht="14.85" customHeight="1" x14ac:dyDescent="0.3">
      <c r="A571" t="s">
        <v>872</v>
      </c>
      <c r="B571" t="s">
        <v>879</v>
      </c>
      <c r="C571">
        <v>353072782</v>
      </c>
      <c r="D571" s="1" t="s">
        <v>3545</v>
      </c>
      <c r="E571" s="14">
        <v>43219</v>
      </c>
      <c r="F571" s="15" t="s">
        <v>4056</v>
      </c>
      <c r="G571" s="16">
        <f t="shared" si="8"/>
        <v>2.4381944444429315E-4</v>
      </c>
      <c r="I571" t="b">
        <v>1</v>
      </c>
    </row>
    <row r="572" spans="1:9" ht="14.85" customHeight="1" x14ac:dyDescent="0.3">
      <c r="A572" t="s">
        <v>872</v>
      </c>
      <c r="B572" t="s">
        <v>881</v>
      </c>
      <c r="C572">
        <v>353072782</v>
      </c>
      <c r="D572" s="1" t="s">
        <v>3557</v>
      </c>
      <c r="E572" s="14">
        <v>43219</v>
      </c>
      <c r="F572" s="15" t="s">
        <v>4057</v>
      </c>
      <c r="G572" s="16">
        <f t="shared" si="8"/>
        <v>6.1755787037043319E-4</v>
      </c>
      <c r="I572" t="b">
        <v>0</v>
      </c>
    </row>
    <row r="573" spans="1:9" ht="14.85" customHeight="1" x14ac:dyDescent="0.3">
      <c r="A573" t="s">
        <v>872</v>
      </c>
      <c r="B573" t="s">
        <v>881</v>
      </c>
      <c r="C573">
        <v>353072782</v>
      </c>
      <c r="D573" s="1" t="s">
        <v>3437</v>
      </c>
      <c r="E573" s="14">
        <v>43219</v>
      </c>
      <c r="F573" s="15" t="s">
        <v>4058</v>
      </c>
      <c r="G573" s="16">
        <f t="shared" si="8"/>
        <v>8.9253472222228236E-4</v>
      </c>
      <c r="I573" t="b">
        <v>1</v>
      </c>
    </row>
    <row r="574" spans="1:9" ht="14.85" customHeight="1" x14ac:dyDescent="0.3">
      <c r="A574" t="s">
        <v>872</v>
      </c>
      <c r="B574" t="s">
        <v>554</v>
      </c>
      <c r="C574">
        <v>353072782</v>
      </c>
      <c r="D574" s="1" t="s">
        <v>3412</v>
      </c>
      <c r="E574" s="14">
        <v>43219</v>
      </c>
      <c r="F574" s="15" t="s">
        <v>4059</v>
      </c>
      <c r="G574" s="16">
        <f t="shared" si="8"/>
        <v>2.9955902777777377E-3</v>
      </c>
      <c r="I574" t="b">
        <v>0</v>
      </c>
    </row>
    <row r="575" spans="1:9" ht="14.85" customHeight="1" x14ac:dyDescent="0.3">
      <c r="A575" t="s">
        <v>872</v>
      </c>
      <c r="B575" t="s">
        <v>554</v>
      </c>
      <c r="C575">
        <v>353072782</v>
      </c>
      <c r="D575" s="1" t="s">
        <v>4060</v>
      </c>
      <c r="E575" s="14">
        <v>43219</v>
      </c>
      <c r="F575" s="15" t="s">
        <v>4061</v>
      </c>
      <c r="G575" s="16">
        <f t="shared" si="8"/>
        <v>6.2245370370372921E-4</v>
      </c>
      <c r="I575" t="b">
        <v>0</v>
      </c>
    </row>
    <row r="576" spans="1:9" ht="14.85" customHeight="1" x14ac:dyDescent="0.3">
      <c r="A576" t="s">
        <v>872</v>
      </c>
      <c r="B576" t="s">
        <v>554</v>
      </c>
      <c r="C576">
        <v>353072782</v>
      </c>
      <c r="D576" s="1" t="s">
        <v>4062</v>
      </c>
      <c r="E576" s="14">
        <v>43219</v>
      </c>
      <c r="F576" s="15" t="s">
        <v>4063</v>
      </c>
      <c r="G576" s="16">
        <f t="shared" si="8"/>
        <v>7.532870370371425E-4</v>
      </c>
      <c r="I576" t="b">
        <v>1</v>
      </c>
    </row>
    <row r="577" spans="1:9" ht="14.85" customHeight="1" x14ac:dyDescent="0.3">
      <c r="A577" t="s">
        <v>872</v>
      </c>
      <c r="B577" t="s">
        <v>665</v>
      </c>
      <c r="C577">
        <v>353072782</v>
      </c>
      <c r="D577" s="1" t="s">
        <v>3647</v>
      </c>
      <c r="E577" s="14">
        <v>43219</v>
      </c>
      <c r="F577" s="15" t="s">
        <v>4064</v>
      </c>
      <c r="G577" s="16">
        <f t="shared" si="8"/>
        <v>1.5899305555554522E-3</v>
      </c>
      <c r="I577" t="b">
        <v>0</v>
      </c>
    </row>
    <row r="578" spans="1:9" ht="14.85" customHeight="1" x14ac:dyDescent="0.3">
      <c r="A578" t="s">
        <v>872</v>
      </c>
      <c r="B578" t="s">
        <v>665</v>
      </c>
      <c r="C578">
        <v>353072782</v>
      </c>
      <c r="D578" s="1" t="s">
        <v>4065</v>
      </c>
      <c r="E578" s="14">
        <v>43219</v>
      </c>
      <c r="F578" s="15" t="s">
        <v>4066</v>
      </c>
      <c r="G578" s="16">
        <f t="shared" si="8"/>
        <v>1.2185185185187297E-4</v>
      </c>
      <c r="I578" t="b">
        <v>0</v>
      </c>
    </row>
    <row r="579" spans="1:9" ht="14.85" customHeight="1" x14ac:dyDescent="0.3">
      <c r="A579" t="s">
        <v>872</v>
      </c>
      <c r="B579" t="s">
        <v>665</v>
      </c>
      <c r="C579">
        <v>353072782</v>
      </c>
      <c r="D579" s="1" t="s">
        <v>3424</v>
      </c>
      <c r="E579" s="14">
        <v>43219</v>
      </c>
      <c r="F579" s="15" t="s">
        <v>4067</v>
      </c>
      <c r="G579" s="16">
        <f t="shared" si="8"/>
        <v>1.1400231481480949E-3</v>
      </c>
      <c r="I579" t="b">
        <v>1</v>
      </c>
    </row>
    <row r="580" spans="1:9" ht="14.85" customHeight="1" x14ac:dyDescent="0.3">
      <c r="A580" t="s">
        <v>872</v>
      </c>
      <c r="B580" t="s">
        <v>762</v>
      </c>
      <c r="C580">
        <v>353072782</v>
      </c>
      <c r="D580" s="1" t="s">
        <v>4068</v>
      </c>
      <c r="E580" s="14">
        <v>43219</v>
      </c>
      <c r="F580" s="15" t="s">
        <v>4069</v>
      </c>
      <c r="G580" s="16">
        <f t="shared" ref="G580:G643" si="9">F580-F579</f>
        <v>6.9603009259255888E-4</v>
      </c>
      <c r="I580" t="b">
        <v>0</v>
      </c>
    </row>
    <row r="581" spans="1:9" ht="14.85" customHeight="1" x14ac:dyDescent="0.3">
      <c r="A581" t="s">
        <v>872</v>
      </c>
      <c r="B581" t="s">
        <v>762</v>
      </c>
      <c r="C581">
        <v>353072782</v>
      </c>
      <c r="D581" s="1" t="s">
        <v>3823</v>
      </c>
      <c r="E581" s="14">
        <v>43219</v>
      </c>
      <c r="F581" s="15" t="s">
        <v>4070</v>
      </c>
      <c r="G581" s="16">
        <f t="shared" si="9"/>
        <v>9.8310185185246368E-5</v>
      </c>
      <c r="I581" t="b">
        <v>0</v>
      </c>
    </row>
    <row r="582" spans="1:9" ht="14.85" customHeight="1" x14ac:dyDescent="0.3">
      <c r="A582" t="s">
        <v>872</v>
      </c>
      <c r="B582" t="s">
        <v>762</v>
      </c>
      <c r="C582">
        <v>353072782</v>
      </c>
      <c r="D582" s="1" t="s">
        <v>3840</v>
      </c>
      <c r="E582" s="14">
        <v>43219</v>
      </c>
      <c r="F582" s="15" t="s">
        <v>4071</v>
      </c>
      <c r="G582" s="16">
        <f t="shared" si="9"/>
        <v>9.9189814814826249E-5</v>
      </c>
      <c r="I582" t="b">
        <v>0</v>
      </c>
    </row>
    <row r="583" spans="1:9" ht="14.85" customHeight="1" x14ac:dyDescent="0.3">
      <c r="A583" t="s">
        <v>872</v>
      </c>
      <c r="B583" t="s">
        <v>762</v>
      </c>
      <c r="C583">
        <v>353072782</v>
      </c>
      <c r="D583" s="1" t="s">
        <v>3981</v>
      </c>
      <c r="E583" s="14">
        <v>43219</v>
      </c>
      <c r="F583" s="15" t="s">
        <v>4072</v>
      </c>
      <c r="G583" s="16">
        <f t="shared" si="9"/>
        <v>7.0714120370363176E-4</v>
      </c>
      <c r="I583" t="b">
        <v>0</v>
      </c>
    </row>
    <row r="584" spans="1:9" ht="14.85" customHeight="1" x14ac:dyDescent="0.3">
      <c r="A584" t="s">
        <v>872</v>
      </c>
      <c r="B584" t="s">
        <v>762</v>
      </c>
      <c r="C584">
        <v>353072782</v>
      </c>
      <c r="D584" s="1" t="s">
        <v>3981</v>
      </c>
      <c r="E584" s="14">
        <v>43219</v>
      </c>
      <c r="F584" s="15" t="s">
        <v>4073</v>
      </c>
      <c r="G584" s="16">
        <f t="shared" si="9"/>
        <v>5.4212962963040567E-5</v>
      </c>
      <c r="I584" t="b">
        <v>0</v>
      </c>
    </row>
    <row r="585" spans="1:9" ht="14.85" customHeight="1" x14ac:dyDescent="0.3">
      <c r="A585" t="s">
        <v>872</v>
      </c>
      <c r="B585" t="s">
        <v>762</v>
      </c>
      <c r="C585">
        <v>353072782</v>
      </c>
      <c r="D585" s="1" t="s">
        <v>3426</v>
      </c>
      <c r="E585" s="14">
        <v>43219</v>
      </c>
      <c r="F585" s="15" t="s">
        <v>4074</v>
      </c>
      <c r="G585" s="16">
        <f t="shared" si="9"/>
        <v>1.1715277777768485E-4</v>
      </c>
      <c r="I585" t="b">
        <v>0</v>
      </c>
    </row>
    <row r="586" spans="1:9" ht="14.85" customHeight="1" x14ac:dyDescent="0.3">
      <c r="A586" t="s">
        <v>872</v>
      </c>
      <c r="B586" t="s">
        <v>762</v>
      </c>
      <c r="C586">
        <v>353072782</v>
      </c>
      <c r="D586" s="1" t="s">
        <v>4075</v>
      </c>
      <c r="E586" s="14">
        <v>43219</v>
      </c>
      <c r="F586" s="15" t="s">
        <v>4076</v>
      </c>
      <c r="G586" s="16">
        <f t="shared" si="9"/>
        <v>6.2627314814878154E-5</v>
      </c>
      <c r="I586" t="b">
        <v>0</v>
      </c>
    </row>
    <row r="587" spans="1:9" ht="14.85" customHeight="1" x14ac:dyDescent="0.3">
      <c r="A587" t="s">
        <v>872</v>
      </c>
      <c r="B587" t="s">
        <v>762</v>
      </c>
      <c r="C587">
        <v>353072782</v>
      </c>
      <c r="D587" s="1" t="s">
        <v>3428</v>
      </c>
      <c r="E587" s="14">
        <v>43219</v>
      </c>
      <c r="F587" s="15" t="s">
        <v>4077</v>
      </c>
      <c r="G587" s="16">
        <f t="shared" si="9"/>
        <v>1.0034722222229675E-4</v>
      </c>
      <c r="I587" t="b">
        <v>0</v>
      </c>
    </row>
    <row r="588" spans="1:9" ht="14.85" customHeight="1" x14ac:dyDescent="0.3">
      <c r="A588" t="s">
        <v>872</v>
      </c>
      <c r="B588" t="s">
        <v>762</v>
      </c>
      <c r="C588">
        <v>353072782</v>
      </c>
      <c r="D588" s="1" t="s">
        <v>3981</v>
      </c>
      <c r="E588" s="14">
        <v>43219</v>
      </c>
      <c r="F588" s="15" t="s">
        <v>4078</v>
      </c>
      <c r="G588" s="16">
        <f t="shared" si="9"/>
        <v>1.8978587962962257E-3</v>
      </c>
      <c r="I588" t="b">
        <v>0</v>
      </c>
    </row>
    <row r="589" spans="1:9" ht="14.85" customHeight="1" x14ac:dyDescent="0.3">
      <c r="A589" t="s">
        <v>872</v>
      </c>
      <c r="B589" t="s">
        <v>762</v>
      </c>
      <c r="C589">
        <v>353072782</v>
      </c>
      <c r="D589" s="1" t="s">
        <v>4079</v>
      </c>
      <c r="E589" s="14">
        <v>43219</v>
      </c>
      <c r="F589" s="15" t="s">
        <v>4080</v>
      </c>
      <c r="G589" s="16">
        <f t="shared" si="9"/>
        <v>1.9297569444445273E-3</v>
      </c>
      <c r="I589" t="b">
        <v>0</v>
      </c>
    </row>
    <row r="590" spans="1:9" s="18" customFormat="1" ht="14.85" customHeight="1" thickBot="1" x14ac:dyDescent="0.35">
      <c r="A590" s="18" t="s">
        <v>872</v>
      </c>
      <c r="B590" s="18" t="s">
        <v>762</v>
      </c>
      <c r="C590" s="18">
        <v>353072782</v>
      </c>
      <c r="D590" s="19" t="s">
        <v>3681</v>
      </c>
      <c r="E590" s="20">
        <v>43219</v>
      </c>
      <c r="F590" s="21" t="s">
        <v>4081</v>
      </c>
      <c r="G590" s="22">
        <f t="shared" si="9"/>
        <v>9.9999999999877964E-5</v>
      </c>
      <c r="H590" s="22"/>
      <c r="I590" s="18" t="b">
        <v>1</v>
      </c>
    </row>
    <row r="591" spans="1:9" ht="14.85" customHeight="1" x14ac:dyDescent="0.3">
      <c r="A591" t="s">
        <v>872</v>
      </c>
      <c r="B591" t="s">
        <v>2</v>
      </c>
      <c r="C591">
        <v>377597233</v>
      </c>
      <c r="D591" s="1" t="s">
        <v>4082</v>
      </c>
      <c r="E591" s="14">
        <v>43216</v>
      </c>
      <c r="F591" s="15" t="s">
        <v>3114</v>
      </c>
      <c r="I591" t="b">
        <v>0</v>
      </c>
    </row>
    <row r="592" spans="1:9" ht="14.85" customHeight="1" x14ac:dyDescent="0.3">
      <c r="A592" t="s">
        <v>872</v>
      </c>
      <c r="B592" t="s">
        <v>2</v>
      </c>
      <c r="C592">
        <v>377597233</v>
      </c>
      <c r="D592" s="1" t="s">
        <v>3405</v>
      </c>
      <c r="E592" s="14">
        <v>43216</v>
      </c>
      <c r="F592" s="15" t="s">
        <v>3115</v>
      </c>
      <c r="G592" s="16">
        <f t="shared" si="9"/>
        <v>2.3267361111112272E-4</v>
      </c>
      <c r="I592" t="b">
        <v>1</v>
      </c>
    </row>
    <row r="593" spans="1:9" ht="14.85" customHeight="1" x14ac:dyDescent="0.3">
      <c r="A593" t="s">
        <v>872</v>
      </c>
      <c r="B593" t="s">
        <v>879</v>
      </c>
      <c r="C593">
        <v>377597233</v>
      </c>
      <c r="D593" s="1" t="s">
        <v>4083</v>
      </c>
      <c r="E593" s="14">
        <v>43216</v>
      </c>
      <c r="F593" s="15" t="s">
        <v>4084</v>
      </c>
      <c r="G593" s="16">
        <f t="shared" si="9"/>
        <v>7.0686574074073916E-3</v>
      </c>
      <c r="I593" t="b">
        <v>0</v>
      </c>
    </row>
    <row r="594" spans="1:9" ht="14.85" customHeight="1" x14ac:dyDescent="0.3">
      <c r="A594" t="s">
        <v>872</v>
      </c>
      <c r="B594" t="s">
        <v>879</v>
      </c>
      <c r="C594">
        <v>377597233</v>
      </c>
      <c r="D594" s="1" t="s">
        <v>4085</v>
      </c>
      <c r="E594" s="14">
        <v>43216</v>
      </c>
      <c r="F594" s="15" t="s">
        <v>4086</v>
      </c>
      <c r="G594" s="16">
        <f t="shared" si="9"/>
        <v>5.1296296296299282E-5</v>
      </c>
      <c r="I594" t="b">
        <v>0</v>
      </c>
    </row>
    <row r="595" spans="1:9" ht="14.85" customHeight="1" x14ac:dyDescent="0.3">
      <c r="A595" t="s">
        <v>872</v>
      </c>
      <c r="B595" t="s">
        <v>879</v>
      </c>
      <c r="C595">
        <v>377597233</v>
      </c>
      <c r="D595" s="1" t="s">
        <v>4087</v>
      </c>
      <c r="E595" s="14">
        <v>43216</v>
      </c>
      <c r="F595" s="15" t="s">
        <v>4088</v>
      </c>
      <c r="G595" s="16">
        <f t="shared" si="9"/>
        <v>1.4501157407409426E-4</v>
      </c>
      <c r="I595" t="b">
        <v>0</v>
      </c>
    </row>
    <row r="596" spans="1:9" ht="14.85" customHeight="1" x14ac:dyDescent="0.3">
      <c r="A596" t="s">
        <v>872</v>
      </c>
      <c r="B596" t="s">
        <v>879</v>
      </c>
      <c r="C596">
        <v>377597233</v>
      </c>
      <c r="D596" s="1" t="s">
        <v>3406</v>
      </c>
      <c r="E596" s="14">
        <v>43216</v>
      </c>
      <c r="F596" s="15" t="s">
        <v>4089</v>
      </c>
      <c r="G596" s="16">
        <f t="shared" si="9"/>
        <v>1.5175925925925426E-4</v>
      </c>
      <c r="I596" t="b">
        <v>1</v>
      </c>
    </row>
    <row r="597" spans="1:9" ht="14.85" customHeight="1" x14ac:dyDescent="0.3">
      <c r="A597" t="s">
        <v>872</v>
      </c>
      <c r="B597" t="s">
        <v>881</v>
      </c>
      <c r="C597">
        <v>377597233</v>
      </c>
      <c r="D597" s="1" t="s">
        <v>4090</v>
      </c>
      <c r="E597" s="14">
        <v>43216</v>
      </c>
      <c r="F597" s="15" t="s">
        <v>4091</v>
      </c>
      <c r="G597" s="16">
        <f t="shared" si="9"/>
        <v>3.6321759259258513E-4</v>
      </c>
      <c r="I597" t="b">
        <v>0</v>
      </c>
    </row>
    <row r="598" spans="1:9" ht="14.85" customHeight="1" x14ac:dyDescent="0.3">
      <c r="A598" t="s">
        <v>872</v>
      </c>
      <c r="B598" t="s">
        <v>881</v>
      </c>
      <c r="C598">
        <v>377597233</v>
      </c>
      <c r="D598" s="1" t="s">
        <v>3437</v>
      </c>
      <c r="E598" s="14">
        <v>43216</v>
      </c>
      <c r="F598" s="15" t="s">
        <v>4092</v>
      </c>
      <c r="G598" s="16">
        <f t="shared" si="9"/>
        <v>3.459490740740645E-4</v>
      </c>
      <c r="I598" t="b">
        <v>1</v>
      </c>
    </row>
    <row r="599" spans="1:9" ht="14.85" customHeight="1" x14ac:dyDescent="0.3">
      <c r="A599" t="s">
        <v>872</v>
      </c>
      <c r="B599" t="s">
        <v>554</v>
      </c>
      <c r="C599">
        <v>377597233</v>
      </c>
      <c r="D599" s="1" t="s">
        <v>3486</v>
      </c>
      <c r="E599" s="14">
        <v>43216</v>
      </c>
      <c r="F599" s="15" t="s">
        <v>4093</v>
      </c>
      <c r="G599" s="16">
        <f t="shared" si="9"/>
        <v>7.2384259259261619E-4</v>
      </c>
      <c r="I599" t="b">
        <v>0</v>
      </c>
    </row>
    <row r="600" spans="1:9" ht="14.85" customHeight="1" x14ac:dyDescent="0.3">
      <c r="A600" t="s">
        <v>872</v>
      </c>
      <c r="B600" t="s">
        <v>554</v>
      </c>
      <c r="C600">
        <v>377597233</v>
      </c>
      <c r="D600" s="1" t="s">
        <v>3988</v>
      </c>
      <c r="E600" s="14">
        <v>43216</v>
      </c>
      <c r="F600" s="15" t="s">
        <v>4094</v>
      </c>
      <c r="G600" s="16">
        <f t="shared" si="9"/>
        <v>2.7561342592591354E-4</v>
      </c>
      <c r="I600" t="b">
        <v>1</v>
      </c>
    </row>
    <row r="601" spans="1:9" ht="14.85" customHeight="1" x14ac:dyDescent="0.3">
      <c r="A601" t="s">
        <v>872</v>
      </c>
      <c r="B601" t="s">
        <v>665</v>
      </c>
      <c r="C601">
        <v>377597233</v>
      </c>
      <c r="D601" s="1" t="s">
        <v>4095</v>
      </c>
      <c r="E601" s="14">
        <v>43216</v>
      </c>
      <c r="F601" s="15" t="s">
        <v>4096</v>
      </c>
      <c r="G601" s="16">
        <f t="shared" si="9"/>
        <v>1.3948842592592658E-3</v>
      </c>
      <c r="I601" t="b">
        <v>0</v>
      </c>
    </row>
    <row r="602" spans="1:9" ht="14.85" customHeight="1" x14ac:dyDescent="0.3">
      <c r="A602" t="s">
        <v>872</v>
      </c>
      <c r="B602" t="s">
        <v>665</v>
      </c>
      <c r="C602">
        <v>377597233</v>
      </c>
      <c r="D602" s="1" t="s">
        <v>4097</v>
      </c>
      <c r="E602" s="14">
        <v>43216</v>
      </c>
      <c r="F602" s="15" t="s">
        <v>4098</v>
      </c>
      <c r="G602" s="16">
        <f t="shared" si="9"/>
        <v>1.5236111111111006E-4</v>
      </c>
      <c r="I602" t="b">
        <v>0</v>
      </c>
    </row>
    <row r="603" spans="1:9" ht="14.85" customHeight="1" x14ac:dyDescent="0.3">
      <c r="A603" t="s">
        <v>872</v>
      </c>
      <c r="B603" t="s">
        <v>665</v>
      </c>
      <c r="C603">
        <v>377597233</v>
      </c>
      <c r="D603" s="1" t="s">
        <v>4099</v>
      </c>
      <c r="E603" s="14">
        <v>43216</v>
      </c>
      <c r="F603" s="15" t="s">
        <v>4100</v>
      </c>
      <c r="G603" s="16">
        <f t="shared" si="9"/>
        <v>3.0635416666666138E-4</v>
      </c>
      <c r="I603" t="b">
        <v>0</v>
      </c>
    </row>
    <row r="604" spans="1:9" ht="14.85" customHeight="1" x14ac:dyDescent="0.3">
      <c r="A604" t="s">
        <v>872</v>
      </c>
      <c r="B604" t="s">
        <v>665</v>
      </c>
      <c r="C604">
        <v>377597233</v>
      </c>
      <c r="D604" s="1" t="s">
        <v>4101</v>
      </c>
      <c r="E604" s="14">
        <v>43216</v>
      </c>
      <c r="F604" s="15" t="s">
        <v>4102</v>
      </c>
      <c r="G604" s="16">
        <f t="shared" si="9"/>
        <v>3.9769675925924175E-4</v>
      </c>
      <c r="I604" t="b">
        <v>0</v>
      </c>
    </row>
    <row r="605" spans="1:9" ht="14.85" customHeight="1" x14ac:dyDescent="0.3">
      <c r="A605" t="s">
        <v>872</v>
      </c>
      <c r="B605" t="s">
        <v>665</v>
      </c>
      <c r="C605">
        <v>377597233</v>
      </c>
      <c r="D605" s="1" t="s">
        <v>4103</v>
      </c>
      <c r="E605" s="14">
        <v>43216</v>
      </c>
      <c r="F605" s="15" t="s">
        <v>4104</v>
      </c>
      <c r="G605" s="16">
        <f t="shared" si="9"/>
        <v>1.0783564814817459E-4</v>
      </c>
      <c r="I605" t="b">
        <v>0</v>
      </c>
    </row>
    <row r="606" spans="1:9" ht="14.85" customHeight="1" x14ac:dyDescent="0.3">
      <c r="A606" t="s">
        <v>872</v>
      </c>
      <c r="B606" t="s">
        <v>665</v>
      </c>
      <c r="C606">
        <v>377597233</v>
      </c>
      <c r="D606" s="1" t="s">
        <v>3424</v>
      </c>
      <c r="E606" s="14">
        <v>43216</v>
      </c>
      <c r="F606" s="15" t="s">
        <v>4105</v>
      </c>
      <c r="G606" s="16">
        <f t="shared" si="9"/>
        <v>1.3078240740740654E-3</v>
      </c>
      <c r="I606" t="b">
        <v>1</v>
      </c>
    </row>
    <row r="607" spans="1:9" ht="14.85" customHeight="1" x14ac:dyDescent="0.3">
      <c r="A607" t="s">
        <v>872</v>
      </c>
      <c r="B607" t="s">
        <v>762</v>
      </c>
      <c r="C607">
        <v>377597233</v>
      </c>
      <c r="D607" s="1" t="s">
        <v>3426</v>
      </c>
      <c r="E607" s="14">
        <v>43216</v>
      </c>
      <c r="F607" s="15" t="s">
        <v>4106</v>
      </c>
      <c r="G607" s="16">
        <f t="shared" si="9"/>
        <v>6.6432870370369823E-4</v>
      </c>
      <c r="I607" t="b">
        <v>0</v>
      </c>
    </row>
    <row r="608" spans="1:9" s="18" customFormat="1" ht="14.85" customHeight="1" thickBot="1" x14ac:dyDescent="0.35">
      <c r="A608" s="18" t="s">
        <v>872</v>
      </c>
      <c r="B608" s="18" t="s">
        <v>762</v>
      </c>
      <c r="C608" s="18">
        <v>377597233</v>
      </c>
      <c r="D608" s="19" t="s">
        <v>907</v>
      </c>
      <c r="E608" s="20">
        <v>43216</v>
      </c>
      <c r="F608" s="21" t="s">
        <v>4107</v>
      </c>
      <c r="G608" s="22">
        <f t="shared" si="9"/>
        <v>1.35821759259247E-4</v>
      </c>
      <c r="H608" s="22"/>
      <c r="I608" s="18" t="b">
        <v>1</v>
      </c>
    </row>
    <row r="609" spans="1:9" ht="14.85" customHeight="1" x14ac:dyDescent="0.3">
      <c r="A609" t="s">
        <v>872</v>
      </c>
      <c r="B609" t="s">
        <v>2</v>
      </c>
      <c r="C609">
        <v>379308075</v>
      </c>
      <c r="D609" s="1" t="s">
        <v>3469</v>
      </c>
      <c r="E609" s="14">
        <v>43216</v>
      </c>
      <c r="F609" s="15" t="s">
        <v>3116</v>
      </c>
      <c r="I609" t="b">
        <v>0</v>
      </c>
    </row>
    <row r="610" spans="1:9" ht="14.85" customHeight="1" x14ac:dyDescent="0.3">
      <c r="A610" t="s">
        <v>872</v>
      </c>
      <c r="B610" t="s">
        <v>2</v>
      </c>
      <c r="C610">
        <v>379308075</v>
      </c>
      <c r="D610" s="1" t="s">
        <v>3470</v>
      </c>
      <c r="E610" s="14">
        <v>43216</v>
      </c>
      <c r="F610" s="15" t="s">
        <v>3117</v>
      </c>
      <c r="G610" s="16">
        <f t="shared" si="9"/>
        <v>1.4664351851852164E-4</v>
      </c>
      <c r="I610" t="b">
        <v>0</v>
      </c>
    </row>
    <row r="611" spans="1:9" ht="14.85" customHeight="1" x14ac:dyDescent="0.3">
      <c r="A611" t="s">
        <v>872</v>
      </c>
      <c r="B611" t="s">
        <v>2</v>
      </c>
      <c r="C611">
        <v>379308075</v>
      </c>
      <c r="D611" s="1" t="s">
        <v>3405</v>
      </c>
      <c r="E611" s="14">
        <v>43216</v>
      </c>
      <c r="F611" s="15" t="s">
        <v>3118</v>
      </c>
      <c r="G611" s="16">
        <f t="shared" si="9"/>
        <v>1.425231481481451E-4</v>
      </c>
      <c r="I611" t="b">
        <v>1</v>
      </c>
    </row>
    <row r="612" spans="1:9" ht="14.85" customHeight="1" x14ac:dyDescent="0.3">
      <c r="A612" t="s">
        <v>872</v>
      </c>
      <c r="B612" t="s">
        <v>879</v>
      </c>
      <c r="C612">
        <v>379308075</v>
      </c>
      <c r="D612" s="1" t="s">
        <v>4108</v>
      </c>
      <c r="E612" s="14">
        <v>43216</v>
      </c>
      <c r="F612" s="15" t="s">
        <v>4109</v>
      </c>
      <c r="G612" s="16">
        <f t="shared" si="9"/>
        <v>8.7414351851852062E-4</v>
      </c>
      <c r="I612" t="b">
        <v>0</v>
      </c>
    </row>
    <row r="613" spans="1:9" ht="14.85" customHeight="1" x14ac:dyDescent="0.3">
      <c r="A613" t="s">
        <v>872</v>
      </c>
      <c r="B613" t="s">
        <v>879</v>
      </c>
      <c r="C613">
        <v>379308075</v>
      </c>
      <c r="D613" s="1" t="s">
        <v>4110</v>
      </c>
      <c r="E613" s="14">
        <v>43216</v>
      </c>
      <c r="F613" s="15" t="s">
        <v>4111</v>
      </c>
      <c r="G613" s="16">
        <f t="shared" si="9"/>
        <v>8.2974537037037305E-4</v>
      </c>
      <c r="I613" t="b">
        <v>0</v>
      </c>
    </row>
    <row r="614" spans="1:9" ht="14.85" customHeight="1" x14ac:dyDescent="0.3">
      <c r="A614" t="s">
        <v>872</v>
      </c>
      <c r="B614" t="s">
        <v>879</v>
      </c>
      <c r="C614">
        <v>379308075</v>
      </c>
      <c r="D614" s="1" t="s">
        <v>3961</v>
      </c>
      <c r="E614" s="14">
        <v>43216</v>
      </c>
      <c r="F614" s="15" t="s">
        <v>4112</v>
      </c>
      <c r="G614" s="16">
        <f t="shared" si="9"/>
        <v>2.3009374999999957E-3</v>
      </c>
      <c r="I614" t="b">
        <v>0</v>
      </c>
    </row>
    <row r="615" spans="1:9" ht="14.85" customHeight="1" x14ac:dyDescent="0.3">
      <c r="A615" t="s">
        <v>872</v>
      </c>
      <c r="B615" t="s">
        <v>879</v>
      </c>
      <c r="C615">
        <v>379308075</v>
      </c>
      <c r="D615" s="1" t="s">
        <v>3545</v>
      </c>
      <c r="E615" s="14">
        <v>43216</v>
      </c>
      <c r="F615" s="15" t="s">
        <v>4113</v>
      </c>
      <c r="G615" s="16">
        <f t="shared" si="9"/>
        <v>2.7442129629628997E-4</v>
      </c>
      <c r="I615" t="b">
        <v>1</v>
      </c>
    </row>
    <row r="616" spans="1:9" ht="14.85" customHeight="1" x14ac:dyDescent="0.3">
      <c r="A616" t="s">
        <v>872</v>
      </c>
      <c r="B616" t="s">
        <v>881</v>
      </c>
      <c r="C616">
        <v>379308075</v>
      </c>
      <c r="D616" s="1" t="s">
        <v>3635</v>
      </c>
      <c r="E616" s="14">
        <v>43216</v>
      </c>
      <c r="F616" s="15" t="s">
        <v>4114</v>
      </c>
      <c r="G616" s="16">
        <f t="shared" si="9"/>
        <v>8.3200231481482534E-4</v>
      </c>
      <c r="I616" t="b">
        <v>0</v>
      </c>
    </row>
    <row r="617" spans="1:9" ht="14.85" customHeight="1" x14ac:dyDescent="0.3">
      <c r="A617" t="s">
        <v>872</v>
      </c>
      <c r="B617" t="s">
        <v>881</v>
      </c>
      <c r="C617">
        <v>379308075</v>
      </c>
      <c r="D617" s="1" t="s">
        <v>3549</v>
      </c>
      <c r="E617" s="14">
        <v>43216</v>
      </c>
      <c r="F617" s="15" t="s">
        <v>4115</v>
      </c>
      <c r="G617" s="16">
        <f t="shared" si="9"/>
        <v>8.2452546296296614E-4</v>
      </c>
      <c r="I617" t="b">
        <v>0</v>
      </c>
    </row>
    <row r="618" spans="1:9" ht="14.85" customHeight="1" x14ac:dyDescent="0.3">
      <c r="A618" t="s">
        <v>872</v>
      </c>
      <c r="B618" t="s">
        <v>881</v>
      </c>
      <c r="C618">
        <v>379308075</v>
      </c>
      <c r="D618" s="1" t="s">
        <v>3437</v>
      </c>
      <c r="E618" s="14">
        <v>43216</v>
      </c>
      <c r="F618" s="15" t="s">
        <v>4116</v>
      </c>
      <c r="G618" s="16">
        <f t="shared" si="9"/>
        <v>1.8796296296295228E-4</v>
      </c>
      <c r="I618" t="b">
        <v>1</v>
      </c>
    </row>
    <row r="619" spans="1:9" ht="14.85" customHeight="1" x14ac:dyDescent="0.3">
      <c r="A619" t="s">
        <v>872</v>
      </c>
      <c r="B619" t="s">
        <v>554</v>
      </c>
      <c r="C619">
        <v>379308075</v>
      </c>
      <c r="D619" s="1" t="s">
        <v>3451</v>
      </c>
      <c r="E619" s="14">
        <v>43216</v>
      </c>
      <c r="F619" s="15" t="s">
        <v>4117</v>
      </c>
      <c r="G619" s="16">
        <f t="shared" si="9"/>
        <v>1.6493981481481568E-3</v>
      </c>
      <c r="I619" t="b">
        <v>1</v>
      </c>
    </row>
    <row r="620" spans="1:9" ht="14.85" customHeight="1" x14ac:dyDescent="0.3">
      <c r="A620" t="s">
        <v>872</v>
      </c>
      <c r="B620" t="s">
        <v>665</v>
      </c>
      <c r="C620">
        <v>379308075</v>
      </c>
      <c r="D620" s="1" t="s">
        <v>4118</v>
      </c>
      <c r="E620" s="14">
        <v>43216</v>
      </c>
      <c r="F620" s="15" t="s">
        <v>4119</v>
      </c>
      <c r="G620" s="16">
        <f t="shared" si="9"/>
        <v>9.9758101851851744E-4</v>
      </c>
      <c r="I620" t="b">
        <v>0</v>
      </c>
    </row>
    <row r="621" spans="1:9" ht="14.85" customHeight="1" x14ac:dyDescent="0.3">
      <c r="A621" t="s">
        <v>872</v>
      </c>
      <c r="B621" t="s">
        <v>665</v>
      </c>
      <c r="C621">
        <v>379308075</v>
      </c>
      <c r="D621" s="1" t="s">
        <v>4120</v>
      </c>
      <c r="E621" s="14">
        <v>43216</v>
      </c>
      <c r="F621" s="15" t="s">
        <v>4121</v>
      </c>
      <c r="G621" s="16">
        <f t="shared" si="9"/>
        <v>4.9173611111111293E-4</v>
      </c>
      <c r="I621" t="b">
        <v>0</v>
      </c>
    </row>
    <row r="622" spans="1:9" ht="14.85" customHeight="1" x14ac:dyDescent="0.3">
      <c r="A622" t="s">
        <v>872</v>
      </c>
      <c r="B622" t="s">
        <v>665</v>
      </c>
      <c r="C622">
        <v>379308075</v>
      </c>
      <c r="D622" s="1" t="s">
        <v>3649</v>
      </c>
      <c r="E622" s="14">
        <v>43216</v>
      </c>
      <c r="F622" s="15" t="s">
        <v>4122</v>
      </c>
      <c r="G622" s="16">
        <f t="shared" si="9"/>
        <v>3.2393518518517711E-4</v>
      </c>
      <c r="I622" t="b">
        <v>0</v>
      </c>
    </row>
    <row r="623" spans="1:9" ht="14.85" customHeight="1" x14ac:dyDescent="0.3">
      <c r="A623" t="s">
        <v>872</v>
      </c>
      <c r="B623" t="s">
        <v>665</v>
      </c>
      <c r="C623">
        <v>379308075</v>
      </c>
      <c r="D623" s="1" t="s">
        <v>4032</v>
      </c>
      <c r="E623" s="14">
        <v>43216</v>
      </c>
      <c r="F623" s="15" t="s">
        <v>4123</v>
      </c>
      <c r="G623" s="16">
        <f t="shared" si="9"/>
        <v>2.5010416666667451E-4</v>
      </c>
      <c r="I623" t="b">
        <v>1</v>
      </c>
    </row>
    <row r="624" spans="1:9" ht="14.85" customHeight="1" x14ac:dyDescent="0.3">
      <c r="A624" t="s">
        <v>872</v>
      </c>
      <c r="B624" t="s">
        <v>2</v>
      </c>
      <c r="C624">
        <v>379308075</v>
      </c>
      <c r="D624" s="1" t="s">
        <v>3405</v>
      </c>
      <c r="E624" s="14">
        <v>43216</v>
      </c>
      <c r="F624" s="15" t="s">
        <v>4124</v>
      </c>
      <c r="G624" s="16">
        <f t="shared" si="9"/>
        <v>3.9312731481481455E-3</v>
      </c>
      <c r="I624" t="b">
        <v>1</v>
      </c>
    </row>
    <row r="625" spans="1:9" ht="14.85" customHeight="1" x14ac:dyDescent="0.3">
      <c r="A625" t="s">
        <v>872</v>
      </c>
      <c r="B625" t="s">
        <v>879</v>
      </c>
      <c r="C625">
        <v>379308075</v>
      </c>
      <c r="D625" s="1" t="s">
        <v>3545</v>
      </c>
      <c r="E625" s="14">
        <v>43216</v>
      </c>
      <c r="F625" s="15" t="s">
        <v>4125</v>
      </c>
      <c r="G625" s="16">
        <f t="shared" si="9"/>
        <v>6.6892361111110105E-4</v>
      </c>
      <c r="I625" t="b">
        <v>1</v>
      </c>
    </row>
    <row r="626" spans="1:9" ht="14.85" customHeight="1" x14ac:dyDescent="0.3">
      <c r="A626" t="s">
        <v>872</v>
      </c>
      <c r="B626" t="s">
        <v>881</v>
      </c>
      <c r="C626">
        <v>379308075</v>
      </c>
      <c r="D626" s="1" t="s">
        <v>3437</v>
      </c>
      <c r="E626" s="14">
        <v>43216</v>
      </c>
      <c r="F626" s="15" t="s">
        <v>4126</v>
      </c>
      <c r="G626" s="16">
        <f t="shared" si="9"/>
        <v>2.8153935185186441E-4</v>
      </c>
      <c r="I626" t="b">
        <v>1</v>
      </c>
    </row>
    <row r="627" spans="1:9" ht="14.85" customHeight="1" x14ac:dyDescent="0.3">
      <c r="A627" t="s">
        <v>872</v>
      </c>
      <c r="B627" t="s">
        <v>554</v>
      </c>
      <c r="C627">
        <v>379308075</v>
      </c>
      <c r="D627" s="1" t="s">
        <v>3439</v>
      </c>
      <c r="E627" s="14">
        <v>43216</v>
      </c>
      <c r="F627" s="15" t="s">
        <v>4127</v>
      </c>
      <c r="G627" s="16">
        <f t="shared" si="9"/>
        <v>9.8905092592591753E-4</v>
      </c>
      <c r="I627" t="b">
        <v>0</v>
      </c>
    </row>
    <row r="628" spans="1:9" ht="14.85" customHeight="1" x14ac:dyDescent="0.3">
      <c r="A628" t="s">
        <v>872</v>
      </c>
      <c r="B628" t="s">
        <v>554</v>
      </c>
      <c r="C628">
        <v>379308075</v>
      </c>
      <c r="D628" s="1" t="s">
        <v>3451</v>
      </c>
      <c r="E628" s="14">
        <v>43216</v>
      </c>
      <c r="F628" s="15" t="s">
        <v>4128</v>
      </c>
      <c r="G628" s="16">
        <f t="shared" si="9"/>
        <v>5.7098379629629686E-4</v>
      </c>
      <c r="I628" t="b">
        <v>1</v>
      </c>
    </row>
    <row r="629" spans="1:9" ht="14.85" customHeight="1" x14ac:dyDescent="0.3">
      <c r="A629" t="s">
        <v>872</v>
      </c>
      <c r="B629" t="s">
        <v>665</v>
      </c>
      <c r="C629">
        <v>379308075</v>
      </c>
      <c r="D629" s="1" t="s">
        <v>4129</v>
      </c>
      <c r="E629" s="14">
        <v>43216</v>
      </c>
      <c r="F629" s="15" t="s">
        <v>4130</v>
      </c>
      <c r="G629" s="16">
        <f t="shared" si="9"/>
        <v>7.0068287037037408E-4</v>
      </c>
      <c r="I629" t="b">
        <v>0</v>
      </c>
    </row>
    <row r="630" spans="1:9" ht="14.85" customHeight="1" x14ac:dyDescent="0.3">
      <c r="A630" t="s">
        <v>872</v>
      </c>
      <c r="B630" t="s">
        <v>665</v>
      </c>
      <c r="C630">
        <v>379308075</v>
      </c>
      <c r="D630" s="1" t="s">
        <v>4131</v>
      </c>
      <c r="E630" s="14">
        <v>43216</v>
      </c>
      <c r="F630" s="15" t="s">
        <v>4132</v>
      </c>
      <c r="G630" s="16">
        <f t="shared" si="9"/>
        <v>1.2165509259259161E-4</v>
      </c>
      <c r="I630" t="b">
        <v>0</v>
      </c>
    </row>
    <row r="631" spans="1:9" ht="14.85" customHeight="1" x14ac:dyDescent="0.3">
      <c r="A631" t="s">
        <v>872</v>
      </c>
      <c r="B631" t="s">
        <v>665</v>
      </c>
      <c r="C631">
        <v>379308075</v>
      </c>
      <c r="D631" s="1" t="s">
        <v>3424</v>
      </c>
      <c r="E631" s="14">
        <v>43216</v>
      </c>
      <c r="F631" s="15" t="s">
        <v>4133</v>
      </c>
      <c r="G631" s="16">
        <f t="shared" si="9"/>
        <v>1.3773148148148173E-4</v>
      </c>
      <c r="I631" t="b">
        <v>1</v>
      </c>
    </row>
    <row r="632" spans="1:9" ht="14.85" customHeight="1" x14ac:dyDescent="0.3">
      <c r="A632" t="s">
        <v>872</v>
      </c>
      <c r="B632" t="s">
        <v>762</v>
      </c>
      <c r="C632">
        <v>379308075</v>
      </c>
      <c r="D632" s="1" t="s">
        <v>3823</v>
      </c>
      <c r="E632" s="14">
        <v>43216</v>
      </c>
      <c r="F632" s="15" t="s">
        <v>4134</v>
      </c>
      <c r="G632" s="16">
        <f t="shared" si="9"/>
        <v>7.1473379629629491E-4</v>
      </c>
      <c r="I632" t="b">
        <v>0</v>
      </c>
    </row>
    <row r="633" spans="1:9" ht="14.85" customHeight="1" x14ac:dyDescent="0.3">
      <c r="A633" t="s">
        <v>872</v>
      </c>
      <c r="B633" t="s">
        <v>762</v>
      </c>
      <c r="C633">
        <v>379308075</v>
      </c>
      <c r="D633" s="1" t="s">
        <v>3840</v>
      </c>
      <c r="E633" s="14">
        <v>43216</v>
      </c>
      <c r="F633" s="15" t="s">
        <v>4135</v>
      </c>
      <c r="G633" s="16">
        <f t="shared" si="9"/>
        <v>8.6929398148147957E-4</v>
      </c>
      <c r="I633" t="b">
        <v>0</v>
      </c>
    </row>
    <row r="634" spans="1:9" ht="14.85" customHeight="1" x14ac:dyDescent="0.3">
      <c r="A634" t="s">
        <v>872</v>
      </c>
      <c r="B634" t="s">
        <v>762</v>
      </c>
      <c r="C634">
        <v>379308075</v>
      </c>
      <c r="D634" s="1" t="s">
        <v>3428</v>
      </c>
      <c r="E634" s="14">
        <v>43216</v>
      </c>
      <c r="F634" s="15" t="s">
        <v>4136</v>
      </c>
      <c r="G634" s="16">
        <f t="shared" si="9"/>
        <v>5.339814814814825E-4</v>
      </c>
      <c r="I634" t="b">
        <v>0</v>
      </c>
    </row>
    <row r="635" spans="1:9" ht="14.85" customHeight="1" x14ac:dyDescent="0.3">
      <c r="A635" t="s">
        <v>872</v>
      </c>
      <c r="B635" t="s">
        <v>762</v>
      </c>
      <c r="C635">
        <v>379308075</v>
      </c>
      <c r="D635" s="1" t="s">
        <v>907</v>
      </c>
      <c r="E635" s="14">
        <v>43216</v>
      </c>
      <c r="F635" s="15" t="s">
        <v>4137</v>
      </c>
      <c r="G635" s="16">
        <f t="shared" si="9"/>
        <v>7.0131944444444538E-4</v>
      </c>
      <c r="I635" t="b">
        <v>1</v>
      </c>
    </row>
    <row r="636" spans="1:9" ht="14.85" customHeight="1" x14ac:dyDescent="0.3">
      <c r="A636" t="s">
        <v>872</v>
      </c>
      <c r="B636" t="s">
        <v>2</v>
      </c>
      <c r="C636">
        <v>379308075</v>
      </c>
      <c r="D636" s="1" t="s">
        <v>3405</v>
      </c>
      <c r="E636" s="14">
        <v>43216</v>
      </c>
      <c r="F636" s="15" t="s">
        <v>4138</v>
      </c>
      <c r="G636" s="16">
        <f t="shared" si="9"/>
        <v>5.644907407407411E-3</v>
      </c>
      <c r="I636" t="b">
        <v>1</v>
      </c>
    </row>
    <row r="637" spans="1:9" ht="14.85" customHeight="1" x14ac:dyDescent="0.3">
      <c r="A637" t="s">
        <v>872</v>
      </c>
      <c r="B637" t="s">
        <v>879</v>
      </c>
      <c r="C637">
        <v>379308075</v>
      </c>
      <c r="D637" s="1" t="s">
        <v>3545</v>
      </c>
      <c r="E637" s="14">
        <v>43216</v>
      </c>
      <c r="F637" s="15" t="s">
        <v>4139</v>
      </c>
      <c r="G637" s="16">
        <f t="shared" si="9"/>
        <v>4.2531249999999687E-4</v>
      </c>
      <c r="I637" t="b">
        <v>1</v>
      </c>
    </row>
    <row r="638" spans="1:9" ht="14.85" customHeight="1" x14ac:dyDescent="0.3">
      <c r="A638" t="s">
        <v>872</v>
      </c>
      <c r="B638" t="s">
        <v>881</v>
      </c>
      <c r="C638">
        <v>379308075</v>
      </c>
      <c r="D638" s="1" t="s">
        <v>3437</v>
      </c>
      <c r="E638" s="14">
        <v>43216</v>
      </c>
      <c r="F638" s="15" t="s">
        <v>4140</v>
      </c>
      <c r="G638" s="16">
        <f t="shared" si="9"/>
        <v>2.8302083333334171E-4</v>
      </c>
      <c r="I638" t="b">
        <v>1</v>
      </c>
    </row>
    <row r="639" spans="1:9" ht="14.85" customHeight="1" x14ac:dyDescent="0.3">
      <c r="A639" t="s">
        <v>872</v>
      </c>
      <c r="B639" t="s">
        <v>554</v>
      </c>
      <c r="C639">
        <v>379308075</v>
      </c>
      <c r="D639" s="1" t="s">
        <v>3451</v>
      </c>
      <c r="E639" s="14">
        <v>43216</v>
      </c>
      <c r="F639" s="15" t="s">
        <v>4141</v>
      </c>
      <c r="G639" s="16">
        <f t="shared" si="9"/>
        <v>4.3590277777777464E-4</v>
      </c>
      <c r="I639" t="b">
        <v>1</v>
      </c>
    </row>
    <row r="640" spans="1:9" ht="14.85" customHeight="1" x14ac:dyDescent="0.3">
      <c r="A640" t="s">
        <v>872</v>
      </c>
      <c r="B640" t="s">
        <v>665</v>
      </c>
      <c r="C640">
        <v>379308075</v>
      </c>
      <c r="D640" s="1" t="s">
        <v>4032</v>
      </c>
      <c r="E640" s="14">
        <v>43216</v>
      </c>
      <c r="F640" s="15" t="s">
        <v>4142</v>
      </c>
      <c r="G640" s="16">
        <f t="shared" si="9"/>
        <v>4.3423611111111093E-4</v>
      </c>
      <c r="I640" t="b">
        <v>0</v>
      </c>
    </row>
    <row r="641" spans="1:9" ht="14.85" customHeight="1" x14ac:dyDescent="0.3">
      <c r="A641" t="s">
        <v>872</v>
      </c>
      <c r="B641" t="s">
        <v>665</v>
      </c>
      <c r="C641">
        <v>379308075</v>
      </c>
      <c r="D641" s="1" t="s">
        <v>3424</v>
      </c>
      <c r="E641" s="14">
        <v>43216</v>
      </c>
      <c r="F641" s="15" t="s">
        <v>4143</v>
      </c>
      <c r="G641" s="16">
        <f t="shared" si="9"/>
        <v>1.6637731481482232E-4</v>
      </c>
      <c r="I641" t="b">
        <v>1</v>
      </c>
    </row>
    <row r="642" spans="1:9" ht="14.85" customHeight="1" x14ac:dyDescent="0.3">
      <c r="A642" t="s">
        <v>872</v>
      </c>
      <c r="B642" t="s">
        <v>762</v>
      </c>
      <c r="C642">
        <v>379308075</v>
      </c>
      <c r="D642" s="1" t="s">
        <v>907</v>
      </c>
      <c r="E642" s="14">
        <v>43216</v>
      </c>
      <c r="F642" s="15" t="s">
        <v>4144</v>
      </c>
      <c r="G642" s="16">
        <f t="shared" si="9"/>
        <v>4.2799768518517189E-4</v>
      </c>
      <c r="I642" t="b">
        <v>1</v>
      </c>
    </row>
    <row r="643" spans="1:9" ht="14.85" customHeight="1" x14ac:dyDescent="0.3">
      <c r="A643" t="s">
        <v>872</v>
      </c>
      <c r="B643" t="s">
        <v>2</v>
      </c>
      <c r="C643">
        <v>379308075</v>
      </c>
      <c r="D643" s="1" t="s">
        <v>3469</v>
      </c>
      <c r="E643" s="14">
        <v>43223</v>
      </c>
      <c r="F643" s="15" t="s">
        <v>4145</v>
      </c>
      <c r="G643" s="16">
        <f t="shared" si="9"/>
        <v>0.79617444444444441</v>
      </c>
      <c r="I643" t="b">
        <v>0</v>
      </c>
    </row>
    <row r="644" spans="1:9" ht="14.85" customHeight="1" x14ac:dyDescent="0.3">
      <c r="A644" t="s">
        <v>872</v>
      </c>
      <c r="B644" t="s">
        <v>2</v>
      </c>
      <c r="C644">
        <v>379308075</v>
      </c>
      <c r="D644" s="1" t="s">
        <v>3405</v>
      </c>
      <c r="E644" s="14">
        <v>43223</v>
      </c>
      <c r="F644" s="15" t="s">
        <v>4146</v>
      </c>
      <c r="G644" s="16">
        <f t="shared" ref="G644:G707" si="10">F644-F643</f>
        <v>1.0273148148154387E-4</v>
      </c>
      <c r="I644" t="b">
        <v>1</v>
      </c>
    </row>
    <row r="645" spans="1:9" ht="14.85" customHeight="1" x14ac:dyDescent="0.3">
      <c r="A645" t="s">
        <v>872</v>
      </c>
      <c r="B645" t="s">
        <v>879</v>
      </c>
      <c r="C645">
        <v>379308075</v>
      </c>
      <c r="D645" s="1" t="s">
        <v>3406</v>
      </c>
      <c r="E645" s="14">
        <v>43223</v>
      </c>
      <c r="F645" s="15" t="s">
        <v>4147</v>
      </c>
      <c r="G645" s="16">
        <f t="shared" si="10"/>
        <v>6.0476851851853919E-4</v>
      </c>
      <c r="I645" t="b">
        <v>1</v>
      </c>
    </row>
    <row r="646" spans="1:9" ht="14.85" customHeight="1" x14ac:dyDescent="0.3">
      <c r="A646" t="s">
        <v>872</v>
      </c>
      <c r="B646" t="s">
        <v>881</v>
      </c>
      <c r="C646">
        <v>379308075</v>
      </c>
      <c r="D646" s="1" t="s">
        <v>4148</v>
      </c>
      <c r="E646" s="14">
        <v>43223</v>
      </c>
      <c r="F646" s="15" t="s">
        <v>4149</v>
      </c>
      <c r="G646" s="16">
        <f t="shared" si="10"/>
        <v>4.1716435185179535E-4</v>
      </c>
      <c r="I646" t="b">
        <v>0</v>
      </c>
    </row>
    <row r="647" spans="1:9" ht="14.85" customHeight="1" x14ac:dyDescent="0.3">
      <c r="A647" t="s">
        <v>872</v>
      </c>
      <c r="B647" t="s">
        <v>881</v>
      </c>
      <c r="C647">
        <v>379308075</v>
      </c>
      <c r="D647" s="1" t="s">
        <v>4150</v>
      </c>
      <c r="E647" s="14">
        <v>43223</v>
      </c>
      <c r="F647" s="15" t="s">
        <v>4151</v>
      </c>
      <c r="G647" s="16">
        <f t="shared" si="10"/>
        <v>3.2075231481487609E-4</v>
      </c>
      <c r="I647" t="b">
        <v>0</v>
      </c>
    </row>
    <row r="648" spans="1:9" ht="14.85" customHeight="1" x14ac:dyDescent="0.3">
      <c r="A648" t="s">
        <v>872</v>
      </c>
      <c r="B648" t="s">
        <v>881</v>
      </c>
      <c r="C648">
        <v>379308075</v>
      </c>
      <c r="D648" s="1" t="s">
        <v>3635</v>
      </c>
      <c r="E648" s="14">
        <v>43223</v>
      </c>
      <c r="F648" s="15" t="s">
        <v>4152</v>
      </c>
      <c r="G648" s="16">
        <f t="shared" si="10"/>
        <v>3.9560185185172347E-4</v>
      </c>
      <c r="I648" t="b">
        <v>0</v>
      </c>
    </row>
    <row r="649" spans="1:9" ht="14.85" customHeight="1" x14ac:dyDescent="0.3">
      <c r="A649" t="s">
        <v>872</v>
      </c>
      <c r="B649" t="s">
        <v>881</v>
      </c>
      <c r="C649">
        <v>379308075</v>
      </c>
      <c r="D649" s="1" t="s">
        <v>4153</v>
      </c>
      <c r="E649" s="14">
        <v>43223</v>
      </c>
      <c r="F649" s="15" t="s">
        <v>4154</v>
      </c>
      <c r="G649" s="16">
        <f t="shared" si="10"/>
        <v>1.130034722222284E-3</v>
      </c>
      <c r="I649" t="b">
        <v>0</v>
      </c>
    </row>
    <row r="650" spans="1:9" ht="14.85" customHeight="1" x14ac:dyDescent="0.3">
      <c r="A650" t="s">
        <v>872</v>
      </c>
      <c r="B650" t="s">
        <v>881</v>
      </c>
      <c r="C650">
        <v>379308075</v>
      </c>
      <c r="D650" s="1" t="s">
        <v>3553</v>
      </c>
      <c r="E650" s="14">
        <v>43223</v>
      </c>
      <c r="F650" s="15" t="s">
        <v>4155</v>
      </c>
      <c r="G650" s="16">
        <f t="shared" si="10"/>
        <v>6.7873842592591771E-4</v>
      </c>
      <c r="I650" t="b">
        <v>0</v>
      </c>
    </row>
    <row r="651" spans="1:9" ht="14.85" customHeight="1" x14ac:dyDescent="0.3">
      <c r="A651" t="s">
        <v>872</v>
      </c>
      <c r="B651" t="s">
        <v>881</v>
      </c>
      <c r="C651">
        <v>379308075</v>
      </c>
      <c r="D651" s="1" t="s">
        <v>4156</v>
      </c>
      <c r="E651" s="14">
        <v>43223</v>
      </c>
      <c r="F651" s="15" t="s">
        <v>4157</v>
      </c>
      <c r="G651" s="16">
        <f t="shared" si="10"/>
        <v>3.3503472222218278E-4</v>
      </c>
      <c r="I651" t="b">
        <v>0</v>
      </c>
    </row>
    <row r="652" spans="1:9" ht="14.85" customHeight="1" x14ac:dyDescent="0.3">
      <c r="A652" t="s">
        <v>872</v>
      </c>
      <c r="B652" t="s">
        <v>881</v>
      </c>
      <c r="C652">
        <v>379308075</v>
      </c>
      <c r="D652" s="1" t="s">
        <v>3635</v>
      </c>
      <c r="E652" s="14">
        <v>43223</v>
      </c>
      <c r="F652" s="15" t="s">
        <v>4158</v>
      </c>
      <c r="G652" s="16">
        <f t="shared" si="10"/>
        <v>1.7982638888891511E-4</v>
      </c>
      <c r="I652" t="b">
        <v>0</v>
      </c>
    </row>
    <row r="653" spans="1:9" ht="14.85" customHeight="1" x14ac:dyDescent="0.3">
      <c r="A653" t="s">
        <v>872</v>
      </c>
      <c r="B653" t="s">
        <v>881</v>
      </c>
      <c r="C653">
        <v>379308075</v>
      </c>
      <c r="D653" s="1" t="s">
        <v>3559</v>
      </c>
      <c r="E653" s="14">
        <v>43223</v>
      </c>
      <c r="F653" s="15" t="s">
        <v>4159</v>
      </c>
      <c r="G653" s="16">
        <f t="shared" si="10"/>
        <v>1.840798611111194E-3</v>
      </c>
      <c r="I653" t="b">
        <v>0</v>
      </c>
    </row>
    <row r="654" spans="1:9" ht="14.85" customHeight="1" x14ac:dyDescent="0.3">
      <c r="A654" t="s">
        <v>872</v>
      </c>
      <c r="B654" t="s">
        <v>881</v>
      </c>
      <c r="C654">
        <v>379308075</v>
      </c>
      <c r="D654" s="1" t="s">
        <v>4160</v>
      </c>
      <c r="E654" s="14">
        <v>43223</v>
      </c>
      <c r="F654" s="15" t="s">
        <v>4161</v>
      </c>
      <c r="G654" s="16">
        <f t="shared" si="10"/>
        <v>5.9756944444444571E-4</v>
      </c>
      <c r="I654" t="b">
        <v>0</v>
      </c>
    </row>
    <row r="655" spans="1:9" ht="14.85" customHeight="1" x14ac:dyDescent="0.3">
      <c r="A655" t="s">
        <v>872</v>
      </c>
      <c r="B655" t="s">
        <v>881</v>
      </c>
      <c r="C655">
        <v>379308075</v>
      </c>
      <c r="D655" s="1" t="s">
        <v>3553</v>
      </c>
      <c r="E655" s="14">
        <v>43223</v>
      </c>
      <c r="F655" s="15" t="s">
        <v>4162</v>
      </c>
      <c r="G655" s="16">
        <f t="shared" si="10"/>
        <v>3.9649305555555792E-4</v>
      </c>
      <c r="I655" t="b">
        <v>0</v>
      </c>
    </row>
    <row r="656" spans="1:9" ht="14.85" customHeight="1" x14ac:dyDescent="0.3">
      <c r="A656" t="s">
        <v>872</v>
      </c>
      <c r="B656" t="s">
        <v>881</v>
      </c>
      <c r="C656">
        <v>379308075</v>
      </c>
      <c r="D656" s="1" t="s">
        <v>3635</v>
      </c>
      <c r="E656" s="14">
        <v>43223</v>
      </c>
      <c r="F656" s="15" t="s">
        <v>4163</v>
      </c>
      <c r="G656" s="16">
        <f t="shared" si="10"/>
        <v>3.2129629629618073E-4</v>
      </c>
      <c r="I656" t="b">
        <v>0</v>
      </c>
    </row>
    <row r="657" spans="1:9" ht="14.85" customHeight="1" x14ac:dyDescent="0.3">
      <c r="A657" t="s">
        <v>872</v>
      </c>
      <c r="B657" t="s">
        <v>881</v>
      </c>
      <c r="C657">
        <v>379308075</v>
      </c>
      <c r="D657" s="1" t="s">
        <v>3437</v>
      </c>
      <c r="E657" s="14">
        <v>43223</v>
      </c>
      <c r="F657" s="15" t="s">
        <v>4164</v>
      </c>
      <c r="G657" s="16">
        <f t="shared" si="10"/>
        <v>3.2506944444454788E-4</v>
      </c>
      <c r="I657" t="b">
        <v>1</v>
      </c>
    </row>
    <row r="658" spans="1:9" ht="14.85" customHeight="1" x14ac:dyDescent="0.3">
      <c r="A658" t="s">
        <v>872</v>
      </c>
      <c r="B658" t="s">
        <v>554</v>
      </c>
      <c r="C658">
        <v>379308075</v>
      </c>
      <c r="D658" s="1" t="s">
        <v>3486</v>
      </c>
      <c r="E658" s="14">
        <v>43223</v>
      </c>
      <c r="F658" s="15" t="s">
        <v>4165</v>
      </c>
      <c r="G658" s="16">
        <f t="shared" si="10"/>
        <v>4.2674768518513595E-4</v>
      </c>
      <c r="I658" t="b">
        <v>0</v>
      </c>
    </row>
    <row r="659" spans="1:9" ht="14.85" customHeight="1" x14ac:dyDescent="0.3">
      <c r="A659" t="s">
        <v>872</v>
      </c>
      <c r="B659" t="s">
        <v>554</v>
      </c>
      <c r="C659">
        <v>379308075</v>
      </c>
      <c r="D659" s="1" t="s">
        <v>4166</v>
      </c>
      <c r="E659" s="14">
        <v>43223</v>
      </c>
      <c r="F659" s="15" t="s">
        <v>4167</v>
      </c>
      <c r="G659" s="16">
        <f t="shared" si="10"/>
        <v>1.9737268518515982E-4</v>
      </c>
      <c r="I659" t="b">
        <v>0</v>
      </c>
    </row>
    <row r="660" spans="1:9" ht="14.85" customHeight="1" x14ac:dyDescent="0.3">
      <c r="A660" t="s">
        <v>872</v>
      </c>
      <c r="B660" t="s">
        <v>554</v>
      </c>
      <c r="C660">
        <v>379308075</v>
      </c>
      <c r="D660" s="1" t="s">
        <v>4168</v>
      </c>
      <c r="E660" s="14">
        <v>43223</v>
      </c>
      <c r="F660" s="15" t="s">
        <v>4169</v>
      </c>
      <c r="G660" s="16">
        <f t="shared" si="10"/>
        <v>1.1185185185191848E-4</v>
      </c>
      <c r="I660" t="b">
        <v>0</v>
      </c>
    </row>
    <row r="661" spans="1:9" ht="14.85" customHeight="1" x14ac:dyDescent="0.3">
      <c r="A661" t="s">
        <v>872</v>
      </c>
      <c r="B661" t="s">
        <v>554</v>
      </c>
      <c r="C661">
        <v>379308075</v>
      </c>
      <c r="D661" s="1" t="s">
        <v>4170</v>
      </c>
      <c r="E661" s="14">
        <v>43223</v>
      </c>
      <c r="F661" s="15" t="s">
        <v>4171</v>
      </c>
      <c r="G661" s="16">
        <f t="shared" si="10"/>
        <v>9.9918981481428304E-5</v>
      </c>
      <c r="I661" t="b">
        <v>0</v>
      </c>
    </row>
    <row r="662" spans="1:9" ht="14.85" customHeight="1" x14ac:dyDescent="0.3">
      <c r="A662" t="s">
        <v>872</v>
      </c>
      <c r="B662" t="s">
        <v>554</v>
      </c>
      <c r="C662">
        <v>379308075</v>
      </c>
      <c r="D662" s="1" t="s">
        <v>4172</v>
      </c>
      <c r="E662" s="14">
        <v>43223</v>
      </c>
      <c r="F662" s="15" t="s">
        <v>4173</v>
      </c>
      <c r="G662" s="16">
        <f t="shared" si="10"/>
        <v>5.5983796296343868E-5</v>
      </c>
      <c r="I662" t="b">
        <v>0</v>
      </c>
    </row>
    <row r="663" spans="1:9" ht="14.85" customHeight="1" x14ac:dyDescent="0.3">
      <c r="A663" t="s">
        <v>872</v>
      </c>
      <c r="B663" t="s">
        <v>554</v>
      </c>
      <c r="C663">
        <v>379308075</v>
      </c>
      <c r="D663" s="1" t="s">
        <v>4174</v>
      </c>
      <c r="E663" s="14">
        <v>43223</v>
      </c>
      <c r="F663" s="15" t="s">
        <v>4175</v>
      </c>
      <c r="G663" s="16">
        <f t="shared" si="10"/>
        <v>4.2732638888898222E-4</v>
      </c>
      <c r="I663" t="b">
        <v>0</v>
      </c>
    </row>
    <row r="664" spans="1:9" ht="14.85" customHeight="1" x14ac:dyDescent="0.3">
      <c r="A664" t="s">
        <v>872</v>
      </c>
      <c r="B664" t="s">
        <v>554</v>
      </c>
      <c r="C664">
        <v>379308075</v>
      </c>
      <c r="D664" s="1" t="s">
        <v>3486</v>
      </c>
      <c r="E664" s="14">
        <v>43223</v>
      </c>
      <c r="F664" s="15" t="s">
        <v>4176</v>
      </c>
      <c r="G664" s="16">
        <f t="shared" si="10"/>
        <v>2.837037037035639E-4</v>
      </c>
      <c r="I664" t="b">
        <v>0</v>
      </c>
    </row>
    <row r="665" spans="1:9" ht="14.85" customHeight="1" x14ac:dyDescent="0.3">
      <c r="A665" t="s">
        <v>872</v>
      </c>
      <c r="B665" t="s">
        <v>554</v>
      </c>
      <c r="C665">
        <v>379308075</v>
      </c>
      <c r="D665" s="1" t="s">
        <v>4177</v>
      </c>
      <c r="E665" s="14">
        <v>43223</v>
      </c>
      <c r="F665" s="15" t="s">
        <v>4178</v>
      </c>
      <c r="G665" s="16">
        <f t="shared" si="10"/>
        <v>3.6480324074072978E-4</v>
      </c>
      <c r="I665" t="b">
        <v>0</v>
      </c>
    </row>
    <row r="666" spans="1:9" ht="14.85" customHeight="1" x14ac:dyDescent="0.3">
      <c r="A666" t="s">
        <v>872</v>
      </c>
      <c r="B666" t="s">
        <v>554</v>
      </c>
      <c r="C666">
        <v>379308075</v>
      </c>
      <c r="D666" s="1" t="s">
        <v>4174</v>
      </c>
      <c r="E666" s="14">
        <v>43223</v>
      </c>
      <c r="F666" s="15" t="s">
        <v>4179</v>
      </c>
      <c r="G666" s="16">
        <f t="shared" si="10"/>
        <v>1.254861111111838E-4</v>
      </c>
      <c r="I666" t="b">
        <v>0</v>
      </c>
    </row>
    <row r="667" spans="1:9" ht="14.85" customHeight="1" x14ac:dyDescent="0.3">
      <c r="A667" t="s">
        <v>872</v>
      </c>
      <c r="B667" t="s">
        <v>554</v>
      </c>
      <c r="C667">
        <v>379308075</v>
      </c>
      <c r="D667" s="1" t="s">
        <v>4180</v>
      </c>
      <c r="E667" s="14">
        <v>43223</v>
      </c>
      <c r="F667" s="15" t="s">
        <v>4181</v>
      </c>
      <c r="G667" s="16">
        <f t="shared" si="10"/>
        <v>9.9237268518526101E-4</v>
      </c>
      <c r="I667" t="b">
        <v>0</v>
      </c>
    </row>
    <row r="668" spans="1:9" ht="14.85" customHeight="1" x14ac:dyDescent="0.3">
      <c r="A668" t="s">
        <v>872</v>
      </c>
      <c r="B668" t="s">
        <v>554</v>
      </c>
      <c r="C668">
        <v>379308075</v>
      </c>
      <c r="D668" s="1" t="s">
        <v>3988</v>
      </c>
      <c r="E668" s="14">
        <v>43223</v>
      </c>
      <c r="F668" s="15" t="s">
        <v>4182</v>
      </c>
      <c r="G668" s="16">
        <f t="shared" si="10"/>
        <v>1.580671296295133E-4</v>
      </c>
      <c r="I668" t="b">
        <v>1</v>
      </c>
    </row>
    <row r="669" spans="1:9" ht="14.85" customHeight="1" x14ac:dyDescent="0.3">
      <c r="A669" t="s">
        <v>872</v>
      </c>
      <c r="B669" t="s">
        <v>665</v>
      </c>
      <c r="C669">
        <v>379308075</v>
      </c>
      <c r="D669" s="1" t="s">
        <v>4183</v>
      </c>
      <c r="E669" s="14">
        <v>43223</v>
      </c>
      <c r="F669" s="15" t="s">
        <v>4184</v>
      </c>
      <c r="G669" s="16">
        <f t="shared" si="10"/>
        <v>5.0813657407411394E-4</v>
      </c>
      <c r="I669" t="b">
        <v>0</v>
      </c>
    </row>
    <row r="670" spans="1:9" ht="14.85" customHeight="1" x14ac:dyDescent="0.3">
      <c r="A670" t="s">
        <v>872</v>
      </c>
      <c r="B670" t="s">
        <v>665</v>
      </c>
      <c r="C670">
        <v>379308075</v>
      </c>
      <c r="D670" s="1" t="s">
        <v>3598</v>
      </c>
      <c r="E670" s="14">
        <v>43223</v>
      </c>
      <c r="F670" s="15" t="s">
        <v>4185</v>
      </c>
      <c r="G670" s="16">
        <f t="shared" si="10"/>
        <v>1.238657407407473E-4</v>
      </c>
      <c r="I670" t="b">
        <v>0</v>
      </c>
    </row>
    <row r="671" spans="1:9" ht="14.85" customHeight="1" x14ac:dyDescent="0.3">
      <c r="A671" t="s">
        <v>872</v>
      </c>
      <c r="B671" t="s">
        <v>665</v>
      </c>
      <c r="C671">
        <v>379308075</v>
      </c>
      <c r="D671" s="1" t="s">
        <v>4186</v>
      </c>
      <c r="E671" s="14">
        <v>43223</v>
      </c>
      <c r="F671" s="15" t="s">
        <v>4187</v>
      </c>
      <c r="G671" s="16">
        <f t="shared" si="10"/>
        <v>3.3096064814808202E-4</v>
      </c>
      <c r="I671" t="b">
        <v>0</v>
      </c>
    </row>
    <row r="672" spans="1:9" ht="14.85" customHeight="1" x14ac:dyDescent="0.3">
      <c r="A672" t="s">
        <v>872</v>
      </c>
      <c r="B672" t="s">
        <v>665</v>
      </c>
      <c r="C672">
        <v>379308075</v>
      </c>
      <c r="D672" s="1" t="s">
        <v>4038</v>
      </c>
      <c r="E672" s="14">
        <v>43223</v>
      </c>
      <c r="F672" s="15" t="s">
        <v>4188</v>
      </c>
      <c r="G672" s="16">
        <f t="shared" si="10"/>
        <v>1.6015046296296021E-3</v>
      </c>
      <c r="I672" t="b">
        <v>1</v>
      </c>
    </row>
    <row r="673" spans="1:9" ht="14.85" customHeight="1" x14ac:dyDescent="0.3">
      <c r="A673" t="s">
        <v>872</v>
      </c>
      <c r="B673" t="s">
        <v>762</v>
      </c>
      <c r="C673">
        <v>379308075</v>
      </c>
      <c r="D673" s="1" t="s">
        <v>3823</v>
      </c>
      <c r="E673" s="14">
        <v>43223</v>
      </c>
      <c r="F673" s="15" t="s">
        <v>4189</v>
      </c>
      <c r="G673" s="16">
        <f t="shared" si="10"/>
        <v>5.1307870370376207E-4</v>
      </c>
      <c r="I673" t="b">
        <v>0</v>
      </c>
    </row>
    <row r="674" spans="1:9" ht="14.85" customHeight="1" x14ac:dyDescent="0.3">
      <c r="A674" t="s">
        <v>872</v>
      </c>
      <c r="B674" t="s">
        <v>762</v>
      </c>
      <c r="C674">
        <v>379308075</v>
      </c>
      <c r="D674" s="1" t="s">
        <v>4190</v>
      </c>
      <c r="E674" s="14">
        <v>43223</v>
      </c>
      <c r="F674" s="15" t="s">
        <v>4191</v>
      </c>
      <c r="G674" s="16">
        <f t="shared" si="10"/>
        <v>8.964583333334053E-4</v>
      </c>
      <c r="I674" t="b">
        <v>0</v>
      </c>
    </row>
    <row r="675" spans="1:9" ht="14.85" customHeight="1" x14ac:dyDescent="0.3">
      <c r="A675" t="s">
        <v>872</v>
      </c>
      <c r="B675" t="s">
        <v>762</v>
      </c>
      <c r="C675">
        <v>379308075</v>
      </c>
      <c r="D675" s="1" t="s">
        <v>3823</v>
      </c>
      <c r="E675" s="14">
        <v>43223</v>
      </c>
      <c r="F675" s="15" t="s">
        <v>4192</v>
      </c>
      <c r="G675" s="16">
        <f t="shared" si="10"/>
        <v>1.2995023148146823E-3</v>
      </c>
      <c r="I675" t="b">
        <v>0</v>
      </c>
    </row>
    <row r="676" spans="1:9" ht="14.85" customHeight="1" x14ac:dyDescent="0.3">
      <c r="A676" t="s">
        <v>872</v>
      </c>
      <c r="B676" t="s">
        <v>762</v>
      </c>
      <c r="C676">
        <v>379308075</v>
      </c>
      <c r="D676" s="1" t="s">
        <v>3426</v>
      </c>
      <c r="E676" s="14">
        <v>43223</v>
      </c>
      <c r="F676" s="15" t="s">
        <v>4193</v>
      </c>
      <c r="G676" s="16">
        <f t="shared" si="10"/>
        <v>2.1539351851851407E-4</v>
      </c>
      <c r="I676" t="b">
        <v>0</v>
      </c>
    </row>
    <row r="677" spans="1:9" ht="14.85" customHeight="1" x14ac:dyDescent="0.3">
      <c r="A677" t="s">
        <v>872</v>
      </c>
      <c r="B677" t="s">
        <v>762</v>
      </c>
      <c r="C677">
        <v>379308075</v>
      </c>
      <c r="D677" s="1" t="s">
        <v>4194</v>
      </c>
      <c r="E677" s="14">
        <v>43223</v>
      </c>
      <c r="F677" s="15" t="s">
        <v>4195</v>
      </c>
      <c r="G677" s="16">
        <f t="shared" si="10"/>
        <v>9.6388888888854218E-5</v>
      </c>
      <c r="I677" t="b">
        <v>0</v>
      </c>
    </row>
    <row r="678" spans="1:9" ht="14.85" customHeight="1" x14ac:dyDescent="0.3">
      <c r="A678" t="s">
        <v>872</v>
      </c>
      <c r="B678" t="s">
        <v>762</v>
      </c>
      <c r="C678">
        <v>379308075</v>
      </c>
      <c r="D678" s="1" t="s">
        <v>3840</v>
      </c>
      <c r="E678" s="14">
        <v>43223</v>
      </c>
      <c r="F678" s="15" t="s">
        <v>4196</v>
      </c>
      <c r="G678" s="16">
        <f t="shared" si="10"/>
        <v>1.4466435185189752E-4</v>
      </c>
      <c r="I678" t="b">
        <v>0</v>
      </c>
    </row>
    <row r="679" spans="1:9" ht="14.85" customHeight="1" x14ac:dyDescent="0.3">
      <c r="A679" t="s">
        <v>872</v>
      </c>
      <c r="B679" t="s">
        <v>762</v>
      </c>
      <c r="C679">
        <v>379308075</v>
      </c>
      <c r="D679" s="1" t="s">
        <v>4197</v>
      </c>
      <c r="E679" s="14">
        <v>43223</v>
      </c>
      <c r="F679" s="15" t="s">
        <v>4198</v>
      </c>
      <c r="G679" s="16">
        <f t="shared" si="10"/>
        <v>3.3981481481493159E-4</v>
      </c>
      <c r="I679" t="b">
        <v>0</v>
      </c>
    </row>
    <row r="680" spans="1:9" ht="14.85" customHeight="1" x14ac:dyDescent="0.3">
      <c r="A680" t="s">
        <v>872</v>
      </c>
      <c r="B680" t="s">
        <v>762</v>
      </c>
      <c r="C680">
        <v>379308075</v>
      </c>
      <c r="D680" s="1" t="s">
        <v>3426</v>
      </c>
      <c r="E680" s="14">
        <v>43223</v>
      </c>
      <c r="F680" s="15" t="s">
        <v>4199</v>
      </c>
      <c r="G680" s="16">
        <f t="shared" si="10"/>
        <v>1.2662037037036722E-4</v>
      </c>
      <c r="I680" t="b">
        <v>0</v>
      </c>
    </row>
    <row r="681" spans="1:9" ht="14.85" customHeight="1" x14ac:dyDescent="0.3">
      <c r="A681" t="s">
        <v>872</v>
      </c>
      <c r="B681" t="s">
        <v>762</v>
      </c>
      <c r="C681">
        <v>379308075</v>
      </c>
      <c r="D681" s="1" t="s">
        <v>3823</v>
      </c>
      <c r="E681" s="14">
        <v>43223</v>
      </c>
      <c r="F681" s="15" t="s">
        <v>4200</v>
      </c>
      <c r="G681" s="16">
        <f t="shared" si="10"/>
        <v>3.1087962962961235E-4</v>
      </c>
      <c r="I681" t="b">
        <v>0</v>
      </c>
    </row>
    <row r="682" spans="1:9" ht="14.85" customHeight="1" x14ac:dyDescent="0.3">
      <c r="A682" t="s">
        <v>872</v>
      </c>
      <c r="B682" t="s">
        <v>762</v>
      </c>
      <c r="C682">
        <v>379308075</v>
      </c>
      <c r="D682" s="1" t="s">
        <v>3823</v>
      </c>
      <c r="E682" s="14">
        <v>43223</v>
      </c>
      <c r="F682" s="15" t="s">
        <v>4201</v>
      </c>
      <c r="G682" s="16">
        <f t="shared" si="10"/>
        <v>7.8831018518465967E-5</v>
      </c>
      <c r="I682" t="b">
        <v>0</v>
      </c>
    </row>
    <row r="683" spans="1:9" ht="14.85" customHeight="1" x14ac:dyDescent="0.3">
      <c r="A683" t="s">
        <v>872</v>
      </c>
      <c r="B683" t="s">
        <v>762</v>
      </c>
      <c r="C683">
        <v>379308075</v>
      </c>
      <c r="D683" s="1" t="s">
        <v>3840</v>
      </c>
      <c r="E683" s="14">
        <v>43223</v>
      </c>
      <c r="F683" s="15" t="s">
        <v>4202</v>
      </c>
      <c r="G683" s="16">
        <f t="shared" si="10"/>
        <v>7.3200231481485023E-4</v>
      </c>
      <c r="I683" t="b">
        <v>0</v>
      </c>
    </row>
    <row r="684" spans="1:9" ht="14.85" customHeight="1" x14ac:dyDescent="0.3">
      <c r="A684" t="s">
        <v>872</v>
      </c>
      <c r="B684" t="s">
        <v>762</v>
      </c>
      <c r="C684">
        <v>379308075</v>
      </c>
      <c r="D684" s="1" t="s">
        <v>4203</v>
      </c>
      <c r="E684" s="14">
        <v>43223</v>
      </c>
      <c r="F684" s="15" t="s">
        <v>4204</v>
      </c>
      <c r="G684" s="16">
        <f t="shared" si="10"/>
        <v>3.2549768518519429E-4</v>
      </c>
      <c r="I684" t="b">
        <v>0</v>
      </c>
    </row>
    <row r="685" spans="1:9" ht="14.85" customHeight="1" x14ac:dyDescent="0.3">
      <c r="A685" t="s">
        <v>872</v>
      </c>
      <c r="B685" t="s">
        <v>762</v>
      </c>
      <c r="C685">
        <v>379308075</v>
      </c>
      <c r="D685" s="1" t="s">
        <v>4197</v>
      </c>
      <c r="E685" s="14">
        <v>43223</v>
      </c>
      <c r="F685" s="15" t="s">
        <v>4205</v>
      </c>
      <c r="G685" s="16">
        <f t="shared" si="10"/>
        <v>1.6567129629629918E-4</v>
      </c>
      <c r="I685" t="b">
        <v>0</v>
      </c>
    </row>
    <row r="686" spans="1:9" ht="14.85" customHeight="1" x14ac:dyDescent="0.3">
      <c r="A686" t="s">
        <v>872</v>
      </c>
      <c r="B686" t="s">
        <v>762</v>
      </c>
      <c r="C686">
        <v>379308075</v>
      </c>
      <c r="D686" s="1" t="s">
        <v>3426</v>
      </c>
      <c r="E686" s="14">
        <v>43223</v>
      </c>
      <c r="F686" s="15" t="s">
        <v>4206</v>
      </c>
      <c r="G686" s="16">
        <f t="shared" si="10"/>
        <v>1.6043981481483893E-4</v>
      </c>
      <c r="I686" t="b">
        <v>0</v>
      </c>
    </row>
    <row r="687" spans="1:9" ht="14.85" customHeight="1" x14ac:dyDescent="0.3">
      <c r="A687" t="s">
        <v>872</v>
      </c>
      <c r="B687" t="s">
        <v>762</v>
      </c>
      <c r="C687">
        <v>379308075</v>
      </c>
      <c r="D687" s="1" t="s">
        <v>4207</v>
      </c>
      <c r="E687" s="14">
        <v>43223</v>
      </c>
      <c r="F687" s="15" t="s">
        <v>4208</v>
      </c>
      <c r="G687" s="16">
        <f t="shared" si="10"/>
        <v>1.3139351851850778E-3</v>
      </c>
      <c r="I687" t="b">
        <v>0</v>
      </c>
    </row>
    <row r="688" spans="1:9" ht="14.85" customHeight="1" x14ac:dyDescent="0.3">
      <c r="A688" t="s">
        <v>872</v>
      </c>
      <c r="B688" t="s">
        <v>762</v>
      </c>
      <c r="C688">
        <v>379308075</v>
      </c>
      <c r="D688" s="1" t="s">
        <v>3840</v>
      </c>
      <c r="E688" s="14">
        <v>43223</v>
      </c>
      <c r="F688" s="15" t="s">
        <v>4209</v>
      </c>
      <c r="G688" s="16">
        <f t="shared" si="10"/>
        <v>1.1793981481489357E-4</v>
      </c>
      <c r="I688" t="b">
        <v>1</v>
      </c>
    </row>
    <row r="689" spans="1:9" ht="14.85" customHeight="1" x14ac:dyDescent="0.3">
      <c r="A689" t="s">
        <v>872</v>
      </c>
      <c r="B689" t="s">
        <v>2</v>
      </c>
      <c r="C689">
        <v>379308075</v>
      </c>
      <c r="D689" s="1" t="s">
        <v>3469</v>
      </c>
      <c r="E689" s="14">
        <v>43223</v>
      </c>
      <c r="F689" s="15" t="s">
        <v>4210</v>
      </c>
      <c r="G689" s="16">
        <f t="shared" si="10"/>
        <v>6.8401620370373006E-4</v>
      </c>
      <c r="I689" t="b">
        <v>0</v>
      </c>
    </row>
    <row r="690" spans="1:9" ht="14.85" customHeight="1" x14ac:dyDescent="0.3">
      <c r="A690" t="s">
        <v>872</v>
      </c>
      <c r="B690" t="s">
        <v>2</v>
      </c>
      <c r="C690">
        <v>379308075</v>
      </c>
      <c r="D690" s="1" t="s">
        <v>3405</v>
      </c>
      <c r="E690" s="14">
        <v>43223</v>
      </c>
      <c r="F690" s="15" t="s">
        <v>4211</v>
      </c>
      <c r="G690" s="16">
        <f t="shared" si="10"/>
        <v>1.0659722222217116E-4</v>
      </c>
      <c r="I690" t="b">
        <v>1</v>
      </c>
    </row>
    <row r="691" spans="1:9" ht="14.85" customHeight="1" x14ac:dyDescent="0.3">
      <c r="A691" t="s">
        <v>872</v>
      </c>
      <c r="B691" t="s">
        <v>879</v>
      </c>
      <c r="C691">
        <v>379308075</v>
      </c>
      <c r="D691" s="1" t="s">
        <v>3767</v>
      </c>
      <c r="E691" s="14">
        <v>43223</v>
      </c>
      <c r="F691" s="15" t="s">
        <v>4212</v>
      </c>
      <c r="G691" s="16">
        <f t="shared" si="10"/>
        <v>2.9444444444448603E-4</v>
      </c>
      <c r="I691" t="b">
        <v>0</v>
      </c>
    </row>
    <row r="692" spans="1:9" ht="14.85" customHeight="1" x14ac:dyDescent="0.3">
      <c r="A692" t="s">
        <v>872</v>
      </c>
      <c r="B692" t="s">
        <v>879</v>
      </c>
      <c r="C692">
        <v>379308075</v>
      </c>
      <c r="D692" s="1" t="s">
        <v>3406</v>
      </c>
      <c r="E692" s="14">
        <v>43223</v>
      </c>
      <c r="F692" s="15" t="s">
        <v>4213</v>
      </c>
      <c r="G692" s="16">
        <f t="shared" si="10"/>
        <v>5.0555555555553688E-5</v>
      </c>
      <c r="I692" t="b">
        <v>1</v>
      </c>
    </row>
    <row r="693" spans="1:9" ht="14.85" customHeight="1" x14ac:dyDescent="0.3">
      <c r="A693" t="s">
        <v>872</v>
      </c>
      <c r="B693" t="s">
        <v>881</v>
      </c>
      <c r="C693">
        <v>379308075</v>
      </c>
      <c r="D693" s="1" t="s">
        <v>3437</v>
      </c>
      <c r="E693" s="14">
        <v>43223</v>
      </c>
      <c r="F693" s="15" t="s">
        <v>4214</v>
      </c>
      <c r="G693" s="16">
        <f t="shared" si="10"/>
        <v>1.6687499999989974E-4</v>
      </c>
      <c r="I693" t="b">
        <v>1</v>
      </c>
    </row>
    <row r="694" spans="1:9" ht="14.85" customHeight="1" x14ac:dyDescent="0.3">
      <c r="A694" t="s">
        <v>872</v>
      </c>
      <c r="B694" t="s">
        <v>554</v>
      </c>
      <c r="C694">
        <v>379308075</v>
      </c>
      <c r="D694" s="1" t="s">
        <v>4166</v>
      </c>
      <c r="E694" s="14">
        <v>43223</v>
      </c>
      <c r="F694" s="15" t="s">
        <v>4215</v>
      </c>
      <c r="G694" s="16">
        <f t="shared" si="10"/>
        <v>1.7939814814826871E-4</v>
      </c>
      <c r="I694" t="b">
        <v>0</v>
      </c>
    </row>
    <row r="695" spans="1:9" ht="14.85" customHeight="1" x14ac:dyDescent="0.3">
      <c r="A695" t="s">
        <v>872</v>
      </c>
      <c r="B695" t="s">
        <v>554</v>
      </c>
      <c r="C695">
        <v>379308075</v>
      </c>
      <c r="D695" s="1" t="s">
        <v>4216</v>
      </c>
      <c r="E695" s="14">
        <v>43223</v>
      </c>
      <c r="F695" s="15" t="s">
        <v>4217</v>
      </c>
      <c r="G695" s="16">
        <f t="shared" si="10"/>
        <v>1.389814814815038E-4</v>
      </c>
      <c r="I695" t="b">
        <v>0</v>
      </c>
    </row>
    <row r="696" spans="1:9" ht="14.85" customHeight="1" x14ac:dyDescent="0.3">
      <c r="A696" t="s">
        <v>872</v>
      </c>
      <c r="B696" t="s">
        <v>554</v>
      </c>
      <c r="C696">
        <v>379308075</v>
      </c>
      <c r="D696" s="1" t="s">
        <v>4218</v>
      </c>
      <c r="E696" s="14">
        <v>43223</v>
      </c>
      <c r="F696" s="15" t="s">
        <v>4219</v>
      </c>
      <c r="G696" s="16">
        <f t="shared" si="10"/>
        <v>7.2806712962958375E-4</v>
      </c>
      <c r="I696" t="b">
        <v>0</v>
      </c>
    </row>
    <row r="697" spans="1:9" ht="14.85" customHeight="1" x14ac:dyDescent="0.3">
      <c r="A697" t="s">
        <v>872</v>
      </c>
      <c r="B697" t="s">
        <v>554</v>
      </c>
      <c r="C697">
        <v>379308075</v>
      </c>
      <c r="D697" s="1" t="s">
        <v>3988</v>
      </c>
      <c r="E697" s="14">
        <v>43223</v>
      </c>
      <c r="F697" s="15" t="s">
        <v>4220</v>
      </c>
      <c r="G697" s="16">
        <f t="shared" si="10"/>
        <v>2.9341435185170628E-4</v>
      </c>
      <c r="I697" t="b">
        <v>1</v>
      </c>
    </row>
    <row r="698" spans="1:9" ht="14.85" customHeight="1" x14ac:dyDescent="0.3">
      <c r="A698" t="s">
        <v>872</v>
      </c>
      <c r="B698" t="s">
        <v>665</v>
      </c>
      <c r="C698">
        <v>379308075</v>
      </c>
      <c r="D698" s="1" t="s">
        <v>3424</v>
      </c>
      <c r="E698" s="14">
        <v>43223</v>
      </c>
      <c r="F698" s="15" t="s">
        <v>4221</v>
      </c>
      <c r="G698" s="16">
        <f t="shared" si="10"/>
        <v>2.5111111111120188E-4</v>
      </c>
      <c r="I698" t="b">
        <v>1</v>
      </c>
    </row>
    <row r="699" spans="1:9" ht="14.85" customHeight="1" x14ac:dyDescent="0.3">
      <c r="A699" t="s">
        <v>872</v>
      </c>
      <c r="B699" t="s">
        <v>762</v>
      </c>
      <c r="C699">
        <v>379308075</v>
      </c>
      <c r="D699" s="1" t="s">
        <v>4190</v>
      </c>
      <c r="E699" s="14">
        <v>43223</v>
      </c>
      <c r="F699" s="15" t="s">
        <v>4222</v>
      </c>
      <c r="G699" s="16">
        <f t="shared" si="10"/>
        <v>3.7081018518514419E-4</v>
      </c>
      <c r="I699" t="b">
        <v>0</v>
      </c>
    </row>
    <row r="700" spans="1:9" s="18" customFormat="1" ht="14.85" customHeight="1" thickBot="1" x14ac:dyDescent="0.35">
      <c r="A700" s="18" t="s">
        <v>872</v>
      </c>
      <c r="B700" s="18" t="s">
        <v>762</v>
      </c>
      <c r="C700" s="18">
        <v>379308075</v>
      </c>
      <c r="D700" s="19" t="s">
        <v>907</v>
      </c>
      <c r="E700" s="20">
        <v>43223</v>
      </c>
      <c r="F700" s="21" t="s">
        <v>4223</v>
      </c>
      <c r="G700" s="22">
        <f t="shared" si="10"/>
        <v>1.2237268518533462E-4</v>
      </c>
      <c r="H700" s="22"/>
      <c r="I700" s="18" t="b">
        <v>1</v>
      </c>
    </row>
    <row r="701" spans="1:9" ht="14.85" customHeight="1" x14ac:dyDescent="0.3">
      <c r="A701" t="s">
        <v>872</v>
      </c>
      <c r="B701" t="s">
        <v>2</v>
      </c>
      <c r="C701">
        <v>380300581</v>
      </c>
      <c r="D701" s="1" t="s">
        <v>3538</v>
      </c>
      <c r="E701" s="14">
        <v>43216</v>
      </c>
      <c r="F701" s="15" t="s">
        <v>3119</v>
      </c>
      <c r="I701" t="b">
        <v>1</v>
      </c>
    </row>
    <row r="702" spans="1:9" ht="14.85" customHeight="1" x14ac:dyDescent="0.3">
      <c r="A702" t="s">
        <v>872</v>
      </c>
      <c r="B702" t="s">
        <v>879</v>
      </c>
      <c r="C702">
        <v>380300581</v>
      </c>
      <c r="D702" s="1" t="s">
        <v>3545</v>
      </c>
      <c r="E702" s="14">
        <v>43216</v>
      </c>
      <c r="F702" s="15" t="s">
        <v>4224</v>
      </c>
      <c r="G702" s="16">
        <f t="shared" si="10"/>
        <v>8.6806712962972377E-4</v>
      </c>
      <c r="I702" t="b">
        <v>1</v>
      </c>
    </row>
    <row r="703" spans="1:9" ht="14.85" customHeight="1" x14ac:dyDescent="0.3">
      <c r="A703" t="s">
        <v>872</v>
      </c>
      <c r="B703" t="s">
        <v>881</v>
      </c>
      <c r="C703">
        <v>380300581</v>
      </c>
      <c r="D703" s="1" t="s">
        <v>4225</v>
      </c>
      <c r="E703" s="14">
        <v>43216</v>
      </c>
      <c r="F703" s="15" t="s">
        <v>4226</v>
      </c>
      <c r="G703" s="16">
        <f t="shared" si="10"/>
        <v>3.29328703703613E-4</v>
      </c>
      <c r="I703" t="b">
        <v>1</v>
      </c>
    </row>
    <row r="704" spans="1:9" ht="14.85" customHeight="1" x14ac:dyDescent="0.3">
      <c r="A704" t="s">
        <v>872</v>
      </c>
      <c r="B704" t="s">
        <v>554</v>
      </c>
      <c r="C704">
        <v>380300581</v>
      </c>
      <c r="D704" s="1" t="s">
        <v>4227</v>
      </c>
      <c r="E704" s="14">
        <v>43216</v>
      </c>
      <c r="F704" s="15" t="s">
        <v>4228</v>
      </c>
      <c r="G704" s="16">
        <f t="shared" si="10"/>
        <v>1.4470659722222168E-2</v>
      </c>
      <c r="I704" t="b">
        <v>1</v>
      </c>
    </row>
    <row r="705" spans="1:9" ht="14.85" customHeight="1" x14ac:dyDescent="0.3">
      <c r="A705" t="s">
        <v>872</v>
      </c>
      <c r="B705" t="s">
        <v>665</v>
      </c>
      <c r="C705">
        <v>380300581</v>
      </c>
      <c r="D705" s="1" t="s">
        <v>3424</v>
      </c>
      <c r="E705" s="14">
        <v>43216</v>
      </c>
      <c r="F705" s="15" t="s">
        <v>4229</v>
      </c>
      <c r="G705" s="16">
        <f t="shared" si="10"/>
        <v>1.8806365740741127E-3</v>
      </c>
      <c r="I705" t="b">
        <v>1</v>
      </c>
    </row>
    <row r="706" spans="1:9" ht="14.85" customHeight="1" x14ac:dyDescent="0.3">
      <c r="A706" t="s">
        <v>872</v>
      </c>
      <c r="B706" t="s">
        <v>762</v>
      </c>
      <c r="C706">
        <v>380300581</v>
      </c>
      <c r="D706" s="1" t="s">
        <v>4230</v>
      </c>
      <c r="E706" s="14">
        <v>43216</v>
      </c>
      <c r="F706" s="15" t="s">
        <v>4231</v>
      </c>
      <c r="G706" s="16">
        <f t="shared" si="10"/>
        <v>1.7449537037036444E-3</v>
      </c>
      <c r="I706" t="b">
        <v>0</v>
      </c>
    </row>
    <row r="707" spans="1:9" ht="14.85" customHeight="1" x14ac:dyDescent="0.3">
      <c r="A707" t="s">
        <v>872</v>
      </c>
      <c r="B707" t="s">
        <v>762</v>
      </c>
      <c r="C707">
        <v>380300581</v>
      </c>
      <c r="D707" s="1" t="s">
        <v>4232</v>
      </c>
      <c r="E707" s="14">
        <v>43216</v>
      </c>
      <c r="F707" s="15" t="s">
        <v>4233</v>
      </c>
      <c r="G707" s="16">
        <f t="shared" si="10"/>
        <v>1.191932870370449E-3</v>
      </c>
      <c r="I707" t="b">
        <v>0</v>
      </c>
    </row>
    <row r="708" spans="1:9" ht="14.85" customHeight="1" x14ac:dyDescent="0.3">
      <c r="A708" t="s">
        <v>872</v>
      </c>
      <c r="B708" t="s">
        <v>762</v>
      </c>
      <c r="C708">
        <v>380300581</v>
      </c>
      <c r="D708" s="1" t="s">
        <v>4234</v>
      </c>
      <c r="E708" s="14">
        <v>43216</v>
      </c>
      <c r="F708" s="15" t="s">
        <v>4235</v>
      </c>
      <c r="G708" s="16">
        <f t="shared" ref="G708:G771" si="11">F708-F707</f>
        <v>3.5738425925935235E-4</v>
      </c>
      <c r="I708" t="b">
        <v>0</v>
      </c>
    </row>
    <row r="709" spans="1:9" ht="14.85" customHeight="1" x14ac:dyDescent="0.3">
      <c r="A709" t="s">
        <v>872</v>
      </c>
      <c r="B709" t="s">
        <v>762</v>
      </c>
      <c r="C709">
        <v>380300581</v>
      </c>
      <c r="D709" s="1" t="s">
        <v>4236</v>
      </c>
      <c r="E709" s="14">
        <v>43216</v>
      </c>
      <c r="F709" s="15" t="s">
        <v>4237</v>
      </c>
      <c r="G709" s="16">
        <f t="shared" si="11"/>
        <v>2.3793981481468052E-4</v>
      </c>
      <c r="I709" t="b">
        <v>0</v>
      </c>
    </row>
    <row r="710" spans="1:9" ht="14.85" customHeight="1" x14ac:dyDescent="0.3">
      <c r="A710" t="s">
        <v>872</v>
      </c>
      <c r="B710" t="s">
        <v>762</v>
      </c>
      <c r="C710">
        <v>380300581</v>
      </c>
      <c r="D710" s="1" t="s">
        <v>4238</v>
      </c>
      <c r="E710" s="14">
        <v>43216</v>
      </c>
      <c r="F710" s="15" t="s">
        <v>4239</v>
      </c>
      <c r="G710" s="16">
        <f t="shared" si="11"/>
        <v>1.2322222222223012E-3</v>
      </c>
      <c r="I710" t="b">
        <v>0</v>
      </c>
    </row>
    <row r="711" spans="1:9" ht="14.85" customHeight="1" x14ac:dyDescent="0.3">
      <c r="A711" t="s">
        <v>872</v>
      </c>
      <c r="B711" t="s">
        <v>762</v>
      </c>
      <c r="C711">
        <v>380300581</v>
      </c>
      <c r="D711" s="1" t="s">
        <v>4232</v>
      </c>
      <c r="E711" s="14">
        <v>43216</v>
      </c>
      <c r="F711" s="15" t="s">
        <v>4240</v>
      </c>
      <c r="G711" s="16">
        <f t="shared" si="11"/>
        <v>3.8262731481486512E-4</v>
      </c>
      <c r="I711" t="b">
        <v>0</v>
      </c>
    </row>
    <row r="712" spans="1:9" s="18" customFormat="1" ht="14.85" customHeight="1" thickBot="1" x14ac:dyDescent="0.35">
      <c r="A712" s="18" t="s">
        <v>872</v>
      </c>
      <c r="B712" s="18" t="s">
        <v>762</v>
      </c>
      <c r="C712" s="18">
        <v>380300581</v>
      </c>
      <c r="D712" s="19" t="s">
        <v>4234</v>
      </c>
      <c r="E712" s="20">
        <v>43216</v>
      </c>
      <c r="F712" s="21" t="s">
        <v>4241</v>
      </c>
      <c r="G712" s="22">
        <f t="shared" si="11"/>
        <v>2.1437499999998888E-4</v>
      </c>
      <c r="H712" s="22"/>
      <c r="I712" s="18" t="b">
        <v>1</v>
      </c>
    </row>
    <row r="713" spans="1:9" ht="14.85" customHeight="1" x14ac:dyDescent="0.3">
      <c r="A713" t="s">
        <v>872</v>
      </c>
      <c r="B713" t="s">
        <v>2</v>
      </c>
      <c r="C713">
        <v>381170352</v>
      </c>
      <c r="D713" s="1" t="s">
        <v>3465</v>
      </c>
      <c r="E713" s="14">
        <v>43220</v>
      </c>
      <c r="F713" s="15" t="s">
        <v>3120</v>
      </c>
      <c r="I713" t="b">
        <v>0</v>
      </c>
    </row>
    <row r="714" spans="1:9" ht="14.85" customHeight="1" x14ac:dyDescent="0.3">
      <c r="A714" t="s">
        <v>872</v>
      </c>
      <c r="B714" t="s">
        <v>2</v>
      </c>
      <c r="C714">
        <v>381170352</v>
      </c>
      <c r="D714" s="1" t="s">
        <v>3538</v>
      </c>
      <c r="E714" s="14">
        <v>43220</v>
      </c>
      <c r="F714" s="15" t="s">
        <v>3121</v>
      </c>
      <c r="G714" s="16">
        <f t="shared" si="11"/>
        <v>5.8156134259259307E-3</v>
      </c>
      <c r="I714" t="b">
        <v>1</v>
      </c>
    </row>
    <row r="715" spans="1:9" ht="14.85" customHeight="1" x14ac:dyDescent="0.3">
      <c r="A715" t="s">
        <v>872</v>
      </c>
      <c r="B715" t="s">
        <v>879</v>
      </c>
      <c r="C715">
        <v>381170352</v>
      </c>
      <c r="D715" s="1" t="s">
        <v>3694</v>
      </c>
      <c r="E715" s="14">
        <v>43220</v>
      </c>
      <c r="F715" s="15" t="s">
        <v>4242</v>
      </c>
      <c r="G715" s="16">
        <f t="shared" si="11"/>
        <v>1.4716319444444403E-3</v>
      </c>
      <c r="I715" t="b">
        <v>0</v>
      </c>
    </row>
    <row r="716" spans="1:9" ht="14.85" customHeight="1" x14ac:dyDescent="0.3">
      <c r="A716" t="s">
        <v>872</v>
      </c>
      <c r="B716" t="s">
        <v>879</v>
      </c>
      <c r="C716">
        <v>381170352</v>
      </c>
      <c r="D716" s="1" t="s">
        <v>3545</v>
      </c>
      <c r="E716" s="14">
        <v>43220</v>
      </c>
      <c r="F716" s="15" t="s">
        <v>4243</v>
      </c>
      <c r="G716" s="16">
        <f t="shared" si="11"/>
        <v>1.0836805555555773E-4</v>
      </c>
      <c r="I716" t="b">
        <v>1</v>
      </c>
    </row>
    <row r="717" spans="1:9" ht="14.85" customHeight="1" x14ac:dyDescent="0.3">
      <c r="A717" t="s">
        <v>872</v>
      </c>
      <c r="B717" t="s">
        <v>881</v>
      </c>
      <c r="C717">
        <v>381170352</v>
      </c>
      <c r="D717" s="1" t="s">
        <v>3557</v>
      </c>
      <c r="E717" s="14">
        <v>43220</v>
      </c>
      <c r="F717" s="15" t="s">
        <v>4244</v>
      </c>
      <c r="G717" s="16">
        <f t="shared" si="11"/>
        <v>8.474421296296164E-4</v>
      </c>
      <c r="I717" t="b">
        <v>0</v>
      </c>
    </row>
    <row r="718" spans="1:9" ht="14.85" customHeight="1" x14ac:dyDescent="0.3">
      <c r="A718" t="s">
        <v>872</v>
      </c>
      <c r="B718" t="s">
        <v>881</v>
      </c>
      <c r="C718">
        <v>381170352</v>
      </c>
      <c r="D718" s="1" t="s">
        <v>4245</v>
      </c>
      <c r="E718" s="14">
        <v>43220</v>
      </c>
      <c r="F718" s="15" t="s">
        <v>4246</v>
      </c>
      <c r="G718" s="16">
        <f t="shared" si="11"/>
        <v>7.6849537037038118E-4</v>
      </c>
      <c r="I718" t="b">
        <v>0</v>
      </c>
    </row>
    <row r="719" spans="1:9" ht="14.85" customHeight="1" x14ac:dyDescent="0.3">
      <c r="A719" t="s">
        <v>872</v>
      </c>
      <c r="B719" t="s">
        <v>881</v>
      </c>
      <c r="C719">
        <v>381170352</v>
      </c>
      <c r="D719" s="1" t="s">
        <v>4247</v>
      </c>
      <c r="E719" s="14">
        <v>43220</v>
      </c>
      <c r="F719" s="15" t="s">
        <v>4248</v>
      </c>
      <c r="G719" s="16">
        <f t="shared" si="11"/>
        <v>6.2620370370369827E-4</v>
      </c>
      <c r="I719" t="b">
        <v>0</v>
      </c>
    </row>
    <row r="720" spans="1:9" ht="14.85" customHeight="1" x14ac:dyDescent="0.3">
      <c r="A720" t="s">
        <v>872</v>
      </c>
      <c r="B720" t="s">
        <v>881</v>
      </c>
      <c r="C720">
        <v>381170352</v>
      </c>
      <c r="D720" s="1" t="s">
        <v>4249</v>
      </c>
      <c r="E720" s="14">
        <v>43220</v>
      </c>
      <c r="F720" s="15" t="s">
        <v>4250</v>
      </c>
      <c r="G720" s="16">
        <f t="shared" si="11"/>
        <v>2.7138888888889046E-4</v>
      </c>
      <c r="I720" t="b">
        <v>0</v>
      </c>
    </row>
    <row r="721" spans="1:9" ht="14.85" customHeight="1" x14ac:dyDescent="0.3">
      <c r="A721" t="s">
        <v>872</v>
      </c>
      <c r="B721" t="s">
        <v>881</v>
      </c>
      <c r="C721">
        <v>381170352</v>
      </c>
      <c r="D721" s="1" t="s">
        <v>4251</v>
      </c>
      <c r="E721" s="14">
        <v>43220</v>
      </c>
      <c r="F721" s="15" t="s">
        <v>4252</v>
      </c>
      <c r="G721" s="16">
        <f t="shared" si="11"/>
        <v>7.5520833333328485E-5</v>
      </c>
      <c r="I721" t="b">
        <v>0</v>
      </c>
    </row>
    <row r="722" spans="1:9" ht="14.85" customHeight="1" x14ac:dyDescent="0.3">
      <c r="A722" t="s">
        <v>872</v>
      </c>
      <c r="B722" t="s">
        <v>881</v>
      </c>
      <c r="C722">
        <v>381170352</v>
      </c>
      <c r="D722" s="1" t="s">
        <v>4253</v>
      </c>
      <c r="E722" s="14">
        <v>43220</v>
      </c>
      <c r="F722" s="15" t="s">
        <v>4254</v>
      </c>
      <c r="G722" s="16">
        <f t="shared" si="11"/>
        <v>9.0358796296305388E-5</v>
      </c>
      <c r="I722" t="b">
        <v>0</v>
      </c>
    </row>
    <row r="723" spans="1:9" ht="14.85" customHeight="1" x14ac:dyDescent="0.3">
      <c r="A723" t="s">
        <v>872</v>
      </c>
      <c r="B723" t="s">
        <v>881</v>
      </c>
      <c r="C723">
        <v>381170352</v>
      </c>
      <c r="D723" s="1" t="s">
        <v>4255</v>
      </c>
      <c r="E723" s="14">
        <v>43220</v>
      </c>
      <c r="F723" s="15" t="s">
        <v>4256</v>
      </c>
      <c r="G723" s="16">
        <f t="shared" si="11"/>
        <v>8.9371527777777626E-4</v>
      </c>
      <c r="I723" t="b">
        <v>1</v>
      </c>
    </row>
    <row r="724" spans="1:9" ht="14.85" customHeight="1" x14ac:dyDescent="0.3">
      <c r="A724" t="s">
        <v>872</v>
      </c>
      <c r="B724" t="s">
        <v>554</v>
      </c>
      <c r="C724">
        <v>381170352</v>
      </c>
      <c r="D724" s="1" t="s">
        <v>4257</v>
      </c>
      <c r="E724" s="14">
        <v>43220</v>
      </c>
      <c r="F724" s="15" t="s">
        <v>4258</v>
      </c>
      <c r="G724" s="16">
        <f t="shared" si="11"/>
        <v>3.8817129629629965E-4</v>
      </c>
      <c r="I724" t="b">
        <v>0</v>
      </c>
    </row>
    <row r="725" spans="1:9" ht="14.85" customHeight="1" x14ac:dyDescent="0.3">
      <c r="A725" t="s">
        <v>872</v>
      </c>
      <c r="B725" t="s">
        <v>554</v>
      </c>
      <c r="C725">
        <v>381170352</v>
      </c>
      <c r="D725" s="1" t="s">
        <v>4259</v>
      </c>
      <c r="E725" s="14">
        <v>43220</v>
      </c>
      <c r="F725" s="15" t="s">
        <v>4260</v>
      </c>
      <c r="G725" s="16">
        <f t="shared" si="11"/>
        <v>1.5618055555555177E-4</v>
      </c>
      <c r="I725" t="b">
        <v>0</v>
      </c>
    </row>
    <row r="726" spans="1:9" ht="14.85" customHeight="1" x14ac:dyDescent="0.3">
      <c r="A726" t="s">
        <v>872</v>
      </c>
      <c r="B726" t="s">
        <v>554</v>
      </c>
      <c r="C726">
        <v>381170352</v>
      </c>
      <c r="D726" s="1" t="s">
        <v>3412</v>
      </c>
      <c r="E726" s="14">
        <v>43220</v>
      </c>
      <c r="F726" s="15" t="s">
        <v>4261</v>
      </c>
      <c r="G726" s="16">
        <f t="shared" si="11"/>
        <v>2.8329861111110743E-4</v>
      </c>
      <c r="I726" t="b">
        <v>0</v>
      </c>
    </row>
    <row r="727" spans="1:9" ht="14.85" customHeight="1" x14ac:dyDescent="0.3">
      <c r="A727" t="s">
        <v>872</v>
      </c>
      <c r="B727" t="s">
        <v>554</v>
      </c>
      <c r="C727">
        <v>381170352</v>
      </c>
      <c r="D727" s="1" t="s">
        <v>4262</v>
      </c>
      <c r="E727" s="14">
        <v>43220</v>
      </c>
      <c r="F727" s="15" t="s">
        <v>4263</v>
      </c>
      <c r="G727" s="16">
        <f t="shared" si="11"/>
        <v>1.7739583333332976E-4</v>
      </c>
      <c r="I727" t="b">
        <v>0</v>
      </c>
    </row>
    <row r="728" spans="1:9" ht="14.85" customHeight="1" x14ac:dyDescent="0.3">
      <c r="A728" t="s">
        <v>872</v>
      </c>
      <c r="B728" t="s">
        <v>554</v>
      </c>
      <c r="C728">
        <v>381170352</v>
      </c>
      <c r="D728" s="1" t="s">
        <v>4264</v>
      </c>
      <c r="E728" s="14">
        <v>43220</v>
      </c>
      <c r="F728" s="15" t="s">
        <v>4265</v>
      </c>
      <c r="G728" s="16">
        <f t="shared" si="11"/>
        <v>6.280208333333398E-4</v>
      </c>
      <c r="I728" t="b">
        <v>0</v>
      </c>
    </row>
    <row r="729" spans="1:9" ht="14.85" customHeight="1" x14ac:dyDescent="0.3">
      <c r="A729" t="s">
        <v>872</v>
      </c>
      <c r="B729" t="s">
        <v>554</v>
      </c>
      <c r="C729">
        <v>381170352</v>
      </c>
      <c r="D729" s="1" t="s">
        <v>3414</v>
      </c>
      <c r="E729" s="14">
        <v>43220</v>
      </c>
      <c r="F729" s="15" t="s">
        <v>4266</v>
      </c>
      <c r="G729" s="16">
        <f t="shared" si="11"/>
        <v>3.5258101851852464E-4</v>
      </c>
      <c r="I729" t="b">
        <v>1</v>
      </c>
    </row>
    <row r="730" spans="1:9" ht="14.85" customHeight="1" x14ac:dyDescent="0.3">
      <c r="A730" t="s">
        <v>872</v>
      </c>
      <c r="B730" t="s">
        <v>665</v>
      </c>
      <c r="C730">
        <v>381170352</v>
      </c>
      <c r="D730" s="1" t="s">
        <v>4267</v>
      </c>
      <c r="E730" s="14">
        <v>43220</v>
      </c>
      <c r="F730" s="15" t="s">
        <v>4268</v>
      </c>
      <c r="G730" s="16">
        <f t="shared" si="11"/>
        <v>1.1447916666666585E-3</v>
      </c>
      <c r="I730" t="b">
        <v>0</v>
      </c>
    </row>
    <row r="731" spans="1:9" ht="14.85" customHeight="1" x14ac:dyDescent="0.3">
      <c r="A731" t="s">
        <v>872</v>
      </c>
      <c r="B731" t="s">
        <v>665</v>
      </c>
      <c r="C731">
        <v>381170352</v>
      </c>
      <c r="D731" s="1" t="s">
        <v>4118</v>
      </c>
      <c r="E731" s="14">
        <v>43220</v>
      </c>
      <c r="F731" s="15" t="s">
        <v>4269</v>
      </c>
      <c r="G731" s="16">
        <f t="shared" si="11"/>
        <v>7.3827546296297009E-4</v>
      </c>
      <c r="I731" t="b">
        <v>0</v>
      </c>
    </row>
    <row r="732" spans="1:9" ht="14.85" customHeight="1" x14ac:dyDescent="0.3">
      <c r="A732" t="s">
        <v>872</v>
      </c>
      <c r="B732" t="s">
        <v>665</v>
      </c>
      <c r="C732">
        <v>381170352</v>
      </c>
      <c r="D732" s="1" t="s">
        <v>4270</v>
      </c>
      <c r="E732" s="14">
        <v>43220</v>
      </c>
      <c r="F732" s="15" t="s">
        <v>4271</v>
      </c>
      <c r="G732" s="16">
        <f t="shared" si="11"/>
        <v>4.0127314814814019E-4</v>
      </c>
      <c r="I732" t="b">
        <v>0</v>
      </c>
    </row>
    <row r="733" spans="1:9" ht="14.85" customHeight="1" x14ac:dyDescent="0.3">
      <c r="A733" t="s">
        <v>872</v>
      </c>
      <c r="B733" t="s">
        <v>665</v>
      </c>
      <c r="C733">
        <v>381170352</v>
      </c>
      <c r="D733" s="1" t="s">
        <v>4272</v>
      </c>
      <c r="E733" s="14">
        <v>43220</v>
      </c>
      <c r="F733" s="15" t="s">
        <v>4273</v>
      </c>
      <c r="G733" s="16">
        <f t="shared" si="11"/>
        <v>7.2592592592593541E-4</v>
      </c>
      <c r="I733" t="b">
        <v>0</v>
      </c>
    </row>
    <row r="734" spans="1:9" ht="14.85" customHeight="1" x14ac:dyDescent="0.3">
      <c r="A734" t="s">
        <v>872</v>
      </c>
      <c r="B734" t="s">
        <v>665</v>
      </c>
      <c r="C734">
        <v>381170352</v>
      </c>
      <c r="D734" s="1" t="s">
        <v>4274</v>
      </c>
      <c r="E734" s="14">
        <v>43220</v>
      </c>
      <c r="F734" s="15" t="s">
        <v>4275</v>
      </c>
      <c r="G734" s="16">
        <f t="shared" si="11"/>
        <v>3.4702546296296044E-4</v>
      </c>
      <c r="I734" t="b">
        <v>0</v>
      </c>
    </row>
    <row r="735" spans="1:9" ht="14.85" customHeight="1" x14ac:dyDescent="0.3">
      <c r="A735" t="s">
        <v>872</v>
      </c>
      <c r="B735" t="s">
        <v>665</v>
      </c>
      <c r="C735">
        <v>381170352</v>
      </c>
      <c r="D735" s="1" t="s">
        <v>4276</v>
      </c>
      <c r="E735" s="14">
        <v>43220</v>
      </c>
      <c r="F735" s="15" t="s">
        <v>4277</v>
      </c>
      <c r="G735" s="16">
        <f t="shared" si="11"/>
        <v>8.3368055555546605E-5</v>
      </c>
      <c r="I735" t="b">
        <v>0</v>
      </c>
    </row>
    <row r="736" spans="1:9" ht="14.85" customHeight="1" x14ac:dyDescent="0.3">
      <c r="A736" t="s">
        <v>872</v>
      </c>
      <c r="B736" t="s">
        <v>665</v>
      </c>
      <c r="C736">
        <v>381170352</v>
      </c>
      <c r="D736" s="1" t="s">
        <v>4278</v>
      </c>
      <c r="E736" s="14">
        <v>43220</v>
      </c>
      <c r="F736" s="15" t="s">
        <v>4279</v>
      </c>
      <c r="G736" s="16">
        <f t="shared" si="11"/>
        <v>6.7083333333328721E-5</v>
      </c>
      <c r="I736" t="b">
        <v>0</v>
      </c>
    </row>
    <row r="737" spans="1:9" ht="14.85" customHeight="1" x14ac:dyDescent="0.3">
      <c r="A737" t="s">
        <v>872</v>
      </c>
      <c r="B737" t="s">
        <v>665</v>
      </c>
      <c r="C737">
        <v>381170352</v>
      </c>
      <c r="D737" s="1" t="s">
        <v>4280</v>
      </c>
      <c r="E737" s="14">
        <v>43220</v>
      </c>
      <c r="F737" s="15" t="s">
        <v>4281</v>
      </c>
      <c r="G737" s="16">
        <f t="shared" si="11"/>
        <v>4.8431712962963835E-4</v>
      </c>
      <c r="I737" t="b">
        <v>0</v>
      </c>
    </row>
    <row r="738" spans="1:9" ht="14.85" customHeight="1" x14ac:dyDescent="0.3">
      <c r="A738" t="s">
        <v>872</v>
      </c>
      <c r="B738" t="s">
        <v>665</v>
      </c>
      <c r="C738">
        <v>381170352</v>
      </c>
      <c r="D738" s="1" t="s">
        <v>4282</v>
      </c>
      <c r="E738" s="14">
        <v>43220</v>
      </c>
      <c r="F738" s="15" t="s">
        <v>4283</v>
      </c>
      <c r="G738" s="16">
        <f t="shared" si="11"/>
        <v>1.0576388888888788E-4</v>
      </c>
      <c r="I738" t="b">
        <v>0</v>
      </c>
    </row>
    <row r="739" spans="1:9" ht="14.85" customHeight="1" x14ac:dyDescent="0.3">
      <c r="A739" t="s">
        <v>872</v>
      </c>
      <c r="B739" t="s">
        <v>665</v>
      </c>
      <c r="C739">
        <v>381170352</v>
      </c>
      <c r="D739" s="1" t="s">
        <v>4284</v>
      </c>
      <c r="E739" s="14">
        <v>43220</v>
      </c>
      <c r="F739" s="15" t="s">
        <v>4285</v>
      </c>
      <c r="G739" s="16">
        <f t="shared" si="11"/>
        <v>6.9820601851851294E-4</v>
      </c>
      <c r="I739" t="b">
        <v>0</v>
      </c>
    </row>
    <row r="740" spans="1:9" ht="14.85" customHeight="1" x14ac:dyDescent="0.3">
      <c r="A740" t="s">
        <v>872</v>
      </c>
      <c r="B740" t="s">
        <v>665</v>
      </c>
      <c r="C740">
        <v>381170352</v>
      </c>
      <c r="D740" s="1" t="s">
        <v>4118</v>
      </c>
      <c r="E740" s="14">
        <v>43220</v>
      </c>
      <c r="F740" s="15" t="s">
        <v>4286</v>
      </c>
      <c r="G740" s="16">
        <f t="shared" si="11"/>
        <v>4.0762731481483461E-4</v>
      </c>
      <c r="I740" t="b">
        <v>0</v>
      </c>
    </row>
    <row r="741" spans="1:9" s="18" customFormat="1" ht="14.85" customHeight="1" thickBot="1" x14ac:dyDescent="0.35">
      <c r="A741" s="18" t="s">
        <v>872</v>
      </c>
      <c r="B741" s="18" t="s">
        <v>665</v>
      </c>
      <c r="C741" s="18">
        <v>381170352</v>
      </c>
      <c r="D741" s="19" t="s">
        <v>4287</v>
      </c>
      <c r="E741" s="20">
        <v>43220</v>
      </c>
      <c r="F741" s="21" t="s">
        <v>4288</v>
      </c>
      <c r="G741" s="22">
        <f t="shared" si="11"/>
        <v>1.0072916666666043E-4</v>
      </c>
      <c r="H741" s="22"/>
      <c r="I741" s="18" t="b">
        <v>1</v>
      </c>
    </row>
    <row r="742" spans="1:9" ht="14.85" customHeight="1" x14ac:dyDescent="0.3">
      <c r="A742" t="s">
        <v>872</v>
      </c>
      <c r="B742" t="s">
        <v>2</v>
      </c>
      <c r="C742">
        <v>410358274</v>
      </c>
      <c r="D742" s="1" t="s">
        <v>3465</v>
      </c>
      <c r="E742" s="14">
        <v>43214</v>
      </c>
      <c r="F742" s="15" t="s">
        <v>3122</v>
      </c>
      <c r="G742" s="16">
        <f t="shared" si="11"/>
        <v>0.49334232638888886</v>
      </c>
      <c r="I742" t="b">
        <v>0</v>
      </c>
    </row>
    <row r="743" spans="1:9" ht="14.85" customHeight="1" x14ac:dyDescent="0.3">
      <c r="A743" t="s">
        <v>872</v>
      </c>
      <c r="B743" t="s">
        <v>2</v>
      </c>
      <c r="C743">
        <v>410358274</v>
      </c>
      <c r="D743" s="1" t="s">
        <v>3470</v>
      </c>
      <c r="E743" s="14">
        <v>43214</v>
      </c>
      <c r="F743" s="15" t="s">
        <v>3123</v>
      </c>
      <c r="G743" s="16">
        <f t="shared" si="11"/>
        <v>1.6371527777780948E-4</v>
      </c>
      <c r="I743" t="b">
        <v>0</v>
      </c>
    </row>
    <row r="744" spans="1:9" ht="14.85" customHeight="1" x14ac:dyDescent="0.3">
      <c r="A744" t="s">
        <v>872</v>
      </c>
      <c r="B744" t="s">
        <v>2</v>
      </c>
      <c r="C744">
        <v>410358274</v>
      </c>
      <c r="D744" s="1" t="s">
        <v>3467</v>
      </c>
      <c r="E744" s="14">
        <v>43214</v>
      </c>
      <c r="F744" s="15" t="s">
        <v>3124</v>
      </c>
      <c r="G744" s="16">
        <f t="shared" si="11"/>
        <v>3.1054398148144813E-4</v>
      </c>
      <c r="I744" t="b">
        <v>0</v>
      </c>
    </row>
    <row r="745" spans="1:9" ht="14.85" customHeight="1" x14ac:dyDescent="0.3">
      <c r="A745" t="s">
        <v>872</v>
      </c>
      <c r="B745" t="s">
        <v>2</v>
      </c>
      <c r="C745">
        <v>410358274</v>
      </c>
      <c r="D745" s="1" t="s">
        <v>4289</v>
      </c>
      <c r="E745" s="14">
        <v>43214</v>
      </c>
      <c r="F745" s="15" t="s">
        <v>3125</v>
      </c>
      <c r="G745" s="16">
        <f t="shared" si="11"/>
        <v>3.7604166666671546E-4</v>
      </c>
      <c r="I745" t="b">
        <v>0</v>
      </c>
    </row>
    <row r="746" spans="1:9" ht="14.85" customHeight="1" x14ac:dyDescent="0.3">
      <c r="A746" t="s">
        <v>872</v>
      </c>
      <c r="B746" t="s">
        <v>2</v>
      </c>
      <c r="C746">
        <v>410358274</v>
      </c>
      <c r="D746" s="1" t="s">
        <v>3469</v>
      </c>
      <c r="E746" s="14">
        <v>43214</v>
      </c>
      <c r="F746" s="15" t="s">
        <v>3126</v>
      </c>
      <c r="G746" s="16">
        <f t="shared" si="11"/>
        <v>6.1969907407399827E-4</v>
      </c>
      <c r="I746" t="b">
        <v>0</v>
      </c>
    </row>
    <row r="747" spans="1:9" ht="14.85" customHeight="1" x14ac:dyDescent="0.3">
      <c r="A747" t="s">
        <v>872</v>
      </c>
      <c r="B747" t="s">
        <v>2</v>
      </c>
      <c r="C747">
        <v>410358274</v>
      </c>
      <c r="D747" s="1" t="s">
        <v>3921</v>
      </c>
      <c r="E747" s="14">
        <v>43214</v>
      </c>
      <c r="F747" s="15" t="s">
        <v>3127</v>
      </c>
      <c r="G747" s="16">
        <f t="shared" si="11"/>
        <v>4.3128472222231373E-4</v>
      </c>
      <c r="I747" t="b">
        <v>0</v>
      </c>
    </row>
    <row r="748" spans="1:9" ht="14.85" customHeight="1" x14ac:dyDescent="0.3">
      <c r="A748" t="s">
        <v>872</v>
      </c>
      <c r="B748" t="s">
        <v>2</v>
      </c>
      <c r="C748">
        <v>410358274</v>
      </c>
      <c r="D748" s="1" t="s">
        <v>3688</v>
      </c>
      <c r="E748" s="14">
        <v>43214</v>
      </c>
      <c r="F748" s="15" t="s">
        <v>3128</v>
      </c>
      <c r="G748" s="16">
        <f t="shared" si="11"/>
        <v>5.8627314814807541E-4</v>
      </c>
      <c r="I748" t="b">
        <v>0</v>
      </c>
    </row>
    <row r="749" spans="1:9" ht="14.85" customHeight="1" x14ac:dyDescent="0.3">
      <c r="A749" t="s">
        <v>872</v>
      </c>
      <c r="B749" t="s">
        <v>2</v>
      </c>
      <c r="C749">
        <v>410358274</v>
      </c>
      <c r="D749" s="1" t="s">
        <v>3466</v>
      </c>
      <c r="E749" s="14">
        <v>43214</v>
      </c>
      <c r="F749" s="15" t="s">
        <v>3129</v>
      </c>
      <c r="G749" s="16">
        <f t="shared" si="11"/>
        <v>8.0486111111111036E-5</v>
      </c>
      <c r="I749" t="b">
        <v>0</v>
      </c>
    </row>
    <row r="750" spans="1:9" ht="14.85" customHeight="1" x14ac:dyDescent="0.3">
      <c r="A750" t="s">
        <v>872</v>
      </c>
      <c r="B750" t="s">
        <v>2</v>
      </c>
      <c r="C750">
        <v>410358274</v>
      </c>
      <c r="D750" s="1" t="s">
        <v>3523</v>
      </c>
      <c r="E750" s="14">
        <v>43214</v>
      </c>
      <c r="F750" s="15" t="s">
        <v>3130</v>
      </c>
      <c r="G750" s="16">
        <f t="shared" si="11"/>
        <v>1.9701388888893057E-4</v>
      </c>
      <c r="I750" t="b">
        <v>0</v>
      </c>
    </row>
    <row r="751" spans="1:9" ht="14.85" customHeight="1" x14ac:dyDescent="0.3">
      <c r="A751" t="s">
        <v>872</v>
      </c>
      <c r="B751" t="s">
        <v>2</v>
      </c>
      <c r="C751">
        <v>410358274</v>
      </c>
      <c r="D751" s="1" t="s">
        <v>3524</v>
      </c>
      <c r="E751" s="14">
        <v>43214</v>
      </c>
      <c r="F751" s="15" t="s">
        <v>3131</v>
      </c>
      <c r="G751" s="16">
        <f t="shared" si="11"/>
        <v>1.052662037036578E-4</v>
      </c>
      <c r="I751" t="b">
        <v>0</v>
      </c>
    </row>
    <row r="752" spans="1:9" ht="14.85" customHeight="1" x14ac:dyDescent="0.3">
      <c r="A752" t="s">
        <v>872</v>
      </c>
      <c r="B752" t="s">
        <v>2</v>
      </c>
      <c r="C752">
        <v>410358274</v>
      </c>
      <c r="D752" s="1" t="s">
        <v>3534</v>
      </c>
      <c r="E752" s="14">
        <v>43214</v>
      </c>
      <c r="F752" s="15" t="s">
        <v>3132</v>
      </c>
      <c r="G752" s="16">
        <f t="shared" si="11"/>
        <v>3.5640046296303574E-4</v>
      </c>
      <c r="I752" t="b">
        <v>0</v>
      </c>
    </row>
    <row r="753" spans="1:9" ht="14.85" customHeight="1" x14ac:dyDescent="0.3">
      <c r="A753" t="s">
        <v>872</v>
      </c>
      <c r="B753" t="s">
        <v>2</v>
      </c>
      <c r="C753">
        <v>410358274</v>
      </c>
      <c r="D753" s="1" t="s">
        <v>3860</v>
      </c>
      <c r="E753" s="14">
        <v>43214</v>
      </c>
      <c r="F753" s="15" t="s">
        <v>3133</v>
      </c>
      <c r="G753" s="16">
        <f t="shared" si="11"/>
        <v>1.2944097222221673E-3</v>
      </c>
      <c r="I753" t="b">
        <v>0</v>
      </c>
    </row>
    <row r="754" spans="1:9" ht="14.85" customHeight="1" x14ac:dyDescent="0.3">
      <c r="A754" t="s">
        <v>872</v>
      </c>
      <c r="B754" t="s">
        <v>2</v>
      </c>
      <c r="C754">
        <v>410358274</v>
      </c>
      <c r="D754" s="1" t="s">
        <v>4290</v>
      </c>
      <c r="E754" s="14">
        <v>43214</v>
      </c>
      <c r="F754" s="15" t="s">
        <v>3134</v>
      </c>
      <c r="G754" s="16">
        <f t="shared" si="11"/>
        <v>2.9767361111110446E-4</v>
      </c>
      <c r="I754" t="b">
        <v>0</v>
      </c>
    </row>
    <row r="755" spans="1:9" ht="14.85" customHeight="1" x14ac:dyDescent="0.3">
      <c r="A755" t="s">
        <v>872</v>
      </c>
      <c r="B755" t="s">
        <v>2</v>
      </c>
      <c r="C755">
        <v>410358274</v>
      </c>
      <c r="D755" s="1" t="s">
        <v>3538</v>
      </c>
      <c r="E755" s="14">
        <v>43214</v>
      </c>
      <c r="F755" s="15" t="s">
        <v>3135</v>
      </c>
      <c r="G755" s="16">
        <f t="shared" si="11"/>
        <v>8.8599537037103993E-5</v>
      </c>
      <c r="I755" t="b">
        <v>1</v>
      </c>
    </row>
    <row r="756" spans="1:9" ht="14.85" customHeight="1" x14ac:dyDescent="0.3">
      <c r="A756" t="s">
        <v>872</v>
      </c>
      <c r="B756" t="s">
        <v>879</v>
      </c>
      <c r="C756">
        <v>410358274</v>
      </c>
      <c r="D756" s="1" t="s">
        <v>3543</v>
      </c>
      <c r="E756" s="14">
        <v>43214</v>
      </c>
      <c r="F756" s="15" t="s">
        <v>4291</v>
      </c>
      <c r="G756" s="16">
        <f t="shared" si="11"/>
        <v>1.6093055555554958E-3</v>
      </c>
      <c r="I756" t="b">
        <v>0</v>
      </c>
    </row>
    <row r="757" spans="1:9" ht="14.85" customHeight="1" x14ac:dyDescent="0.3">
      <c r="A757" t="s">
        <v>872</v>
      </c>
      <c r="B757" t="s">
        <v>879</v>
      </c>
      <c r="C757">
        <v>410358274</v>
      </c>
      <c r="D757" s="1" t="s">
        <v>3545</v>
      </c>
      <c r="E757" s="14">
        <v>43214</v>
      </c>
      <c r="F757" s="15" t="s">
        <v>4292</v>
      </c>
      <c r="G757" s="16">
        <f t="shared" si="11"/>
        <v>1.6361111111118376E-4</v>
      </c>
      <c r="I757" t="b">
        <v>1</v>
      </c>
    </row>
    <row r="758" spans="1:9" ht="14.85" customHeight="1" x14ac:dyDescent="0.3">
      <c r="A758" t="s">
        <v>872</v>
      </c>
      <c r="B758" t="s">
        <v>881</v>
      </c>
      <c r="C758">
        <v>410358274</v>
      </c>
      <c r="D758" s="1" t="s">
        <v>3557</v>
      </c>
      <c r="E758" s="14">
        <v>43214</v>
      </c>
      <c r="F758" s="15" t="s">
        <v>4293</v>
      </c>
      <c r="G758" s="16">
        <f t="shared" si="11"/>
        <v>1.52520833333325E-3</v>
      </c>
      <c r="I758" t="b">
        <v>0</v>
      </c>
    </row>
    <row r="759" spans="1:9" ht="14.85" customHeight="1" x14ac:dyDescent="0.3">
      <c r="A759" t="s">
        <v>872</v>
      </c>
      <c r="B759" t="s">
        <v>881</v>
      </c>
      <c r="C759">
        <v>410358274</v>
      </c>
      <c r="D759" s="1" t="s">
        <v>3410</v>
      </c>
      <c r="E759" s="14">
        <v>43214</v>
      </c>
      <c r="F759" s="15" t="s">
        <v>4294</v>
      </c>
      <c r="G759" s="16">
        <f t="shared" si="11"/>
        <v>1.611226851851999E-4</v>
      </c>
      <c r="I759" t="b">
        <v>1</v>
      </c>
    </row>
    <row r="760" spans="1:9" ht="14.85" customHeight="1" x14ac:dyDescent="0.3">
      <c r="A760" t="s">
        <v>872</v>
      </c>
      <c r="B760" t="s">
        <v>554</v>
      </c>
      <c r="C760">
        <v>410358274</v>
      </c>
      <c r="D760" s="1" t="s">
        <v>4295</v>
      </c>
      <c r="E760" s="14">
        <v>43214</v>
      </c>
      <c r="F760" s="15" t="s">
        <v>4296</v>
      </c>
      <c r="G760" s="16">
        <f t="shared" si="11"/>
        <v>1.1110416666666456E-3</v>
      </c>
      <c r="I760" t="b">
        <v>0</v>
      </c>
    </row>
    <row r="761" spans="1:9" ht="14.85" customHeight="1" x14ac:dyDescent="0.3">
      <c r="A761" t="s">
        <v>872</v>
      </c>
      <c r="B761" t="s">
        <v>554</v>
      </c>
      <c r="C761">
        <v>410358274</v>
      </c>
      <c r="D761" s="1" t="s">
        <v>3412</v>
      </c>
      <c r="E761" s="14">
        <v>43214</v>
      </c>
      <c r="F761" s="15" t="s">
        <v>4297</v>
      </c>
      <c r="G761" s="16">
        <f t="shared" si="11"/>
        <v>1.0890856481482469E-3</v>
      </c>
      <c r="I761" t="b">
        <v>0</v>
      </c>
    </row>
    <row r="762" spans="1:9" ht="14.85" customHeight="1" x14ac:dyDescent="0.3">
      <c r="A762" t="s">
        <v>872</v>
      </c>
      <c r="B762" t="s">
        <v>554</v>
      </c>
      <c r="C762">
        <v>410358274</v>
      </c>
      <c r="D762" s="1" t="s">
        <v>3414</v>
      </c>
      <c r="E762" s="14">
        <v>43214</v>
      </c>
      <c r="F762" s="15" t="s">
        <v>4298</v>
      </c>
      <c r="G762" s="16">
        <f t="shared" si="11"/>
        <v>7.6148148148136308E-4</v>
      </c>
      <c r="I762" t="b">
        <v>1</v>
      </c>
    </row>
    <row r="763" spans="1:9" ht="14.85" customHeight="1" x14ac:dyDescent="0.3">
      <c r="A763" t="s">
        <v>872</v>
      </c>
      <c r="B763" t="s">
        <v>665</v>
      </c>
      <c r="C763">
        <v>410358274</v>
      </c>
      <c r="D763" s="1" t="s">
        <v>3753</v>
      </c>
      <c r="E763" s="14">
        <v>43214</v>
      </c>
      <c r="F763" s="15" t="s">
        <v>4299</v>
      </c>
      <c r="G763" s="16">
        <f t="shared" si="11"/>
        <v>1.3816666666667254E-3</v>
      </c>
      <c r="I763" t="b">
        <v>0</v>
      </c>
    </row>
    <row r="764" spans="1:9" ht="14.85" customHeight="1" x14ac:dyDescent="0.3">
      <c r="A764" t="s">
        <v>872</v>
      </c>
      <c r="B764" t="s">
        <v>665</v>
      </c>
      <c r="C764">
        <v>410358274</v>
      </c>
      <c r="D764" s="1" t="s">
        <v>3422</v>
      </c>
      <c r="E764" s="14">
        <v>43214</v>
      </c>
      <c r="F764" s="15" t="s">
        <v>4300</v>
      </c>
      <c r="G764" s="16">
        <f t="shared" si="11"/>
        <v>1.9225694444446884E-4</v>
      </c>
      <c r="I764" t="b">
        <v>0</v>
      </c>
    </row>
    <row r="765" spans="1:9" ht="14.85" customHeight="1" x14ac:dyDescent="0.3">
      <c r="A765" t="s">
        <v>872</v>
      </c>
      <c r="B765" t="s">
        <v>665</v>
      </c>
      <c r="C765">
        <v>410358274</v>
      </c>
      <c r="D765" s="1" t="s">
        <v>4301</v>
      </c>
      <c r="E765" s="14">
        <v>43214</v>
      </c>
      <c r="F765" s="15" t="s">
        <v>4302</v>
      </c>
      <c r="G765" s="16">
        <f t="shared" si="11"/>
        <v>3.2155208333333185E-3</v>
      </c>
      <c r="I765" t="b">
        <v>0</v>
      </c>
    </row>
    <row r="766" spans="1:9" ht="14.85" customHeight="1" x14ac:dyDescent="0.3">
      <c r="A766" t="s">
        <v>872</v>
      </c>
      <c r="B766" t="s">
        <v>665</v>
      </c>
      <c r="C766">
        <v>410358274</v>
      </c>
      <c r="D766" s="1" t="s">
        <v>3422</v>
      </c>
      <c r="E766" s="14">
        <v>43214</v>
      </c>
      <c r="F766" s="15" t="s">
        <v>4303</v>
      </c>
      <c r="G766" s="16">
        <f t="shared" si="11"/>
        <v>1.1967592592587728E-4</v>
      </c>
      <c r="I766" t="b">
        <v>0</v>
      </c>
    </row>
    <row r="767" spans="1:9" ht="14.85" customHeight="1" x14ac:dyDescent="0.3">
      <c r="A767" t="s">
        <v>872</v>
      </c>
      <c r="B767" t="s">
        <v>665</v>
      </c>
      <c r="C767">
        <v>410358274</v>
      </c>
      <c r="D767" s="1" t="s">
        <v>4304</v>
      </c>
      <c r="E767" s="14">
        <v>43214</v>
      </c>
      <c r="F767" s="15" t="s">
        <v>4305</v>
      </c>
      <c r="G767" s="16">
        <f t="shared" si="11"/>
        <v>3.6835648148159095E-4</v>
      </c>
      <c r="I767" t="b">
        <v>0</v>
      </c>
    </row>
    <row r="768" spans="1:9" ht="14.85" customHeight="1" x14ac:dyDescent="0.3">
      <c r="A768" t="s">
        <v>872</v>
      </c>
      <c r="B768" t="s">
        <v>665</v>
      </c>
      <c r="C768">
        <v>410358274</v>
      </c>
      <c r="D768" s="1" t="s">
        <v>3424</v>
      </c>
      <c r="E768" s="14">
        <v>43214</v>
      </c>
      <c r="F768" s="15" t="s">
        <v>4306</v>
      </c>
      <c r="G768" s="16">
        <f t="shared" si="11"/>
        <v>1.5553240740739938E-4</v>
      </c>
      <c r="I768" t="b">
        <v>1</v>
      </c>
    </row>
    <row r="769" spans="1:9" ht="14.85" customHeight="1" x14ac:dyDescent="0.3">
      <c r="A769" t="s">
        <v>872</v>
      </c>
      <c r="B769" t="s">
        <v>762</v>
      </c>
      <c r="C769">
        <v>410358274</v>
      </c>
      <c r="D769" s="1" t="s">
        <v>3426</v>
      </c>
      <c r="E769" s="14">
        <v>43214</v>
      </c>
      <c r="F769" s="15" t="s">
        <v>4307</v>
      </c>
      <c r="G769" s="16">
        <f t="shared" si="11"/>
        <v>1.1176967592592124E-3</v>
      </c>
      <c r="I769" t="b">
        <v>0</v>
      </c>
    </row>
    <row r="770" spans="1:9" ht="14.85" customHeight="1" x14ac:dyDescent="0.3">
      <c r="A770" t="s">
        <v>872</v>
      </c>
      <c r="B770" t="s">
        <v>762</v>
      </c>
      <c r="C770">
        <v>410358274</v>
      </c>
      <c r="D770" s="1" t="s">
        <v>3428</v>
      </c>
      <c r="E770" s="14">
        <v>43214</v>
      </c>
      <c r="F770" s="15" t="s">
        <v>4308</v>
      </c>
      <c r="G770" s="16">
        <f t="shared" si="11"/>
        <v>1.2312500000000171E-4</v>
      </c>
      <c r="I770" t="b">
        <v>0</v>
      </c>
    </row>
    <row r="771" spans="1:9" ht="14.85" customHeight="1" x14ac:dyDescent="0.3">
      <c r="A771" t="s">
        <v>872</v>
      </c>
      <c r="B771" t="s">
        <v>762</v>
      </c>
      <c r="C771">
        <v>410358274</v>
      </c>
      <c r="D771" s="1" t="s">
        <v>4309</v>
      </c>
      <c r="E771" s="14">
        <v>43214</v>
      </c>
      <c r="F771" s="15" t="s">
        <v>4310</v>
      </c>
      <c r="G771" s="16">
        <f t="shared" si="11"/>
        <v>4.5215277777777008E-4</v>
      </c>
      <c r="I771" t="b">
        <v>0</v>
      </c>
    </row>
    <row r="772" spans="1:9" ht="14.85" customHeight="1" x14ac:dyDescent="0.3">
      <c r="A772" t="s">
        <v>872</v>
      </c>
      <c r="B772" t="s">
        <v>762</v>
      </c>
      <c r="C772">
        <v>410358274</v>
      </c>
      <c r="D772" s="1" t="s">
        <v>907</v>
      </c>
      <c r="E772" s="14">
        <v>43214</v>
      </c>
      <c r="F772" s="15" t="s">
        <v>4311</v>
      </c>
      <c r="G772" s="16">
        <f t="shared" ref="G772:G835" si="12">F772-F771</f>
        <v>8.1736203703703714E-2</v>
      </c>
      <c r="I772" t="b">
        <v>1</v>
      </c>
    </row>
    <row r="773" spans="1:9" ht="14.85" customHeight="1" x14ac:dyDescent="0.3">
      <c r="A773" t="s">
        <v>872</v>
      </c>
      <c r="B773" t="s">
        <v>906</v>
      </c>
      <c r="C773">
        <v>410358274</v>
      </c>
      <c r="D773" s="1" t="s">
        <v>907</v>
      </c>
      <c r="E773" s="14">
        <v>43214</v>
      </c>
      <c r="F773" s="15" t="s">
        <v>4312</v>
      </c>
      <c r="G773" s="16">
        <f t="shared" si="12"/>
        <v>7.0592361111110336E-3</v>
      </c>
      <c r="I773" t="b">
        <v>1</v>
      </c>
    </row>
    <row r="774" spans="1:9" ht="14.85" customHeight="1" x14ac:dyDescent="0.3">
      <c r="A774" t="s">
        <v>872</v>
      </c>
      <c r="B774" t="s">
        <v>2</v>
      </c>
      <c r="C774">
        <v>410358274</v>
      </c>
      <c r="D774" s="1" t="s">
        <v>3535</v>
      </c>
      <c r="E774" s="14">
        <v>43222</v>
      </c>
      <c r="F774" s="15" t="s">
        <v>4313</v>
      </c>
      <c r="I774" t="b">
        <v>0</v>
      </c>
    </row>
    <row r="775" spans="1:9" ht="14.85" customHeight="1" x14ac:dyDescent="0.3">
      <c r="A775" t="s">
        <v>872</v>
      </c>
      <c r="B775" t="s">
        <v>2</v>
      </c>
      <c r="C775">
        <v>410358274</v>
      </c>
      <c r="D775" s="1" t="s">
        <v>4314</v>
      </c>
      <c r="E775" s="14">
        <v>43222</v>
      </c>
      <c r="F775" s="15" t="s">
        <v>4315</v>
      </c>
      <c r="G775" s="16">
        <f t="shared" si="12"/>
        <v>7.4791666666684797E-5</v>
      </c>
      <c r="I775" t="b">
        <v>0</v>
      </c>
    </row>
    <row r="776" spans="1:9" ht="14.85" customHeight="1" x14ac:dyDescent="0.3">
      <c r="A776" t="s">
        <v>872</v>
      </c>
      <c r="B776" t="s">
        <v>2</v>
      </c>
      <c r="C776">
        <v>410358274</v>
      </c>
      <c r="D776" s="1" t="s">
        <v>3532</v>
      </c>
      <c r="E776" s="14">
        <v>43222</v>
      </c>
      <c r="F776" s="15" t="s">
        <v>4316</v>
      </c>
      <c r="G776" s="16">
        <f t="shared" si="12"/>
        <v>1.7152777777773576E-4</v>
      </c>
      <c r="I776" t="b">
        <v>0</v>
      </c>
    </row>
    <row r="777" spans="1:9" ht="14.85" customHeight="1" x14ac:dyDescent="0.3">
      <c r="A777" t="s">
        <v>872</v>
      </c>
      <c r="B777" t="s">
        <v>2</v>
      </c>
      <c r="C777">
        <v>410358274</v>
      </c>
      <c r="D777" s="1" t="s">
        <v>4317</v>
      </c>
      <c r="E777" s="14">
        <v>43222</v>
      </c>
      <c r="F777" s="15" t="s">
        <v>4318</v>
      </c>
      <c r="G777" s="16">
        <f t="shared" si="12"/>
        <v>4.9745370370390951E-5</v>
      </c>
      <c r="I777" t="b">
        <v>0</v>
      </c>
    </row>
    <row r="778" spans="1:9" ht="14.85" customHeight="1" x14ac:dyDescent="0.3">
      <c r="A778" t="s">
        <v>872</v>
      </c>
      <c r="B778" t="s">
        <v>2</v>
      </c>
      <c r="C778">
        <v>410358274</v>
      </c>
      <c r="D778" s="1" t="s">
        <v>3538</v>
      </c>
      <c r="E778" s="14">
        <v>43222</v>
      </c>
      <c r="F778" s="15" t="s">
        <v>4319</v>
      </c>
      <c r="G778" s="16">
        <f t="shared" si="12"/>
        <v>2.5555555555556442E-4</v>
      </c>
      <c r="I778" t="b">
        <v>1</v>
      </c>
    </row>
    <row r="779" spans="1:9" ht="14.85" customHeight="1" x14ac:dyDescent="0.3">
      <c r="A779" t="s">
        <v>872</v>
      </c>
      <c r="B779" t="s">
        <v>879</v>
      </c>
      <c r="C779">
        <v>410358274</v>
      </c>
      <c r="D779" s="1" t="s">
        <v>3543</v>
      </c>
      <c r="E779" s="14">
        <v>43222</v>
      </c>
      <c r="F779" s="15" t="s">
        <v>4320</v>
      </c>
      <c r="G779" s="16">
        <f t="shared" si="12"/>
        <v>1.1631712962962837E-3</v>
      </c>
      <c r="I779" t="b">
        <v>0</v>
      </c>
    </row>
    <row r="780" spans="1:9" ht="14.85" customHeight="1" x14ac:dyDescent="0.3">
      <c r="A780" t="s">
        <v>872</v>
      </c>
      <c r="B780" t="s">
        <v>879</v>
      </c>
      <c r="C780">
        <v>410358274</v>
      </c>
      <c r="D780" s="1" t="s">
        <v>3545</v>
      </c>
      <c r="E780" s="14">
        <v>43222</v>
      </c>
      <c r="F780" s="15" t="s">
        <v>4321</v>
      </c>
      <c r="G780" s="16">
        <f t="shared" si="12"/>
        <v>9.1956018518524196E-5</v>
      </c>
      <c r="I780" t="b">
        <v>1</v>
      </c>
    </row>
    <row r="781" spans="1:9" ht="14.85" customHeight="1" x14ac:dyDescent="0.3">
      <c r="A781" t="s">
        <v>872</v>
      </c>
      <c r="B781" t="s">
        <v>881</v>
      </c>
      <c r="C781">
        <v>410358274</v>
      </c>
      <c r="D781" s="1" t="s">
        <v>3557</v>
      </c>
      <c r="E781" s="14">
        <v>43222</v>
      </c>
      <c r="F781" s="15" t="s">
        <v>4322</v>
      </c>
      <c r="G781" s="16">
        <f t="shared" si="12"/>
        <v>3.4265625000000632E-3</v>
      </c>
      <c r="I781" t="b">
        <v>0</v>
      </c>
    </row>
    <row r="782" spans="1:9" ht="14.85" customHeight="1" x14ac:dyDescent="0.3">
      <c r="A782" t="s">
        <v>872</v>
      </c>
      <c r="B782" t="s">
        <v>881</v>
      </c>
      <c r="C782">
        <v>410358274</v>
      </c>
      <c r="D782" s="1" t="s">
        <v>4323</v>
      </c>
      <c r="E782" s="14">
        <v>43222</v>
      </c>
      <c r="F782" s="15" t="s">
        <v>4324</v>
      </c>
      <c r="G782" s="16">
        <f t="shared" si="12"/>
        <v>2.3386574074069078E-4</v>
      </c>
      <c r="I782" t="b">
        <v>0</v>
      </c>
    </row>
    <row r="783" spans="1:9" ht="14.85" customHeight="1" x14ac:dyDescent="0.3">
      <c r="A783" t="s">
        <v>872</v>
      </c>
      <c r="B783" t="s">
        <v>881</v>
      </c>
      <c r="C783">
        <v>410358274</v>
      </c>
      <c r="D783" s="1" t="s">
        <v>3557</v>
      </c>
      <c r="E783" s="14">
        <v>43222</v>
      </c>
      <c r="F783" s="15" t="s">
        <v>4325</v>
      </c>
      <c r="G783" s="16">
        <f t="shared" si="12"/>
        <v>1.6340856481481536E-3</v>
      </c>
      <c r="I783" t="b">
        <v>0</v>
      </c>
    </row>
    <row r="784" spans="1:9" ht="14.85" customHeight="1" x14ac:dyDescent="0.3">
      <c r="A784" t="s">
        <v>872</v>
      </c>
      <c r="B784" t="s">
        <v>881</v>
      </c>
      <c r="C784">
        <v>410358274</v>
      </c>
      <c r="D784" s="1" t="s">
        <v>3559</v>
      </c>
      <c r="E784" s="14">
        <v>43222</v>
      </c>
      <c r="F784" s="15" t="s">
        <v>4326</v>
      </c>
      <c r="G784" s="16">
        <f t="shared" si="12"/>
        <v>2.3788773148147868E-3</v>
      </c>
      <c r="I784" t="b">
        <v>0</v>
      </c>
    </row>
    <row r="785" spans="1:9" ht="14.85" customHeight="1" x14ac:dyDescent="0.3">
      <c r="A785" t="s">
        <v>872</v>
      </c>
      <c r="B785" t="s">
        <v>881</v>
      </c>
      <c r="C785">
        <v>410358274</v>
      </c>
      <c r="D785" s="1" t="s">
        <v>3559</v>
      </c>
      <c r="E785" s="14">
        <v>43222</v>
      </c>
      <c r="F785" s="15" t="s">
        <v>4327</v>
      </c>
      <c r="G785" s="16">
        <f t="shared" si="12"/>
        <v>5.9962962962967215E-4</v>
      </c>
      <c r="I785" t="b">
        <v>0</v>
      </c>
    </row>
    <row r="786" spans="1:9" ht="14.85" customHeight="1" x14ac:dyDescent="0.3">
      <c r="A786" t="s">
        <v>872</v>
      </c>
      <c r="B786" t="s">
        <v>881</v>
      </c>
      <c r="C786">
        <v>410358274</v>
      </c>
      <c r="D786" s="1" t="s">
        <v>4328</v>
      </c>
      <c r="E786" s="14">
        <v>43222</v>
      </c>
      <c r="F786" s="15" t="s">
        <v>4329</v>
      </c>
      <c r="G786" s="16">
        <f t="shared" si="12"/>
        <v>1.0329861111111338E-3</v>
      </c>
      <c r="I786" t="b">
        <v>0</v>
      </c>
    </row>
    <row r="787" spans="1:9" ht="14.85" customHeight="1" x14ac:dyDescent="0.3">
      <c r="A787" t="s">
        <v>872</v>
      </c>
      <c r="B787" t="s">
        <v>881</v>
      </c>
      <c r="C787">
        <v>410358274</v>
      </c>
      <c r="D787" s="1" t="s">
        <v>3559</v>
      </c>
      <c r="E787" s="14">
        <v>43222</v>
      </c>
      <c r="F787" s="15" t="s">
        <v>4330</v>
      </c>
      <c r="G787" s="16">
        <f t="shared" si="12"/>
        <v>4.5049768518512501E-4</v>
      </c>
      <c r="I787" t="b">
        <v>0</v>
      </c>
    </row>
    <row r="788" spans="1:9" ht="14.85" customHeight="1" x14ac:dyDescent="0.3">
      <c r="A788" t="s">
        <v>872</v>
      </c>
      <c r="B788" t="s">
        <v>881</v>
      </c>
      <c r="C788">
        <v>410358274</v>
      </c>
      <c r="D788" s="1" t="s">
        <v>3637</v>
      </c>
      <c r="E788" s="14">
        <v>43222</v>
      </c>
      <c r="F788" s="15" t="s">
        <v>4331</v>
      </c>
      <c r="G788" s="16">
        <f t="shared" si="12"/>
        <v>5.6309027777777798E-3</v>
      </c>
      <c r="I788" t="b">
        <v>0</v>
      </c>
    </row>
    <row r="789" spans="1:9" ht="14.85" customHeight="1" x14ac:dyDescent="0.3">
      <c r="A789" t="s">
        <v>872</v>
      </c>
      <c r="B789" t="s">
        <v>881</v>
      </c>
      <c r="C789">
        <v>410358274</v>
      </c>
      <c r="D789" s="1" t="s">
        <v>3410</v>
      </c>
      <c r="E789" s="14">
        <v>43222</v>
      </c>
      <c r="F789" s="15" t="s">
        <v>4332</v>
      </c>
      <c r="G789" s="16">
        <f t="shared" si="12"/>
        <v>2.921643518517536E-4</v>
      </c>
      <c r="I789" t="b">
        <v>1</v>
      </c>
    </row>
    <row r="790" spans="1:9" ht="14.85" customHeight="1" x14ac:dyDescent="0.3">
      <c r="A790" t="s">
        <v>872</v>
      </c>
      <c r="B790" t="s">
        <v>554</v>
      </c>
      <c r="C790">
        <v>410358274</v>
      </c>
      <c r="D790" s="1" t="s">
        <v>3412</v>
      </c>
      <c r="E790" s="14">
        <v>43222</v>
      </c>
      <c r="F790" s="15" t="s">
        <v>4333</v>
      </c>
      <c r="G790" s="16">
        <f t="shared" si="12"/>
        <v>1.7171527777779527E-3</v>
      </c>
      <c r="I790" t="b">
        <v>0</v>
      </c>
    </row>
    <row r="791" spans="1:9" ht="14.85" customHeight="1" x14ac:dyDescent="0.3">
      <c r="A791" t="s">
        <v>872</v>
      </c>
      <c r="B791" t="s">
        <v>554</v>
      </c>
      <c r="C791">
        <v>410358274</v>
      </c>
      <c r="D791" s="1" t="s">
        <v>3576</v>
      </c>
      <c r="E791" s="14">
        <v>43222</v>
      </c>
      <c r="F791" s="15" t="s">
        <v>4334</v>
      </c>
      <c r="G791" s="16">
        <f t="shared" si="12"/>
        <v>1.0456018518500976E-4</v>
      </c>
      <c r="I791" t="b">
        <v>0</v>
      </c>
    </row>
    <row r="792" spans="1:9" ht="14.85" customHeight="1" x14ac:dyDescent="0.3">
      <c r="A792" t="s">
        <v>872</v>
      </c>
      <c r="B792" t="s">
        <v>554</v>
      </c>
      <c r="C792">
        <v>410358274</v>
      </c>
      <c r="D792" s="1" t="s">
        <v>4335</v>
      </c>
      <c r="E792" s="14">
        <v>43222</v>
      </c>
      <c r="F792" s="15" t="s">
        <v>4336</v>
      </c>
      <c r="G792" s="16">
        <f t="shared" si="12"/>
        <v>5.0337962962965221E-4</v>
      </c>
      <c r="I792" t="b">
        <v>0</v>
      </c>
    </row>
    <row r="793" spans="1:9" ht="14.85" customHeight="1" x14ac:dyDescent="0.3">
      <c r="A793" t="s">
        <v>872</v>
      </c>
      <c r="B793" t="s">
        <v>554</v>
      </c>
      <c r="C793">
        <v>410358274</v>
      </c>
      <c r="D793" s="1" t="s">
        <v>4337</v>
      </c>
      <c r="E793" s="14">
        <v>43222</v>
      </c>
      <c r="F793" s="15" t="s">
        <v>4338</v>
      </c>
      <c r="G793" s="16">
        <f t="shared" si="12"/>
        <v>5.1943287037037322E-4</v>
      </c>
      <c r="I793" t="b">
        <v>0</v>
      </c>
    </row>
    <row r="794" spans="1:9" ht="14.85" customHeight="1" x14ac:dyDescent="0.3">
      <c r="A794" t="s">
        <v>872</v>
      </c>
      <c r="B794" t="s">
        <v>554</v>
      </c>
      <c r="C794">
        <v>410358274</v>
      </c>
      <c r="D794" s="1" t="s">
        <v>4339</v>
      </c>
      <c r="E794" s="14">
        <v>43222</v>
      </c>
      <c r="F794" s="15" t="s">
        <v>4340</v>
      </c>
      <c r="G794" s="16">
        <f t="shared" si="12"/>
        <v>4.3856481481485687E-4</v>
      </c>
      <c r="I794" t="b">
        <v>0</v>
      </c>
    </row>
    <row r="795" spans="1:9" ht="14.85" customHeight="1" x14ac:dyDescent="0.3">
      <c r="A795" t="s">
        <v>872</v>
      </c>
      <c r="B795" t="s">
        <v>554</v>
      </c>
      <c r="C795">
        <v>410358274</v>
      </c>
      <c r="D795" s="1" t="s">
        <v>4341</v>
      </c>
      <c r="E795" s="14">
        <v>43222</v>
      </c>
      <c r="F795" s="15" t="s">
        <v>4342</v>
      </c>
      <c r="G795" s="16">
        <f t="shared" si="12"/>
        <v>1.5550925925933434E-4</v>
      </c>
      <c r="I795" t="b">
        <v>0</v>
      </c>
    </row>
    <row r="796" spans="1:9" ht="14.85" customHeight="1" x14ac:dyDescent="0.3">
      <c r="A796" t="s">
        <v>872</v>
      </c>
      <c r="B796" t="s">
        <v>554</v>
      </c>
      <c r="C796">
        <v>410358274</v>
      </c>
      <c r="D796" s="1" t="s">
        <v>4337</v>
      </c>
      <c r="E796" s="14">
        <v>43222</v>
      </c>
      <c r="F796" s="15" t="s">
        <v>4343</v>
      </c>
      <c r="G796" s="16">
        <f t="shared" si="12"/>
        <v>1.4362037037036757E-3</v>
      </c>
      <c r="I796" t="b">
        <v>0</v>
      </c>
    </row>
    <row r="797" spans="1:9" ht="14.85" customHeight="1" x14ac:dyDescent="0.3">
      <c r="A797" t="s">
        <v>872</v>
      </c>
      <c r="B797" t="s">
        <v>554</v>
      </c>
      <c r="C797">
        <v>410358274</v>
      </c>
      <c r="D797" s="1" t="s">
        <v>4344</v>
      </c>
      <c r="E797" s="14">
        <v>43222</v>
      </c>
      <c r="F797" s="15" t="s">
        <v>4345</v>
      </c>
      <c r="G797" s="16">
        <f t="shared" si="12"/>
        <v>7.5843750000004206E-4</v>
      </c>
      <c r="I797" t="b">
        <v>0</v>
      </c>
    </row>
    <row r="798" spans="1:9" ht="14.85" customHeight="1" x14ac:dyDescent="0.3">
      <c r="A798" t="s">
        <v>872</v>
      </c>
      <c r="B798" t="s">
        <v>554</v>
      </c>
      <c r="C798">
        <v>410358274</v>
      </c>
      <c r="D798" s="1" t="s">
        <v>4346</v>
      </c>
      <c r="E798" s="14">
        <v>43222</v>
      </c>
      <c r="F798" s="15" t="s">
        <v>4347</v>
      </c>
      <c r="G798" s="16">
        <f t="shared" si="12"/>
        <v>1.3636574074071817E-4</v>
      </c>
      <c r="I798" t="b">
        <v>0</v>
      </c>
    </row>
    <row r="799" spans="1:9" ht="14.85" customHeight="1" x14ac:dyDescent="0.3">
      <c r="A799" t="s">
        <v>872</v>
      </c>
      <c r="B799" t="s">
        <v>554</v>
      </c>
      <c r="C799">
        <v>410358274</v>
      </c>
      <c r="D799" s="1" t="s">
        <v>4348</v>
      </c>
      <c r="E799" s="14">
        <v>43222</v>
      </c>
      <c r="F799" s="15" t="s">
        <v>4349</v>
      </c>
      <c r="G799" s="16">
        <f t="shared" si="12"/>
        <v>1.1815162037036586E-3</v>
      </c>
      <c r="I799" t="b">
        <v>0</v>
      </c>
    </row>
    <row r="800" spans="1:9" ht="14.85" customHeight="1" x14ac:dyDescent="0.3">
      <c r="A800" t="s">
        <v>872</v>
      </c>
      <c r="B800" t="s">
        <v>554</v>
      </c>
      <c r="C800">
        <v>410358274</v>
      </c>
      <c r="D800" s="1" t="s">
        <v>4350</v>
      </c>
      <c r="E800" s="14">
        <v>43222</v>
      </c>
      <c r="F800" s="15" t="s">
        <v>4351</v>
      </c>
      <c r="G800" s="16">
        <f t="shared" si="12"/>
        <v>1.6028935185197213E-4</v>
      </c>
      <c r="I800" t="b">
        <v>0</v>
      </c>
    </row>
    <row r="801" spans="1:9" ht="14.85" customHeight="1" x14ac:dyDescent="0.3">
      <c r="A801" t="s">
        <v>872</v>
      </c>
      <c r="B801" t="s">
        <v>554</v>
      </c>
      <c r="C801">
        <v>410358274</v>
      </c>
      <c r="D801" s="1" t="s">
        <v>4352</v>
      </c>
      <c r="E801" s="14">
        <v>43222</v>
      </c>
      <c r="F801" s="15" t="s">
        <v>4353</v>
      </c>
      <c r="G801" s="16">
        <f t="shared" si="12"/>
        <v>5.007407407405795E-4</v>
      </c>
      <c r="I801" t="b">
        <v>0</v>
      </c>
    </row>
    <row r="802" spans="1:9" ht="14.85" customHeight="1" x14ac:dyDescent="0.3">
      <c r="A802" t="s">
        <v>872</v>
      </c>
      <c r="B802" t="s">
        <v>554</v>
      </c>
      <c r="C802">
        <v>410358274</v>
      </c>
      <c r="D802" s="1" t="s">
        <v>4348</v>
      </c>
      <c r="E802" s="14">
        <v>43222</v>
      </c>
      <c r="F802" s="15" t="s">
        <v>4354</v>
      </c>
      <c r="G802" s="16">
        <f t="shared" si="12"/>
        <v>2.8622685185197838E-4</v>
      </c>
      <c r="I802" t="b">
        <v>0</v>
      </c>
    </row>
    <row r="803" spans="1:9" ht="14.85" customHeight="1" x14ac:dyDescent="0.3">
      <c r="A803" t="s">
        <v>872</v>
      </c>
      <c r="B803" t="s">
        <v>554</v>
      </c>
      <c r="C803">
        <v>410358274</v>
      </c>
      <c r="D803" s="1" t="s">
        <v>4355</v>
      </c>
      <c r="E803" s="14">
        <v>43222</v>
      </c>
      <c r="F803" s="15" t="s">
        <v>4356</v>
      </c>
      <c r="G803" s="16">
        <f t="shared" si="12"/>
        <v>1.378819444443069E-4</v>
      </c>
      <c r="I803" t="b">
        <v>0</v>
      </c>
    </row>
    <row r="804" spans="1:9" ht="14.85" customHeight="1" x14ac:dyDescent="0.3">
      <c r="A804" t="s">
        <v>872</v>
      </c>
      <c r="B804" t="s">
        <v>554</v>
      </c>
      <c r="C804">
        <v>410358274</v>
      </c>
      <c r="D804" s="1" t="s">
        <v>4357</v>
      </c>
      <c r="E804" s="14">
        <v>43222</v>
      </c>
      <c r="F804" s="15" t="s">
        <v>4358</v>
      </c>
      <c r="G804" s="16">
        <f t="shared" si="12"/>
        <v>1.644212962963465E-4</v>
      </c>
      <c r="I804" t="b">
        <v>1</v>
      </c>
    </row>
    <row r="805" spans="1:9" ht="14.85" customHeight="1" x14ac:dyDescent="0.3">
      <c r="A805" t="s">
        <v>872</v>
      </c>
      <c r="B805" t="s">
        <v>665</v>
      </c>
      <c r="C805">
        <v>410358274</v>
      </c>
      <c r="D805" s="1" t="s">
        <v>3424</v>
      </c>
      <c r="E805" s="14">
        <v>43222</v>
      </c>
      <c r="F805" s="15" t="s">
        <v>4359</v>
      </c>
      <c r="G805" s="16">
        <f t="shared" si="12"/>
        <v>5.372337962963325E-4</v>
      </c>
      <c r="I805" t="b">
        <v>1</v>
      </c>
    </row>
    <row r="806" spans="1:9" ht="14.85" customHeight="1" x14ac:dyDescent="0.3">
      <c r="A806" t="s">
        <v>872</v>
      </c>
      <c r="B806" t="s">
        <v>762</v>
      </c>
      <c r="C806">
        <v>410358274</v>
      </c>
      <c r="D806" s="1" t="s">
        <v>3823</v>
      </c>
      <c r="E806" s="14">
        <v>43222</v>
      </c>
      <c r="F806" s="15" t="s">
        <v>4360</v>
      </c>
      <c r="G806" s="16">
        <f t="shared" si="12"/>
        <v>5.183564814814634E-4</v>
      </c>
      <c r="I806" t="b">
        <v>0</v>
      </c>
    </row>
    <row r="807" spans="1:9" ht="14.85" customHeight="1" x14ac:dyDescent="0.3">
      <c r="A807" t="s">
        <v>872</v>
      </c>
      <c r="B807" t="s">
        <v>762</v>
      </c>
      <c r="C807">
        <v>410358274</v>
      </c>
      <c r="D807" s="1" t="s">
        <v>3840</v>
      </c>
      <c r="E807" s="14">
        <v>43222</v>
      </c>
      <c r="F807" s="15" t="s">
        <v>4361</v>
      </c>
      <c r="G807" s="16">
        <f t="shared" si="12"/>
        <v>1.0162037037042548E-4</v>
      </c>
      <c r="I807" t="b">
        <v>0</v>
      </c>
    </row>
    <row r="808" spans="1:9" ht="14.85" customHeight="1" x14ac:dyDescent="0.3">
      <c r="A808" t="s">
        <v>872</v>
      </c>
      <c r="B808" t="s">
        <v>762</v>
      </c>
      <c r="C808">
        <v>410358274</v>
      </c>
      <c r="D808" s="1" t="s">
        <v>907</v>
      </c>
      <c r="E808" s="14">
        <v>43222</v>
      </c>
      <c r="F808" s="15" t="s">
        <v>4362</v>
      </c>
      <c r="G808" s="16">
        <f t="shared" si="12"/>
        <v>5.8751157407399557E-4</v>
      </c>
      <c r="I808" t="b">
        <v>1</v>
      </c>
    </row>
    <row r="809" spans="1:9" ht="14.85" customHeight="1" x14ac:dyDescent="0.3">
      <c r="A809" t="s">
        <v>872</v>
      </c>
      <c r="B809" t="s">
        <v>2</v>
      </c>
      <c r="C809">
        <v>410358274</v>
      </c>
      <c r="D809" s="1" t="s">
        <v>3538</v>
      </c>
      <c r="E809" s="14">
        <v>43222</v>
      </c>
      <c r="F809" s="15" t="s">
        <v>4363</v>
      </c>
      <c r="G809" s="16">
        <f t="shared" si="12"/>
        <v>6.8606481481481296E-4</v>
      </c>
      <c r="I809" t="b">
        <v>1</v>
      </c>
    </row>
    <row r="810" spans="1:9" ht="14.85" customHeight="1" x14ac:dyDescent="0.3">
      <c r="A810" t="s">
        <v>872</v>
      </c>
      <c r="B810" t="s">
        <v>879</v>
      </c>
      <c r="C810">
        <v>410358274</v>
      </c>
      <c r="D810" s="1" t="s">
        <v>3545</v>
      </c>
      <c r="E810" s="14">
        <v>43222</v>
      </c>
      <c r="F810" s="15" t="s">
        <v>4364</v>
      </c>
      <c r="G810" s="16">
        <f t="shared" si="12"/>
        <v>5.4424768518512856E-4</v>
      </c>
      <c r="I810" t="b">
        <v>1</v>
      </c>
    </row>
    <row r="811" spans="1:9" ht="14.85" customHeight="1" x14ac:dyDescent="0.3">
      <c r="A811" t="s">
        <v>872</v>
      </c>
      <c r="B811" t="s">
        <v>881</v>
      </c>
      <c r="C811">
        <v>410358274</v>
      </c>
      <c r="D811" s="1" t="s">
        <v>3410</v>
      </c>
      <c r="E811" s="14">
        <v>43222</v>
      </c>
      <c r="F811" s="15" t="s">
        <v>4365</v>
      </c>
      <c r="G811" s="16">
        <f t="shared" si="12"/>
        <v>3.3814814814814298E-4</v>
      </c>
      <c r="I811" t="b">
        <v>1</v>
      </c>
    </row>
    <row r="812" spans="1:9" ht="14.85" customHeight="1" x14ac:dyDescent="0.3">
      <c r="A812" t="s">
        <v>872</v>
      </c>
      <c r="B812" t="s">
        <v>554</v>
      </c>
      <c r="C812">
        <v>410358274</v>
      </c>
      <c r="D812" s="1" t="s">
        <v>4357</v>
      </c>
      <c r="E812" s="14">
        <v>43222</v>
      </c>
      <c r="F812" s="15" t="s">
        <v>4366</v>
      </c>
      <c r="G812" s="16">
        <f t="shared" si="12"/>
        <v>5.363425925927201E-4</v>
      </c>
      <c r="I812" t="b">
        <v>1</v>
      </c>
    </row>
    <row r="813" spans="1:9" ht="14.85" customHeight="1" x14ac:dyDescent="0.3">
      <c r="A813" t="s">
        <v>872</v>
      </c>
      <c r="B813" t="s">
        <v>665</v>
      </c>
      <c r="C813">
        <v>410358274</v>
      </c>
      <c r="D813" s="1" t="s">
        <v>3422</v>
      </c>
      <c r="E813" s="14">
        <v>43222</v>
      </c>
      <c r="F813" s="15" t="s">
        <v>4367</v>
      </c>
      <c r="G813" s="16">
        <f t="shared" si="12"/>
        <v>5.7443287037040047E-4</v>
      </c>
      <c r="I813" t="b">
        <v>0</v>
      </c>
    </row>
    <row r="814" spans="1:9" ht="14.85" customHeight="1" x14ac:dyDescent="0.3">
      <c r="A814" t="s">
        <v>872</v>
      </c>
      <c r="B814" t="s">
        <v>665</v>
      </c>
      <c r="C814">
        <v>410358274</v>
      </c>
      <c r="D814" s="1" t="s">
        <v>3424</v>
      </c>
      <c r="E814" s="14">
        <v>43222</v>
      </c>
      <c r="F814" s="15" t="s">
        <v>4368</v>
      </c>
      <c r="G814" s="16">
        <f t="shared" si="12"/>
        <v>9.4224537037002065E-5</v>
      </c>
      <c r="I814" t="b">
        <v>1</v>
      </c>
    </row>
    <row r="815" spans="1:9" ht="14.85" customHeight="1" x14ac:dyDescent="0.3">
      <c r="A815" t="s">
        <v>872</v>
      </c>
      <c r="B815" t="s">
        <v>762</v>
      </c>
      <c r="C815">
        <v>410358274</v>
      </c>
      <c r="D815" s="1" t="s">
        <v>907</v>
      </c>
      <c r="E815" s="14">
        <v>43222</v>
      </c>
      <c r="F815" s="15" t="s">
        <v>4369</v>
      </c>
      <c r="G815" s="16">
        <f t="shared" si="12"/>
        <v>1.6747685185181105E-4</v>
      </c>
      <c r="I815" t="b">
        <v>1</v>
      </c>
    </row>
    <row r="816" spans="1:9" ht="14.85" customHeight="1" x14ac:dyDescent="0.3">
      <c r="A816" t="s">
        <v>872</v>
      </c>
      <c r="B816" t="s">
        <v>2</v>
      </c>
      <c r="C816">
        <v>410358274</v>
      </c>
      <c r="D816" s="1" t="s">
        <v>3538</v>
      </c>
      <c r="E816" s="14">
        <v>43223</v>
      </c>
      <c r="F816" s="15" t="s">
        <v>4370</v>
      </c>
      <c r="I816" t="b">
        <v>1</v>
      </c>
    </row>
    <row r="817" spans="1:9" ht="14.85" customHeight="1" x14ac:dyDescent="0.3">
      <c r="A817" t="s">
        <v>872</v>
      </c>
      <c r="B817" t="s">
        <v>879</v>
      </c>
      <c r="C817">
        <v>410358274</v>
      </c>
      <c r="D817" s="1" t="s">
        <v>3545</v>
      </c>
      <c r="E817" s="14">
        <v>43223</v>
      </c>
      <c r="F817" s="15" t="s">
        <v>4371</v>
      </c>
      <c r="G817" s="16">
        <f t="shared" si="12"/>
        <v>4.776504629629974E-4</v>
      </c>
      <c r="I817" t="b">
        <v>1</v>
      </c>
    </row>
    <row r="818" spans="1:9" ht="14.85" customHeight="1" x14ac:dyDescent="0.3">
      <c r="A818" t="s">
        <v>872</v>
      </c>
      <c r="B818" t="s">
        <v>881</v>
      </c>
      <c r="C818">
        <v>410358274</v>
      </c>
      <c r="D818" s="1" t="s">
        <v>3410</v>
      </c>
      <c r="E818" s="14">
        <v>43223</v>
      </c>
      <c r="F818" s="15" t="s">
        <v>4372</v>
      </c>
      <c r="G818" s="16">
        <f t="shared" si="12"/>
        <v>2.262499999999279E-4</v>
      </c>
      <c r="I818" t="b">
        <v>1</v>
      </c>
    </row>
    <row r="819" spans="1:9" ht="14.85" customHeight="1" x14ac:dyDescent="0.3">
      <c r="A819" t="s">
        <v>872</v>
      </c>
      <c r="B819" t="s">
        <v>554</v>
      </c>
      <c r="C819">
        <v>410358274</v>
      </c>
      <c r="D819" s="1" t="s">
        <v>4357</v>
      </c>
      <c r="E819" s="14">
        <v>43223</v>
      </c>
      <c r="F819" s="15" t="s">
        <v>4373</v>
      </c>
      <c r="G819" s="16">
        <f t="shared" si="12"/>
        <v>4.4784722222224183E-4</v>
      </c>
      <c r="I819" t="b">
        <v>1</v>
      </c>
    </row>
    <row r="820" spans="1:9" ht="14.85" customHeight="1" x14ac:dyDescent="0.3">
      <c r="A820" t="s">
        <v>872</v>
      </c>
      <c r="B820" t="s">
        <v>665</v>
      </c>
      <c r="C820">
        <v>410358274</v>
      </c>
      <c r="D820" s="1" t="s">
        <v>3424</v>
      </c>
      <c r="E820" s="14">
        <v>43223</v>
      </c>
      <c r="F820" s="15" t="s">
        <v>4374</v>
      </c>
      <c r="G820" s="16">
        <f t="shared" si="12"/>
        <v>3.1582175925931599E-4</v>
      </c>
      <c r="I820" t="b">
        <v>1</v>
      </c>
    </row>
    <row r="821" spans="1:9" s="18" customFormat="1" ht="14.85" customHeight="1" thickBot="1" x14ac:dyDescent="0.35">
      <c r="A821" s="18" t="s">
        <v>872</v>
      </c>
      <c r="B821" s="18" t="s">
        <v>762</v>
      </c>
      <c r="C821" s="18">
        <v>410358274</v>
      </c>
      <c r="D821" s="19" t="s">
        <v>907</v>
      </c>
      <c r="E821" s="20">
        <v>43223</v>
      </c>
      <c r="F821" s="21" t="s">
        <v>4375</v>
      </c>
      <c r="G821" s="22">
        <f t="shared" si="12"/>
        <v>2.6312499999991967E-4</v>
      </c>
      <c r="H821" s="22"/>
      <c r="I821" s="18" t="b">
        <v>1</v>
      </c>
    </row>
    <row r="822" spans="1:9" ht="14.85" customHeight="1" x14ac:dyDescent="0.3">
      <c r="A822" t="s">
        <v>872</v>
      </c>
      <c r="B822" t="s">
        <v>2</v>
      </c>
      <c r="C822">
        <v>432230568</v>
      </c>
      <c r="D822" s="1" t="s">
        <v>3400</v>
      </c>
      <c r="E822" s="14">
        <v>43216</v>
      </c>
      <c r="F822" s="15" t="s">
        <v>3136</v>
      </c>
      <c r="G822" s="16">
        <f t="shared" si="12"/>
        <v>0.26406971064814816</v>
      </c>
      <c r="I822" t="b">
        <v>0</v>
      </c>
    </row>
    <row r="823" spans="1:9" ht="14.85" customHeight="1" x14ac:dyDescent="0.3">
      <c r="A823" t="s">
        <v>872</v>
      </c>
      <c r="B823" t="s">
        <v>2</v>
      </c>
      <c r="C823">
        <v>432230568</v>
      </c>
      <c r="D823" s="1" t="s">
        <v>3470</v>
      </c>
      <c r="E823" s="14">
        <v>43216</v>
      </c>
      <c r="F823" s="15" t="s">
        <v>3137</v>
      </c>
      <c r="G823" s="16">
        <f t="shared" si="12"/>
        <v>1.643287037037533E-4</v>
      </c>
      <c r="I823" t="b">
        <v>0</v>
      </c>
    </row>
    <row r="824" spans="1:9" ht="14.85" customHeight="1" x14ac:dyDescent="0.3">
      <c r="A824" t="s">
        <v>872</v>
      </c>
      <c r="B824" t="s">
        <v>2</v>
      </c>
      <c r="C824">
        <v>432230568</v>
      </c>
      <c r="D824" s="1" t="s">
        <v>3400</v>
      </c>
      <c r="E824" s="14">
        <v>43216</v>
      </c>
      <c r="F824" s="15" t="s">
        <v>3138</v>
      </c>
      <c r="G824" s="16">
        <f t="shared" si="12"/>
        <v>1.0205208333332605E-3</v>
      </c>
      <c r="I824" t="b">
        <v>0</v>
      </c>
    </row>
    <row r="825" spans="1:9" ht="14.85" customHeight="1" x14ac:dyDescent="0.3">
      <c r="A825" t="s">
        <v>872</v>
      </c>
      <c r="B825" t="s">
        <v>2</v>
      </c>
      <c r="C825">
        <v>432230568</v>
      </c>
      <c r="D825" s="1" t="s">
        <v>3615</v>
      </c>
      <c r="E825" s="14">
        <v>43216</v>
      </c>
      <c r="F825" s="15" t="s">
        <v>3139</v>
      </c>
      <c r="G825" s="16">
        <f t="shared" si="12"/>
        <v>5.2648148148148888E-4</v>
      </c>
      <c r="I825" t="b">
        <v>0</v>
      </c>
    </row>
    <row r="826" spans="1:9" ht="14.85" customHeight="1" x14ac:dyDescent="0.3">
      <c r="A826" t="s">
        <v>872</v>
      </c>
      <c r="B826" t="s">
        <v>2</v>
      </c>
      <c r="C826">
        <v>432230568</v>
      </c>
      <c r="D826" s="1" t="s">
        <v>3532</v>
      </c>
      <c r="E826" s="14">
        <v>43216</v>
      </c>
      <c r="F826" s="15" t="s">
        <v>3140</v>
      </c>
      <c r="G826" s="16">
        <f t="shared" si="12"/>
        <v>4.7523148148265193E-5</v>
      </c>
      <c r="I826" t="b">
        <v>0</v>
      </c>
    </row>
    <row r="827" spans="1:9" ht="14.85" customHeight="1" x14ac:dyDescent="0.3">
      <c r="A827" t="s">
        <v>872</v>
      </c>
      <c r="B827" t="s">
        <v>2</v>
      </c>
      <c r="C827">
        <v>432230568</v>
      </c>
      <c r="D827" s="1" t="s">
        <v>3532</v>
      </c>
      <c r="E827" s="14">
        <v>43216</v>
      </c>
      <c r="F827" s="15" t="s">
        <v>3141</v>
      </c>
      <c r="G827" s="16">
        <f t="shared" si="12"/>
        <v>2.3010416666657818E-4</v>
      </c>
      <c r="I827" t="b">
        <v>0</v>
      </c>
    </row>
    <row r="828" spans="1:9" ht="14.85" customHeight="1" x14ac:dyDescent="0.3">
      <c r="A828" t="s">
        <v>872</v>
      </c>
      <c r="B828" t="s">
        <v>2</v>
      </c>
      <c r="C828">
        <v>432230568</v>
      </c>
      <c r="D828" s="1" t="s">
        <v>3400</v>
      </c>
      <c r="E828" s="14">
        <v>43216</v>
      </c>
      <c r="F828" s="15" t="s">
        <v>3142</v>
      </c>
      <c r="G828" s="16">
        <f t="shared" si="12"/>
        <v>1.3969675925925573E-3</v>
      </c>
      <c r="I828" t="b">
        <v>0</v>
      </c>
    </row>
    <row r="829" spans="1:9" ht="14.85" customHeight="1" x14ac:dyDescent="0.3">
      <c r="A829" t="s">
        <v>872</v>
      </c>
      <c r="B829" t="s">
        <v>2</v>
      </c>
      <c r="C829">
        <v>432230568</v>
      </c>
      <c r="D829" s="1" t="s">
        <v>3400</v>
      </c>
      <c r="E829" s="14">
        <v>43216</v>
      </c>
      <c r="F829" s="15" t="s">
        <v>3143</v>
      </c>
      <c r="G829" s="16">
        <f t="shared" si="12"/>
        <v>1.366134259259244E-3</v>
      </c>
      <c r="I829" t="b">
        <v>0</v>
      </c>
    </row>
    <row r="830" spans="1:9" ht="14.85" customHeight="1" x14ac:dyDescent="0.3">
      <c r="A830" t="s">
        <v>872</v>
      </c>
      <c r="B830" t="s">
        <v>2</v>
      </c>
      <c r="C830">
        <v>432230568</v>
      </c>
      <c r="D830" s="1" t="s">
        <v>3405</v>
      </c>
      <c r="E830" s="14">
        <v>43216</v>
      </c>
      <c r="F830" s="15" t="s">
        <v>3144</v>
      </c>
      <c r="G830" s="16">
        <f t="shared" si="12"/>
        <v>4.7115740740755196E-4</v>
      </c>
      <c r="I830" t="b">
        <v>1</v>
      </c>
    </row>
    <row r="831" spans="1:9" ht="14.85" customHeight="1" x14ac:dyDescent="0.3">
      <c r="A831" t="s">
        <v>872</v>
      </c>
      <c r="B831" t="s">
        <v>879</v>
      </c>
      <c r="C831">
        <v>432230568</v>
      </c>
      <c r="D831" s="1" t="s">
        <v>3406</v>
      </c>
      <c r="E831" s="14">
        <v>43216</v>
      </c>
      <c r="F831" s="15" t="s">
        <v>4376</v>
      </c>
      <c r="G831" s="16">
        <f t="shared" si="12"/>
        <v>5.0681712962952208E-4</v>
      </c>
      <c r="I831" t="b">
        <v>1</v>
      </c>
    </row>
    <row r="832" spans="1:9" ht="14.85" customHeight="1" x14ac:dyDescent="0.3">
      <c r="A832" t="s">
        <v>872</v>
      </c>
      <c r="B832" t="s">
        <v>881</v>
      </c>
      <c r="C832">
        <v>432230568</v>
      </c>
      <c r="D832" s="1" t="s">
        <v>3437</v>
      </c>
      <c r="E832" s="14">
        <v>43216</v>
      </c>
      <c r="F832" s="15" t="s">
        <v>4377</v>
      </c>
      <c r="G832" s="16">
        <f t="shared" si="12"/>
        <v>5.3936342592597608E-4</v>
      </c>
      <c r="I832" t="b">
        <v>1</v>
      </c>
    </row>
    <row r="833" spans="1:9" ht="14.85" customHeight="1" x14ac:dyDescent="0.3">
      <c r="A833" t="s">
        <v>872</v>
      </c>
      <c r="B833" t="s">
        <v>554</v>
      </c>
      <c r="C833">
        <v>432230568</v>
      </c>
      <c r="D833" s="1" t="s">
        <v>4378</v>
      </c>
      <c r="E833" s="14">
        <v>43216</v>
      </c>
      <c r="F833" s="15" t="s">
        <v>4379</v>
      </c>
      <c r="G833" s="16">
        <f t="shared" si="12"/>
        <v>7.1299768518517936E-4</v>
      </c>
      <c r="I833" t="b">
        <v>0</v>
      </c>
    </row>
    <row r="834" spans="1:9" ht="14.85" customHeight="1" x14ac:dyDescent="0.3">
      <c r="A834" t="s">
        <v>872</v>
      </c>
      <c r="B834" t="s">
        <v>554</v>
      </c>
      <c r="C834">
        <v>432230568</v>
      </c>
      <c r="D834" s="1" t="s">
        <v>4174</v>
      </c>
      <c r="E834" s="14">
        <v>43216</v>
      </c>
      <c r="F834" s="15" t="s">
        <v>4380</v>
      </c>
      <c r="G834" s="16">
        <f t="shared" si="12"/>
        <v>4.7236111111115253E-4</v>
      </c>
      <c r="I834" t="b">
        <v>0</v>
      </c>
    </row>
    <row r="835" spans="1:9" ht="14.85" customHeight="1" x14ac:dyDescent="0.3">
      <c r="A835" t="s">
        <v>872</v>
      </c>
      <c r="B835" t="s">
        <v>554</v>
      </c>
      <c r="C835">
        <v>432230568</v>
      </c>
      <c r="D835" s="1" t="s">
        <v>3988</v>
      </c>
      <c r="E835" s="14">
        <v>43216</v>
      </c>
      <c r="F835" s="15" t="s">
        <v>4381</v>
      </c>
      <c r="G835" s="16">
        <f t="shared" si="12"/>
        <v>9.9641203703648706E-5</v>
      </c>
      <c r="I835" t="b">
        <v>1</v>
      </c>
    </row>
    <row r="836" spans="1:9" ht="14.85" customHeight="1" x14ac:dyDescent="0.3">
      <c r="A836" t="s">
        <v>872</v>
      </c>
      <c r="B836" t="s">
        <v>665</v>
      </c>
      <c r="C836">
        <v>432230568</v>
      </c>
      <c r="D836" s="1" t="s">
        <v>3602</v>
      </c>
      <c r="E836" s="14">
        <v>43216</v>
      </c>
      <c r="F836" s="15" t="s">
        <v>4382</v>
      </c>
      <c r="G836" s="16">
        <f t="shared" ref="G836:G899" si="13">F836-F835</f>
        <v>1.0150115740741317E-3</v>
      </c>
      <c r="I836" t="b">
        <v>0</v>
      </c>
    </row>
    <row r="837" spans="1:9" s="18" customFormat="1" ht="14.85" customHeight="1" thickBot="1" x14ac:dyDescent="0.35">
      <c r="A837" s="18" t="s">
        <v>872</v>
      </c>
      <c r="B837" s="18" t="s">
        <v>665</v>
      </c>
      <c r="C837" s="18">
        <v>432230568</v>
      </c>
      <c r="D837" s="19" t="s">
        <v>4383</v>
      </c>
      <c r="E837" s="20">
        <v>43216</v>
      </c>
      <c r="F837" s="21" t="s">
        <v>4384</v>
      </c>
      <c r="G837" s="22">
        <f t="shared" si="13"/>
        <v>1.7757986111109902E-3</v>
      </c>
      <c r="H837" s="22"/>
      <c r="I837" s="18" t="b">
        <v>1</v>
      </c>
    </row>
    <row r="838" spans="1:9" ht="14.85" customHeight="1" x14ac:dyDescent="0.3">
      <c r="A838" t="s">
        <v>872</v>
      </c>
      <c r="B838" t="s">
        <v>2</v>
      </c>
      <c r="C838">
        <v>453316077</v>
      </c>
      <c r="D838" s="1" t="s">
        <v>3465</v>
      </c>
      <c r="E838" s="14">
        <v>43223</v>
      </c>
      <c r="F838" s="15" t="s">
        <v>3145</v>
      </c>
      <c r="G838" s="16">
        <f t="shared" si="13"/>
        <v>0.11123598379629629</v>
      </c>
      <c r="I838" t="b">
        <v>0</v>
      </c>
    </row>
    <row r="839" spans="1:9" s="18" customFormat="1" ht="14.85" customHeight="1" thickBot="1" x14ac:dyDescent="0.35">
      <c r="A839" s="18" t="s">
        <v>872</v>
      </c>
      <c r="B839" s="18" t="s">
        <v>2</v>
      </c>
      <c r="C839" s="18">
        <v>453316077</v>
      </c>
      <c r="D839" s="19" t="s">
        <v>4044</v>
      </c>
      <c r="E839" s="20">
        <v>43223</v>
      </c>
      <c r="F839" s="21" t="s">
        <v>3146</v>
      </c>
      <c r="G839" s="22">
        <f t="shared" si="13"/>
        <v>1.6767361111114099E-4</v>
      </c>
      <c r="H839" s="22"/>
      <c r="I839" s="18" t="b">
        <v>0</v>
      </c>
    </row>
    <row r="840" spans="1:9" ht="14.85" customHeight="1" x14ac:dyDescent="0.3">
      <c r="A840" t="s">
        <v>872</v>
      </c>
      <c r="B840" t="s">
        <v>2</v>
      </c>
      <c r="C840">
        <v>457228378</v>
      </c>
      <c r="D840" s="1" t="s">
        <v>3470</v>
      </c>
      <c r="E840" s="14">
        <v>43219</v>
      </c>
      <c r="F840" s="15" t="s">
        <v>3147</v>
      </c>
      <c r="G840" s="16">
        <f t="shared" si="13"/>
        <v>8.4307002314814805E-2</v>
      </c>
      <c r="I840" t="b">
        <v>0</v>
      </c>
    </row>
    <row r="841" spans="1:9" ht="14.85" customHeight="1" x14ac:dyDescent="0.3">
      <c r="A841" t="s">
        <v>872</v>
      </c>
      <c r="B841" t="s">
        <v>2</v>
      </c>
      <c r="C841">
        <v>457228378</v>
      </c>
      <c r="D841" s="1" t="s">
        <v>3400</v>
      </c>
      <c r="E841" s="14">
        <v>43219</v>
      </c>
      <c r="F841" s="15" t="s">
        <v>3148</v>
      </c>
      <c r="G841" s="16">
        <f t="shared" si="13"/>
        <v>3.0209490740740197E-4</v>
      </c>
      <c r="I841" t="b">
        <v>0</v>
      </c>
    </row>
    <row r="842" spans="1:9" ht="14.85" customHeight="1" x14ac:dyDescent="0.3">
      <c r="A842" t="s">
        <v>872</v>
      </c>
      <c r="B842" t="s">
        <v>2</v>
      </c>
      <c r="C842">
        <v>457228378</v>
      </c>
      <c r="D842" s="1" t="s">
        <v>3712</v>
      </c>
      <c r="E842" s="14">
        <v>43219</v>
      </c>
      <c r="F842" s="15" t="s">
        <v>3149</v>
      </c>
      <c r="G842" s="16">
        <f t="shared" si="13"/>
        <v>3.8902777777782838E-4</v>
      </c>
      <c r="I842" t="b">
        <v>0</v>
      </c>
    </row>
    <row r="843" spans="1:9" ht="14.85" customHeight="1" x14ac:dyDescent="0.3">
      <c r="A843" t="s">
        <v>872</v>
      </c>
      <c r="B843" t="s">
        <v>2</v>
      </c>
      <c r="C843">
        <v>457228378</v>
      </c>
      <c r="D843" s="1" t="s">
        <v>3470</v>
      </c>
      <c r="E843" s="14">
        <v>43219</v>
      </c>
      <c r="F843" s="15" t="s">
        <v>3150</v>
      </c>
      <c r="G843" s="16">
        <f t="shared" si="13"/>
        <v>1.9714120370362131E-4</v>
      </c>
      <c r="I843" t="b">
        <v>0</v>
      </c>
    </row>
    <row r="844" spans="1:9" ht="14.85" customHeight="1" x14ac:dyDescent="0.3">
      <c r="A844" t="s">
        <v>872</v>
      </c>
      <c r="B844" t="s">
        <v>2</v>
      </c>
      <c r="C844">
        <v>457228378</v>
      </c>
      <c r="D844" s="1" t="s">
        <v>3400</v>
      </c>
      <c r="E844" s="14">
        <v>43219</v>
      </c>
      <c r="F844" s="15" t="s">
        <v>3151</v>
      </c>
      <c r="G844" s="16">
        <f t="shared" si="13"/>
        <v>2.3627314814822498E-4</v>
      </c>
      <c r="I844" t="b">
        <v>0</v>
      </c>
    </row>
    <row r="845" spans="1:9" ht="14.85" customHeight="1" x14ac:dyDescent="0.3">
      <c r="A845" t="s">
        <v>872</v>
      </c>
      <c r="B845" t="s">
        <v>2</v>
      </c>
      <c r="C845">
        <v>457228378</v>
      </c>
      <c r="D845" s="1" t="s">
        <v>3615</v>
      </c>
      <c r="E845" s="14">
        <v>43219</v>
      </c>
      <c r="F845" s="15" t="s">
        <v>3152</v>
      </c>
      <c r="G845" s="16">
        <f t="shared" si="13"/>
        <v>2.9825231481472869E-4</v>
      </c>
      <c r="I845" t="b">
        <v>0</v>
      </c>
    </row>
    <row r="846" spans="1:9" ht="14.85" customHeight="1" x14ac:dyDescent="0.3">
      <c r="A846" t="s">
        <v>872</v>
      </c>
      <c r="B846" t="s">
        <v>2</v>
      </c>
      <c r="C846">
        <v>457228378</v>
      </c>
      <c r="D846" s="1" t="s">
        <v>3538</v>
      </c>
      <c r="E846" s="14">
        <v>43219</v>
      </c>
      <c r="F846" s="15" t="s">
        <v>3153</v>
      </c>
      <c r="G846" s="16">
        <f t="shared" si="13"/>
        <v>8.9722222222365922E-5</v>
      </c>
      <c r="I846" t="b">
        <v>1</v>
      </c>
    </row>
    <row r="847" spans="1:9" ht="14.85" customHeight="1" x14ac:dyDescent="0.3">
      <c r="A847" t="s">
        <v>872</v>
      </c>
      <c r="B847" t="s">
        <v>879</v>
      </c>
      <c r="C847">
        <v>457228378</v>
      </c>
      <c r="D847" s="1" t="s">
        <v>3545</v>
      </c>
      <c r="E847" s="14">
        <v>43219</v>
      </c>
      <c r="F847" s="15" t="s">
        <v>4385</v>
      </c>
      <c r="G847" s="16">
        <f t="shared" si="13"/>
        <v>4.6427083333322461E-4</v>
      </c>
      <c r="I847" t="b">
        <v>1</v>
      </c>
    </row>
    <row r="848" spans="1:9" ht="14.85" customHeight="1" x14ac:dyDescent="0.3">
      <c r="A848" t="s">
        <v>872</v>
      </c>
      <c r="B848" t="s">
        <v>881</v>
      </c>
      <c r="C848">
        <v>457228378</v>
      </c>
      <c r="D848" s="1" t="s">
        <v>3557</v>
      </c>
      <c r="E848" s="14">
        <v>43219</v>
      </c>
      <c r="F848" s="15" t="s">
        <v>4386</v>
      </c>
      <c r="G848" s="16">
        <f t="shared" si="13"/>
        <v>3.0952546296303396E-4</v>
      </c>
      <c r="I848" t="b">
        <v>0</v>
      </c>
    </row>
    <row r="849" spans="1:9" ht="14.85" customHeight="1" x14ac:dyDescent="0.3">
      <c r="A849" t="s">
        <v>872</v>
      </c>
      <c r="B849" t="s">
        <v>881</v>
      </c>
      <c r="C849">
        <v>457228378</v>
      </c>
      <c r="D849" s="1" t="s">
        <v>3410</v>
      </c>
      <c r="E849" s="14">
        <v>43219</v>
      </c>
      <c r="F849" s="15" t="s">
        <v>4387</v>
      </c>
      <c r="G849" s="16">
        <f t="shared" si="13"/>
        <v>4.1655092592596255E-4</v>
      </c>
      <c r="I849" t="b">
        <v>1</v>
      </c>
    </row>
    <row r="850" spans="1:9" ht="14.85" customHeight="1" x14ac:dyDescent="0.3">
      <c r="A850" t="s">
        <v>872</v>
      </c>
      <c r="B850" t="s">
        <v>554</v>
      </c>
      <c r="C850">
        <v>457228378</v>
      </c>
      <c r="D850" s="1" t="s">
        <v>3779</v>
      </c>
      <c r="E850" s="14">
        <v>43219</v>
      </c>
      <c r="F850" s="15" t="s">
        <v>4388</v>
      </c>
      <c r="G850" s="16">
        <f t="shared" si="13"/>
        <v>8.3283564814806699E-4</v>
      </c>
      <c r="I850" t="b">
        <v>0</v>
      </c>
    </row>
    <row r="851" spans="1:9" ht="14.85" customHeight="1" x14ac:dyDescent="0.3">
      <c r="A851" t="s">
        <v>872</v>
      </c>
      <c r="B851" t="s">
        <v>554</v>
      </c>
      <c r="C851">
        <v>457228378</v>
      </c>
      <c r="D851" s="1" t="s">
        <v>4389</v>
      </c>
      <c r="E851" s="14">
        <v>43219</v>
      </c>
      <c r="F851" s="15" t="s">
        <v>4390</v>
      </c>
      <c r="G851" s="16">
        <f t="shared" si="13"/>
        <v>1.2752314814823418E-4</v>
      </c>
      <c r="I851" t="b">
        <v>1</v>
      </c>
    </row>
    <row r="852" spans="1:9" ht="14.85" customHeight="1" x14ac:dyDescent="0.3">
      <c r="A852" t="s">
        <v>872</v>
      </c>
      <c r="B852" t="s">
        <v>665</v>
      </c>
      <c r="C852">
        <v>457228378</v>
      </c>
      <c r="D852" s="1" t="s">
        <v>3424</v>
      </c>
      <c r="E852" s="14">
        <v>43219</v>
      </c>
      <c r="F852" s="15" t="s">
        <v>4391</v>
      </c>
      <c r="G852" s="16">
        <f t="shared" si="13"/>
        <v>4.71886574074043E-4</v>
      </c>
      <c r="I852" t="b">
        <v>1</v>
      </c>
    </row>
    <row r="853" spans="1:9" ht="14.85" customHeight="1" x14ac:dyDescent="0.3">
      <c r="A853" t="s">
        <v>872</v>
      </c>
      <c r="B853" t="s">
        <v>762</v>
      </c>
      <c r="C853">
        <v>457228378</v>
      </c>
      <c r="D853" s="1" t="s">
        <v>3823</v>
      </c>
      <c r="E853" s="14">
        <v>43219</v>
      </c>
      <c r="F853" s="15" t="s">
        <v>4392</v>
      </c>
      <c r="G853" s="16">
        <f t="shared" si="13"/>
        <v>3.9403935185189365E-4</v>
      </c>
      <c r="I853" t="b">
        <v>0</v>
      </c>
    </row>
    <row r="854" spans="1:9" ht="14.85" customHeight="1" x14ac:dyDescent="0.3">
      <c r="A854" t="s">
        <v>872</v>
      </c>
      <c r="B854" t="s">
        <v>762</v>
      </c>
      <c r="C854">
        <v>457228378</v>
      </c>
      <c r="D854" s="1" t="s">
        <v>4230</v>
      </c>
      <c r="E854" s="14">
        <v>43219</v>
      </c>
      <c r="F854" s="15" t="s">
        <v>4393</v>
      </c>
      <c r="G854" s="16">
        <f t="shared" si="13"/>
        <v>6.8718749999996387E-4</v>
      </c>
      <c r="I854" t="b">
        <v>0</v>
      </c>
    </row>
    <row r="855" spans="1:9" s="18" customFormat="1" ht="14.85" customHeight="1" thickBot="1" x14ac:dyDescent="0.35">
      <c r="A855" s="18" t="s">
        <v>872</v>
      </c>
      <c r="B855" s="18" t="s">
        <v>762</v>
      </c>
      <c r="C855" s="18">
        <v>457228378</v>
      </c>
      <c r="D855" s="19" t="s">
        <v>907</v>
      </c>
      <c r="E855" s="20">
        <v>43219</v>
      </c>
      <c r="F855" s="21" t="s">
        <v>4394</v>
      </c>
      <c r="G855" s="22">
        <f t="shared" si="13"/>
        <v>5.7332175925917106E-4</v>
      </c>
      <c r="H855" s="22"/>
      <c r="I855" s="18" t="b">
        <v>1</v>
      </c>
    </row>
    <row r="856" spans="1:9" ht="14.85" customHeight="1" x14ac:dyDescent="0.3">
      <c r="A856" t="s">
        <v>872</v>
      </c>
      <c r="B856" t="s">
        <v>2</v>
      </c>
      <c r="C856">
        <v>459045734</v>
      </c>
      <c r="D856" s="1" t="s">
        <v>4395</v>
      </c>
      <c r="E856" s="14">
        <v>43219</v>
      </c>
      <c r="F856" s="15" t="s">
        <v>3154</v>
      </c>
      <c r="I856" t="b">
        <v>0</v>
      </c>
    </row>
    <row r="857" spans="1:9" ht="14.85" customHeight="1" x14ac:dyDescent="0.3">
      <c r="A857" t="s">
        <v>872</v>
      </c>
      <c r="B857" t="s">
        <v>2</v>
      </c>
      <c r="C857">
        <v>459045734</v>
      </c>
      <c r="D857" s="1" t="s">
        <v>4396</v>
      </c>
      <c r="E857" s="14">
        <v>43219</v>
      </c>
      <c r="F857" s="15" t="s">
        <v>3155</v>
      </c>
      <c r="G857" s="16">
        <f t="shared" si="13"/>
        <v>8.3877314814850834E-5</v>
      </c>
      <c r="I857" t="b">
        <v>0</v>
      </c>
    </row>
    <row r="858" spans="1:9" ht="14.85" customHeight="1" x14ac:dyDescent="0.3">
      <c r="A858" t="s">
        <v>872</v>
      </c>
      <c r="B858" t="s">
        <v>2</v>
      </c>
      <c r="C858">
        <v>459045734</v>
      </c>
      <c r="D858" s="1" t="s">
        <v>4396</v>
      </c>
      <c r="E858" s="14">
        <v>43219</v>
      </c>
      <c r="F858" s="15" t="s">
        <v>3156</v>
      </c>
      <c r="G858" s="16">
        <f t="shared" si="13"/>
        <v>8.7500000000018119E-5</v>
      </c>
      <c r="I858" t="b">
        <v>0</v>
      </c>
    </row>
    <row r="859" spans="1:9" ht="14.85" customHeight="1" x14ac:dyDescent="0.3">
      <c r="A859" t="s">
        <v>872</v>
      </c>
      <c r="B859" t="s">
        <v>2</v>
      </c>
      <c r="C859">
        <v>459045734</v>
      </c>
      <c r="D859" s="1" t="s">
        <v>4396</v>
      </c>
      <c r="E859" s="14">
        <v>43219</v>
      </c>
      <c r="F859" s="15" t="s">
        <v>3157</v>
      </c>
      <c r="G859" s="16">
        <f t="shared" si="13"/>
        <v>6.4629629629608942E-5</v>
      </c>
      <c r="I859" t="b">
        <v>0</v>
      </c>
    </row>
    <row r="860" spans="1:9" ht="14.85" customHeight="1" x14ac:dyDescent="0.3">
      <c r="A860" t="s">
        <v>872</v>
      </c>
      <c r="B860" t="s">
        <v>2</v>
      </c>
      <c r="C860">
        <v>459045734</v>
      </c>
      <c r="D860" s="1" t="s">
        <v>4397</v>
      </c>
      <c r="E860" s="14">
        <v>43219</v>
      </c>
      <c r="F860" s="15" t="s">
        <v>3158</v>
      </c>
      <c r="G860" s="16">
        <f t="shared" si="13"/>
        <v>6.9849537037036669E-5</v>
      </c>
      <c r="I860" t="b">
        <v>0</v>
      </c>
    </row>
    <row r="861" spans="1:9" ht="14.85" customHeight="1" x14ac:dyDescent="0.3">
      <c r="A861" t="s">
        <v>872</v>
      </c>
      <c r="B861" t="s">
        <v>2</v>
      </c>
      <c r="C861">
        <v>459045734</v>
      </c>
      <c r="D861" s="1" t="s">
        <v>4398</v>
      </c>
      <c r="E861" s="14">
        <v>43219</v>
      </c>
      <c r="F861" s="15" t="s">
        <v>3159</v>
      </c>
      <c r="G861" s="16">
        <f t="shared" si="13"/>
        <v>8.4791666666639287E-5</v>
      </c>
      <c r="I861" t="b">
        <v>0</v>
      </c>
    </row>
    <row r="862" spans="1:9" ht="14.85" customHeight="1" x14ac:dyDescent="0.3">
      <c r="A862" t="s">
        <v>872</v>
      </c>
      <c r="B862" t="s">
        <v>2</v>
      </c>
      <c r="C862">
        <v>459045734</v>
      </c>
      <c r="D862" s="1" t="s">
        <v>3470</v>
      </c>
      <c r="E862" s="14">
        <v>43219</v>
      </c>
      <c r="F862" s="15" t="s">
        <v>3160</v>
      </c>
      <c r="G862" s="16">
        <f t="shared" si="13"/>
        <v>1.9753472222217017E-4</v>
      </c>
      <c r="I862" t="b">
        <v>0</v>
      </c>
    </row>
    <row r="863" spans="1:9" ht="14.85" customHeight="1" x14ac:dyDescent="0.3">
      <c r="A863" t="s">
        <v>872</v>
      </c>
      <c r="B863" t="s">
        <v>2</v>
      </c>
      <c r="C863">
        <v>459045734</v>
      </c>
      <c r="D863" s="1" t="s">
        <v>4399</v>
      </c>
      <c r="E863" s="14">
        <v>43219</v>
      </c>
      <c r="F863" s="15" t="s">
        <v>3161</v>
      </c>
      <c r="G863" s="16">
        <f t="shared" si="13"/>
        <v>1.574490740740786E-3</v>
      </c>
      <c r="I863" t="b">
        <v>0</v>
      </c>
    </row>
    <row r="864" spans="1:9" ht="14.85" customHeight="1" x14ac:dyDescent="0.3">
      <c r="A864" t="s">
        <v>872</v>
      </c>
      <c r="B864" t="s">
        <v>2</v>
      </c>
      <c r="C864">
        <v>459045734</v>
      </c>
      <c r="D864" s="1" t="s">
        <v>4400</v>
      </c>
      <c r="E864" s="14">
        <v>43219</v>
      </c>
      <c r="F864" s="15" t="s">
        <v>3162</v>
      </c>
      <c r="G864" s="16">
        <f t="shared" si="13"/>
        <v>1.3087962962965438E-4</v>
      </c>
      <c r="I864" t="b">
        <v>1</v>
      </c>
    </row>
    <row r="865" spans="1:9" ht="14.85" customHeight="1" x14ac:dyDescent="0.3">
      <c r="A865" t="s">
        <v>872</v>
      </c>
      <c r="B865" t="s">
        <v>879</v>
      </c>
      <c r="C865">
        <v>459045734</v>
      </c>
      <c r="D865" s="1" t="s">
        <v>4401</v>
      </c>
      <c r="E865" s="14">
        <v>43219</v>
      </c>
      <c r="F865" s="15" t="s">
        <v>4402</v>
      </c>
      <c r="G865" s="16">
        <f t="shared" si="13"/>
        <v>3.8407407407403671E-4</v>
      </c>
      <c r="I865" t="b">
        <v>0</v>
      </c>
    </row>
    <row r="866" spans="1:9" ht="14.85" customHeight="1" x14ac:dyDescent="0.3">
      <c r="A866" t="s">
        <v>872</v>
      </c>
      <c r="B866" t="s">
        <v>879</v>
      </c>
      <c r="C866">
        <v>459045734</v>
      </c>
      <c r="D866" s="1" t="s">
        <v>4403</v>
      </c>
      <c r="E866" s="14">
        <v>43219</v>
      </c>
      <c r="F866" s="15" t="s">
        <v>4404</v>
      </c>
      <c r="G866" s="16">
        <f t="shared" si="13"/>
        <v>1.1896990740734026E-4</v>
      </c>
      <c r="I866" t="b">
        <v>0</v>
      </c>
    </row>
    <row r="867" spans="1:9" ht="14.85" customHeight="1" x14ac:dyDescent="0.3">
      <c r="A867" t="s">
        <v>872</v>
      </c>
      <c r="B867" t="s">
        <v>879</v>
      </c>
      <c r="C867">
        <v>459045734</v>
      </c>
      <c r="D867" s="1" t="s">
        <v>4405</v>
      </c>
      <c r="E867" s="14">
        <v>43219</v>
      </c>
      <c r="F867" s="15" t="s">
        <v>4406</v>
      </c>
      <c r="G867" s="16">
        <f t="shared" si="13"/>
        <v>2.0543981481491169E-4</v>
      </c>
      <c r="I867" t="b">
        <v>0</v>
      </c>
    </row>
    <row r="868" spans="1:9" ht="14.85" customHeight="1" x14ac:dyDescent="0.3">
      <c r="A868" t="s">
        <v>872</v>
      </c>
      <c r="B868" t="s">
        <v>879</v>
      </c>
      <c r="C868">
        <v>459045734</v>
      </c>
      <c r="D868" s="1" t="s">
        <v>4407</v>
      </c>
      <c r="E868" s="14">
        <v>43219</v>
      </c>
      <c r="F868" s="15" t="s">
        <v>4408</v>
      </c>
      <c r="G868" s="16">
        <f t="shared" si="13"/>
        <v>6.6637731481478113E-4</v>
      </c>
      <c r="I868" t="b">
        <v>1</v>
      </c>
    </row>
    <row r="869" spans="1:9" ht="14.85" customHeight="1" x14ac:dyDescent="0.3">
      <c r="A869" t="s">
        <v>872</v>
      </c>
      <c r="B869" t="s">
        <v>881</v>
      </c>
      <c r="C869">
        <v>459045734</v>
      </c>
      <c r="D869" s="1" t="s">
        <v>3408</v>
      </c>
      <c r="E869" s="14">
        <v>43219</v>
      </c>
      <c r="F869" s="15" t="s">
        <v>4409</v>
      </c>
      <c r="G869" s="16">
        <f t="shared" si="13"/>
        <v>2.8608796296303307E-4</v>
      </c>
      <c r="I869" t="b">
        <v>0</v>
      </c>
    </row>
    <row r="870" spans="1:9" ht="14.85" customHeight="1" x14ac:dyDescent="0.3">
      <c r="A870" t="s">
        <v>872</v>
      </c>
      <c r="B870" t="s">
        <v>881</v>
      </c>
      <c r="C870">
        <v>459045734</v>
      </c>
      <c r="D870" s="1" t="s">
        <v>3549</v>
      </c>
      <c r="E870" s="14">
        <v>43219</v>
      </c>
      <c r="F870" s="15" t="s">
        <v>4410</v>
      </c>
      <c r="G870" s="16">
        <f t="shared" si="13"/>
        <v>5.0745370370364196E-4</v>
      </c>
      <c r="I870" t="b">
        <v>0</v>
      </c>
    </row>
    <row r="871" spans="1:9" ht="14.85" customHeight="1" x14ac:dyDescent="0.3">
      <c r="A871" t="s">
        <v>872</v>
      </c>
      <c r="B871" t="s">
        <v>881</v>
      </c>
      <c r="C871">
        <v>459045734</v>
      </c>
      <c r="D871" s="1" t="s">
        <v>3549</v>
      </c>
      <c r="E871" s="14">
        <v>43219</v>
      </c>
      <c r="F871" s="15" t="s">
        <v>4411</v>
      </c>
      <c r="G871" s="16">
        <f t="shared" si="13"/>
        <v>4.4834490740741639E-4</v>
      </c>
      <c r="I871" t="b">
        <v>0</v>
      </c>
    </row>
    <row r="872" spans="1:9" ht="14.85" customHeight="1" x14ac:dyDescent="0.3">
      <c r="A872" t="s">
        <v>872</v>
      </c>
      <c r="B872" t="s">
        <v>881</v>
      </c>
      <c r="C872">
        <v>459045734</v>
      </c>
      <c r="D872" s="1" t="s">
        <v>3437</v>
      </c>
      <c r="E872" s="14">
        <v>43219</v>
      </c>
      <c r="F872" s="15" t="s">
        <v>4412</v>
      </c>
      <c r="G872" s="16">
        <f t="shared" si="13"/>
        <v>1.9074074074065805E-4</v>
      </c>
      <c r="I872" t="b">
        <v>1</v>
      </c>
    </row>
    <row r="873" spans="1:9" ht="14.85" customHeight="1" x14ac:dyDescent="0.3">
      <c r="A873" t="s">
        <v>872</v>
      </c>
      <c r="B873" t="s">
        <v>554</v>
      </c>
      <c r="C873">
        <v>459045734</v>
      </c>
      <c r="D873" s="1" t="s">
        <v>4413</v>
      </c>
      <c r="E873" s="14">
        <v>43219</v>
      </c>
      <c r="F873" s="15" t="s">
        <v>4414</v>
      </c>
      <c r="G873" s="16">
        <f t="shared" si="13"/>
        <v>2.8302083333342498E-4</v>
      </c>
      <c r="I873" t="b">
        <v>0</v>
      </c>
    </row>
    <row r="874" spans="1:9" ht="14.85" customHeight="1" x14ac:dyDescent="0.3">
      <c r="A874" t="s">
        <v>872</v>
      </c>
      <c r="B874" t="s">
        <v>554</v>
      </c>
      <c r="C874">
        <v>459045734</v>
      </c>
      <c r="D874" s="1" t="s">
        <v>3486</v>
      </c>
      <c r="E874" s="14">
        <v>43219</v>
      </c>
      <c r="F874" s="15" t="s">
        <v>4415</v>
      </c>
      <c r="G874" s="16">
        <f t="shared" si="13"/>
        <v>2.9141203703708651E-4</v>
      </c>
      <c r="I874" t="b">
        <v>0</v>
      </c>
    </row>
    <row r="875" spans="1:9" ht="14.85" customHeight="1" x14ac:dyDescent="0.3">
      <c r="A875" t="s">
        <v>872</v>
      </c>
      <c r="B875" t="s">
        <v>554</v>
      </c>
      <c r="C875">
        <v>459045734</v>
      </c>
      <c r="D875" s="1" t="s">
        <v>3490</v>
      </c>
      <c r="E875" s="14">
        <v>43219</v>
      </c>
      <c r="F875" s="15" t="s">
        <v>4416</v>
      </c>
      <c r="G875" s="16">
        <f t="shared" si="13"/>
        <v>2.0825231481480522E-4</v>
      </c>
      <c r="I875" t="b">
        <v>1</v>
      </c>
    </row>
    <row r="876" spans="1:9" ht="14.85" customHeight="1" x14ac:dyDescent="0.3">
      <c r="A876" t="s">
        <v>872</v>
      </c>
      <c r="B876" t="s">
        <v>665</v>
      </c>
      <c r="C876">
        <v>459045734</v>
      </c>
      <c r="D876" s="1" t="s">
        <v>3424</v>
      </c>
      <c r="E876" s="14">
        <v>43219</v>
      </c>
      <c r="F876" s="15" t="s">
        <v>4417</v>
      </c>
      <c r="G876" s="16">
        <f t="shared" si="13"/>
        <v>5.1767361111099142E-4</v>
      </c>
      <c r="I876" t="b">
        <v>1</v>
      </c>
    </row>
    <row r="877" spans="1:9" ht="14.85" customHeight="1" x14ac:dyDescent="0.3">
      <c r="A877" t="s">
        <v>872</v>
      </c>
      <c r="B877" t="s">
        <v>762</v>
      </c>
      <c r="C877">
        <v>459045734</v>
      </c>
      <c r="D877" s="1" t="s">
        <v>3426</v>
      </c>
      <c r="E877" s="14">
        <v>43219</v>
      </c>
      <c r="F877" s="15" t="s">
        <v>4418</v>
      </c>
      <c r="G877" s="16">
        <f t="shared" si="13"/>
        <v>5.6372685185190896E-4</v>
      </c>
      <c r="I877" t="b">
        <v>0</v>
      </c>
    </row>
    <row r="878" spans="1:9" ht="14.85" customHeight="1" x14ac:dyDescent="0.3">
      <c r="A878" t="s">
        <v>872</v>
      </c>
      <c r="B878" t="s">
        <v>762</v>
      </c>
      <c r="C878">
        <v>459045734</v>
      </c>
      <c r="D878" s="1" t="s">
        <v>3428</v>
      </c>
      <c r="E878" s="14">
        <v>43219</v>
      </c>
      <c r="F878" s="15" t="s">
        <v>4419</v>
      </c>
      <c r="G878" s="16">
        <f t="shared" si="13"/>
        <v>1.4500000000006175E-4</v>
      </c>
      <c r="I878" t="b">
        <v>0</v>
      </c>
    </row>
    <row r="879" spans="1:9" ht="14.85" customHeight="1" x14ac:dyDescent="0.3">
      <c r="A879" t="s">
        <v>872</v>
      </c>
      <c r="B879" t="s">
        <v>762</v>
      </c>
      <c r="C879">
        <v>459045734</v>
      </c>
      <c r="D879" s="1" t="s">
        <v>4420</v>
      </c>
      <c r="E879" s="14">
        <v>43219</v>
      </c>
      <c r="F879" s="15" t="s">
        <v>4421</v>
      </c>
      <c r="G879" s="16">
        <f t="shared" si="13"/>
        <v>2.2100023148148074E-2</v>
      </c>
      <c r="I879" t="b">
        <v>0</v>
      </c>
    </row>
    <row r="880" spans="1:9" ht="14.85" customHeight="1" x14ac:dyDescent="0.3">
      <c r="A880" t="s">
        <v>872</v>
      </c>
      <c r="B880" t="s">
        <v>762</v>
      </c>
      <c r="C880">
        <v>459045734</v>
      </c>
      <c r="D880" s="1" t="s">
        <v>4309</v>
      </c>
      <c r="E880" s="14">
        <v>43219</v>
      </c>
      <c r="F880" s="15" t="s">
        <v>4422</v>
      </c>
      <c r="G880" s="16">
        <f t="shared" si="13"/>
        <v>1.8936342592601463E-4</v>
      </c>
      <c r="I880" t="b">
        <v>0</v>
      </c>
    </row>
    <row r="881" spans="1:9" s="18" customFormat="1" ht="14.85" customHeight="1" thickBot="1" x14ac:dyDescent="0.35">
      <c r="A881" s="18" t="s">
        <v>872</v>
      </c>
      <c r="B881" s="18" t="s">
        <v>762</v>
      </c>
      <c r="C881" s="18">
        <v>459045734</v>
      </c>
      <c r="D881" s="19" t="s">
        <v>907</v>
      </c>
      <c r="E881" s="20">
        <v>43219</v>
      </c>
      <c r="F881" s="21" t="s">
        <v>4423</v>
      </c>
      <c r="G881" s="22">
        <f t="shared" si="13"/>
        <v>3.6193287037034061E-4</v>
      </c>
      <c r="H881" s="22"/>
      <c r="I881" s="18" t="b">
        <v>1</v>
      </c>
    </row>
    <row r="882" spans="1:9" ht="14.85" customHeight="1" x14ac:dyDescent="0.3">
      <c r="A882" t="s">
        <v>872</v>
      </c>
      <c r="B882" t="s">
        <v>2</v>
      </c>
      <c r="C882">
        <v>472308960</v>
      </c>
      <c r="D882" s="1" t="s">
        <v>3400</v>
      </c>
      <c r="E882" s="14">
        <v>43214</v>
      </c>
      <c r="F882" s="15" t="s">
        <v>3163</v>
      </c>
      <c r="I882" t="b">
        <v>0</v>
      </c>
    </row>
    <row r="883" spans="1:9" ht="14.85" customHeight="1" x14ac:dyDescent="0.3">
      <c r="A883" t="s">
        <v>872</v>
      </c>
      <c r="B883" t="s">
        <v>2</v>
      </c>
      <c r="C883">
        <v>472308960</v>
      </c>
      <c r="D883" s="1" t="s">
        <v>3532</v>
      </c>
      <c r="E883" s="14">
        <v>43214</v>
      </c>
      <c r="F883" s="15" t="s">
        <v>3164</v>
      </c>
      <c r="G883" s="16">
        <f t="shared" si="13"/>
        <v>5.0357638888898215E-4</v>
      </c>
      <c r="I883" t="b">
        <v>0</v>
      </c>
    </row>
    <row r="884" spans="1:9" ht="14.85" customHeight="1" x14ac:dyDescent="0.3">
      <c r="A884" t="s">
        <v>872</v>
      </c>
      <c r="B884" t="s">
        <v>2</v>
      </c>
      <c r="C884">
        <v>472308960</v>
      </c>
      <c r="D884" s="1" t="s">
        <v>3712</v>
      </c>
      <c r="E884" s="14">
        <v>43214</v>
      </c>
      <c r="F884" s="15" t="s">
        <v>3165</v>
      </c>
      <c r="G884" s="16">
        <f t="shared" si="13"/>
        <v>8.4092592592588389E-4</v>
      </c>
      <c r="I884" t="b">
        <v>0</v>
      </c>
    </row>
    <row r="885" spans="1:9" ht="14.85" customHeight="1" x14ac:dyDescent="0.3">
      <c r="A885" t="s">
        <v>872</v>
      </c>
      <c r="B885" t="s">
        <v>2</v>
      </c>
      <c r="C885">
        <v>472308960</v>
      </c>
      <c r="D885" s="1" t="s">
        <v>3615</v>
      </c>
      <c r="E885" s="14">
        <v>43214</v>
      </c>
      <c r="F885" s="15" t="s">
        <v>3166</v>
      </c>
      <c r="G885" s="16">
        <f t="shared" si="13"/>
        <v>1.6938657407405966E-4</v>
      </c>
      <c r="I885" t="b">
        <v>0</v>
      </c>
    </row>
    <row r="886" spans="1:9" ht="14.85" customHeight="1" x14ac:dyDescent="0.3">
      <c r="A886" t="s">
        <v>872</v>
      </c>
      <c r="B886" t="s">
        <v>2</v>
      </c>
      <c r="C886">
        <v>472308960</v>
      </c>
      <c r="D886" s="1" t="s">
        <v>3538</v>
      </c>
      <c r="E886" s="14">
        <v>43214</v>
      </c>
      <c r="F886" s="15" t="s">
        <v>3167</v>
      </c>
      <c r="G886" s="16">
        <f t="shared" si="13"/>
        <v>1.0250578703704383E-3</v>
      </c>
      <c r="I886" t="b">
        <v>1</v>
      </c>
    </row>
    <row r="887" spans="1:9" ht="14.85" customHeight="1" x14ac:dyDescent="0.3">
      <c r="A887" t="s">
        <v>872</v>
      </c>
      <c r="B887" t="s">
        <v>879</v>
      </c>
      <c r="C887">
        <v>472308960</v>
      </c>
      <c r="D887" s="1" t="s">
        <v>4424</v>
      </c>
      <c r="E887" s="14">
        <v>43214</v>
      </c>
      <c r="F887" s="15" t="s">
        <v>4425</v>
      </c>
      <c r="G887" s="16">
        <f t="shared" si="13"/>
        <v>1.510810185185063E-3</v>
      </c>
      <c r="I887" t="b">
        <v>0</v>
      </c>
    </row>
    <row r="888" spans="1:9" ht="14.85" customHeight="1" x14ac:dyDescent="0.3">
      <c r="A888" t="s">
        <v>872</v>
      </c>
      <c r="B888" t="s">
        <v>879</v>
      </c>
      <c r="C888">
        <v>472308960</v>
      </c>
      <c r="D888" s="1" t="s">
        <v>4426</v>
      </c>
      <c r="E888" s="14">
        <v>43214</v>
      </c>
      <c r="F888" s="15" t="s">
        <v>4427</v>
      </c>
      <c r="G888" s="16">
        <f t="shared" si="13"/>
        <v>2.2900462962971435E-4</v>
      </c>
      <c r="I888" t="b">
        <v>0</v>
      </c>
    </row>
    <row r="889" spans="1:9" ht="14.85" customHeight="1" x14ac:dyDescent="0.3">
      <c r="A889" t="s">
        <v>872</v>
      </c>
      <c r="B889" t="s">
        <v>879</v>
      </c>
      <c r="C889">
        <v>472308960</v>
      </c>
      <c r="D889" s="1" t="s">
        <v>4428</v>
      </c>
      <c r="E889" s="14">
        <v>43214</v>
      </c>
      <c r="F889" s="15" t="s">
        <v>4429</v>
      </c>
      <c r="G889" s="16">
        <f t="shared" si="13"/>
        <v>1.8090277777771391E-4</v>
      </c>
      <c r="I889" t="b">
        <v>0</v>
      </c>
    </row>
    <row r="890" spans="1:9" ht="14.85" customHeight="1" x14ac:dyDescent="0.3">
      <c r="A890" t="s">
        <v>872</v>
      </c>
      <c r="B890" t="s">
        <v>879</v>
      </c>
      <c r="C890">
        <v>472308960</v>
      </c>
      <c r="D890" s="1" t="s">
        <v>4430</v>
      </c>
      <c r="E890" s="14">
        <v>43214</v>
      </c>
      <c r="F890" s="15" t="s">
        <v>4431</v>
      </c>
      <c r="G890" s="16">
        <f t="shared" si="13"/>
        <v>9.363425925934532E-5</v>
      </c>
      <c r="I890" t="b">
        <v>0</v>
      </c>
    </row>
    <row r="891" spans="1:9" ht="14.85" customHeight="1" x14ac:dyDescent="0.3">
      <c r="A891" t="s">
        <v>872</v>
      </c>
      <c r="B891" t="s">
        <v>879</v>
      </c>
      <c r="C891">
        <v>472308960</v>
      </c>
      <c r="D891" s="1" t="s">
        <v>3406</v>
      </c>
      <c r="E891" s="14">
        <v>43214</v>
      </c>
      <c r="F891" s="15" t="s">
        <v>4432</v>
      </c>
      <c r="G891" s="16">
        <f t="shared" si="13"/>
        <v>2.1350694444444152E-4</v>
      </c>
      <c r="I891" t="b">
        <v>1</v>
      </c>
    </row>
    <row r="892" spans="1:9" ht="14.85" customHeight="1" x14ac:dyDescent="0.3">
      <c r="A892" t="s">
        <v>872</v>
      </c>
      <c r="B892" t="s">
        <v>881</v>
      </c>
      <c r="C892">
        <v>472308960</v>
      </c>
      <c r="D892" s="1" t="s">
        <v>3557</v>
      </c>
      <c r="E892" s="14">
        <v>43214</v>
      </c>
      <c r="F892" s="15" t="s">
        <v>4433</v>
      </c>
      <c r="G892" s="16">
        <f t="shared" si="13"/>
        <v>3.4670254629629582E-3</v>
      </c>
      <c r="I892" t="b">
        <v>0</v>
      </c>
    </row>
    <row r="893" spans="1:9" ht="14.85" customHeight="1" x14ac:dyDescent="0.3">
      <c r="A893" t="s">
        <v>872</v>
      </c>
      <c r="B893" t="s">
        <v>881</v>
      </c>
      <c r="C893">
        <v>472308960</v>
      </c>
      <c r="D893" s="1" t="s">
        <v>4323</v>
      </c>
      <c r="E893" s="14">
        <v>43214</v>
      </c>
      <c r="F893" s="15" t="s">
        <v>4434</v>
      </c>
      <c r="G893" s="16">
        <f t="shared" si="13"/>
        <v>4.7645833333331833E-4</v>
      </c>
      <c r="I893" t="b">
        <v>0</v>
      </c>
    </row>
    <row r="894" spans="1:9" ht="14.85" customHeight="1" x14ac:dyDescent="0.3">
      <c r="A894" t="s">
        <v>872</v>
      </c>
      <c r="B894" t="s">
        <v>881</v>
      </c>
      <c r="C894">
        <v>472308960</v>
      </c>
      <c r="D894" s="1" t="s">
        <v>4435</v>
      </c>
      <c r="E894" s="14">
        <v>43214</v>
      </c>
      <c r="F894" s="15" t="s">
        <v>4436</v>
      </c>
      <c r="G894" s="16">
        <f t="shared" si="13"/>
        <v>1.9162615740740963E-3</v>
      </c>
      <c r="I894" t="b">
        <v>0</v>
      </c>
    </row>
    <row r="895" spans="1:9" ht="14.85" customHeight="1" x14ac:dyDescent="0.3">
      <c r="A895" t="s">
        <v>872</v>
      </c>
      <c r="B895" t="s">
        <v>881</v>
      </c>
      <c r="C895">
        <v>472308960</v>
      </c>
      <c r="D895" s="1" t="s">
        <v>3437</v>
      </c>
      <c r="E895" s="14">
        <v>43214</v>
      </c>
      <c r="F895" s="15" t="s">
        <v>4437</v>
      </c>
      <c r="G895" s="16">
        <f t="shared" si="13"/>
        <v>2.4277777777770293E-4</v>
      </c>
      <c r="I895" t="b">
        <v>1</v>
      </c>
    </row>
    <row r="896" spans="1:9" ht="14.85" customHeight="1" x14ac:dyDescent="0.3">
      <c r="A896" t="s">
        <v>872</v>
      </c>
      <c r="B896" t="s">
        <v>554</v>
      </c>
      <c r="C896">
        <v>472308960</v>
      </c>
      <c r="D896" s="1" t="s">
        <v>4438</v>
      </c>
      <c r="E896" s="14">
        <v>43214</v>
      </c>
      <c r="F896" s="15" t="s">
        <v>4439</v>
      </c>
      <c r="G896" s="16">
        <f t="shared" si="13"/>
        <v>4.9538807870370349E-2</v>
      </c>
      <c r="I896" t="b">
        <v>0</v>
      </c>
    </row>
    <row r="897" spans="1:9" ht="14.85" customHeight="1" x14ac:dyDescent="0.3">
      <c r="A897" t="s">
        <v>872</v>
      </c>
      <c r="B897" t="s">
        <v>554</v>
      </c>
      <c r="C897">
        <v>472308960</v>
      </c>
      <c r="D897" s="1" t="s">
        <v>4440</v>
      </c>
      <c r="E897" s="14">
        <v>43214</v>
      </c>
      <c r="F897" s="15" t="s">
        <v>4441</v>
      </c>
      <c r="G897" s="16">
        <f t="shared" si="13"/>
        <v>4.9461805555561789E-4</v>
      </c>
      <c r="I897" t="b">
        <v>0</v>
      </c>
    </row>
    <row r="898" spans="1:9" ht="14.85" customHeight="1" x14ac:dyDescent="0.3">
      <c r="A898" t="s">
        <v>872</v>
      </c>
      <c r="B898" t="s">
        <v>554</v>
      </c>
      <c r="C898">
        <v>472308960</v>
      </c>
      <c r="D898" s="1" t="s">
        <v>4442</v>
      </c>
      <c r="E898" s="14">
        <v>43214</v>
      </c>
      <c r="F898" s="15" t="s">
        <v>4443</v>
      </c>
      <c r="G898" s="16">
        <f t="shared" si="13"/>
        <v>5.1712962962957576E-4</v>
      </c>
      <c r="I898" t="b">
        <v>0</v>
      </c>
    </row>
    <row r="899" spans="1:9" ht="14.85" customHeight="1" x14ac:dyDescent="0.3">
      <c r="A899" t="s">
        <v>872</v>
      </c>
      <c r="B899" t="s">
        <v>554</v>
      </c>
      <c r="C899">
        <v>472308960</v>
      </c>
      <c r="D899" s="1" t="s">
        <v>3701</v>
      </c>
      <c r="E899" s="14">
        <v>43214</v>
      </c>
      <c r="F899" s="15" t="s">
        <v>4444</v>
      </c>
      <c r="G899" s="16">
        <f t="shared" si="13"/>
        <v>5.6126157407410115E-4</v>
      </c>
      <c r="I899" t="b">
        <v>1</v>
      </c>
    </row>
    <row r="900" spans="1:9" ht="14.85" customHeight="1" x14ac:dyDescent="0.3">
      <c r="A900" t="s">
        <v>872</v>
      </c>
      <c r="B900" t="s">
        <v>665</v>
      </c>
      <c r="C900">
        <v>472308960</v>
      </c>
      <c r="D900" s="1" t="s">
        <v>4445</v>
      </c>
      <c r="E900" s="14">
        <v>43214</v>
      </c>
      <c r="F900" s="15" t="s">
        <v>4446</v>
      </c>
      <c r="G900" s="16">
        <f t="shared" ref="G900:G963" si="14">F900-F899</f>
        <v>5.2921296296293274E-4</v>
      </c>
      <c r="I900" t="b">
        <v>0</v>
      </c>
    </row>
    <row r="901" spans="1:9" ht="14.85" customHeight="1" x14ac:dyDescent="0.3">
      <c r="A901" t="s">
        <v>872</v>
      </c>
      <c r="B901" t="s">
        <v>665</v>
      </c>
      <c r="C901">
        <v>472308960</v>
      </c>
      <c r="D901" s="1" t="s">
        <v>4447</v>
      </c>
      <c r="E901" s="14">
        <v>43214</v>
      </c>
      <c r="F901" s="15" t="s">
        <v>4448</v>
      </c>
      <c r="G901" s="16">
        <f t="shared" si="14"/>
        <v>8.8414351851917594E-5</v>
      </c>
      <c r="I901" t="b">
        <v>0</v>
      </c>
    </row>
    <row r="902" spans="1:9" ht="14.85" customHeight="1" x14ac:dyDescent="0.3">
      <c r="A902" t="s">
        <v>872</v>
      </c>
      <c r="B902" t="s">
        <v>665</v>
      </c>
      <c r="C902">
        <v>472308960</v>
      </c>
      <c r="D902" s="1" t="s">
        <v>4449</v>
      </c>
      <c r="E902" s="14">
        <v>43214</v>
      </c>
      <c r="F902" s="15" t="s">
        <v>4450</v>
      </c>
      <c r="G902" s="16">
        <f t="shared" si="14"/>
        <v>8.2650462962963189E-5</v>
      </c>
      <c r="I902" t="b">
        <v>0</v>
      </c>
    </row>
    <row r="903" spans="1:9" ht="14.85" customHeight="1" x14ac:dyDescent="0.3">
      <c r="A903" t="s">
        <v>872</v>
      </c>
      <c r="B903" t="s">
        <v>665</v>
      </c>
      <c r="C903">
        <v>472308960</v>
      </c>
      <c r="D903" s="1" t="s">
        <v>4451</v>
      </c>
      <c r="E903" s="14">
        <v>43214</v>
      </c>
      <c r="F903" s="15" t="s">
        <v>4452</v>
      </c>
      <c r="G903" s="16">
        <f t="shared" si="14"/>
        <v>2.2062499999997431E-4</v>
      </c>
      <c r="I903" t="b">
        <v>0</v>
      </c>
    </row>
    <row r="904" spans="1:9" ht="14.85" customHeight="1" x14ac:dyDescent="0.3">
      <c r="A904" t="s">
        <v>872</v>
      </c>
      <c r="B904" t="s">
        <v>665</v>
      </c>
      <c r="C904">
        <v>472308960</v>
      </c>
      <c r="D904" s="1" t="s">
        <v>4453</v>
      </c>
      <c r="E904" s="14">
        <v>43214</v>
      </c>
      <c r="F904" s="15" t="s">
        <v>4454</v>
      </c>
      <c r="G904" s="16">
        <f t="shared" si="14"/>
        <v>6.1712962962978679E-5</v>
      </c>
      <c r="I904" t="b">
        <v>0</v>
      </c>
    </row>
    <row r="905" spans="1:9" ht="14.85" customHeight="1" x14ac:dyDescent="0.3">
      <c r="A905" t="s">
        <v>872</v>
      </c>
      <c r="B905" t="s">
        <v>665</v>
      </c>
      <c r="C905">
        <v>472308960</v>
      </c>
      <c r="D905" s="1" t="s">
        <v>3424</v>
      </c>
      <c r="E905" s="14">
        <v>43214</v>
      </c>
      <c r="F905" s="15" t="s">
        <v>4455</v>
      </c>
      <c r="G905" s="16">
        <f t="shared" si="14"/>
        <v>2.5180555555559536E-4</v>
      </c>
      <c r="I905" t="b">
        <v>1</v>
      </c>
    </row>
    <row r="906" spans="1:9" ht="14.85" customHeight="1" x14ac:dyDescent="0.3">
      <c r="A906" t="s">
        <v>872</v>
      </c>
      <c r="B906" t="s">
        <v>762</v>
      </c>
      <c r="C906">
        <v>472308960</v>
      </c>
      <c r="D906" s="1" t="s">
        <v>3823</v>
      </c>
      <c r="E906" s="14">
        <v>43214</v>
      </c>
      <c r="F906" s="15" t="s">
        <v>4456</v>
      </c>
      <c r="G906" s="16">
        <f t="shared" si="14"/>
        <v>2.1515046296283202E-4</v>
      </c>
      <c r="I906" t="b">
        <v>0</v>
      </c>
    </row>
    <row r="907" spans="1:9" ht="14.85" customHeight="1" x14ac:dyDescent="0.3">
      <c r="A907" t="s">
        <v>872</v>
      </c>
      <c r="B907" t="s">
        <v>762</v>
      </c>
      <c r="C907">
        <v>472308960</v>
      </c>
      <c r="D907" s="1" t="s">
        <v>4203</v>
      </c>
      <c r="E907" s="14">
        <v>43214</v>
      </c>
      <c r="F907" s="15" t="s">
        <v>4457</v>
      </c>
      <c r="G907" s="16">
        <f t="shared" si="14"/>
        <v>6.1875000000100044E-5</v>
      </c>
      <c r="I907" t="b">
        <v>0</v>
      </c>
    </row>
    <row r="908" spans="1:9" ht="14.85" customHeight="1" x14ac:dyDescent="0.3">
      <c r="A908" t="s">
        <v>872</v>
      </c>
      <c r="B908" t="s">
        <v>762</v>
      </c>
      <c r="C908">
        <v>472308960</v>
      </c>
      <c r="D908" s="1" t="s">
        <v>3840</v>
      </c>
      <c r="E908" s="14">
        <v>43214</v>
      </c>
      <c r="F908" s="15" t="s">
        <v>4458</v>
      </c>
      <c r="G908" s="16">
        <f t="shared" si="14"/>
        <v>3.2859953703701095E-4</v>
      </c>
      <c r="I908" t="b">
        <v>0</v>
      </c>
    </row>
    <row r="909" spans="1:9" ht="14.85" customHeight="1" x14ac:dyDescent="0.3">
      <c r="A909" t="s">
        <v>872</v>
      </c>
      <c r="B909" t="s">
        <v>762</v>
      </c>
      <c r="C909">
        <v>472308960</v>
      </c>
      <c r="D909" s="1" t="s">
        <v>4230</v>
      </c>
      <c r="E909" s="14">
        <v>43214</v>
      </c>
      <c r="F909" s="15" t="s">
        <v>4459</v>
      </c>
      <c r="G909" s="16">
        <f t="shared" si="14"/>
        <v>3.2011921296296597E-3</v>
      </c>
      <c r="I909" t="b">
        <v>0</v>
      </c>
    </row>
    <row r="910" spans="1:9" ht="14.85" customHeight="1" x14ac:dyDescent="0.3">
      <c r="A910" t="s">
        <v>872</v>
      </c>
      <c r="B910" t="s">
        <v>762</v>
      </c>
      <c r="C910">
        <v>472308960</v>
      </c>
      <c r="D910" s="1" t="s">
        <v>3840</v>
      </c>
      <c r="E910" s="14">
        <v>43214</v>
      </c>
      <c r="F910" s="15" t="s">
        <v>4460</v>
      </c>
      <c r="G910" s="16">
        <f t="shared" si="14"/>
        <v>1.1232638888880597E-4</v>
      </c>
      <c r="I910" t="b">
        <v>0</v>
      </c>
    </row>
    <row r="911" spans="1:9" ht="14.85" customHeight="1" x14ac:dyDescent="0.3">
      <c r="A911" t="s">
        <v>872</v>
      </c>
      <c r="B911" t="s">
        <v>762</v>
      </c>
      <c r="C911">
        <v>472308960</v>
      </c>
      <c r="D911" s="1" t="s">
        <v>4203</v>
      </c>
      <c r="E911" s="14">
        <v>43214</v>
      </c>
      <c r="F911" s="15" t="s">
        <v>4461</v>
      </c>
      <c r="G911" s="16">
        <f t="shared" si="14"/>
        <v>1.062384259259419E-4</v>
      </c>
      <c r="I911" t="b">
        <v>0</v>
      </c>
    </row>
    <row r="912" spans="1:9" ht="14.85" customHeight="1" x14ac:dyDescent="0.3">
      <c r="A912" t="s">
        <v>872</v>
      </c>
      <c r="B912" t="s">
        <v>762</v>
      </c>
      <c r="C912">
        <v>472308960</v>
      </c>
      <c r="D912" s="1" t="s">
        <v>3823</v>
      </c>
      <c r="E912" s="14">
        <v>43214</v>
      </c>
      <c r="F912" s="15" t="s">
        <v>4462</v>
      </c>
      <c r="G912" s="16">
        <f t="shared" si="14"/>
        <v>1.4724537037047458E-4</v>
      </c>
      <c r="I912" t="b">
        <v>0</v>
      </c>
    </row>
    <row r="913" spans="1:9" ht="14.85" customHeight="1" x14ac:dyDescent="0.3">
      <c r="A913" t="s">
        <v>872</v>
      </c>
      <c r="B913" t="s">
        <v>762</v>
      </c>
      <c r="C913">
        <v>472308960</v>
      </c>
      <c r="D913" s="1" t="s">
        <v>4190</v>
      </c>
      <c r="E913" s="14">
        <v>43214</v>
      </c>
      <c r="F913" s="15" t="s">
        <v>4463</v>
      </c>
      <c r="G913" s="16">
        <f t="shared" si="14"/>
        <v>2.1868055555551713E-4</v>
      </c>
      <c r="I913" t="b">
        <v>1</v>
      </c>
    </row>
    <row r="914" spans="1:9" ht="14.85" customHeight="1" x14ac:dyDescent="0.3">
      <c r="A914" t="s">
        <v>872</v>
      </c>
      <c r="B914" t="s">
        <v>2</v>
      </c>
      <c r="C914">
        <v>472308960</v>
      </c>
      <c r="D914" s="1" t="s">
        <v>3405</v>
      </c>
      <c r="E914" s="14">
        <v>43214</v>
      </c>
      <c r="F914" s="15" t="s">
        <v>4464</v>
      </c>
      <c r="G914" s="16">
        <f t="shared" si="14"/>
        <v>3.551585648148059E-3</v>
      </c>
      <c r="I914" t="b">
        <v>1</v>
      </c>
    </row>
    <row r="915" spans="1:9" ht="14.85" customHeight="1" x14ac:dyDescent="0.3">
      <c r="A915" t="s">
        <v>872</v>
      </c>
      <c r="B915" t="s">
        <v>879</v>
      </c>
      <c r="C915">
        <v>472308960</v>
      </c>
      <c r="D915" s="1" t="s">
        <v>3406</v>
      </c>
      <c r="E915" s="14">
        <v>43214</v>
      </c>
      <c r="F915" s="15" t="s">
        <v>4465</v>
      </c>
      <c r="G915" s="16">
        <f t="shared" si="14"/>
        <v>2.4281250000002252E-4</v>
      </c>
      <c r="I915" t="b">
        <v>1</v>
      </c>
    </row>
    <row r="916" spans="1:9" ht="14.85" customHeight="1" x14ac:dyDescent="0.3">
      <c r="A916" t="s">
        <v>872</v>
      </c>
      <c r="B916" t="s">
        <v>881</v>
      </c>
      <c r="C916">
        <v>472308960</v>
      </c>
      <c r="D916" s="1" t="s">
        <v>3437</v>
      </c>
      <c r="E916" s="14">
        <v>43214</v>
      </c>
      <c r="F916" s="15" t="s">
        <v>4466</v>
      </c>
      <c r="G916" s="16">
        <f t="shared" si="14"/>
        <v>1.7743055555552445E-4</v>
      </c>
      <c r="I916" t="b">
        <v>1</v>
      </c>
    </row>
    <row r="917" spans="1:9" ht="14.85" customHeight="1" x14ac:dyDescent="0.3">
      <c r="A917" t="s">
        <v>872</v>
      </c>
      <c r="B917" t="s">
        <v>554</v>
      </c>
      <c r="C917">
        <v>472308960</v>
      </c>
      <c r="D917" s="1" t="s">
        <v>4442</v>
      </c>
      <c r="E917" s="14">
        <v>43214</v>
      </c>
      <c r="F917" s="15" t="s">
        <v>4467</v>
      </c>
      <c r="G917" s="16">
        <f t="shared" si="14"/>
        <v>3.6737268518527433E-4</v>
      </c>
      <c r="I917" t="b">
        <v>0</v>
      </c>
    </row>
    <row r="918" spans="1:9" ht="14.85" customHeight="1" x14ac:dyDescent="0.3">
      <c r="A918" t="s">
        <v>872</v>
      </c>
      <c r="B918" t="s">
        <v>554</v>
      </c>
      <c r="C918">
        <v>472308960</v>
      </c>
      <c r="D918" s="1" t="s">
        <v>3701</v>
      </c>
      <c r="E918" s="14">
        <v>43214</v>
      </c>
      <c r="F918" s="15" t="s">
        <v>4468</v>
      </c>
      <c r="G918" s="16">
        <f t="shared" si="14"/>
        <v>1.1818287037035358E-4</v>
      </c>
      <c r="I918" t="b">
        <v>1</v>
      </c>
    </row>
    <row r="919" spans="1:9" ht="14.85" customHeight="1" x14ac:dyDescent="0.3">
      <c r="A919" t="s">
        <v>872</v>
      </c>
      <c r="B919" t="s">
        <v>665</v>
      </c>
      <c r="C919">
        <v>472308960</v>
      </c>
      <c r="D919" s="1" t="s">
        <v>4453</v>
      </c>
      <c r="E919" s="14">
        <v>43214</v>
      </c>
      <c r="F919" s="15" t="s">
        <v>4469</v>
      </c>
      <c r="G919" s="16">
        <f t="shared" si="14"/>
        <v>2.8747685185182004E-4</v>
      </c>
      <c r="I919" t="b">
        <v>0</v>
      </c>
    </row>
    <row r="920" spans="1:9" ht="14.85" customHeight="1" x14ac:dyDescent="0.3">
      <c r="A920" t="s">
        <v>872</v>
      </c>
      <c r="B920" t="s">
        <v>665</v>
      </c>
      <c r="C920">
        <v>472308960</v>
      </c>
      <c r="D920" s="1" t="s">
        <v>4445</v>
      </c>
      <c r="E920" s="14">
        <v>43214</v>
      </c>
      <c r="F920" s="15" t="s">
        <v>4470</v>
      </c>
      <c r="G920" s="16">
        <f t="shared" si="14"/>
        <v>6.6666666666659324E-5</v>
      </c>
      <c r="I920" t="b">
        <v>0</v>
      </c>
    </row>
    <row r="921" spans="1:9" ht="14.85" customHeight="1" x14ac:dyDescent="0.3">
      <c r="A921" t="s">
        <v>872</v>
      </c>
      <c r="B921" t="s">
        <v>665</v>
      </c>
      <c r="C921">
        <v>472308960</v>
      </c>
      <c r="D921" s="1" t="s">
        <v>4447</v>
      </c>
      <c r="E921" s="14">
        <v>43214</v>
      </c>
      <c r="F921" s="15" t="s">
        <v>4471</v>
      </c>
      <c r="G921" s="16">
        <f t="shared" si="14"/>
        <v>6.5347222222289503E-5</v>
      </c>
      <c r="I921" t="b">
        <v>0</v>
      </c>
    </row>
    <row r="922" spans="1:9" ht="14.85" customHeight="1" x14ac:dyDescent="0.3">
      <c r="A922" t="s">
        <v>872</v>
      </c>
      <c r="B922" t="s">
        <v>665</v>
      </c>
      <c r="C922">
        <v>472308960</v>
      </c>
      <c r="D922" s="1" t="s">
        <v>4449</v>
      </c>
      <c r="E922" s="14">
        <v>43214</v>
      </c>
      <c r="F922" s="15" t="s">
        <v>4472</v>
      </c>
      <c r="G922" s="16">
        <f t="shared" si="14"/>
        <v>8.5034722222210313E-5</v>
      </c>
      <c r="I922" t="b">
        <v>0</v>
      </c>
    </row>
    <row r="923" spans="1:9" ht="14.85" customHeight="1" x14ac:dyDescent="0.3">
      <c r="A923" t="s">
        <v>872</v>
      </c>
      <c r="B923" t="s">
        <v>665</v>
      </c>
      <c r="C923">
        <v>472308960</v>
      </c>
      <c r="D923" s="1" t="s">
        <v>4473</v>
      </c>
      <c r="E923" s="14">
        <v>43214</v>
      </c>
      <c r="F923" s="15" t="s">
        <v>4474</v>
      </c>
      <c r="G923" s="16">
        <f t="shared" si="14"/>
        <v>1.1421296296298955E-4</v>
      </c>
      <c r="I923" t="b">
        <v>0</v>
      </c>
    </row>
    <row r="924" spans="1:9" ht="14.85" customHeight="1" x14ac:dyDescent="0.3">
      <c r="A924" t="s">
        <v>872</v>
      </c>
      <c r="B924" t="s">
        <v>665</v>
      </c>
      <c r="C924">
        <v>472308960</v>
      </c>
      <c r="D924" s="1" t="s">
        <v>4445</v>
      </c>
      <c r="E924" s="14">
        <v>43214</v>
      </c>
      <c r="F924" s="15" t="s">
        <v>4475</v>
      </c>
      <c r="G924" s="16">
        <f t="shared" si="14"/>
        <v>1.8722222222211649E-4</v>
      </c>
      <c r="I924" t="b">
        <v>0</v>
      </c>
    </row>
    <row r="925" spans="1:9" ht="14.85" customHeight="1" x14ac:dyDescent="0.3">
      <c r="A925" t="s">
        <v>872</v>
      </c>
      <c r="B925" t="s">
        <v>665</v>
      </c>
      <c r="C925">
        <v>472308960</v>
      </c>
      <c r="D925" s="1" t="s">
        <v>3598</v>
      </c>
      <c r="E925" s="14">
        <v>43214</v>
      </c>
      <c r="F925" s="15" t="s">
        <v>4476</v>
      </c>
      <c r="G925" s="16">
        <f t="shared" si="14"/>
        <v>2.3246527777787129E-4</v>
      </c>
      <c r="I925" t="b">
        <v>0</v>
      </c>
    </row>
    <row r="926" spans="1:9" ht="14.85" customHeight="1" x14ac:dyDescent="0.3">
      <c r="A926" t="s">
        <v>872</v>
      </c>
      <c r="B926" t="s">
        <v>665</v>
      </c>
      <c r="C926">
        <v>472308960</v>
      </c>
      <c r="D926" s="1" t="s">
        <v>4445</v>
      </c>
      <c r="E926" s="14">
        <v>43214</v>
      </c>
      <c r="F926" s="15" t="s">
        <v>4477</v>
      </c>
      <c r="G926" s="16">
        <f t="shared" si="14"/>
        <v>3.2950231481476688E-4</v>
      </c>
      <c r="I926" t="b">
        <v>0</v>
      </c>
    </row>
    <row r="927" spans="1:9" ht="14.85" customHeight="1" x14ac:dyDescent="0.3">
      <c r="A927" t="s">
        <v>872</v>
      </c>
      <c r="B927" t="s">
        <v>665</v>
      </c>
      <c r="C927">
        <v>472308960</v>
      </c>
      <c r="D927" s="1" t="s">
        <v>3604</v>
      </c>
      <c r="E927" s="14">
        <v>43214</v>
      </c>
      <c r="F927" s="15" t="s">
        <v>4478</v>
      </c>
      <c r="G927" s="16">
        <f t="shared" si="14"/>
        <v>2.8236111111112905E-4</v>
      </c>
      <c r="I927" t="b">
        <v>0</v>
      </c>
    </row>
    <row r="928" spans="1:9" ht="14.85" customHeight="1" x14ac:dyDescent="0.3">
      <c r="A928" t="s">
        <v>872</v>
      </c>
      <c r="B928" t="s">
        <v>665</v>
      </c>
      <c r="C928">
        <v>472308960</v>
      </c>
      <c r="D928" s="1" t="s">
        <v>3753</v>
      </c>
      <c r="E928" s="14">
        <v>43214</v>
      </c>
      <c r="F928" s="15" t="s">
        <v>4479</v>
      </c>
      <c r="G928" s="16">
        <f t="shared" si="14"/>
        <v>3.505787037036967E-4</v>
      </c>
      <c r="I928" t="b">
        <v>0</v>
      </c>
    </row>
    <row r="929" spans="1:9" ht="14.85" customHeight="1" x14ac:dyDescent="0.3">
      <c r="A929" t="s">
        <v>872</v>
      </c>
      <c r="B929" t="s">
        <v>665</v>
      </c>
      <c r="C929">
        <v>472308960</v>
      </c>
      <c r="D929" s="1" t="s">
        <v>3422</v>
      </c>
      <c r="E929" s="14">
        <v>43214</v>
      </c>
      <c r="F929" s="15" t="s">
        <v>4480</v>
      </c>
      <c r="G929" s="16">
        <f t="shared" si="14"/>
        <v>1.0615740740738122E-4</v>
      </c>
      <c r="I929" t="b">
        <v>0</v>
      </c>
    </row>
    <row r="930" spans="1:9" ht="14.85" customHeight="1" x14ac:dyDescent="0.3">
      <c r="A930" t="s">
        <v>872</v>
      </c>
      <c r="B930" t="s">
        <v>665</v>
      </c>
      <c r="C930">
        <v>472308960</v>
      </c>
      <c r="D930" s="1" t="s">
        <v>4481</v>
      </c>
      <c r="E930" s="14">
        <v>43214</v>
      </c>
      <c r="F930" s="15" t="s">
        <v>4482</v>
      </c>
      <c r="G930" s="16">
        <f t="shared" si="14"/>
        <v>5.327199074074418E-4</v>
      </c>
      <c r="I930" t="b">
        <v>0</v>
      </c>
    </row>
    <row r="931" spans="1:9" ht="14.85" customHeight="1" x14ac:dyDescent="0.3">
      <c r="A931" t="s">
        <v>872</v>
      </c>
      <c r="B931" t="s">
        <v>665</v>
      </c>
      <c r="C931">
        <v>472308960</v>
      </c>
      <c r="D931" s="1" t="s">
        <v>3649</v>
      </c>
      <c r="E931" s="14">
        <v>43214</v>
      </c>
      <c r="F931" s="15" t="s">
        <v>4483</v>
      </c>
      <c r="G931" s="16">
        <f t="shared" si="14"/>
        <v>5.5162037037037592E-4</v>
      </c>
      <c r="I931" t="b">
        <v>0</v>
      </c>
    </row>
    <row r="932" spans="1:9" ht="14.85" customHeight="1" x14ac:dyDescent="0.3">
      <c r="A932" t="s">
        <v>872</v>
      </c>
      <c r="B932" t="s">
        <v>665</v>
      </c>
      <c r="C932">
        <v>472308960</v>
      </c>
      <c r="D932" s="1" t="s">
        <v>3424</v>
      </c>
      <c r="E932" s="14">
        <v>43214</v>
      </c>
      <c r="F932" s="15" t="s">
        <v>4484</v>
      </c>
      <c r="G932" s="16">
        <f t="shared" si="14"/>
        <v>7.9340277777784074E-5</v>
      </c>
      <c r="I932" t="b">
        <v>1</v>
      </c>
    </row>
    <row r="933" spans="1:9" ht="14.85" customHeight="1" x14ac:dyDescent="0.3">
      <c r="A933" t="s">
        <v>872</v>
      </c>
      <c r="B933" t="s">
        <v>762</v>
      </c>
      <c r="C933">
        <v>472308960</v>
      </c>
      <c r="D933" s="1" t="s">
        <v>4190</v>
      </c>
      <c r="E933" s="14">
        <v>43214</v>
      </c>
      <c r="F933" s="15" t="s">
        <v>4485</v>
      </c>
      <c r="G933" s="16">
        <f t="shared" si="14"/>
        <v>2.4211805555551802E-4</v>
      </c>
      <c r="I933" t="b">
        <v>0</v>
      </c>
    </row>
    <row r="934" spans="1:9" ht="14.85" customHeight="1" x14ac:dyDescent="0.3">
      <c r="A934" t="s">
        <v>872</v>
      </c>
      <c r="B934" t="s">
        <v>762</v>
      </c>
      <c r="C934">
        <v>472308960</v>
      </c>
      <c r="D934" s="1" t="s">
        <v>3823</v>
      </c>
      <c r="E934" s="14">
        <v>43214</v>
      </c>
      <c r="F934" s="15" t="s">
        <v>4486</v>
      </c>
      <c r="G934" s="16">
        <f t="shared" si="14"/>
        <v>2.3238425925931061E-4</v>
      </c>
      <c r="I934" t="b">
        <v>0</v>
      </c>
    </row>
    <row r="935" spans="1:9" ht="14.85" customHeight="1" x14ac:dyDescent="0.3">
      <c r="A935" t="s">
        <v>872</v>
      </c>
      <c r="B935" t="s">
        <v>762</v>
      </c>
      <c r="C935">
        <v>472308960</v>
      </c>
      <c r="D935" s="1" t="s">
        <v>4203</v>
      </c>
      <c r="E935" s="14">
        <v>43214</v>
      </c>
      <c r="F935" s="15" t="s">
        <v>4487</v>
      </c>
      <c r="G935" s="16">
        <f t="shared" si="14"/>
        <v>8.5543981481417397E-5</v>
      </c>
      <c r="I935" t="b">
        <v>0</v>
      </c>
    </row>
    <row r="936" spans="1:9" ht="14.85" customHeight="1" x14ac:dyDescent="0.3">
      <c r="A936" t="s">
        <v>872</v>
      </c>
      <c r="B936" t="s">
        <v>762</v>
      </c>
      <c r="C936">
        <v>472308960</v>
      </c>
      <c r="D936" s="1" t="s">
        <v>4230</v>
      </c>
      <c r="E936" s="14">
        <v>43214</v>
      </c>
      <c r="F936" s="15" t="s">
        <v>4488</v>
      </c>
      <c r="G936" s="16">
        <f t="shared" si="14"/>
        <v>1.0228009259261039E-4</v>
      </c>
      <c r="I936" t="b">
        <v>0</v>
      </c>
    </row>
    <row r="937" spans="1:9" ht="14.85" customHeight="1" x14ac:dyDescent="0.3">
      <c r="A937" t="s">
        <v>872</v>
      </c>
      <c r="B937" t="s">
        <v>762</v>
      </c>
      <c r="C937">
        <v>472308960</v>
      </c>
      <c r="D937" s="1" t="s">
        <v>3840</v>
      </c>
      <c r="E937" s="14">
        <v>43214</v>
      </c>
      <c r="F937" s="15" t="s">
        <v>4489</v>
      </c>
      <c r="G937" s="16">
        <f t="shared" si="14"/>
        <v>1.8542824074074815E-4</v>
      </c>
      <c r="I937" t="b">
        <v>0</v>
      </c>
    </row>
    <row r="938" spans="1:9" ht="14.85" customHeight="1" x14ac:dyDescent="0.3">
      <c r="A938" t="s">
        <v>872</v>
      </c>
      <c r="B938" t="s">
        <v>762</v>
      </c>
      <c r="C938">
        <v>472308960</v>
      </c>
      <c r="D938" s="1" t="s">
        <v>4230</v>
      </c>
      <c r="E938" s="14">
        <v>43214</v>
      </c>
      <c r="F938" s="15" t="s">
        <v>4490</v>
      </c>
      <c r="G938" s="16">
        <f t="shared" si="14"/>
        <v>2.1269675925927878E-4</v>
      </c>
      <c r="I938" t="b">
        <v>0</v>
      </c>
    </row>
    <row r="939" spans="1:9" ht="14.85" customHeight="1" x14ac:dyDescent="0.3">
      <c r="A939" t="s">
        <v>872</v>
      </c>
      <c r="B939" t="s">
        <v>762</v>
      </c>
      <c r="C939">
        <v>472308960</v>
      </c>
      <c r="D939" s="1" t="s">
        <v>4491</v>
      </c>
      <c r="E939" s="14">
        <v>43214</v>
      </c>
      <c r="F939" s="15" t="s">
        <v>4492</v>
      </c>
      <c r="G939" s="16">
        <f t="shared" si="14"/>
        <v>1.3425578703702978E-3</v>
      </c>
      <c r="I939" t="b">
        <v>0</v>
      </c>
    </row>
    <row r="940" spans="1:9" ht="14.85" customHeight="1" x14ac:dyDescent="0.3">
      <c r="A940" t="s">
        <v>872</v>
      </c>
      <c r="B940" t="s">
        <v>762</v>
      </c>
      <c r="C940">
        <v>472308960</v>
      </c>
      <c r="D940" s="1" t="s">
        <v>4493</v>
      </c>
      <c r="E940" s="14">
        <v>43214</v>
      </c>
      <c r="F940" s="15" t="s">
        <v>4494</v>
      </c>
      <c r="G940" s="16">
        <f t="shared" si="14"/>
        <v>2.0373842592591451E-4</v>
      </c>
      <c r="I940" t="b">
        <v>0</v>
      </c>
    </row>
    <row r="941" spans="1:9" ht="14.85" customHeight="1" x14ac:dyDescent="0.3">
      <c r="A941" t="s">
        <v>872</v>
      </c>
      <c r="B941" t="s">
        <v>762</v>
      </c>
      <c r="C941">
        <v>472308960</v>
      </c>
      <c r="D941" s="1" t="s">
        <v>4190</v>
      </c>
      <c r="E941" s="14">
        <v>43214</v>
      </c>
      <c r="F941" s="15" t="s">
        <v>4495</v>
      </c>
      <c r="G941" s="16">
        <f t="shared" si="14"/>
        <v>2.2156944444444715E-3</v>
      </c>
      <c r="I941" t="b">
        <v>0</v>
      </c>
    </row>
    <row r="942" spans="1:9" ht="14.85" customHeight="1" x14ac:dyDescent="0.3">
      <c r="A942" t="s">
        <v>872</v>
      </c>
      <c r="B942" t="s">
        <v>762</v>
      </c>
      <c r="C942">
        <v>472308960</v>
      </c>
      <c r="D942" s="1" t="s">
        <v>3677</v>
      </c>
      <c r="E942" s="14">
        <v>43214</v>
      </c>
      <c r="F942" s="15" t="s">
        <v>4496</v>
      </c>
      <c r="G942" s="16">
        <f t="shared" si="14"/>
        <v>1.0461805555561643E-4</v>
      </c>
      <c r="I942" t="b">
        <v>0</v>
      </c>
    </row>
    <row r="943" spans="1:9" ht="14.85" customHeight="1" x14ac:dyDescent="0.3">
      <c r="A943" t="s">
        <v>872</v>
      </c>
      <c r="B943" t="s">
        <v>762</v>
      </c>
      <c r="C943">
        <v>472308960</v>
      </c>
      <c r="D943" s="1" t="s">
        <v>3683</v>
      </c>
      <c r="E943" s="14">
        <v>43214</v>
      </c>
      <c r="F943" s="15" t="s">
        <v>4497</v>
      </c>
      <c r="G943" s="16">
        <f t="shared" si="14"/>
        <v>1.2817129629627555E-4</v>
      </c>
      <c r="I943" t="b">
        <v>0</v>
      </c>
    </row>
    <row r="944" spans="1:9" ht="14.85" customHeight="1" x14ac:dyDescent="0.3">
      <c r="A944" t="s">
        <v>872</v>
      </c>
      <c r="B944" t="s">
        <v>762</v>
      </c>
      <c r="C944">
        <v>472308960</v>
      </c>
      <c r="D944" s="1" t="s">
        <v>4498</v>
      </c>
      <c r="E944" s="14">
        <v>43214</v>
      </c>
      <c r="F944" s="15" t="s">
        <v>4499</v>
      </c>
      <c r="G944" s="16">
        <f t="shared" si="14"/>
        <v>1.917824074073593E-4</v>
      </c>
      <c r="I944" t="b">
        <v>0</v>
      </c>
    </row>
    <row r="945" spans="1:9" ht="14.85" customHeight="1" x14ac:dyDescent="0.3">
      <c r="A945" t="s">
        <v>872</v>
      </c>
      <c r="B945" t="s">
        <v>762</v>
      </c>
      <c r="C945">
        <v>472308960</v>
      </c>
      <c r="D945" s="1" t="s">
        <v>4500</v>
      </c>
      <c r="E945" s="14">
        <v>43214</v>
      </c>
      <c r="F945" s="15" t="s">
        <v>4501</v>
      </c>
      <c r="G945" s="16">
        <f t="shared" si="14"/>
        <v>3.8995370370376037E-4</v>
      </c>
      <c r="I945" t="b">
        <v>0</v>
      </c>
    </row>
    <row r="946" spans="1:9" ht="14.85" customHeight="1" x14ac:dyDescent="0.3">
      <c r="A946" t="s">
        <v>872</v>
      </c>
      <c r="B946" t="s">
        <v>762</v>
      </c>
      <c r="C946">
        <v>472308960</v>
      </c>
      <c r="D946" s="1" t="s">
        <v>4502</v>
      </c>
      <c r="E946" s="14">
        <v>43214</v>
      </c>
      <c r="F946" s="15" t="s">
        <v>4503</v>
      </c>
      <c r="G946" s="16">
        <f t="shared" si="14"/>
        <v>2.5725694444445057E-4</v>
      </c>
      <c r="I946" t="b">
        <v>0</v>
      </c>
    </row>
    <row r="947" spans="1:9" ht="14.85" customHeight="1" x14ac:dyDescent="0.3">
      <c r="A947" t="s">
        <v>872</v>
      </c>
      <c r="B947" t="s">
        <v>762</v>
      </c>
      <c r="C947">
        <v>472308960</v>
      </c>
      <c r="D947" s="1" t="s">
        <v>4504</v>
      </c>
      <c r="E947" s="14">
        <v>43214</v>
      </c>
      <c r="F947" s="15" t="s">
        <v>4505</v>
      </c>
      <c r="G947" s="16">
        <f t="shared" si="14"/>
        <v>7.2037037036953855E-5</v>
      </c>
      <c r="I947" t="b">
        <v>0</v>
      </c>
    </row>
    <row r="948" spans="1:9" ht="14.85" customHeight="1" x14ac:dyDescent="0.3">
      <c r="A948" t="s">
        <v>872</v>
      </c>
      <c r="B948" t="s">
        <v>762</v>
      </c>
      <c r="C948">
        <v>472308960</v>
      </c>
      <c r="D948" s="1" t="s">
        <v>4506</v>
      </c>
      <c r="E948" s="14">
        <v>43214</v>
      </c>
      <c r="F948" s="15" t="s">
        <v>4507</v>
      </c>
      <c r="G948" s="16">
        <f t="shared" si="14"/>
        <v>1.2340277777789233E-4</v>
      </c>
      <c r="I948" t="b">
        <v>0</v>
      </c>
    </row>
    <row r="949" spans="1:9" ht="14.85" customHeight="1" x14ac:dyDescent="0.3">
      <c r="A949" t="s">
        <v>872</v>
      </c>
      <c r="B949" t="s">
        <v>762</v>
      </c>
      <c r="C949">
        <v>472308960</v>
      </c>
      <c r="D949" s="1" t="s">
        <v>4493</v>
      </c>
      <c r="E949" s="14">
        <v>43214</v>
      </c>
      <c r="F949" s="15" t="s">
        <v>4508</v>
      </c>
      <c r="G949" s="16">
        <f t="shared" si="14"/>
        <v>1.715046296295597E-4</v>
      </c>
      <c r="I949" t="b">
        <v>0</v>
      </c>
    </row>
    <row r="950" spans="1:9" ht="14.85" customHeight="1" x14ac:dyDescent="0.3">
      <c r="A950" t="s">
        <v>872</v>
      </c>
      <c r="B950" t="s">
        <v>762</v>
      </c>
      <c r="C950">
        <v>472308960</v>
      </c>
      <c r="D950" s="1" t="s">
        <v>4509</v>
      </c>
      <c r="E950" s="14">
        <v>43214</v>
      </c>
      <c r="F950" s="15" t="s">
        <v>4510</v>
      </c>
      <c r="G950" s="16">
        <f t="shared" si="14"/>
        <v>2.3593750000006075E-4</v>
      </c>
      <c r="I950" t="b">
        <v>0</v>
      </c>
    </row>
    <row r="951" spans="1:9" ht="14.85" customHeight="1" x14ac:dyDescent="0.3">
      <c r="A951" t="s">
        <v>872</v>
      </c>
      <c r="B951" t="s">
        <v>762</v>
      </c>
      <c r="C951">
        <v>472308960</v>
      </c>
      <c r="D951" s="1" t="s">
        <v>4511</v>
      </c>
      <c r="E951" s="14">
        <v>43214</v>
      </c>
      <c r="F951" s="15" t="s">
        <v>4512</v>
      </c>
      <c r="G951" s="16">
        <f t="shared" si="14"/>
        <v>1.3152777777780678E-4</v>
      </c>
      <c r="I951" t="b">
        <v>0</v>
      </c>
    </row>
    <row r="952" spans="1:9" ht="14.85" customHeight="1" x14ac:dyDescent="0.3">
      <c r="A952" t="s">
        <v>872</v>
      </c>
      <c r="B952" t="s">
        <v>762</v>
      </c>
      <c r="C952">
        <v>472308960</v>
      </c>
      <c r="D952" s="1" t="s">
        <v>4513</v>
      </c>
      <c r="E952" s="14">
        <v>43214</v>
      </c>
      <c r="F952" s="15" t="s">
        <v>4514</v>
      </c>
      <c r="G952" s="16">
        <f t="shared" si="14"/>
        <v>5.387731481476532E-5</v>
      </c>
      <c r="I952" t="b">
        <v>0</v>
      </c>
    </row>
    <row r="953" spans="1:9" ht="14.85" customHeight="1" x14ac:dyDescent="0.3">
      <c r="A953" t="s">
        <v>872</v>
      </c>
      <c r="B953" t="s">
        <v>762</v>
      </c>
      <c r="C953">
        <v>472308960</v>
      </c>
      <c r="D953" s="1" t="s">
        <v>4513</v>
      </c>
      <c r="E953" s="14">
        <v>43214</v>
      </c>
      <c r="F953" s="15" t="s">
        <v>4515</v>
      </c>
      <c r="G953" s="16">
        <f t="shared" si="14"/>
        <v>6.9421296296290347E-4</v>
      </c>
      <c r="I953" t="b">
        <v>0</v>
      </c>
    </row>
    <row r="954" spans="1:9" ht="14.85" customHeight="1" x14ac:dyDescent="0.3">
      <c r="A954" t="s">
        <v>872</v>
      </c>
      <c r="B954" t="s">
        <v>762</v>
      </c>
      <c r="C954">
        <v>472308960</v>
      </c>
      <c r="D954" s="1" t="s">
        <v>4511</v>
      </c>
      <c r="E954" s="14">
        <v>43214</v>
      </c>
      <c r="F954" s="15" t="s">
        <v>4516</v>
      </c>
      <c r="G954" s="16">
        <f t="shared" si="14"/>
        <v>1.5796296296299861E-4</v>
      </c>
      <c r="I954" t="b">
        <v>0</v>
      </c>
    </row>
    <row r="955" spans="1:9" ht="14.85" customHeight="1" x14ac:dyDescent="0.3">
      <c r="A955" t="s">
        <v>872</v>
      </c>
      <c r="B955" t="s">
        <v>762</v>
      </c>
      <c r="C955">
        <v>472308960</v>
      </c>
      <c r="D955" s="1" t="s">
        <v>907</v>
      </c>
      <c r="E955" s="14">
        <v>43214</v>
      </c>
      <c r="F955" s="15" t="s">
        <v>4517</v>
      </c>
      <c r="G955" s="16">
        <f t="shared" si="14"/>
        <v>4.6010648148148148E-3</v>
      </c>
      <c r="I955" t="b">
        <v>1</v>
      </c>
    </row>
    <row r="956" spans="1:9" ht="14.85" customHeight="1" x14ac:dyDescent="0.3">
      <c r="A956" t="s">
        <v>872</v>
      </c>
      <c r="B956" t="s">
        <v>2</v>
      </c>
      <c r="C956">
        <v>472308960</v>
      </c>
      <c r="D956" s="1" t="s">
        <v>3469</v>
      </c>
      <c r="E956" s="14">
        <v>43222</v>
      </c>
      <c r="F956" s="15" t="s">
        <v>4518</v>
      </c>
      <c r="G956" s="16">
        <f t="shared" si="14"/>
        <v>0.20922913194444437</v>
      </c>
      <c r="I956" t="b">
        <v>0</v>
      </c>
    </row>
    <row r="957" spans="1:9" ht="14.85" customHeight="1" x14ac:dyDescent="0.3">
      <c r="A957" t="s">
        <v>872</v>
      </c>
      <c r="B957" t="s">
        <v>2</v>
      </c>
      <c r="C957">
        <v>472308960</v>
      </c>
      <c r="D957" s="1" t="s">
        <v>3405</v>
      </c>
      <c r="E957" s="14">
        <v>43222</v>
      </c>
      <c r="F957" s="15" t="s">
        <v>4519</v>
      </c>
      <c r="G957" s="16">
        <f t="shared" si="14"/>
        <v>1.8881944444459897E-4</v>
      </c>
      <c r="I957" t="b">
        <v>1</v>
      </c>
    </row>
    <row r="958" spans="1:9" ht="14.85" customHeight="1" x14ac:dyDescent="0.3">
      <c r="A958" t="s">
        <v>872</v>
      </c>
      <c r="B958" t="s">
        <v>879</v>
      </c>
      <c r="C958">
        <v>472308960</v>
      </c>
      <c r="D958" s="1" t="s">
        <v>4520</v>
      </c>
      <c r="E958" s="14">
        <v>43222</v>
      </c>
      <c r="F958" s="15" t="s">
        <v>4521</v>
      </c>
      <c r="G958" s="16">
        <f t="shared" si="14"/>
        <v>3.2979166666669002E-4</v>
      </c>
      <c r="I958" t="b">
        <v>0</v>
      </c>
    </row>
    <row r="959" spans="1:9" ht="14.85" customHeight="1" x14ac:dyDescent="0.3">
      <c r="A959" t="s">
        <v>872</v>
      </c>
      <c r="B959" t="s">
        <v>879</v>
      </c>
      <c r="C959">
        <v>472308960</v>
      </c>
      <c r="D959" s="1" t="s">
        <v>3406</v>
      </c>
      <c r="E959" s="14">
        <v>43222</v>
      </c>
      <c r="F959" s="15" t="s">
        <v>4522</v>
      </c>
      <c r="G959" s="16">
        <f t="shared" si="14"/>
        <v>1.1314814814800123E-4</v>
      </c>
      <c r="I959" t="b">
        <v>1</v>
      </c>
    </row>
    <row r="960" spans="1:9" ht="14.85" customHeight="1" x14ac:dyDescent="0.3">
      <c r="A960" t="s">
        <v>872</v>
      </c>
      <c r="B960" t="s">
        <v>881</v>
      </c>
      <c r="C960">
        <v>472308960</v>
      </c>
      <c r="D960" s="1" t="s">
        <v>3437</v>
      </c>
      <c r="E960" s="14">
        <v>43222</v>
      </c>
      <c r="F960" s="15" t="s">
        <v>4523</v>
      </c>
      <c r="G960" s="16">
        <f t="shared" si="14"/>
        <v>2.4569097222223446E-3</v>
      </c>
      <c r="I960" t="b">
        <v>1</v>
      </c>
    </row>
    <row r="961" spans="1:9" ht="14.85" customHeight="1" x14ac:dyDescent="0.3">
      <c r="A961" t="s">
        <v>872</v>
      </c>
      <c r="B961" t="s">
        <v>554</v>
      </c>
      <c r="C961">
        <v>472308960</v>
      </c>
      <c r="D961" s="1" t="s">
        <v>4524</v>
      </c>
      <c r="E961" s="14">
        <v>43222</v>
      </c>
      <c r="F961" s="15" t="s">
        <v>4525</v>
      </c>
      <c r="G961" s="16">
        <f t="shared" si="14"/>
        <v>1.0584606481480741E-3</v>
      </c>
      <c r="I961" t="b">
        <v>1</v>
      </c>
    </row>
    <row r="962" spans="1:9" ht="14.85" customHeight="1" x14ac:dyDescent="0.3">
      <c r="A962" t="s">
        <v>872</v>
      </c>
      <c r="B962" t="s">
        <v>665</v>
      </c>
      <c r="C962">
        <v>472308960</v>
      </c>
      <c r="D962" s="1" t="s">
        <v>4526</v>
      </c>
      <c r="E962" s="14">
        <v>43222</v>
      </c>
      <c r="F962" s="15" t="s">
        <v>4527</v>
      </c>
      <c r="G962" s="16">
        <f t="shared" si="14"/>
        <v>2.5415509259263391E-4</v>
      </c>
      <c r="I962" t="b">
        <v>0</v>
      </c>
    </row>
    <row r="963" spans="1:9" ht="14.85" customHeight="1" x14ac:dyDescent="0.3">
      <c r="A963" t="s">
        <v>872</v>
      </c>
      <c r="B963" t="s">
        <v>665</v>
      </c>
      <c r="C963">
        <v>472308960</v>
      </c>
      <c r="D963" s="1" t="s">
        <v>3598</v>
      </c>
      <c r="E963" s="14">
        <v>43222</v>
      </c>
      <c r="F963" s="15" t="s">
        <v>4528</v>
      </c>
      <c r="G963" s="16">
        <f t="shared" si="14"/>
        <v>1.9739583333322486E-4</v>
      </c>
      <c r="I963" t="b">
        <v>0</v>
      </c>
    </row>
    <row r="964" spans="1:9" ht="14.85" customHeight="1" x14ac:dyDescent="0.3">
      <c r="A964" t="s">
        <v>872</v>
      </c>
      <c r="B964" t="s">
        <v>665</v>
      </c>
      <c r="C964">
        <v>472308960</v>
      </c>
      <c r="D964" s="1" t="s">
        <v>4301</v>
      </c>
      <c r="E964" s="14">
        <v>43222</v>
      </c>
      <c r="F964" s="15" t="s">
        <v>4529</v>
      </c>
      <c r="G964" s="16">
        <f t="shared" ref="G964:G1027" si="15">F964-F963</f>
        <v>1.3755787037039724E-4</v>
      </c>
      <c r="I964" t="b">
        <v>0</v>
      </c>
    </row>
    <row r="965" spans="1:9" ht="14.85" customHeight="1" x14ac:dyDescent="0.3">
      <c r="A965" t="s">
        <v>872</v>
      </c>
      <c r="B965" t="s">
        <v>665</v>
      </c>
      <c r="C965">
        <v>472308960</v>
      </c>
      <c r="D965" s="1" t="s">
        <v>3422</v>
      </c>
      <c r="E965" s="14">
        <v>43222</v>
      </c>
      <c r="F965" s="15" t="s">
        <v>4530</v>
      </c>
      <c r="G965" s="16">
        <f t="shared" si="15"/>
        <v>4.3167824074075156E-4</v>
      </c>
      <c r="I965" t="b">
        <v>0</v>
      </c>
    </row>
    <row r="966" spans="1:9" ht="14.85" customHeight="1" x14ac:dyDescent="0.3">
      <c r="A966" t="s">
        <v>872</v>
      </c>
      <c r="B966" t="s">
        <v>665</v>
      </c>
      <c r="C966">
        <v>472308960</v>
      </c>
      <c r="D966" s="1" t="s">
        <v>3424</v>
      </c>
      <c r="E966" s="14">
        <v>43222</v>
      </c>
      <c r="F966" s="15" t="s">
        <v>4531</v>
      </c>
      <c r="G966" s="16">
        <f t="shared" si="15"/>
        <v>1.476851851851535E-4</v>
      </c>
      <c r="I966" t="b">
        <v>1</v>
      </c>
    </row>
    <row r="967" spans="1:9" ht="14.85" customHeight="1" x14ac:dyDescent="0.3">
      <c r="A967" t="s">
        <v>872</v>
      </c>
      <c r="B967" t="s">
        <v>762</v>
      </c>
      <c r="C967">
        <v>472308960</v>
      </c>
      <c r="D967" s="1" t="s">
        <v>4309</v>
      </c>
      <c r="E967" s="14">
        <v>43222</v>
      </c>
      <c r="F967" s="15" t="s">
        <v>4532</v>
      </c>
      <c r="G967" s="16">
        <f t="shared" si="15"/>
        <v>4.8906250000013696E-4</v>
      </c>
      <c r="I967" t="b">
        <v>0</v>
      </c>
    </row>
    <row r="968" spans="1:9" ht="14.85" customHeight="1" x14ac:dyDescent="0.3">
      <c r="A968" t="s">
        <v>872</v>
      </c>
      <c r="B968" t="s">
        <v>762</v>
      </c>
      <c r="C968">
        <v>472308960</v>
      </c>
      <c r="D968" s="1" t="s">
        <v>3428</v>
      </c>
      <c r="E968" s="14">
        <v>43222</v>
      </c>
      <c r="F968" s="15" t="s">
        <v>4533</v>
      </c>
      <c r="G968" s="16">
        <f t="shared" si="15"/>
        <v>1.940162037036286E-4</v>
      </c>
      <c r="I968" t="b">
        <v>0</v>
      </c>
    </row>
    <row r="969" spans="1:9" ht="14.85" customHeight="1" x14ac:dyDescent="0.3">
      <c r="A969" t="s">
        <v>872</v>
      </c>
      <c r="B969" t="s">
        <v>762</v>
      </c>
      <c r="C969">
        <v>472308960</v>
      </c>
      <c r="D969" s="1" t="s">
        <v>3426</v>
      </c>
      <c r="E969" s="14">
        <v>43222</v>
      </c>
      <c r="F969" s="15" t="s">
        <v>4534</v>
      </c>
      <c r="G969" s="16">
        <f t="shared" si="15"/>
        <v>1.6437499999999439E-4</v>
      </c>
      <c r="I969" t="b">
        <v>0</v>
      </c>
    </row>
    <row r="970" spans="1:9" s="18" customFormat="1" ht="14.85" customHeight="1" thickBot="1" x14ac:dyDescent="0.35">
      <c r="A970" s="18" t="s">
        <v>872</v>
      </c>
      <c r="B970" s="18" t="s">
        <v>762</v>
      </c>
      <c r="C970" s="18">
        <v>472308960</v>
      </c>
      <c r="D970" s="19" t="s">
        <v>907</v>
      </c>
      <c r="E970" s="20">
        <v>43222</v>
      </c>
      <c r="F970" s="21" t="s">
        <v>4535</v>
      </c>
      <c r="G970" s="22">
        <f t="shared" si="15"/>
        <v>1.2196759259264223E-4</v>
      </c>
      <c r="H970" s="22"/>
      <c r="I970" s="18" t="b">
        <v>1</v>
      </c>
    </row>
    <row r="971" spans="1:9" ht="14.85" customHeight="1" x14ac:dyDescent="0.3">
      <c r="A971" t="s">
        <v>872</v>
      </c>
      <c r="B971" t="s">
        <v>2</v>
      </c>
      <c r="C971">
        <v>479224761</v>
      </c>
      <c r="D971" s="1" t="s">
        <v>3469</v>
      </c>
      <c r="E971" s="14">
        <v>43223</v>
      </c>
      <c r="F971" s="15" t="s">
        <v>3168</v>
      </c>
      <c r="G971" s="16">
        <f t="shared" si="15"/>
        <v>0.14748353009259263</v>
      </c>
      <c r="I971" t="b">
        <v>0</v>
      </c>
    </row>
    <row r="972" spans="1:9" ht="14.85" customHeight="1" x14ac:dyDescent="0.3">
      <c r="A972" t="s">
        <v>872</v>
      </c>
      <c r="B972" t="s">
        <v>2</v>
      </c>
      <c r="C972">
        <v>479224761</v>
      </c>
      <c r="D972" s="1" t="s">
        <v>3524</v>
      </c>
      <c r="E972" s="14">
        <v>43223</v>
      </c>
      <c r="F972" s="15" t="s">
        <v>3169</v>
      </c>
      <c r="G972" s="16">
        <f t="shared" si="15"/>
        <v>2.5895833333322571E-4</v>
      </c>
      <c r="I972" t="b">
        <v>0</v>
      </c>
    </row>
    <row r="973" spans="1:9" ht="14.85" customHeight="1" x14ac:dyDescent="0.3">
      <c r="A973" t="s">
        <v>872</v>
      </c>
      <c r="B973" t="s">
        <v>2</v>
      </c>
      <c r="C973">
        <v>479224761</v>
      </c>
      <c r="D973" s="1" t="s">
        <v>3470</v>
      </c>
      <c r="E973" s="14">
        <v>43223</v>
      </c>
      <c r="F973" s="15" t="s">
        <v>3170</v>
      </c>
      <c r="G973" s="16">
        <f t="shared" si="15"/>
        <v>2.1320601851848586E-4</v>
      </c>
      <c r="I973" t="b">
        <v>0</v>
      </c>
    </row>
    <row r="974" spans="1:9" ht="14.85" customHeight="1" x14ac:dyDescent="0.3">
      <c r="A974" t="s">
        <v>872</v>
      </c>
      <c r="B974" t="s">
        <v>2</v>
      </c>
      <c r="C974">
        <v>479224761</v>
      </c>
      <c r="D974" s="1" t="s">
        <v>3468</v>
      </c>
      <c r="E974" s="14">
        <v>43223</v>
      </c>
      <c r="F974" s="15" t="s">
        <v>3171</v>
      </c>
      <c r="G974" s="16">
        <f t="shared" si="15"/>
        <v>2.8635416666666913E-4</v>
      </c>
      <c r="I974" t="b">
        <v>0</v>
      </c>
    </row>
    <row r="975" spans="1:9" ht="14.85" customHeight="1" x14ac:dyDescent="0.3">
      <c r="A975" t="s">
        <v>872</v>
      </c>
      <c r="B975" t="s">
        <v>2</v>
      </c>
      <c r="C975">
        <v>479224761</v>
      </c>
      <c r="D975" s="1" t="s">
        <v>3467</v>
      </c>
      <c r="E975" s="14">
        <v>43223</v>
      </c>
      <c r="F975" s="15" t="s">
        <v>3172</v>
      </c>
      <c r="G975" s="16">
        <f t="shared" si="15"/>
        <v>1.2276620370377245E-4</v>
      </c>
      <c r="I975" t="b">
        <v>0</v>
      </c>
    </row>
    <row r="976" spans="1:9" ht="14.85" customHeight="1" x14ac:dyDescent="0.3">
      <c r="A976" t="s">
        <v>872</v>
      </c>
      <c r="B976" t="s">
        <v>2</v>
      </c>
      <c r="C976">
        <v>479224761</v>
      </c>
      <c r="D976" s="1" t="s">
        <v>4536</v>
      </c>
      <c r="E976" s="14">
        <v>43223</v>
      </c>
      <c r="F976" s="15" t="s">
        <v>3173</v>
      </c>
      <c r="G976" s="16">
        <f t="shared" si="15"/>
        <v>4.517824074075083E-4</v>
      </c>
      <c r="I976" t="b">
        <v>0</v>
      </c>
    </row>
    <row r="977" spans="1:11" ht="14.85" customHeight="1" x14ac:dyDescent="0.3">
      <c r="A977" t="s">
        <v>872</v>
      </c>
      <c r="B977" t="s">
        <v>2</v>
      </c>
      <c r="C977">
        <v>479224761</v>
      </c>
      <c r="D977" s="1" t="s">
        <v>3400</v>
      </c>
      <c r="E977" s="14">
        <v>43223</v>
      </c>
      <c r="F977" s="15" t="s">
        <v>3174</v>
      </c>
      <c r="G977" s="16">
        <f t="shared" si="15"/>
        <v>3.9593749999999872E-4</v>
      </c>
      <c r="I977" t="b">
        <v>0</v>
      </c>
    </row>
    <row r="978" spans="1:11" ht="14.85" customHeight="1" x14ac:dyDescent="0.3">
      <c r="A978" t="s">
        <v>872</v>
      </c>
      <c r="B978" t="s">
        <v>2</v>
      </c>
      <c r="C978">
        <v>479224761</v>
      </c>
      <c r="D978" s="1" t="s">
        <v>3405</v>
      </c>
      <c r="E978" s="14">
        <v>43223</v>
      </c>
      <c r="F978" s="15" t="s">
        <v>3175</v>
      </c>
      <c r="G978" s="16">
        <f t="shared" si="15"/>
        <v>7.6701388888822386E-5</v>
      </c>
      <c r="I978" t="b">
        <v>1</v>
      </c>
    </row>
    <row r="979" spans="1:11" ht="14.85" customHeight="1" x14ac:dyDescent="0.3">
      <c r="A979" t="s">
        <v>872</v>
      </c>
      <c r="B979" t="s">
        <v>879</v>
      </c>
      <c r="C979">
        <v>479224761</v>
      </c>
      <c r="D979" s="1" t="s">
        <v>4537</v>
      </c>
      <c r="E979" s="14">
        <v>43223</v>
      </c>
      <c r="F979" s="15" t="s">
        <v>4538</v>
      </c>
      <c r="G979" s="16">
        <f t="shared" si="15"/>
        <v>5.1115740740736992E-4</v>
      </c>
      <c r="I979" t="b">
        <v>0</v>
      </c>
      <c r="K979" s="17"/>
    </row>
    <row r="980" spans="1:11" ht="14.85" customHeight="1" x14ac:dyDescent="0.3">
      <c r="A980" t="s">
        <v>872</v>
      </c>
      <c r="B980" t="s">
        <v>879</v>
      </c>
      <c r="C980">
        <v>479224761</v>
      </c>
      <c r="D980" s="1" t="s">
        <v>3714</v>
      </c>
      <c r="E980" s="14">
        <v>43224</v>
      </c>
      <c r="F980" s="15" t="s">
        <v>4539</v>
      </c>
      <c r="G980" s="16">
        <f>(TIME(23,59,59.999)-F979)+F980</f>
        <v>3.3162037037029143E-4</v>
      </c>
      <c r="I980" t="b">
        <v>0</v>
      </c>
    </row>
    <row r="981" spans="1:11" ht="14.85" customHeight="1" x14ac:dyDescent="0.3">
      <c r="A981" t="s">
        <v>872</v>
      </c>
      <c r="B981" t="s">
        <v>879</v>
      </c>
      <c r="C981">
        <v>479224761</v>
      </c>
      <c r="D981" s="1" t="s">
        <v>3723</v>
      </c>
      <c r="E981" s="14">
        <v>43224</v>
      </c>
      <c r="F981" s="15" t="s">
        <v>4540</v>
      </c>
      <c r="G981" s="16">
        <f t="shared" si="15"/>
        <v>1.5650462962962967E-4</v>
      </c>
      <c r="I981" t="b">
        <v>0</v>
      </c>
    </row>
    <row r="982" spans="1:11" ht="14.85" customHeight="1" x14ac:dyDescent="0.3">
      <c r="A982" t="s">
        <v>872</v>
      </c>
      <c r="B982" t="s">
        <v>879</v>
      </c>
      <c r="C982">
        <v>479224761</v>
      </c>
      <c r="D982" s="1" t="s">
        <v>3714</v>
      </c>
      <c r="E982" s="14">
        <v>43224</v>
      </c>
      <c r="F982" s="15" t="s">
        <v>4541</v>
      </c>
      <c r="G982" s="16">
        <f t="shared" si="15"/>
        <v>1.8269675925925924E-4</v>
      </c>
      <c r="I982" t="b">
        <v>0</v>
      </c>
    </row>
    <row r="983" spans="1:11" ht="14.85" customHeight="1" x14ac:dyDescent="0.3">
      <c r="A983" t="s">
        <v>872</v>
      </c>
      <c r="B983" t="s">
        <v>879</v>
      </c>
      <c r="C983">
        <v>479224761</v>
      </c>
      <c r="D983" s="1" t="s">
        <v>3727</v>
      </c>
      <c r="E983" s="14">
        <v>43224</v>
      </c>
      <c r="F983" s="15" t="s">
        <v>4542</v>
      </c>
      <c r="G983" s="16">
        <f t="shared" si="15"/>
        <v>1.394907407407407E-4</v>
      </c>
      <c r="I983" t="b">
        <v>0</v>
      </c>
    </row>
    <row r="984" spans="1:11" ht="14.85" customHeight="1" x14ac:dyDescent="0.3">
      <c r="A984" t="s">
        <v>872</v>
      </c>
      <c r="B984" t="s">
        <v>879</v>
      </c>
      <c r="C984">
        <v>479224761</v>
      </c>
      <c r="D984" s="1" t="s">
        <v>4543</v>
      </c>
      <c r="E984" s="14">
        <v>43224</v>
      </c>
      <c r="F984" s="15" t="s">
        <v>4544</v>
      </c>
      <c r="G984" s="16">
        <f t="shared" si="15"/>
        <v>3.0269675925925917E-4</v>
      </c>
      <c r="I984" t="b">
        <v>0</v>
      </c>
    </row>
    <row r="985" spans="1:11" ht="14.85" customHeight="1" x14ac:dyDescent="0.3">
      <c r="A985" t="s">
        <v>872</v>
      </c>
      <c r="B985" t="s">
        <v>879</v>
      </c>
      <c r="C985">
        <v>479224761</v>
      </c>
      <c r="D985" s="1" t="s">
        <v>4545</v>
      </c>
      <c r="E985" s="14">
        <v>43224</v>
      </c>
      <c r="F985" s="15" t="s">
        <v>4546</v>
      </c>
      <c r="G985" s="16">
        <f t="shared" si="15"/>
        <v>1.6869212962962975E-4</v>
      </c>
      <c r="I985" t="b">
        <v>0</v>
      </c>
    </row>
    <row r="986" spans="1:11" ht="14.85" customHeight="1" x14ac:dyDescent="0.3">
      <c r="A986" t="s">
        <v>872</v>
      </c>
      <c r="B986" t="s">
        <v>879</v>
      </c>
      <c r="C986">
        <v>479224761</v>
      </c>
      <c r="D986" s="1" t="s">
        <v>3718</v>
      </c>
      <c r="E986" s="14">
        <v>43224</v>
      </c>
      <c r="F986" s="15" t="s">
        <v>4547</v>
      </c>
      <c r="G986" s="16">
        <f t="shared" si="15"/>
        <v>5.1118055555555552E-4</v>
      </c>
      <c r="I986" t="b">
        <v>0</v>
      </c>
    </row>
    <row r="987" spans="1:11" ht="14.85" customHeight="1" x14ac:dyDescent="0.3">
      <c r="A987" t="s">
        <v>872</v>
      </c>
      <c r="B987" t="s">
        <v>879</v>
      </c>
      <c r="C987">
        <v>479224761</v>
      </c>
      <c r="D987" s="1" t="s">
        <v>3716</v>
      </c>
      <c r="E987" s="14">
        <v>43224</v>
      </c>
      <c r="F987" s="15" t="s">
        <v>4548</v>
      </c>
      <c r="G987" s="16">
        <f t="shared" si="15"/>
        <v>2.5579861111111116E-4</v>
      </c>
      <c r="I987" t="b">
        <v>0</v>
      </c>
    </row>
    <row r="988" spans="1:11" ht="14.85" customHeight="1" x14ac:dyDescent="0.3">
      <c r="A988" t="s">
        <v>872</v>
      </c>
      <c r="B988" t="s">
        <v>879</v>
      </c>
      <c r="C988">
        <v>479224761</v>
      </c>
      <c r="D988" s="1" t="s">
        <v>4549</v>
      </c>
      <c r="E988" s="14">
        <v>43224</v>
      </c>
      <c r="F988" s="15" t="s">
        <v>4550</v>
      </c>
      <c r="G988" s="16">
        <f t="shared" si="15"/>
        <v>1.292824074074076E-4</v>
      </c>
      <c r="I988" t="b">
        <v>0</v>
      </c>
    </row>
    <row r="989" spans="1:11" ht="14.85" customHeight="1" x14ac:dyDescent="0.3">
      <c r="A989" t="s">
        <v>872</v>
      </c>
      <c r="B989" t="s">
        <v>879</v>
      </c>
      <c r="C989">
        <v>479224761</v>
      </c>
      <c r="D989" s="1" t="s">
        <v>4551</v>
      </c>
      <c r="E989" s="14">
        <v>43224</v>
      </c>
      <c r="F989" s="15" t="s">
        <v>4552</v>
      </c>
      <c r="G989" s="16">
        <f t="shared" si="15"/>
        <v>1.9619212962962949E-4</v>
      </c>
      <c r="I989" t="b">
        <v>0</v>
      </c>
    </row>
    <row r="990" spans="1:11" ht="14.85" customHeight="1" x14ac:dyDescent="0.3">
      <c r="A990" t="s">
        <v>872</v>
      </c>
      <c r="B990" t="s">
        <v>879</v>
      </c>
      <c r="C990">
        <v>479224761</v>
      </c>
      <c r="D990" s="1" t="s">
        <v>3406</v>
      </c>
      <c r="E990" s="14">
        <v>43224</v>
      </c>
      <c r="F990" s="15" t="s">
        <v>4553</v>
      </c>
      <c r="G990" s="16">
        <f t="shared" si="15"/>
        <v>9.207175925925919E-5</v>
      </c>
      <c r="I990" t="b">
        <v>1</v>
      </c>
    </row>
    <row r="991" spans="1:11" ht="14.85" customHeight="1" x14ac:dyDescent="0.3">
      <c r="A991" t="s">
        <v>872</v>
      </c>
      <c r="B991" t="s">
        <v>881</v>
      </c>
      <c r="C991">
        <v>479224761</v>
      </c>
      <c r="D991" s="1" t="s">
        <v>4554</v>
      </c>
      <c r="E991" s="14">
        <v>43224</v>
      </c>
      <c r="F991" s="15" t="s">
        <v>4555</v>
      </c>
      <c r="G991" s="16">
        <f t="shared" si="15"/>
        <v>2.6244212962962983E-4</v>
      </c>
      <c r="I991" t="b">
        <v>0</v>
      </c>
    </row>
    <row r="992" spans="1:11" ht="14.85" customHeight="1" x14ac:dyDescent="0.3">
      <c r="A992" t="s">
        <v>872</v>
      </c>
      <c r="B992" t="s">
        <v>881</v>
      </c>
      <c r="C992">
        <v>479224761</v>
      </c>
      <c r="D992" s="1" t="s">
        <v>3408</v>
      </c>
      <c r="E992" s="14">
        <v>43224</v>
      </c>
      <c r="F992" s="15" t="s">
        <v>4556</v>
      </c>
      <c r="G992" s="16">
        <f t="shared" si="15"/>
        <v>1.9525462962962942E-4</v>
      </c>
      <c r="I992" t="b">
        <v>0</v>
      </c>
    </row>
    <row r="993" spans="1:9" ht="14.85" customHeight="1" x14ac:dyDescent="0.3">
      <c r="A993" t="s">
        <v>872</v>
      </c>
      <c r="B993" t="s">
        <v>881</v>
      </c>
      <c r="C993">
        <v>479224761</v>
      </c>
      <c r="D993" s="1" t="s">
        <v>3408</v>
      </c>
      <c r="E993" s="14">
        <v>43224</v>
      </c>
      <c r="F993" s="15" t="s">
        <v>4557</v>
      </c>
      <c r="G993" s="16">
        <f t="shared" si="15"/>
        <v>6.8734953703703666E-4</v>
      </c>
      <c r="I993" t="b">
        <v>0</v>
      </c>
    </row>
    <row r="994" spans="1:9" ht="14.85" customHeight="1" x14ac:dyDescent="0.3">
      <c r="A994" t="s">
        <v>872</v>
      </c>
      <c r="B994" t="s">
        <v>881</v>
      </c>
      <c r="C994">
        <v>479224761</v>
      </c>
      <c r="D994" s="1" t="s">
        <v>3553</v>
      </c>
      <c r="E994" s="14">
        <v>43224</v>
      </c>
      <c r="F994" s="15" t="s">
        <v>4558</v>
      </c>
      <c r="G994" s="16">
        <f t="shared" si="15"/>
        <v>6.9289050925925924E-2</v>
      </c>
      <c r="I994" t="b">
        <v>0</v>
      </c>
    </row>
    <row r="995" spans="1:9" ht="14.85" customHeight="1" x14ac:dyDescent="0.3">
      <c r="A995" t="s">
        <v>872</v>
      </c>
      <c r="B995" t="s">
        <v>881</v>
      </c>
      <c r="C995">
        <v>479224761</v>
      </c>
      <c r="D995" s="1" t="s">
        <v>3408</v>
      </c>
      <c r="E995" s="14">
        <v>43224</v>
      </c>
      <c r="F995" s="15" t="s">
        <v>4559</v>
      </c>
      <c r="G995" s="16">
        <f t="shared" si="15"/>
        <v>1.6665509259258804E-4</v>
      </c>
      <c r="I995" t="b">
        <v>0</v>
      </c>
    </row>
    <row r="996" spans="1:9" ht="14.85" customHeight="1" x14ac:dyDescent="0.3">
      <c r="A996" t="s">
        <v>872</v>
      </c>
      <c r="B996" t="s">
        <v>881</v>
      </c>
      <c r="C996">
        <v>479224761</v>
      </c>
      <c r="D996" s="1" t="s">
        <v>4560</v>
      </c>
      <c r="E996" s="14">
        <v>43224</v>
      </c>
      <c r="F996" s="15" t="s">
        <v>4561</v>
      </c>
      <c r="G996" s="16">
        <f t="shared" si="15"/>
        <v>4.5084490740740502E-4</v>
      </c>
      <c r="I996" t="b">
        <v>0</v>
      </c>
    </row>
    <row r="997" spans="1:9" ht="14.85" customHeight="1" x14ac:dyDescent="0.3">
      <c r="A997" t="s">
        <v>872</v>
      </c>
      <c r="B997" t="s">
        <v>881</v>
      </c>
      <c r="C997">
        <v>479224761</v>
      </c>
      <c r="D997" s="1" t="s">
        <v>4562</v>
      </c>
      <c r="E997" s="14">
        <v>43224</v>
      </c>
      <c r="F997" s="15" t="s">
        <v>4563</v>
      </c>
      <c r="G997" s="16">
        <f t="shared" si="15"/>
        <v>1.4011574074074273E-4</v>
      </c>
      <c r="I997" t="b">
        <v>0</v>
      </c>
    </row>
    <row r="998" spans="1:9" ht="14.85" customHeight="1" x14ac:dyDescent="0.3">
      <c r="A998" t="s">
        <v>872</v>
      </c>
      <c r="B998" t="s">
        <v>881</v>
      </c>
      <c r="C998">
        <v>479224761</v>
      </c>
      <c r="D998" s="1" t="s">
        <v>4564</v>
      </c>
      <c r="E998" s="14">
        <v>43224</v>
      </c>
      <c r="F998" s="15" t="s">
        <v>4565</v>
      </c>
      <c r="G998" s="16">
        <f t="shared" si="15"/>
        <v>2.0877314814814196E-4</v>
      </c>
      <c r="I998" t="b">
        <v>0</v>
      </c>
    </row>
    <row r="999" spans="1:9" ht="14.85" customHeight="1" x14ac:dyDescent="0.3">
      <c r="A999" t="s">
        <v>872</v>
      </c>
      <c r="B999" t="s">
        <v>881</v>
      </c>
      <c r="C999">
        <v>479224761</v>
      </c>
      <c r="D999" s="1" t="s">
        <v>3408</v>
      </c>
      <c r="E999" s="14">
        <v>43224</v>
      </c>
      <c r="F999" s="15" t="s">
        <v>4566</v>
      </c>
      <c r="G999" s="16">
        <f t="shared" si="15"/>
        <v>4.9502314814815762E-4</v>
      </c>
      <c r="I999" t="b">
        <v>0</v>
      </c>
    </row>
    <row r="1000" spans="1:9" ht="14.85" customHeight="1" x14ac:dyDescent="0.3">
      <c r="A1000" t="s">
        <v>872</v>
      </c>
      <c r="B1000" t="s">
        <v>881</v>
      </c>
      <c r="C1000">
        <v>479224761</v>
      </c>
      <c r="D1000" s="1" t="s">
        <v>3874</v>
      </c>
      <c r="E1000" s="14">
        <v>43224</v>
      </c>
      <c r="F1000" s="15" t="s">
        <v>4567</v>
      </c>
      <c r="G1000" s="16">
        <f t="shared" si="15"/>
        <v>2.9623842592592375E-4</v>
      </c>
      <c r="I1000" t="b">
        <v>0</v>
      </c>
    </row>
    <row r="1001" spans="1:9" ht="14.85" customHeight="1" x14ac:dyDescent="0.3">
      <c r="A1001" t="s">
        <v>872</v>
      </c>
      <c r="B1001" t="s">
        <v>881</v>
      </c>
      <c r="C1001">
        <v>479224761</v>
      </c>
      <c r="D1001" s="1" t="s">
        <v>4568</v>
      </c>
      <c r="E1001" s="14">
        <v>43224</v>
      </c>
      <c r="F1001" s="15" t="s">
        <v>4569</v>
      </c>
      <c r="G1001" s="16">
        <f t="shared" si="15"/>
        <v>8.4796296296295315E-4</v>
      </c>
      <c r="I1001" t="b">
        <v>0</v>
      </c>
    </row>
    <row r="1002" spans="1:9" ht="14.85" customHeight="1" x14ac:dyDescent="0.3">
      <c r="A1002" t="s">
        <v>872</v>
      </c>
      <c r="B1002" t="s">
        <v>881</v>
      </c>
      <c r="C1002">
        <v>479224761</v>
      </c>
      <c r="D1002" s="1" t="s">
        <v>4570</v>
      </c>
      <c r="E1002" s="14">
        <v>43224</v>
      </c>
      <c r="F1002" s="15" t="s">
        <v>4571</v>
      </c>
      <c r="G1002" s="16">
        <f t="shared" si="15"/>
        <v>1.1620370370371558E-4</v>
      </c>
      <c r="I1002" t="b">
        <v>0</v>
      </c>
    </row>
    <row r="1003" spans="1:9" ht="14.85" customHeight="1" x14ac:dyDescent="0.3">
      <c r="A1003" t="s">
        <v>872</v>
      </c>
      <c r="B1003" t="s">
        <v>881</v>
      </c>
      <c r="C1003">
        <v>479224761</v>
      </c>
      <c r="D1003" s="1" t="s">
        <v>4572</v>
      </c>
      <c r="E1003" s="14">
        <v>43224</v>
      </c>
      <c r="F1003" s="15" t="s">
        <v>4573</v>
      </c>
      <c r="G1003" s="16">
        <f t="shared" si="15"/>
        <v>8.5243055555545011E-5</v>
      </c>
      <c r="I1003" t="b">
        <v>0</v>
      </c>
    </row>
    <row r="1004" spans="1:9" ht="14.85" customHeight="1" x14ac:dyDescent="0.3">
      <c r="A1004" t="s">
        <v>872</v>
      </c>
      <c r="B1004" t="s">
        <v>881</v>
      </c>
      <c r="C1004">
        <v>479224761</v>
      </c>
      <c r="D1004" s="1" t="s">
        <v>4574</v>
      </c>
      <c r="E1004" s="14">
        <v>43224</v>
      </c>
      <c r="F1004" s="15" t="s">
        <v>4575</v>
      </c>
      <c r="G1004" s="16">
        <f t="shared" si="15"/>
        <v>1.4181712962962889E-4</v>
      </c>
      <c r="I1004" t="b">
        <v>0</v>
      </c>
    </row>
    <row r="1005" spans="1:9" s="18" customFormat="1" ht="14.85" customHeight="1" thickBot="1" x14ac:dyDescent="0.35">
      <c r="A1005" s="18" t="s">
        <v>872</v>
      </c>
      <c r="B1005" s="18" t="s">
        <v>881</v>
      </c>
      <c r="C1005" s="18">
        <v>479224761</v>
      </c>
      <c r="D1005" s="19" t="s">
        <v>4576</v>
      </c>
      <c r="E1005" s="20">
        <v>43224</v>
      </c>
      <c r="F1005" s="21" t="s">
        <v>4577</v>
      </c>
      <c r="G1005" s="22">
        <f t="shared" si="15"/>
        <v>9.4895833333330515E-5</v>
      </c>
      <c r="H1005" s="22"/>
      <c r="I1005" s="18" t="b">
        <v>1</v>
      </c>
    </row>
    <row r="1006" spans="1:9" ht="14.85" customHeight="1" x14ac:dyDescent="0.3">
      <c r="A1006" t="s">
        <v>872</v>
      </c>
      <c r="B1006" t="s">
        <v>2</v>
      </c>
      <c r="C1006">
        <v>505534945</v>
      </c>
      <c r="D1006" s="1" t="s">
        <v>3466</v>
      </c>
      <c r="E1006" s="14">
        <v>43214</v>
      </c>
      <c r="F1006" s="15" t="s">
        <v>3176</v>
      </c>
      <c r="G1006" s="16">
        <f t="shared" si="15"/>
        <v>0.92213579861111106</v>
      </c>
      <c r="I1006" t="b">
        <v>0</v>
      </c>
    </row>
    <row r="1007" spans="1:9" ht="14.85" customHeight="1" x14ac:dyDescent="0.3">
      <c r="A1007" t="s">
        <v>872</v>
      </c>
      <c r="B1007" t="s">
        <v>2</v>
      </c>
      <c r="C1007">
        <v>505534945</v>
      </c>
      <c r="D1007" s="1" t="s">
        <v>3470</v>
      </c>
      <c r="E1007" s="14">
        <v>43214</v>
      </c>
      <c r="F1007" s="15" t="s">
        <v>3177</v>
      </c>
      <c r="G1007" s="16">
        <f t="shared" si="15"/>
        <v>1.0798611111118017E-4</v>
      </c>
      <c r="I1007" t="b">
        <v>0</v>
      </c>
    </row>
    <row r="1008" spans="1:9" ht="14.85" customHeight="1" x14ac:dyDescent="0.3">
      <c r="A1008" t="s">
        <v>872</v>
      </c>
      <c r="B1008" t="s">
        <v>2</v>
      </c>
      <c r="C1008">
        <v>505534945</v>
      </c>
      <c r="D1008" s="1" t="s">
        <v>3538</v>
      </c>
      <c r="E1008" s="14">
        <v>43214</v>
      </c>
      <c r="F1008" s="15" t="s">
        <v>3178</v>
      </c>
      <c r="G1008" s="16">
        <f t="shared" si="15"/>
        <v>3.6442129629632447E-4</v>
      </c>
      <c r="I1008" t="b">
        <v>1</v>
      </c>
    </row>
    <row r="1009" spans="1:9" ht="14.85" customHeight="1" x14ac:dyDescent="0.3">
      <c r="A1009" t="s">
        <v>872</v>
      </c>
      <c r="B1009" t="s">
        <v>879</v>
      </c>
      <c r="C1009">
        <v>505534945</v>
      </c>
      <c r="D1009" s="1" t="s">
        <v>4578</v>
      </c>
      <c r="E1009" s="14">
        <v>43214</v>
      </c>
      <c r="F1009" s="15" t="s">
        <v>4579</v>
      </c>
      <c r="G1009" s="16">
        <f t="shared" si="15"/>
        <v>7.5715277777776979E-4</v>
      </c>
      <c r="I1009" t="b">
        <v>0</v>
      </c>
    </row>
    <row r="1010" spans="1:9" ht="14.85" customHeight="1" x14ac:dyDescent="0.3">
      <c r="A1010" t="s">
        <v>872</v>
      </c>
      <c r="B1010" t="s">
        <v>879</v>
      </c>
      <c r="C1010">
        <v>505534945</v>
      </c>
      <c r="D1010" s="1" t="s">
        <v>3656</v>
      </c>
      <c r="E1010" s="14">
        <v>43214</v>
      </c>
      <c r="F1010" s="15" t="s">
        <v>4580</v>
      </c>
      <c r="G1010" s="16">
        <f t="shared" si="15"/>
        <v>1.7563657407393407E-4</v>
      </c>
      <c r="I1010" t="b">
        <v>0</v>
      </c>
    </row>
    <row r="1011" spans="1:9" ht="14.85" customHeight="1" x14ac:dyDescent="0.3">
      <c r="A1011" t="s">
        <v>872</v>
      </c>
      <c r="B1011" t="s">
        <v>879</v>
      </c>
      <c r="C1011">
        <v>505534945</v>
      </c>
      <c r="D1011" s="1" t="s">
        <v>4581</v>
      </c>
      <c r="E1011" s="14">
        <v>43214</v>
      </c>
      <c r="F1011" s="15" t="s">
        <v>4582</v>
      </c>
      <c r="G1011" s="16">
        <f t="shared" si="15"/>
        <v>2.0107638888899881E-4</v>
      </c>
      <c r="I1011" t="b">
        <v>0</v>
      </c>
    </row>
    <row r="1012" spans="1:9" ht="14.85" customHeight="1" x14ac:dyDescent="0.3">
      <c r="A1012" t="s">
        <v>872</v>
      </c>
      <c r="B1012" t="s">
        <v>879</v>
      </c>
      <c r="C1012">
        <v>505534945</v>
      </c>
      <c r="D1012" s="1" t="s">
        <v>3477</v>
      </c>
      <c r="E1012" s="14">
        <v>43214</v>
      </c>
      <c r="F1012" s="15" t="s">
        <v>4583</v>
      </c>
      <c r="G1012" s="16">
        <f t="shared" si="15"/>
        <v>9.1643518518425005E-5</v>
      </c>
      <c r="I1012" t="b">
        <v>1</v>
      </c>
    </row>
    <row r="1013" spans="1:9" ht="14.85" customHeight="1" x14ac:dyDescent="0.3">
      <c r="A1013" t="s">
        <v>872</v>
      </c>
      <c r="B1013" t="s">
        <v>881</v>
      </c>
      <c r="C1013">
        <v>505534945</v>
      </c>
      <c r="D1013" s="1" t="s">
        <v>4584</v>
      </c>
      <c r="E1013" s="14">
        <v>43214</v>
      </c>
      <c r="F1013" s="15" t="s">
        <v>4585</v>
      </c>
      <c r="G1013" s="16">
        <f t="shared" si="15"/>
        <v>3.0854166666671734E-4</v>
      </c>
      <c r="I1013" t="b">
        <v>0</v>
      </c>
    </row>
    <row r="1014" spans="1:9" ht="14.85" customHeight="1" x14ac:dyDescent="0.3">
      <c r="A1014" t="s">
        <v>872</v>
      </c>
      <c r="B1014" t="s">
        <v>881</v>
      </c>
      <c r="C1014">
        <v>505534945</v>
      </c>
      <c r="D1014" s="1" t="s">
        <v>3408</v>
      </c>
      <c r="E1014" s="14">
        <v>43215</v>
      </c>
      <c r="F1014" s="15" t="s">
        <v>4586</v>
      </c>
      <c r="G1014" s="16">
        <f>(TIME(23,59,59.999)-F1013)+F1014</f>
        <v>1.2168981481474657E-4</v>
      </c>
      <c r="I1014" t="b">
        <v>0</v>
      </c>
    </row>
    <row r="1015" spans="1:9" ht="14.85" customHeight="1" x14ac:dyDescent="0.3">
      <c r="A1015" t="s">
        <v>872</v>
      </c>
      <c r="B1015" t="s">
        <v>881</v>
      </c>
      <c r="C1015">
        <v>505534945</v>
      </c>
      <c r="D1015" s="1" t="s">
        <v>3553</v>
      </c>
      <c r="E1015" s="14">
        <v>43215</v>
      </c>
      <c r="F1015" s="15" t="s">
        <v>4587</v>
      </c>
      <c r="G1015" s="16">
        <f t="shared" si="15"/>
        <v>2.0019675925925923E-4</v>
      </c>
      <c r="I1015" t="b">
        <v>0</v>
      </c>
    </row>
    <row r="1016" spans="1:9" ht="14.85" customHeight="1" x14ac:dyDescent="0.3">
      <c r="A1016" t="s">
        <v>872</v>
      </c>
      <c r="B1016" t="s">
        <v>881</v>
      </c>
      <c r="C1016">
        <v>505534945</v>
      </c>
      <c r="D1016" s="1" t="s">
        <v>3547</v>
      </c>
      <c r="E1016" s="14">
        <v>43215</v>
      </c>
      <c r="F1016" s="15" t="s">
        <v>4588</v>
      </c>
      <c r="G1016" s="16">
        <f t="shared" si="15"/>
        <v>2.9111111111111107E-4</v>
      </c>
      <c r="I1016" t="b">
        <v>0</v>
      </c>
    </row>
    <row r="1017" spans="1:9" ht="14.85" customHeight="1" x14ac:dyDescent="0.3">
      <c r="A1017" t="s">
        <v>872</v>
      </c>
      <c r="B1017" t="s">
        <v>881</v>
      </c>
      <c r="C1017">
        <v>505534945</v>
      </c>
      <c r="D1017" s="1" t="s">
        <v>3557</v>
      </c>
      <c r="E1017" s="14">
        <v>43215</v>
      </c>
      <c r="F1017" s="15" t="s">
        <v>4589</v>
      </c>
      <c r="G1017" s="16">
        <f t="shared" si="15"/>
        <v>3.0958333333333337E-4</v>
      </c>
      <c r="I1017" t="b">
        <v>0</v>
      </c>
    </row>
    <row r="1018" spans="1:9" ht="14.85" customHeight="1" x14ac:dyDescent="0.3">
      <c r="A1018" t="s">
        <v>872</v>
      </c>
      <c r="B1018" t="s">
        <v>881</v>
      </c>
      <c r="C1018">
        <v>505534945</v>
      </c>
      <c r="D1018" s="1" t="s">
        <v>3559</v>
      </c>
      <c r="E1018" s="14">
        <v>43215</v>
      </c>
      <c r="F1018" s="15" t="s">
        <v>4590</v>
      </c>
      <c r="G1018" s="16">
        <f t="shared" si="15"/>
        <v>1.7275462962962969E-4</v>
      </c>
      <c r="I1018" t="b">
        <v>0</v>
      </c>
    </row>
    <row r="1019" spans="1:9" ht="14.85" customHeight="1" x14ac:dyDescent="0.3">
      <c r="A1019" t="s">
        <v>872</v>
      </c>
      <c r="B1019" t="s">
        <v>881</v>
      </c>
      <c r="C1019">
        <v>505534945</v>
      </c>
      <c r="D1019" s="1" t="s">
        <v>3557</v>
      </c>
      <c r="E1019" s="14">
        <v>43215</v>
      </c>
      <c r="F1019" s="15" t="s">
        <v>4591</v>
      </c>
      <c r="G1019" s="16">
        <f t="shared" si="15"/>
        <v>1.180335648148148E-3</v>
      </c>
      <c r="I1019" t="b">
        <v>0</v>
      </c>
    </row>
    <row r="1020" spans="1:9" ht="14.85" customHeight="1" x14ac:dyDescent="0.3">
      <c r="A1020" t="s">
        <v>872</v>
      </c>
      <c r="B1020" t="s">
        <v>881</v>
      </c>
      <c r="C1020">
        <v>505534945</v>
      </c>
      <c r="D1020" s="1" t="s">
        <v>3637</v>
      </c>
      <c r="E1020" s="14">
        <v>43215</v>
      </c>
      <c r="F1020" s="15" t="s">
        <v>4592</v>
      </c>
      <c r="G1020" s="16">
        <f t="shared" si="15"/>
        <v>6.2840277777777764E-4</v>
      </c>
      <c r="I1020" t="b">
        <v>0</v>
      </c>
    </row>
    <row r="1021" spans="1:9" ht="14.85" customHeight="1" x14ac:dyDescent="0.3">
      <c r="A1021" t="s">
        <v>872</v>
      </c>
      <c r="B1021" t="s">
        <v>881</v>
      </c>
      <c r="C1021">
        <v>505534945</v>
      </c>
      <c r="D1021" s="1" t="s">
        <v>3635</v>
      </c>
      <c r="E1021" s="14">
        <v>43215</v>
      </c>
      <c r="F1021" s="15" t="s">
        <v>4593</v>
      </c>
      <c r="G1021" s="16">
        <f t="shared" si="15"/>
        <v>3.5653935185185181E-4</v>
      </c>
      <c r="I1021" t="b">
        <v>0</v>
      </c>
    </row>
    <row r="1022" spans="1:9" ht="14.85" customHeight="1" x14ac:dyDescent="0.3">
      <c r="A1022" t="s">
        <v>872</v>
      </c>
      <c r="B1022" t="s">
        <v>881</v>
      </c>
      <c r="C1022">
        <v>505534945</v>
      </c>
      <c r="D1022" s="1" t="s">
        <v>4594</v>
      </c>
      <c r="E1022" s="14">
        <v>43215</v>
      </c>
      <c r="F1022" s="15" t="s">
        <v>4595</v>
      </c>
      <c r="G1022" s="16">
        <f t="shared" si="15"/>
        <v>9.241782407407406E-4</v>
      </c>
      <c r="I1022" t="b">
        <v>0</v>
      </c>
    </row>
    <row r="1023" spans="1:9" ht="14.85" customHeight="1" x14ac:dyDescent="0.3">
      <c r="A1023" t="s">
        <v>872</v>
      </c>
      <c r="B1023" t="s">
        <v>881</v>
      </c>
      <c r="C1023">
        <v>505534945</v>
      </c>
      <c r="D1023" s="1" t="s">
        <v>4596</v>
      </c>
      <c r="E1023" s="14">
        <v>43215</v>
      </c>
      <c r="F1023" s="15" t="s">
        <v>4597</v>
      </c>
      <c r="G1023" s="16">
        <f t="shared" si="15"/>
        <v>8.9232638888888955E-4</v>
      </c>
      <c r="I1023" t="b">
        <v>0</v>
      </c>
    </row>
    <row r="1024" spans="1:9" ht="14.85" customHeight="1" x14ac:dyDescent="0.3">
      <c r="A1024" t="s">
        <v>872</v>
      </c>
      <c r="B1024" t="s">
        <v>881</v>
      </c>
      <c r="C1024">
        <v>505534945</v>
      </c>
      <c r="D1024" s="1" t="s">
        <v>3635</v>
      </c>
      <c r="E1024" s="14">
        <v>43215</v>
      </c>
      <c r="F1024" s="15" t="s">
        <v>4598</v>
      </c>
      <c r="G1024" s="16">
        <f t="shared" si="15"/>
        <v>2.8292824074074071E-4</v>
      </c>
      <c r="I1024" t="b">
        <v>0</v>
      </c>
    </row>
    <row r="1025" spans="1:9" ht="14.85" customHeight="1" x14ac:dyDescent="0.3">
      <c r="A1025" t="s">
        <v>872</v>
      </c>
      <c r="B1025" t="s">
        <v>881</v>
      </c>
      <c r="C1025">
        <v>505534945</v>
      </c>
      <c r="D1025" s="1" t="s">
        <v>3437</v>
      </c>
      <c r="E1025" s="14">
        <v>43215</v>
      </c>
      <c r="F1025" s="15" t="s">
        <v>4599</v>
      </c>
      <c r="G1025" s="16">
        <f t="shared" si="15"/>
        <v>6.2268518518518792E-5</v>
      </c>
      <c r="I1025" t="b">
        <v>1</v>
      </c>
    </row>
    <row r="1026" spans="1:9" ht="14.85" customHeight="1" x14ac:dyDescent="0.3">
      <c r="A1026" t="s">
        <v>872</v>
      </c>
      <c r="B1026" t="s">
        <v>554</v>
      </c>
      <c r="C1026">
        <v>505534945</v>
      </c>
      <c r="D1026" s="1" t="s">
        <v>3879</v>
      </c>
      <c r="E1026" s="14">
        <v>43215</v>
      </c>
      <c r="F1026" s="15" t="s">
        <v>4600</v>
      </c>
      <c r="G1026" s="16">
        <f t="shared" si="15"/>
        <v>6.0715277777777677E-4</v>
      </c>
      <c r="I1026" t="b">
        <v>0</v>
      </c>
    </row>
    <row r="1027" spans="1:9" ht="14.85" customHeight="1" x14ac:dyDescent="0.3">
      <c r="A1027" t="s">
        <v>872</v>
      </c>
      <c r="B1027" t="s">
        <v>554</v>
      </c>
      <c r="C1027">
        <v>505534945</v>
      </c>
      <c r="D1027" s="1" t="s">
        <v>4601</v>
      </c>
      <c r="E1027" s="14">
        <v>43215</v>
      </c>
      <c r="F1027" s="15" t="s">
        <v>4602</v>
      </c>
      <c r="G1027" s="16">
        <f t="shared" si="15"/>
        <v>3.9778935185185316E-4</v>
      </c>
      <c r="I1027" t="b">
        <v>1</v>
      </c>
    </row>
    <row r="1028" spans="1:9" ht="14.85" customHeight="1" x14ac:dyDescent="0.3">
      <c r="A1028" t="s">
        <v>872</v>
      </c>
      <c r="B1028" t="s">
        <v>665</v>
      </c>
      <c r="C1028">
        <v>505534945</v>
      </c>
      <c r="D1028" s="1" t="s">
        <v>4603</v>
      </c>
      <c r="E1028" s="14">
        <v>43215</v>
      </c>
      <c r="F1028" s="15" t="s">
        <v>4604</v>
      </c>
      <c r="G1028" s="16">
        <f t="shared" ref="G1028:G1091" si="16">F1028-F1027</f>
        <v>1.8770486111111097E-3</v>
      </c>
      <c r="I1028" t="b">
        <v>0</v>
      </c>
    </row>
    <row r="1029" spans="1:9" ht="14.85" customHeight="1" x14ac:dyDescent="0.3">
      <c r="A1029" t="s">
        <v>872</v>
      </c>
      <c r="B1029" t="s">
        <v>665</v>
      </c>
      <c r="C1029">
        <v>505534945</v>
      </c>
      <c r="D1029" s="1" t="s">
        <v>4605</v>
      </c>
      <c r="E1029" s="14">
        <v>43215</v>
      </c>
      <c r="F1029" s="15" t="s">
        <v>4606</v>
      </c>
      <c r="G1029" s="16">
        <f t="shared" si="16"/>
        <v>6.0945601851851959E-4</v>
      </c>
      <c r="I1029" t="b">
        <v>0</v>
      </c>
    </row>
    <row r="1030" spans="1:9" ht="14.85" customHeight="1" x14ac:dyDescent="0.3">
      <c r="A1030" t="s">
        <v>872</v>
      </c>
      <c r="B1030" t="s">
        <v>665</v>
      </c>
      <c r="C1030">
        <v>505534945</v>
      </c>
      <c r="D1030" s="1" t="s">
        <v>3835</v>
      </c>
      <c r="E1030" s="14">
        <v>43215</v>
      </c>
      <c r="F1030" s="15" t="s">
        <v>4607</v>
      </c>
      <c r="G1030" s="16">
        <f t="shared" si="16"/>
        <v>1.5263888888888792E-4</v>
      </c>
      <c r="I1030" t="b">
        <v>0</v>
      </c>
    </row>
    <row r="1031" spans="1:9" ht="14.85" customHeight="1" x14ac:dyDescent="0.3">
      <c r="A1031" t="s">
        <v>872</v>
      </c>
      <c r="B1031" t="s">
        <v>665</v>
      </c>
      <c r="C1031">
        <v>505534945</v>
      </c>
      <c r="D1031" s="1" t="s">
        <v>4608</v>
      </c>
      <c r="E1031" s="14">
        <v>43215</v>
      </c>
      <c r="F1031" s="15" t="s">
        <v>4609</v>
      </c>
      <c r="G1031" s="16">
        <f t="shared" si="16"/>
        <v>1.4025462962962906E-4</v>
      </c>
      <c r="I1031" t="b">
        <v>0</v>
      </c>
    </row>
    <row r="1032" spans="1:9" ht="14.85" customHeight="1" x14ac:dyDescent="0.3">
      <c r="A1032" t="s">
        <v>872</v>
      </c>
      <c r="B1032" t="s">
        <v>665</v>
      </c>
      <c r="C1032">
        <v>505534945</v>
      </c>
      <c r="D1032" s="1" t="s">
        <v>4103</v>
      </c>
      <c r="E1032" s="14">
        <v>43215</v>
      </c>
      <c r="F1032" s="15" t="s">
        <v>4610</v>
      </c>
      <c r="G1032" s="16">
        <f t="shared" si="16"/>
        <v>3.7543981481481629E-4</v>
      </c>
      <c r="I1032" t="b">
        <v>0</v>
      </c>
    </row>
    <row r="1033" spans="1:9" ht="14.85" customHeight="1" x14ac:dyDescent="0.3">
      <c r="A1033" t="s">
        <v>872</v>
      </c>
      <c r="B1033" t="s">
        <v>665</v>
      </c>
      <c r="C1033">
        <v>505534945</v>
      </c>
      <c r="D1033" s="1" t="s">
        <v>4611</v>
      </c>
      <c r="E1033" s="14">
        <v>43215</v>
      </c>
      <c r="F1033" s="15" t="s">
        <v>4612</v>
      </c>
      <c r="G1033" s="16">
        <f t="shared" si="16"/>
        <v>5.9675925925926562E-5</v>
      </c>
      <c r="I1033" t="b">
        <v>0</v>
      </c>
    </row>
    <row r="1034" spans="1:9" ht="14.85" customHeight="1" x14ac:dyDescent="0.3">
      <c r="A1034" t="s">
        <v>872</v>
      </c>
      <c r="B1034" t="s">
        <v>665</v>
      </c>
      <c r="C1034">
        <v>505534945</v>
      </c>
      <c r="D1034" s="1" t="s">
        <v>4611</v>
      </c>
      <c r="E1034" s="14">
        <v>43215</v>
      </c>
      <c r="F1034" s="15" t="s">
        <v>4613</v>
      </c>
      <c r="G1034" s="16">
        <f t="shared" si="16"/>
        <v>4.5590277777778077E-5</v>
      </c>
      <c r="I1034" t="b">
        <v>0</v>
      </c>
    </row>
    <row r="1035" spans="1:9" ht="14.85" customHeight="1" x14ac:dyDescent="0.3">
      <c r="A1035" t="s">
        <v>872</v>
      </c>
      <c r="B1035" t="s">
        <v>665</v>
      </c>
      <c r="C1035">
        <v>505534945</v>
      </c>
      <c r="D1035" s="1" t="s">
        <v>3424</v>
      </c>
      <c r="E1035" s="14">
        <v>43215</v>
      </c>
      <c r="F1035" s="15" t="s">
        <v>4614</v>
      </c>
      <c r="G1035" s="16">
        <f t="shared" si="16"/>
        <v>9.6423611111109628E-5</v>
      </c>
      <c r="I1035" t="b">
        <v>1</v>
      </c>
    </row>
    <row r="1036" spans="1:9" s="18" customFormat="1" ht="14.85" customHeight="1" thickBot="1" x14ac:dyDescent="0.35">
      <c r="A1036" s="18" t="s">
        <v>872</v>
      </c>
      <c r="B1036" s="18" t="s">
        <v>762</v>
      </c>
      <c r="C1036" s="18">
        <v>505534945</v>
      </c>
      <c r="D1036" s="19" t="s">
        <v>907</v>
      </c>
      <c r="E1036" s="20">
        <v>43215</v>
      </c>
      <c r="F1036" s="21" t="s">
        <v>4615</v>
      </c>
      <c r="G1036" s="22">
        <f t="shared" si="16"/>
        <v>8.0975694444444628E-4</v>
      </c>
      <c r="H1036" s="22"/>
      <c r="I1036" s="18" t="b">
        <v>1</v>
      </c>
    </row>
    <row r="1037" spans="1:9" ht="14.85" customHeight="1" x14ac:dyDescent="0.3">
      <c r="A1037" t="s">
        <v>872</v>
      </c>
      <c r="B1037" t="s">
        <v>2</v>
      </c>
      <c r="C1037">
        <v>520399923</v>
      </c>
      <c r="D1037" s="1" t="s">
        <v>3469</v>
      </c>
      <c r="E1037" s="14">
        <v>43214</v>
      </c>
      <c r="F1037" s="15" t="s">
        <v>3179</v>
      </c>
      <c r="G1037" s="16">
        <f t="shared" si="16"/>
        <v>1.4355324074074062E-3</v>
      </c>
      <c r="I1037" t="b">
        <v>0</v>
      </c>
    </row>
    <row r="1038" spans="1:9" ht="14.85" customHeight="1" x14ac:dyDescent="0.3">
      <c r="A1038" t="s">
        <v>872</v>
      </c>
      <c r="B1038" t="s">
        <v>2</v>
      </c>
      <c r="C1038">
        <v>520399923</v>
      </c>
      <c r="D1038" s="1" t="s">
        <v>3712</v>
      </c>
      <c r="E1038" s="14">
        <v>43214</v>
      </c>
      <c r="F1038" s="15" t="s">
        <v>3180</v>
      </c>
      <c r="G1038" s="16">
        <f t="shared" si="16"/>
        <v>3.2314814814814879E-4</v>
      </c>
      <c r="I1038" t="b">
        <v>0</v>
      </c>
    </row>
    <row r="1039" spans="1:9" ht="14.85" customHeight="1" x14ac:dyDescent="0.3">
      <c r="A1039" t="s">
        <v>872</v>
      </c>
      <c r="B1039" t="s">
        <v>2</v>
      </c>
      <c r="C1039">
        <v>520399923</v>
      </c>
      <c r="D1039" s="1" t="s">
        <v>3466</v>
      </c>
      <c r="E1039" s="14">
        <v>43214</v>
      </c>
      <c r="F1039" s="15" t="s">
        <v>3181</v>
      </c>
      <c r="G1039" s="16">
        <f t="shared" si="16"/>
        <v>2.1763888888888527E-4</v>
      </c>
      <c r="I1039" t="b">
        <v>0</v>
      </c>
    </row>
    <row r="1040" spans="1:9" ht="14.85" customHeight="1" x14ac:dyDescent="0.3">
      <c r="A1040" t="s">
        <v>872</v>
      </c>
      <c r="B1040" t="s">
        <v>2</v>
      </c>
      <c r="C1040">
        <v>520399923</v>
      </c>
      <c r="D1040" s="1" t="s">
        <v>3466</v>
      </c>
      <c r="E1040" s="14">
        <v>43214</v>
      </c>
      <c r="F1040" s="15" t="s">
        <v>3182</v>
      </c>
      <c r="G1040" s="16">
        <f t="shared" si="16"/>
        <v>3.3590277777778219E-4</v>
      </c>
      <c r="I1040" t="b">
        <v>0</v>
      </c>
    </row>
    <row r="1041" spans="1:9" ht="14.85" customHeight="1" x14ac:dyDescent="0.3">
      <c r="A1041" t="s">
        <v>872</v>
      </c>
      <c r="B1041" t="s">
        <v>2</v>
      </c>
      <c r="C1041">
        <v>520399923</v>
      </c>
      <c r="D1041" s="1" t="s">
        <v>3470</v>
      </c>
      <c r="E1041" s="14">
        <v>43214</v>
      </c>
      <c r="F1041" s="15" t="s">
        <v>3183</v>
      </c>
      <c r="G1041" s="16">
        <f t="shared" si="16"/>
        <v>2.8811342592592257E-4</v>
      </c>
      <c r="I1041" t="b">
        <v>0</v>
      </c>
    </row>
    <row r="1042" spans="1:9" ht="14.85" customHeight="1" x14ac:dyDescent="0.3">
      <c r="A1042" t="s">
        <v>872</v>
      </c>
      <c r="B1042" t="s">
        <v>2</v>
      </c>
      <c r="C1042">
        <v>520399923</v>
      </c>
      <c r="D1042" s="1" t="s">
        <v>3469</v>
      </c>
      <c r="E1042" s="14">
        <v>43214</v>
      </c>
      <c r="F1042" s="15" t="s">
        <v>3184</v>
      </c>
      <c r="G1042" s="16">
        <f t="shared" si="16"/>
        <v>1.5296296296296412E-4</v>
      </c>
      <c r="I1042" t="b">
        <v>0</v>
      </c>
    </row>
    <row r="1043" spans="1:9" ht="14.85" customHeight="1" x14ac:dyDescent="0.3">
      <c r="A1043" t="s">
        <v>872</v>
      </c>
      <c r="B1043" t="s">
        <v>2</v>
      </c>
      <c r="C1043">
        <v>520399923</v>
      </c>
      <c r="D1043" s="1" t="s">
        <v>3712</v>
      </c>
      <c r="E1043" s="14">
        <v>43214</v>
      </c>
      <c r="F1043" s="15" t="s">
        <v>3185</v>
      </c>
      <c r="G1043" s="16">
        <f t="shared" si="16"/>
        <v>5.8748842592592533E-4</v>
      </c>
      <c r="I1043" t="b">
        <v>0</v>
      </c>
    </row>
    <row r="1044" spans="1:9" ht="14.85" customHeight="1" x14ac:dyDescent="0.3">
      <c r="A1044" t="s">
        <v>872</v>
      </c>
      <c r="B1044" t="s">
        <v>2</v>
      </c>
      <c r="C1044">
        <v>520399923</v>
      </c>
      <c r="D1044" s="1" t="s">
        <v>3615</v>
      </c>
      <c r="E1044" s="14">
        <v>43214</v>
      </c>
      <c r="F1044" s="15" t="s">
        <v>3186</v>
      </c>
      <c r="G1044" s="16">
        <f t="shared" si="16"/>
        <v>4.3526620370370334E-4</v>
      </c>
      <c r="I1044" t="b">
        <v>0</v>
      </c>
    </row>
    <row r="1045" spans="1:9" ht="14.85" customHeight="1" x14ac:dyDescent="0.3">
      <c r="A1045" t="s">
        <v>872</v>
      </c>
      <c r="B1045" t="s">
        <v>2</v>
      </c>
      <c r="C1045">
        <v>520399923</v>
      </c>
      <c r="D1045" s="1" t="s">
        <v>3788</v>
      </c>
      <c r="E1045" s="14">
        <v>43214</v>
      </c>
      <c r="F1045" s="15" t="s">
        <v>3187</v>
      </c>
      <c r="G1045" s="16">
        <f t="shared" si="16"/>
        <v>3.1298611111111284E-4</v>
      </c>
      <c r="I1045" t="b">
        <v>0</v>
      </c>
    </row>
    <row r="1046" spans="1:9" ht="14.85" customHeight="1" x14ac:dyDescent="0.3">
      <c r="A1046" t="s">
        <v>872</v>
      </c>
      <c r="B1046" t="s">
        <v>2</v>
      </c>
      <c r="C1046">
        <v>520399923</v>
      </c>
      <c r="D1046" s="1" t="s">
        <v>3400</v>
      </c>
      <c r="E1046" s="14">
        <v>43214</v>
      </c>
      <c r="F1046" s="15" t="s">
        <v>3188</v>
      </c>
      <c r="G1046" s="16">
        <f t="shared" si="16"/>
        <v>3.5224537037036908E-4</v>
      </c>
      <c r="I1046" t="b">
        <v>0</v>
      </c>
    </row>
    <row r="1047" spans="1:9" ht="14.85" customHeight="1" x14ac:dyDescent="0.3">
      <c r="A1047" t="s">
        <v>872</v>
      </c>
      <c r="B1047" t="s">
        <v>2</v>
      </c>
      <c r="C1047">
        <v>520399923</v>
      </c>
      <c r="D1047" s="1" t="s">
        <v>3405</v>
      </c>
      <c r="E1047" s="14">
        <v>43214</v>
      </c>
      <c r="F1047" s="15" t="s">
        <v>3189</v>
      </c>
      <c r="G1047" s="16">
        <f t="shared" si="16"/>
        <v>9.1701388888889429E-5</v>
      </c>
      <c r="I1047" t="b">
        <v>1</v>
      </c>
    </row>
    <row r="1048" spans="1:9" ht="14.85" customHeight="1" x14ac:dyDescent="0.3">
      <c r="A1048" t="s">
        <v>872</v>
      </c>
      <c r="B1048" t="s">
        <v>879</v>
      </c>
      <c r="C1048">
        <v>520399923</v>
      </c>
      <c r="D1048" s="1" t="s">
        <v>3714</v>
      </c>
      <c r="E1048" s="14">
        <v>43214</v>
      </c>
      <c r="F1048" s="15" t="s">
        <v>4616</v>
      </c>
      <c r="G1048" s="16">
        <f t="shared" si="16"/>
        <v>8.8515046296296258E-4</v>
      </c>
      <c r="I1048" t="b">
        <v>0</v>
      </c>
    </row>
    <row r="1049" spans="1:9" ht="14.85" customHeight="1" x14ac:dyDescent="0.3">
      <c r="A1049" t="s">
        <v>872</v>
      </c>
      <c r="B1049" t="s">
        <v>879</v>
      </c>
      <c r="C1049">
        <v>520399923</v>
      </c>
      <c r="D1049" s="1" t="s">
        <v>4617</v>
      </c>
      <c r="E1049" s="14">
        <v>43214</v>
      </c>
      <c r="F1049" s="15" t="s">
        <v>4618</v>
      </c>
      <c r="G1049" s="16">
        <f t="shared" si="16"/>
        <v>2.4118055555555698E-4</v>
      </c>
      <c r="I1049" t="b">
        <v>0</v>
      </c>
    </row>
    <row r="1050" spans="1:9" ht="14.85" customHeight="1" x14ac:dyDescent="0.3">
      <c r="A1050" t="s">
        <v>872</v>
      </c>
      <c r="B1050" t="s">
        <v>879</v>
      </c>
      <c r="C1050">
        <v>520399923</v>
      </c>
      <c r="D1050" s="1" t="s">
        <v>3723</v>
      </c>
      <c r="E1050" s="14">
        <v>43214</v>
      </c>
      <c r="F1050" s="15" t="s">
        <v>4619</v>
      </c>
      <c r="G1050" s="16">
        <f t="shared" si="16"/>
        <v>2.7089120370370201E-4</v>
      </c>
      <c r="I1050" t="b">
        <v>0</v>
      </c>
    </row>
    <row r="1051" spans="1:9" ht="14.85" customHeight="1" x14ac:dyDescent="0.3">
      <c r="A1051" t="s">
        <v>872</v>
      </c>
      <c r="B1051" t="s">
        <v>879</v>
      </c>
      <c r="C1051">
        <v>520399923</v>
      </c>
      <c r="D1051" s="1" t="s">
        <v>4551</v>
      </c>
      <c r="E1051" s="14">
        <v>43214</v>
      </c>
      <c r="F1051" s="15" t="s">
        <v>4620</v>
      </c>
      <c r="G1051" s="16">
        <f t="shared" si="16"/>
        <v>3.6638888888888832E-4</v>
      </c>
      <c r="I1051" t="b">
        <v>0</v>
      </c>
    </row>
    <row r="1052" spans="1:9" ht="14.85" customHeight="1" x14ac:dyDescent="0.3">
      <c r="A1052" t="s">
        <v>872</v>
      </c>
      <c r="B1052" t="s">
        <v>879</v>
      </c>
      <c r="C1052">
        <v>520399923</v>
      </c>
      <c r="D1052" s="1" t="s">
        <v>3406</v>
      </c>
      <c r="E1052" s="14">
        <v>43214</v>
      </c>
      <c r="F1052" s="15" t="s">
        <v>4621</v>
      </c>
      <c r="G1052" s="16">
        <f t="shared" si="16"/>
        <v>3.4696759259259663E-4</v>
      </c>
      <c r="I1052" t="b">
        <v>1</v>
      </c>
    </row>
    <row r="1053" spans="1:9" ht="14.85" customHeight="1" x14ac:dyDescent="0.3">
      <c r="A1053" t="s">
        <v>872</v>
      </c>
      <c r="B1053" t="s">
        <v>881</v>
      </c>
      <c r="C1053">
        <v>520399923</v>
      </c>
      <c r="D1053" s="1" t="s">
        <v>3437</v>
      </c>
      <c r="E1053" s="14">
        <v>43214</v>
      </c>
      <c r="F1053" s="15" t="s">
        <v>4622</v>
      </c>
      <c r="G1053" s="16">
        <f t="shared" si="16"/>
        <v>4.8230324074073627E-4</v>
      </c>
      <c r="I1053" t="b">
        <v>1</v>
      </c>
    </row>
    <row r="1054" spans="1:9" ht="14.85" customHeight="1" x14ac:dyDescent="0.3">
      <c r="A1054" t="s">
        <v>872</v>
      </c>
      <c r="B1054" t="s">
        <v>554</v>
      </c>
      <c r="C1054">
        <v>520399923</v>
      </c>
      <c r="D1054" s="1" t="s">
        <v>3451</v>
      </c>
      <c r="E1054" s="14">
        <v>43214</v>
      </c>
      <c r="F1054" s="15" t="s">
        <v>4623</v>
      </c>
      <c r="G1054" s="16">
        <f t="shared" si="16"/>
        <v>9.9215277777778277E-4</v>
      </c>
      <c r="I1054" t="b">
        <v>1</v>
      </c>
    </row>
    <row r="1055" spans="1:9" ht="14.85" customHeight="1" x14ac:dyDescent="0.3">
      <c r="A1055" t="s">
        <v>872</v>
      </c>
      <c r="B1055" t="s">
        <v>665</v>
      </c>
      <c r="C1055">
        <v>520399923</v>
      </c>
      <c r="D1055" s="1" t="s">
        <v>3424</v>
      </c>
      <c r="E1055" s="14">
        <v>43214</v>
      </c>
      <c r="F1055" s="15" t="s">
        <v>4624</v>
      </c>
      <c r="G1055" s="16">
        <f t="shared" si="16"/>
        <v>8.4656249999999836E-4</v>
      </c>
      <c r="I1055" t="b">
        <v>1</v>
      </c>
    </row>
    <row r="1056" spans="1:9" ht="14.85" customHeight="1" x14ac:dyDescent="0.3">
      <c r="A1056" t="s">
        <v>872</v>
      </c>
      <c r="B1056" t="s">
        <v>762</v>
      </c>
      <c r="C1056">
        <v>520399923</v>
      </c>
      <c r="D1056" s="1" t="s">
        <v>4625</v>
      </c>
      <c r="E1056" s="14">
        <v>43214</v>
      </c>
      <c r="F1056" s="15" t="s">
        <v>4626</v>
      </c>
      <c r="G1056" s="16">
        <f t="shared" si="16"/>
        <v>8.0096064814814613E-4</v>
      </c>
      <c r="I1056" t="b">
        <v>0</v>
      </c>
    </row>
    <row r="1057" spans="1:9" ht="14.85" customHeight="1" x14ac:dyDescent="0.3">
      <c r="A1057" t="s">
        <v>872</v>
      </c>
      <c r="B1057" t="s">
        <v>762</v>
      </c>
      <c r="C1057">
        <v>520399923</v>
      </c>
      <c r="D1057" s="1" t="s">
        <v>4309</v>
      </c>
      <c r="E1057" s="14">
        <v>43214</v>
      </c>
      <c r="F1057" s="15" t="s">
        <v>4627</v>
      </c>
      <c r="G1057" s="16">
        <f t="shared" si="16"/>
        <v>1.793634259259283E-4</v>
      </c>
      <c r="I1057" t="b">
        <v>0</v>
      </c>
    </row>
    <row r="1058" spans="1:9" ht="14.85" customHeight="1" x14ac:dyDescent="0.3">
      <c r="A1058" t="s">
        <v>872</v>
      </c>
      <c r="B1058" t="s">
        <v>762</v>
      </c>
      <c r="C1058">
        <v>520399923</v>
      </c>
      <c r="D1058" s="1" t="s">
        <v>907</v>
      </c>
      <c r="E1058" s="14">
        <v>43214</v>
      </c>
      <c r="F1058" s="15" t="s">
        <v>4628</v>
      </c>
      <c r="G1058" s="16">
        <f t="shared" si="16"/>
        <v>2.9835300925925914E-3</v>
      </c>
      <c r="I1058" t="b">
        <v>1</v>
      </c>
    </row>
    <row r="1059" spans="1:9" ht="14.85" customHeight="1" x14ac:dyDescent="0.3">
      <c r="A1059" t="s">
        <v>872</v>
      </c>
      <c r="B1059" t="s">
        <v>2</v>
      </c>
      <c r="C1059">
        <v>520399923</v>
      </c>
      <c r="D1059" s="1" t="s">
        <v>3405</v>
      </c>
      <c r="E1059" s="14">
        <v>43223</v>
      </c>
      <c r="F1059" s="15" t="s">
        <v>4629</v>
      </c>
      <c r="G1059" s="16">
        <f t="shared" si="16"/>
        <v>5.4958437499999999E-2</v>
      </c>
      <c r="I1059" t="b">
        <v>1</v>
      </c>
    </row>
    <row r="1060" spans="1:9" ht="14.85" customHeight="1" x14ac:dyDescent="0.3">
      <c r="A1060" t="s">
        <v>872</v>
      </c>
      <c r="B1060" t="s">
        <v>879</v>
      </c>
      <c r="C1060">
        <v>520399923</v>
      </c>
      <c r="D1060" s="1" t="s">
        <v>3406</v>
      </c>
      <c r="E1060" s="14">
        <v>43223</v>
      </c>
      <c r="F1060" s="15" t="s">
        <v>4630</v>
      </c>
      <c r="G1060" s="16">
        <f t="shared" si="16"/>
        <v>5.1766203703704217E-4</v>
      </c>
      <c r="I1060" t="b">
        <v>1</v>
      </c>
    </row>
    <row r="1061" spans="1:9" ht="14.85" customHeight="1" x14ac:dyDescent="0.3">
      <c r="A1061" t="s">
        <v>872</v>
      </c>
      <c r="B1061" t="s">
        <v>881</v>
      </c>
      <c r="C1061">
        <v>520399923</v>
      </c>
      <c r="D1061" s="1" t="s">
        <v>4225</v>
      </c>
      <c r="E1061" s="14">
        <v>43223</v>
      </c>
      <c r="F1061" s="15" t="s">
        <v>4631</v>
      </c>
      <c r="G1061" s="16">
        <f t="shared" si="16"/>
        <v>4.2868055555554674E-4</v>
      </c>
      <c r="I1061" t="b">
        <v>1</v>
      </c>
    </row>
    <row r="1062" spans="1:9" ht="14.85" customHeight="1" x14ac:dyDescent="0.3">
      <c r="A1062" t="s">
        <v>872</v>
      </c>
      <c r="B1062" t="s">
        <v>554</v>
      </c>
      <c r="C1062">
        <v>520399923</v>
      </c>
      <c r="D1062" s="1" t="s">
        <v>4632</v>
      </c>
      <c r="E1062" s="14">
        <v>43223</v>
      </c>
      <c r="F1062" s="15" t="s">
        <v>4633</v>
      </c>
      <c r="G1062" s="16">
        <f t="shared" si="16"/>
        <v>6.7239583333333908E-4</v>
      </c>
      <c r="I1062" t="b">
        <v>1</v>
      </c>
    </row>
    <row r="1063" spans="1:9" ht="14.85" customHeight="1" x14ac:dyDescent="0.3">
      <c r="A1063" t="s">
        <v>872</v>
      </c>
      <c r="B1063" t="s">
        <v>665</v>
      </c>
      <c r="C1063">
        <v>520399923</v>
      </c>
      <c r="D1063" s="1" t="s">
        <v>3598</v>
      </c>
      <c r="E1063" s="14">
        <v>43223</v>
      </c>
      <c r="F1063" s="15" t="s">
        <v>4634</v>
      </c>
      <c r="G1063" s="16">
        <f t="shared" si="16"/>
        <v>7.9849537037036955E-4</v>
      </c>
      <c r="I1063" t="b">
        <v>0</v>
      </c>
    </row>
    <row r="1064" spans="1:9" ht="14.85" customHeight="1" x14ac:dyDescent="0.3">
      <c r="A1064" t="s">
        <v>872</v>
      </c>
      <c r="B1064" t="s">
        <v>665</v>
      </c>
      <c r="C1064">
        <v>520399923</v>
      </c>
      <c r="D1064" s="1" t="s">
        <v>3424</v>
      </c>
      <c r="E1064" s="14">
        <v>43223</v>
      </c>
      <c r="F1064" s="15" t="s">
        <v>4635</v>
      </c>
      <c r="G1064" s="16">
        <f t="shared" si="16"/>
        <v>3.1233796296296912E-4</v>
      </c>
      <c r="I1064" t="b">
        <v>1</v>
      </c>
    </row>
    <row r="1065" spans="1:9" s="18" customFormat="1" ht="14.85" customHeight="1" thickBot="1" x14ac:dyDescent="0.35">
      <c r="A1065" s="18" t="s">
        <v>872</v>
      </c>
      <c r="B1065" s="18" t="s">
        <v>762</v>
      </c>
      <c r="C1065" s="18">
        <v>520399923</v>
      </c>
      <c r="D1065" s="19" t="s">
        <v>907</v>
      </c>
      <c r="E1065" s="20">
        <v>43223</v>
      </c>
      <c r="F1065" s="21" t="s">
        <v>4636</v>
      </c>
      <c r="G1065" s="22">
        <f t="shared" si="16"/>
        <v>8.8910879629629236E-4</v>
      </c>
      <c r="H1065" s="22"/>
      <c r="I1065" s="18" t="b">
        <v>1</v>
      </c>
    </row>
    <row r="1066" spans="1:9" ht="14.85" customHeight="1" x14ac:dyDescent="0.3">
      <c r="A1066" t="s">
        <v>872</v>
      </c>
      <c r="B1066" t="s">
        <v>2</v>
      </c>
      <c r="C1066">
        <v>539024302</v>
      </c>
      <c r="D1066" s="1" t="s">
        <v>3405</v>
      </c>
      <c r="E1066" s="14">
        <v>43216</v>
      </c>
      <c r="F1066" s="15" t="s">
        <v>3190</v>
      </c>
      <c r="G1066" s="16">
        <f t="shared" si="16"/>
        <v>0.42372126157407414</v>
      </c>
      <c r="I1066" t="b">
        <v>1</v>
      </c>
    </row>
    <row r="1067" spans="1:9" ht="14.85" customHeight="1" x14ac:dyDescent="0.3">
      <c r="A1067" t="s">
        <v>872</v>
      </c>
      <c r="B1067" t="s">
        <v>879</v>
      </c>
      <c r="C1067">
        <v>539024302</v>
      </c>
      <c r="D1067" s="1" t="s">
        <v>3406</v>
      </c>
      <c r="E1067" s="14">
        <v>43216</v>
      </c>
      <c r="F1067" s="15" t="s">
        <v>4637</v>
      </c>
      <c r="G1067" s="16">
        <f t="shared" si="16"/>
        <v>1.170300925925849E-3</v>
      </c>
      <c r="I1067" t="b">
        <v>1</v>
      </c>
    </row>
    <row r="1068" spans="1:9" ht="14.85" customHeight="1" x14ac:dyDescent="0.3">
      <c r="A1068" t="s">
        <v>872</v>
      </c>
      <c r="B1068" t="s">
        <v>881</v>
      </c>
      <c r="C1068">
        <v>539024302</v>
      </c>
      <c r="D1068" s="1" t="s">
        <v>3437</v>
      </c>
      <c r="E1068" s="14">
        <v>43216</v>
      </c>
      <c r="F1068" s="15" t="s">
        <v>4638</v>
      </c>
      <c r="G1068" s="16">
        <f t="shared" si="16"/>
        <v>3.9696759259255643E-4</v>
      </c>
      <c r="I1068" t="b">
        <v>1</v>
      </c>
    </row>
    <row r="1069" spans="1:9" ht="14.85" customHeight="1" x14ac:dyDescent="0.3">
      <c r="A1069" t="s">
        <v>872</v>
      </c>
      <c r="B1069" t="s">
        <v>554</v>
      </c>
      <c r="C1069">
        <v>539024302</v>
      </c>
      <c r="D1069" s="1" t="s">
        <v>3988</v>
      </c>
      <c r="E1069" s="14">
        <v>43216</v>
      </c>
      <c r="F1069" s="15" t="s">
        <v>4639</v>
      </c>
      <c r="G1069" s="16">
        <f t="shared" si="16"/>
        <v>8.3818287037040751E-4</v>
      </c>
      <c r="I1069" t="b">
        <v>1</v>
      </c>
    </row>
    <row r="1070" spans="1:9" ht="14.85" customHeight="1" x14ac:dyDescent="0.3">
      <c r="A1070" t="s">
        <v>872</v>
      </c>
      <c r="B1070" t="s">
        <v>665</v>
      </c>
      <c r="C1070">
        <v>539024302</v>
      </c>
      <c r="D1070" s="1" t="s">
        <v>3424</v>
      </c>
      <c r="E1070" s="14">
        <v>43216</v>
      </c>
      <c r="F1070" s="15" t="s">
        <v>4640</v>
      </c>
      <c r="G1070" s="16">
        <f t="shared" si="16"/>
        <v>8.612500000000356E-4</v>
      </c>
      <c r="I1070" t="b">
        <v>1</v>
      </c>
    </row>
    <row r="1071" spans="1:9" ht="14.85" customHeight="1" x14ac:dyDescent="0.3">
      <c r="A1071" t="s">
        <v>872</v>
      </c>
      <c r="B1071" t="s">
        <v>762</v>
      </c>
      <c r="C1071">
        <v>539024302</v>
      </c>
      <c r="D1071" s="1" t="s">
        <v>907</v>
      </c>
      <c r="E1071" s="14">
        <v>43216</v>
      </c>
      <c r="F1071" s="15" t="s">
        <v>4641</v>
      </c>
      <c r="G1071" s="16">
        <f t="shared" si="16"/>
        <v>2.3870717592592294E-3</v>
      </c>
      <c r="I1071" t="b">
        <v>1</v>
      </c>
    </row>
    <row r="1072" spans="1:9" s="18" customFormat="1" ht="14.85" customHeight="1" thickBot="1" x14ac:dyDescent="0.35">
      <c r="A1072" s="18" t="s">
        <v>872</v>
      </c>
      <c r="B1072" s="18" t="s">
        <v>906</v>
      </c>
      <c r="C1072" s="18">
        <v>539024302</v>
      </c>
      <c r="D1072" s="19" t="s">
        <v>907</v>
      </c>
      <c r="E1072" s="20">
        <v>43216</v>
      </c>
      <c r="F1072" s="21" t="s">
        <v>4642</v>
      </c>
      <c r="G1072" s="22">
        <f t="shared" si="16"/>
        <v>7.0313657407405916E-4</v>
      </c>
      <c r="H1072" s="22"/>
      <c r="I1072" s="18" t="b">
        <v>1</v>
      </c>
    </row>
    <row r="1073" spans="1:9" ht="14.85" customHeight="1" x14ac:dyDescent="0.3">
      <c r="A1073" t="s">
        <v>872</v>
      </c>
      <c r="B1073" t="s">
        <v>2</v>
      </c>
      <c r="C1073">
        <v>564686712</v>
      </c>
      <c r="D1073" s="1" t="s">
        <v>3465</v>
      </c>
      <c r="E1073" s="14">
        <v>43223</v>
      </c>
      <c r="F1073" s="15" t="s">
        <v>3191</v>
      </c>
      <c r="G1073" s="16">
        <f t="shared" si="16"/>
        <v>0.40262513888888896</v>
      </c>
      <c r="I1073" t="b">
        <v>0</v>
      </c>
    </row>
    <row r="1074" spans="1:9" ht="14.85" customHeight="1" x14ac:dyDescent="0.3">
      <c r="A1074" t="s">
        <v>872</v>
      </c>
      <c r="B1074" t="s">
        <v>2</v>
      </c>
      <c r="C1074">
        <v>564686712</v>
      </c>
      <c r="D1074" s="1" t="s">
        <v>3470</v>
      </c>
      <c r="E1074" s="14">
        <v>43223</v>
      </c>
      <c r="F1074" s="15" t="s">
        <v>3192</v>
      </c>
      <c r="G1074" s="16">
        <f t="shared" si="16"/>
        <v>3.9189814814810653E-4</v>
      </c>
      <c r="I1074" t="b">
        <v>0</v>
      </c>
    </row>
    <row r="1075" spans="1:9" ht="14.85" customHeight="1" x14ac:dyDescent="0.3">
      <c r="A1075" t="s">
        <v>872</v>
      </c>
      <c r="B1075" t="s">
        <v>2</v>
      </c>
      <c r="C1075">
        <v>564686712</v>
      </c>
      <c r="D1075" s="1" t="s">
        <v>4643</v>
      </c>
      <c r="E1075" s="14">
        <v>43223</v>
      </c>
      <c r="F1075" s="15" t="s">
        <v>3193</v>
      </c>
      <c r="G1075" s="16">
        <f t="shared" si="16"/>
        <v>2.7902777777777388E-4</v>
      </c>
      <c r="I1075" t="b">
        <v>0</v>
      </c>
    </row>
    <row r="1076" spans="1:9" ht="14.85" customHeight="1" x14ac:dyDescent="0.3">
      <c r="A1076" t="s">
        <v>872</v>
      </c>
      <c r="B1076" t="s">
        <v>2</v>
      </c>
      <c r="C1076">
        <v>564686712</v>
      </c>
      <c r="D1076" s="1" t="s">
        <v>3530</v>
      </c>
      <c r="E1076" s="14">
        <v>43223</v>
      </c>
      <c r="F1076" s="15" t="s">
        <v>3194</v>
      </c>
      <c r="G1076" s="16">
        <f t="shared" si="16"/>
        <v>1.3321759259254939E-4</v>
      </c>
      <c r="I1076" t="b">
        <v>0</v>
      </c>
    </row>
    <row r="1077" spans="1:9" ht="14.85" customHeight="1" x14ac:dyDescent="0.3">
      <c r="A1077" t="s">
        <v>872</v>
      </c>
      <c r="B1077" t="s">
        <v>2</v>
      </c>
      <c r="C1077">
        <v>564686712</v>
      </c>
      <c r="D1077" s="1" t="s">
        <v>3712</v>
      </c>
      <c r="E1077" s="14">
        <v>43223</v>
      </c>
      <c r="F1077" s="15" t="s">
        <v>3195</v>
      </c>
      <c r="G1077" s="16">
        <f t="shared" si="16"/>
        <v>5.6583333333337649E-4</v>
      </c>
      <c r="I1077" t="b">
        <v>0</v>
      </c>
    </row>
    <row r="1078" spans="1:9" ht="14.85" customHeight="1" x14ac:dyDescent="0.3">
      <c r="A1078" t="s">
        <v>872</v>
      </c>
      <c r="B1078" t="s">
        <v>2</v>
      </c>
      <c r="C1078">
        <v>564686712</v>
      </c>
      <c r="D1078" s="1" t="s">
        <v>3466</v>
      </c>
      <c r="E1078" s="14">
        <v>43223</v>
      </c>
      <c r="F1078" s="15" t="s">
        <v>3196</v>
      </c>
      <c r="G1078" s="16">
        <f t="shared" si="16"/>
        <v>1.9744212962968799E-4</v>
      </c>
      <c r="I1078" t="b">
        <v>0</v>
      </c>
    </row>
    <row r="1079" spans="1:9" ht="14.85" customHeight="1" x14ac:dyDescent="0.3">
      <c r="A1079" t="s">
        <v>872</v>
      </c>
      <c r="B1079" t="s">
        <v>2</v>
      </c>
      <c r="C1079">
        <v>564686712</v>
      </c>
      <c r="D1079" s="1" t="s">
        <v>3467</v>
      </c>
      <c r="E1079" s="14">
        <v>43223</v>
      </c>
      <c r="F1079" s="15" t="s">
        <v>3197</v>
      </c>
      <c r="G1079" s="16">
        <f t="shared" si="16"/>
        <v>1.0087962962967989E-4</v>
      </c>
      <c r="I1079" t="b">
        <v>0</v>
      </c>
    </row>
    <row r="1080" spans="1:9" ht="14.85" customHeight="1" x14ac:dyDescent="0.3">
      <c r="A1080" t="s">
        <v>872</v>
      </c>
      <c r="B1080" t="s">
        <v>2</v>
      </c>
      <c r="C1080">
        <v>564686712</v>
      </c>
      <c r="D1080" s="1" t="s">
        <v>4289</v>
      </c>
      <c r="E1080" s="14">
        <v>43223</v>
      </c>
      <c r="F1080" s="15" t="s">
        <v>3198</v>
      </c>
      <c r="G1080" s="16">
        <f t="shared" si="16"/>
        <v>4.6238425925926308E-4</v>
      </c>
      <c r="I1080" t="b">
        <v>0</v>
      </c>
    </row>
    <row r="1081" spans="1:9" ht="14.85" customHeight="1" x14ac:dyDescent="0.3">
      <c r="A1081" t="s">
        <v>872</v>
      </c>
      <c r="B1081" t="s">
        <v>2</v>
      </c>
      <c r="C1081">
        <v>564686712</v>
      </c>
      <c r="D1081" s="1" t="s">
        <v>3400</v>
      </c>
      <c r="E1081" s="14">
        <v>43223</v>
      </c>
      <c r="F1081" s="15" t="s">
        <v>3199</v>
      </c>
      <c r="G1081" s="16">
        <f t="shared" si="16"/>
        <v>1.4619212962951877E-4</v>
      </c>
      <c r="I1081" t="b">
        <v>0</v>
      </c>
    </row>
    <row r="1082" spans="1:9" ht="14.85" customHeight="1" x14ac:dyDescent="0.3">
      <c r="A1082" t="s">
        <v>872</v>
      </c>
      <c r="B1082" t="s">
        <v>2</v>
      </c>
      <c r="C1082">
        <v>564686712</v>
      </c>
      <c r="D1082" s="1" t="s">
        <v>3400</v>
      </c>
      <c r="E1082" s="14">
        <v>43223</v>
      </c>
      <c r="F1082" s="15" t="s">
        <v>3200</v>
      </c>
      <c r="G1082" s="16">
        <f t="shared" si="16"/>
        <v>7.2346064814809985E-4</v>
      </c>
      <c r="I1082" t="b">
        <v>0</v>
      </c>
    </row>
    <row r="1083" spans="1:9" ht="14.85" customHeight="1" x14ac:dyDescent="0.3">
      <c r="A1083" t="s">
        <v>872</v>
      </c>
      <c r="B1083" t="s">
        <v>2</v>
      </c>
      <c r="C1083">
        <v>564686712</v>
      </c>
      <c r="D1083" s="1" t="s">
        <v>3860</v>
      </c>
      <c r="E1083" s="14">
        <v>43223</v>
      </c>
      <c r="F1083" s="15" t="s">
        <v>3201</v>
      </c>
      <c r="G1083" s="16">
        <f t="shared" si="16"/>
        <v>6.1452546296303368E-4</v>
      </c>
      <c r="I1083" t="b">
        <v>0</v>
      </c>
    </row>
    <row r="1084" spans="1:9" ht="14.85" customHeight="1" x14ac:dyDescent="0.3">
      <c r="A1084" t="s">
        <v>872</v>
      </c>
      <c r="B1084" t="s">
        <v>2</v>
      </c>
      <c r="C1084">
        <v>564686712</v>
      </c>
      <c r="D1084" s="1" t="s">
        <v>3538</v>
      </c>
      <c r="E1084" s="14">
        <v>43223</v>
      </c>
      <c r="F1084" s="15" t="s">
        <v>3202</v>
      </c>
      <c r="G1084" s="16">
        <f t="shared" si="16"/>
        <v>8.0451388888902464E-5</v>
      </c>
      <c r="I1084" t="b">
        <v>1</v>
      </c>
    </row>
    <row r="1085" spans="1:9" ht="14.85" customHeight="1" x14ac:dyDescent="0.3">
      <c r="A1085" t="s">
        <v>872</v>
      </c>
      <c r="B1085" t="s">
        <v>879</v>
      </c>
      <c r="C1085">
        <v>564686712</v>
      </c>
      <c r="D1085" s="1" t="s">
        <v>4644</v>
      </c>
      <c r="E1085" s="14">
        <v>43223</v>
      </c>
      <c r="F1085" s="15" t="s">
        <v>4645</v>
      </c>
      <c r="G1085" s="16">
        <f t="shared" si="16"/>
        <v>1.7518865740741019E-3</v>
      </c>
      <c r="I1085" t="b">
        <v>0</v>
      </c>
    </row>
    <row r="1086" spans="1:9" ht="14.85" customHeight="1" x14ac:dyDescent="0.3">
      <c r="A1086" t="s">
        <v>872</v>
      </c>
      <c r="B1086" t="s">
        <v>879</v>
      </c>
      <c r="C1086">
        <v>564686712</v>
      </c>
      <c r="D1086" s="1" t="s">
        <v>4646</v>
      </c>
      <c r="E1086" s="14">
        <v>43223</v>
      </c>
      <c r="F1086" s="15" t="s">
        <v>4647</v>
      </c>
      <c r="G1086" s="16">
        <f t="shared" si="16"/>
        <v>1.4763888888880139E-4</v>
      </c>
      <c r="I1086" t="b">
        <v>0</v>
      </c>
    </row>
    <row r="1087" spans="1:9" ht="14.85" customHeight="1" x14ac:dyDescent="0.3">
      <c r="A1087" t="s">
        <v>872</v>
      </c>
      <c r="B1087" t="s">
        <v>879</v>
      </c>
      <c r="C1087">
        <v>564686712</v>
      </c>
      <c r="D1087" s="1" t="s">
        <v>4648</v>
      </c>
      <c r="E1087" s="14">
        <v>43223</v>
      </c>
      <c r="F1087" s="15" t="s">
        <v>4649</v>
      </c>
      <c r="G1087" s="16">
        <f t="shared" si="16"/>
        <v>4.5067129629638991E-4</v>
      </c>
      <c r="I1087" t="b">
        <v>0</v>
      </c>
    </row>
    <row r="1088" spans="1:9" ht="14.85" customHeight="1" x14ac:dyDescent="0.3">
      <c r="A1088" t="s">
        <v>872</v>
      </c>
      <c r="B1088" t="s">
        <v>879</v>
      </c>
      <c r="C1088">
        <v>564686712</v>
      </c>
      <c r="D1088" s="1" t="s">
        <v>4650</v>
      </c>
      <c r="E1088" s="14">
        <v>43223</v>
      </c>
      <c r="F1088" s="15" t="s">
        <v>4651</v>
      </c>
      <c r="G1088" s="16">
        <f t="shared" si="16"/>
        <v>7.5118055555556396E-4</v>
      </c>
      <c r="I1088" t="b">
        <v>0</v>
      </c>
    </row>
    <row r="1089" spans="1:9" ht="14.85" customHeight="1" x14ac:dyDescent="0.3">
      <c r="A1089" t="s">
        <v>872</v>
      </c>
      <c r="B1089" t="s">
        <v>879</v>
      </c>
      <c r="C1089">
        <v>564686712</v>
      </c>
      <c r="D1089" s="1" t="s">
        <v>4652</v>
      </c>
      <c r="E1089" s="14">
        <v>43223</v>
      </c>
      <c r="F1089" s="15" t="s">
        <v>4653</v>
      </c>
      <c r="G1089" s="16">
        <f t="shared" si="16"/>
        <v>1.90717592592482E-4</v>
      </c>
      <c r="I1089" t="b">
        <v>0</v>
      </c>
    </row>
    <row r="1090" spans="1:9" ht="14.85" customHeight="1" x14ac:dyDescent="0.3">
      <c r="A1090" t="s">
        <v>872</v>
      </c>
      <c r="B1090" t="s">
        <v>879</v>
      </c>
      <c r="C1090">
        <v>564686712</v>
      </c>
      <c r="D1090" s="1" t="s">
        <v>4650</v>
      </c>
      <c r="E1090" s="14">
        <v>43223</v>
      </c>
      <c r="F1090" s="15" t="s">
        <v>4654</v>
      </c>
      <c r="G1090" s="16">
        <f t="shared" si="16"/>
        <v>6.6006944444474414E-5</v>
      </c>
      <c r="I1090" t="b">
        <v>0</v>
      </c>
    </row>
    <row r="1091" spans="1:9" ht="14.85" customHeight="1" x14ac:dyDescent="0.3">
      <c r="A1091" t="s">
        <v>872</v>
      </c>
      <c r="B1091" t="s">
        <v>879</v>
      </c>
      <c r="C1091">
        <v>564686712</v>
      </c>
      <c r="D1091" s="1" t="s">
        <v>4655</v>
      </c>
      <c r="E1091" s="14">
        <v>43223</v>
      </c>
      <c r="F1091" s="15" t="s">
        <v>4656</v>
      </c>
      <c r="G1091" s="16">
        <f t="shared" si="16"/>
        <v>3.6378472222231562E-4</v>
      </c>
      <c r="I1091" t="b">
        <v>0</v>
      </c>
    </row>
    <row r="1092" spans="1:9" ht="14.85" customHeight="1" x14ac:dyDescent="0.3">
      <c r="A1092" t="s">
        <v>872</v>
      </c>
      <c r="B1092" t="s">
        <v>879</v>
      </c>
      <c r="C1092">
        <v>564686712</v>
      </c>
      <c r="D1092" s="1" t="s">
        <v>3694</v>
      </c>
      <c r="E1092" s="14">
        <v>43223</v>
      </c>
      <c r="F1092" s="15" t="s">
        <v>4657</v>
      </c>
      <c r="G1092" s="16">
        <f t="shared" ref="G1092:G1155" si="17">F1092-F1091</f>
        <v>1.7497685185174916E-4</v>
      </c>
      <c r="I1092" t="b">
        <v>0</v>
      </c>
    </row>
    <row r="1093" spans="1:9" ht="14.85" customHeight="1" x14ac:dyDescent="0.3">
      <c r="A1093" t="s">
        <v>872</v>
      </c>
      <c r="B1093" t="s">
        <v>879</v>
      </c>
      <c r="C1093">
        <v>564686712</v>
      </c>
      <c r="D1093" s="1" t="s">
        <v>3545</v>
      </c>
      <c r="E1093" s="14">
        <v>43223</v>
      </c>
      <c r="F1093" s="15" t="s">
        <v>4658</v>
      </c>
      <c r="G1093" s="16">
        <f t="shared" si="17"/>
        <v>1.4131944444450983E-4</v>
      </c>
      <c r="I1093" t="b">
        <v>1</v>
      </c>
    </row>
    <row r="1094" spans="1:9" ht="14.85" customHeight="1" x14ac:dyDescent="0.3">
      <c r="A1094" t="s">
        <v>872</v>
      </c>
      <c r="B1094" t="s">
        <v>881</v>
      </c>
      <c r="C1094">
        <v>564686712</v>
      </c>
      <c r="D1094" s="1" t="s">
        <v>3408</v>
      </c>
      <c r="E1094" s="14">
        <v>43223</v>
      </c>
      <c r="F1094" s="15" t="s">
        <v>4659</v>
      </c>
      <c r="G1094" s="16">
        <f t="shared" si="17"/>
        <v>4.0791666666661897E-4</v>
      </c>
      <c r="I1094" t="b">
        <v>0</v>
      </c>
    </row>
    <row r="1095" spans="1:9" ht="14.85" customHeight="1" x14ac:dyDescent="0.3">
      <c r="A1095" t="s">
        <v>872</v>
      </c>
      <c r="B1095" t="s">
        <v>881</v>
      </c>
      <c r="C1095">
        <v>564686712</v>
      </c>
      <c r="D1095" s="1" t="s">
        <v>3553</v>
      </c>
      <c r="E1095" s="14">
        <v>43223</v>
      </c>
      <c r="F1095" s="15" t="s">
        <v>4660</v>
      </c>
      <c r="G1095" s="16">
        <f t="shared" si="17"/>
        <v>2.0672453703707294E-4</v>
      </c>
      <c r="I1095" t="b">
        <v>0</v>
      </c>
    </row>
    <row r="1096" spans="1:9" ht="14.85" customHeight="1" x14ac:dyDescent="0.3">
      <c r="A1096" t="s">
        <v>872</v>
      </c>
      <c r="B1096" t="s">
        <v>881</v>
      </c>
      <c r="C1096">
        <v>564686712</v>
      </c>
      <c r="D1096" s="1" t="s">
        <v>3549</v>
      </c>
      <c r="E1096" s="14">
        <v>43223</v>
      </c>
      <c r="F1096" s="15" t="s">
        <v>4661</v>
      </c>
      <c r="G1096" s="16">
        <f t="shared" si="17"/>
        <v>4.8697916666662344E-4</v>
      </c>
      <c r="I1096" t="b">
        <v>0</v>
      </c>
    </row>
    <row r="1097" spans="1:9" ht="14.85" customHeight="1" x14ac:dyDescent="0.3">
      <c r="A1097" t="s">
        <v>872</v>
      </c>
      <c r="B1097" t="s">
        <v>881</v>
      </c>
      <c r="C1097">
        <v>564686712</v>
      </c>
      <c r="D1097" s="1" t="s">
        <v>3557</v>
      </c>
      <c r="E1097" s="14">
        <v>43223</v>
      </c>
      <c r="F1097" s="15" t="s">
        <v>4662</v>
      </c>
      <c r="G1097" s="16">
        <f t="shared" si="17"/>
        <v>6.3971064814816181E-4</v>
      </c>
      <c r="I1097" t="b">
        <v>0</v>
      </c>
    </row>
    <row r="1098" spans="1:9" ht="14.85" customHeight="1" x14ac:dyDescent="0.3">
      <c r="A1098" t="s">
        <v>872</v>
      </c>
      <c r="B1098" t="s">
        <v>881</v>
      </c>
      <c r="C1098">
        <v>564686712</v>
      </c>
      <c r="D1098" s="1" t="s">
        <v>3410</v>
      </c>
      <c r="E1098" s="14">
        <v>43223</v>
      </c>
      <c r="F1098" s="15" t="s">
        <v>4663</v>
      </c>
      <c r="G1098" s="16">
        <f t="shared" si="17"/>
        <v>1.8592592592603374E-4</v>
      </c>
      <c r="I1098" t="b">
        <v>1</v>
      </c>
    </row>
    <row r="1099" spans="1:9" ht="14.85" customHeight="1" x14ac:dyDescent="0.3">
      <c r="A1099" t="s">
        <v>872</v>
      </c>
      <c r="B1099" t="s">
        <v>554</v>
      </c>
      <c r="C1099">
        <v>564686712</v>
      </c>
      <c r="D1099" s="1" t="s">
        <v>4664</v>
      </c>
      <c r="E1099" s="14">
        <v>43223</v>
      </c>
      <c r="F1099" s="15" t="s">
        <v>4665</v>
      </c>
      <c r="G1099" s="16">
        <f t="shared" si="17"/>
        <v>4.8322916666654336E-4</v>
      </c>
      <c r="I1099" t="b">
        <v>0</v>
      </c>
    </row>
    <row r="1100" spans="1:9" ht="14.85" customHeight="1" x14ac:dyDescent="0.3">
      <c r="A1100" t="s">
        <v>872</v>
      </c>
      <c r="B1100" t="s">
        <v>554</v>
      </c>
      <c r="C1100">
        <v>564686712</v>
      </c>
      <c r="D1100" s="1" t="s">
        <v>4003</v>
      </c>
      <c r="E1100" s="14">
        <v>43223</v>
      </c>
      <c r="F1100" s="15" t="s">
        <v>4666</v>
      </c>
      <c r="G1100" s="16">
        <f t="shared" si="17"/>
        <v>6.1642361111113875E-4</v>
      </c>
      <c r="I1100" t="b">
        <v>0</v>
      </c>
    </row>
    <row r="1101" spans="1:9" ht="14.85" customHeight="1" x14ac:dyDescent="0.3">
      <c r="A1101" t="s">
        <v>872</v>
      </c>
      <c r="B1101" t="s">
        <v>554</v>
      </c>
      <c r="C1101">
        <v>564686712</v>
      </c>
      <c r="D1101" s="1" t="s">
        <v>4667</v>
      </c>
      <c r="E1101" s="14">
        <v>43223</v>
      </c>
      <c r="F1101" s="15" t="s">
        <v>4668</v>
      </c>
      <c r="G1101" s="16">
        <f t="shared" si="17"/>
        <v>8.9432870370331763E-5</v>
      </c>
      <c r="I1101" t="b">
        <v>0</v>
      </c>
    </row>
    <row r="1102" spans="1:9" ht="14.85" customHeight="1" x14ac:dyDescent="0.3">
      <c r="A1102" t="s">
        <v>872</v>
      </c>
      <c r="B1102" t="s">
        <v>554</v>
      </c>
      <c r="C1102">
        <v>564686712</v>
      </c>
      <c r="D1102" s="1" t="s">
        <v>4005</v>
      </c>
      <c r="E1102" s="14">
        <v>43223</v>
      </c>
      <c r="F1102" s="15" t="s">
        <v>4669</v>
      </c>
      <c r="G1102" s="16">
        <f t="shared" si="17"/>
        <v>2.4432870370372228E-4</v>
      </c>
      <c r="I1102" t="b">
        <v>1</v>
      </c>
    </row>
    <row r="1103" spans="1:9" ht="14.85" customHeight="1" x14ac:dyDescent="0.3">
      <c r="A1103" t="s">
        <v>872</v>
      </c>
      <c r="B1103" t="s">
        <v>665</v>
      </c>
      <c r="C1103">
        <v>564686712</v>
      </c>
      <c r="D1103" s="1" t="s">
        <v>3894</v>
      </c>
      <c r="E1103" s="14">
        <v>43223</v>
      </c>
      <c r="F1103" s="15" t="s">
        <v>4670</v>
      </c>
      <c r="G1103" s="16">
        <f t="shared" si="17"/>
        <v>7.3498842592589764E-4</v>
      </c>
      <c r="I1103" t="b">
        <v>0</v>
      </c>
    </row>
    <row r="1104" spans="1:9" ht="14.85" customHeight="1" x14ac:dyDescent="0.3">
      <c r="A1104" t="s">
        <v>872</v>
      </c>
      <c r="B1104" t="s">
        <v>665</v>
      </c>
      <c r="C1104">
        <v>564686712</v>
      </c>
      <c r="D1104" s="1" t="s">
        <v>4120</v>
      </c>
      <c r="E1104" s="14">
        <v>43223</v>
      </c>
      <c r="F1104" s="15" t="s">
        <v>4671</v>
      </c>
      <c r="G1104" s="16">
        <f t="shared" si="17"/>
        <v>9.1788194444442084E-4</v>
      </c>
      <c r="I1104" t="b">
        <v>0</v>
      </c>
    </row>
    <row r="1105" spans="1:9" ht="14.85" customHeight="1" x14ac:dyDescent="0.3">
      <c r="A1105" t="s">
        <v>872</v>
      </c>
      <c r="B1105" t="s">
        <v>665</v>
      </c>
      <c r="C1105">
        <v>564686712</v>
      </c>
      <c r="D1105" s="1" t="s">
        <v>4118</v>
      </c>
      <c r="E1105" s="14">
        <v>43223</v>
      </c>
      <c r="F1105" s="15" t="s">
        <v>4672</v>
      </c>
      <c r="G1105" s="16">
        <f t="shared" si="17"/>
        <v>6.5128472222231171E-4</v>
      </c>
      <c r="I1105" t="b">
        <v>0</v>
      </c>
    </row>
    <row r="1106" spans="1:9" ht="14.85" customHeight="1" x14ac:dyDescent="0.3">
      <c r="A1106" t="s">
        <v>872</v>
      </c>
      <c r="B1106" t="s">
        <v>665</v>
      </c>
      <c r="C1106">
        <v>564686712</v>
      </c>
      <c r="D1106" s="1" t="s">
        <v>4673</v>
      </c>
      <c r="E1106" s="14">
        <v>43223</v>
      </c>
      <c r="F1106" s="15" t="s">
        <v>4674</v>
      </c>
      <c r="G1106" s="16">
        <f t="shared" si="17"/>
        <v>5.5917824074069866E-4</v>
      </c>
      <c r="I1106" t="b">
        <v>0</v>
      </c>
    </row>
    <row r="1107" spans="1:9" ht="14.85" customHeight="1" x14ac:dyDescent="0.3">
      <c r="A1107" t="s">
        <v>872</v>
      </c>
      <c r="B1107" t="s">
        <v>665</v>
      </c>
      <c r="C1107">
        <v>564686712</v>
      </c>
      <c r="D1107" s="1" t="s">
        <v>3424</v>
      </c>
      <c r="E1107" s="14">
        <v>43223</v>
      </c>
      <c r="F1107" s="15" t="s">
        <v>4675</v>
      </c>
      <c r="G1107" s="16">
        <f t="shared" si="17"/>
        <v>2.1567129629629367E-4</v>
      </c>
      <c r="I1107" t="b">
        <v>1</v>
      </c>
    </row>
    <row r="1108" spans="1:9" ht="14.85" customHeight="1" x14ac:dyDescent="0.3">
      <c r="A1108" t="s">
        <v>872</v>
      </c>
      <c r="B1108" t="s">
        <v>762</v>
      </c>
      <c r="C1108">
        <v>564686712</v>
      </c>
      <c r="D1108" s="1" t="s">
        <v>3681</v>
      </c>
      <c r="E1108" s="14">
        <v>43223</v>
      </c>
      <c r="F1108" s="15" t="s">
        <v>4676</v>
      </c>
      <c r="G1108" s="16">
        <f t="shared" si="17"/>
        <v>8.7375000000000647E-4</v>
      </c>
      <c r="I1108" t="b">
        <v>0</v>
      </c>
    </row>
    <row r="1109" spans="1:9" ht="14.85" customHeight="1" x14ac:dyDescent="0.3">
      <c r="A1109" t="s">
        <v>872</v>
      </c>
      <c r="B1109" t="s">
        <v>762</v>
      </c>
      <c r="C1109">
        <v>564686712</v>
      </c>
      <c r="D1109" s="1" t="s">
        <v>4677</v>
      </c>
      <c r="E1109" s="14">
        <v>43223</v>
      </c>
      <c r="F1109" s="15" t="s">
        <v>4678</v>
      </c>
      <c r="G1109" s="16">
        <f t="shared" si="17"/>
        <v>1.4609606481481574E-3</v>
      </c>
      <c r="I1109" t="b">
        <v>0</v>
      </c>
    </row>
    <row r="1110" spans="1:9" ht="14.85" customHeight="1" x14ac:dyDescent="0.3">
      <c r="A1110" t="s">
        <v>872</v>
      </c>
      <c r="B1110" t="s">
        <v>762</v>
      </c>
      <c r="C1110">
        <v>564686712</v>
      </c>
      <c r="D1110" s="1" t="s">
        <v>4230</v>
      </c>
      <c r="E1110" s="14">
        <v>43223</v>
      </c>
      <c r="F1110" s="15" t="s">
        <v>4679</v>
      </c>
      <c r="G1110" s="16">
        <f t="shared" si="17"/>
        <v>8.9699074074078844E-4</v>
      </c>
      <c r="I1110" t="b">
        <v>0</v>
      </c>
    </row>
    <row r="1111" spans="1:9" ht="14.85" customHeight="1" x14ac:dyDescent="0.3">
      <c r="A1111" t="s">
        <v>872</v>
      </c>
      <c r="B1111" t="s">
        <v>762</v>
      </c>
      <c r="C1111">
        <v>564686712</v>
      </c>
      <c r="D1111" s="1" t="s">
        <v>4680</v>
      </c>
      <c r="E1111" s="14">
        <v>43223</v>
      </c>
      <c r="F1111" s="15" t="s">
        <v>4681</v>
      </c>
      <c r="G1111" s="16">
        <f t="shared" si="17"/>
        <v>3.6339583333333536E-3</v>
      </c>
      <c r="I1111" t="b">
        <v>0</v>
      </c>
    </row>
    <row r="1112" spans="1:9" s="18" customFormat="1" ht="14.85" customHeight="1" thickBot="1" x14ac:dyDescent="0.35">
      <c r="A1112" s="18" t="s">
        <v>872</v>
      </c>
      <c r="B1112" s="18" t="s">
        <v>762</v>
      </c>
      <c r="C1112" s="18">
        <v>564686712</v>
      </c>
      <c r="D1112" s="19" t="s">
        <v>3426</v>
      </c>
      <c r="E1112" s="20">
        <v>43223</v>
      </c>
      <c r="F1112" s="21" t="s">
        <v>4682</v>
      </c>
      <c r="G1112" s="22">
        <f t="shared" si="17"/>
        <v>1.8881828703702919E-3</v>
      </c>
      <c r="H1112" s="22"/>
      <c r="I1112" s="18" t="b">
        <v>1</v>
      </c>
    </row>
    <row r="1113" spans="1:9" ht="14.85" customHeight="1" x14ac:dyDescent="0.3">
      <c r="A1113" t="s">
        <v>872</v>
      </c>
      <c r="B1113" t="s">
        <v>2</v>
      </c>
      <c r="C1113">
        <v>566473760</v>
      </c>
      <c r="D1113" s="1" t="s">
        <v>3470</v>
      </c>
      <c r="E1113" s="14">
        <v>43215</v>
      </c>
      <c r="F1113" s="15" t="s">
        <v>3203</v>
      </c>
      <c r="I1113" t="b">
        <v>0</v>
      </c>
    </row>
    <row r="1114" spans="1:9" ht="14.85" customHeight="1" x14ac:dyDescent="0.3">
      <c r="A1114" t="s">
        <v>872</v>
      </c>
      <c r="B1114" t="s">
        <v>2</v>
      </c>
      <c r="C1114">
        <v>566473760</v>
      </c>
      <c r="D1114" s="1" t="s">
        <v>3615</v>
      </c>
      <c r="E1114" s="14">
        <v>43215</v>
      </c>
      <c r="F1114" s="15" t="s">
        <v>3204</v>
      </c>
      <c r="G1114" s="16">
        <f t="shared" si="17"/>
        <v>4.3755787037025318E-4</v>
      </c>
      <c r="I1114" t="b">
        <v>0</v>
      </c>
    </row>
    <row r="1115" spans="1:9" ht="14.85" customHeight="1" x14ac:dyDescent="0.3">
      <c r="A1115" t="s">
        <v>872</v>
      </c>
      <c r="B1115" t="s">
        <v>2</v>
      </c>
      <c r="C1115">
        <v>566473760</v>
      </c>
      <c r="D1115" s="1" t="s">
        <v>3712</v>
      </c>
      <c r="E1115" s="14">
        <v>43215</v>
      </c>
      <c r="F1115" s="15" t="s">
        <v>3205</v>
      </c>
      <c r="G1115" s="16">
        <f t="shared" si="17"/>
        <v>1.5392361111110642E-4</v>
      </c>
      <c r="I1115" t="b">
        <v>0</v>
      </c>
    </row>
    <row r="1116" spans="1:9" ht="14.85" customHeight="1" x14ac:dyDescent="0.3">
      <c r="A1116" t="s">
        <v>872</v>
      </c>
      <c r="B1116" t="s">
        <v>2</v>
      </c>
      <c r="C1116">
        <v>566473760</v>
      </c>
      <c r="D1116" s="1" t="s">
        <v>3615</v>
      </c>
      <c r="E1116" s="14">
        <v>43215</v>
      </c>
      <c r="F1116" s="15" t="s">
        <v>3206</v>
      </c>
      <c r="G1116" s="16">
        <f t="shared" si="17"/>
        <v>1.265509259260611E-4</v>
      </c>
      <c r="I1116" t="b">
        <v>0</v>
      </c>
    </row>
    <row r="1117" spans="1:9" ht="14.85" customHeight="1" x14ac:dyDescent="0.3">
      <c r="A1117" t="s">
        <v>872</v>
      </c>
      <c r="B1117" t="s">
        <v>2</v>
      </c>
      <c r="C1117">
        <v>566473760</v>
      </c>
      <c r="D1117" s="1" t="s">
        <v>4683</v>
      </c>
      <c r="E1117" s="14">
        <v>43215</v>
      </c>
      <c r="F1117" s="15" t="s">
        <v>3207</v>
      </c>
      <c r="G1117" s="16">
        <f t="shared" si="17"/>
        <v>1.4468749999985153E-4</v>
      </c>
      <c r="I1117" t="b">
        <v>0</v>
      </c>
    </row>
    <row r="1118" spans="1:9" ht="14.85" customHeight="1" x14ac:dyDescent="0.3">
      <c r="A1118" t="s">
        <v>872</v>
      </c>
      <c r="B1118" t="s">
        <v>2</v>
      </c>
      <c r="C1118">
        <v>566473760</v>
      </c>
      <c r="D1118" s="1" t="s">
        <v>4684</v>
      </c>
      <c r="E1118" s="14">
        <v>43215</v>
      </c>
      <c r="F1118" s="15" t="s">
        <v>3208</v>
      </c>
      <c r="G1118" s="16">
        <f t="shared" si="17"/>
        <v>5.955555555556824E-4</v>
      </c>
      <c r="I1118" t="b">
        <v>0</v>
      </c>
    </row>
    <row r="1119" spans="1:9" ht="14.85" customHeight="1" x14ac:dyDescent="0.3">
      <c r="A1119" t="s">
        <v>872</v>
      </c>
      <c r="B1119" t="s">
        <v>2</v>
      </c>
      <c r="C1119">
        <v>566473760</v>
      </c>
      <c r="D1119" s="1" t="s">
        <v>4684</v>
      </c>
      <c r="E1119" s="14">
        <v>43215</v>
      </c>
      <c r="F1119" s="15" t="s">
        <v>3209</v>
      </c>
      <c r="G1119" s="16">
        <f t="shared" si="17"/>
        <v>1.9652777777712238E-5</v>
      </c>
      <c r="I1119" t="b">
        <v>0</v>
      </c>
    </row>
    <row r="1120" spans="1:9" ht="14.85" customHeight="1" x14ac:dyDescent="0.3">
      <c r="A1120" t="s">
        <v>872</v>
      </c>
      <c r="B1120" t="s">
        <v>2</v>
      </c>
      <c r="C1120">
        <v>566473760</v>
      </c>
      <c r="D1120" s="1" t="s">
        <v>4685</v>
      </c>
      <c r="E1120" s="14">
        <v>43215</v>
      </c>
      <c r="F1120" s="15" t="s">
        <v>3210</v>
      </c>
      <c r="G1120" s="16">
        <f t="shared" si="17"/>
        <v>1.3587962962968714E-4</v>
      </c>
      <c r="I1120" t="b">
        <v>0</v>
      </c>
    </row>
    <row r="1121" spans="1:9" ht="14.85" customHeight="1" x14ac:dyDescent="0.3">
      <c r="A1121" t="s">
        <v>872</v>
      </c>
      <c r="B1121" t="s">
        <v>2</v>
      </c>
      <c r="C1121">
        <v>566473760</v>
      </c>
      <c r="D1121" s="1" t="s">
        <v>3400</v>
      </c>
      <c r="E1121" s="14">
        <v>43215</v>
      </c>
      <c r="F1121" s="15" t="s">
        <v>3211</v>
      </c>
      <c r="G1121" s="16">
        <f t="shared" si="17"/>
        <v>5.4429398148148067E-4</v>
      </c>
      <c r="I1121" t="b">
        <v>0</v>
      </c>
    </row>
    <row r="1122" spans="1:9" ht="14.85" customHeight="1" x14ac:dyDescent="0.3">
      <c r="A1122" t="s">
        <v>872</v>
      </c>
      <c r="B1122" t="s">
        <v>2</v>
      </c>
      <c r="C1122">
        <v>566473760</v>
      </c>
      <c r="D1122" s="1" t="s">
        <v>4686</v>
      </c>
      <c r="E1122" s="14">
        <v>43215</v>
      </c>
      <c r="F1122" s="15" t="s">
        <v>3212</v>
      </c>
      <c r="G1122" s="16">
        <f t="shared" si="17"/>
        <v>9.1186342592586289E-4</v>
      </c>
      <c r="I1122" t="b">
        <v>0</v>
      </c>
    </row>
    <row r="1123" spans="1:9" ht="14.85" customHeight="1" x14ac:dyDescent="0.3">
      <c r="A1123" t="s">
        <v>872</v>
      </c>
      <c r="B1123" t="s">
        <v>2</v>
      </c>
      <c r="C1123">
        <v>566473760</v>
      </c>
      <c r="D1123" s="1" t="s">
        <v>4317</v>
      </c>
      <c r="E1123" s="14">
        <v>43215</v>
      </c>
      <c r="F1123" s="15" t="s">
        <v>3213</v>
      </c>
      <c r="G1123" s="16">
        <f t="shared" si="17"/>
        <v>8.4402777777781157E-4</v>
      </c>
      <c r="I1123" t="b">
        <v>0</v>
      </c>
    </row>
    <row r="1124" spans="1:9" ht="14.85" customHeight="1" x14ac:dyDescent="0.3">
      <c r="A1124" t="s">
        <v>872</v>
      </c>
      <c r="B1124" t="s">
        <v>2</v>
      </c>
      <c r="C1124">
        <v>566473760</v>
      </c>
      <c r="D1124" s="1" t="s">
        <v>3405</v>
      </c>
      <c r="E1124" s="14">
        <v>43215</v>
      </c>
      <c r="F1124" s="15" t="s">
        <v>3214</v>
      </c>
      <c r="G1124" s="16">
        <f t="shared" si="17"/>
        <v>1.3391203703694288E-4</v>
      </c>
      <c r="I1124" t="b">
        <v>1</v>
      </c>
    </row>
    <row r="1125" spans="1:9" ht="14.85" customHeight="1" x14ac:dyDescent="0.3">
      <c r="A1125" t="s">
        <v>872</v>
      </c>
      <c r="B1125" t="s">
        <v>879</v>
      </c>
      <c r="C1125">
        <v>566473760</v>
      </c>
      <c r="D1125" s="1" t="s">
        <v>4687</v>
      </c>
      <c r="E1125" s="14">
        <v>43215</v>
      </c>
      <c r="F1125" s="15" t="s">
        <v>4688</v>
      </c>
      <c r="G1125" s="16">
        <f t="shared" si="17"/>
        <v>7.7567129629629861E-4</v>
      </c>
      <c r="I1125" t="b">
        <v>0</v>
      </c>
    </row>
    <row r="1126" spans="1:9" ht="14.85" customHeight="1" x14ac:dyDescent="0.3">
      <c r="A1126" t="s">
        <v>872</v>
      </c>
      <c r="B1126" t="s">
        <v>879</v>
      </c>
      <c r="C1126">
        <v>566473760</v>
      </c>
      <c r="D1126" s="1" t="s">
        <v>3545</v>
      </c>
      <c r="E1126" s="14">
        <v>43215</v>
      </c>
      <c r="F1126" s="15" t="s">
        <v>4689</v>
      </c>
      <c r="G1126" s="16">
        <f t="shared" si="17"/>
        <v>7.5891203703770671E-5</v>
      </c>
      <c r="I1126" t="b">
        <v>1</v>
      </c>
    </row>
    <row r="1127" spans="1:9" ht="14.85" customHeight="1" x14ac:dyDescent="0.3">
      <c r="A1127" t="s">
        <v>872</v>
      </c>
      <c r="B1127" t="s">
        <v>881</v>
      </c>
      <c r="C1127">
        <v>566473760</v>
      </c>
      <c r="D1127" s="1" t="s">
        <v>3437</v>
      </c>
      <c r="E1127" s="14">
        <v>43215</v>
      </c>
      <c r="F1127" s="15" t="s">
        <v>4690</v>
      </c>
      <c r="G1127" s="16">
        <f t="shared" si="17"/>
        <v>4.4302083333325193E-4</v>
      </c>
      <c r="I1127" t="b">
        <v>1</v>
      </c>
    </row>
    <row r="1128" spans="1:9" ht="14.85" customHeight="1" x14ac:dyDescent="0.3">
      <c r="A1128" t="s">
        <v>872</v>
      </c>
      <c r="B1128" t="s">
        <v>554</v>
      </c>
      <c r="C1128">
        <v>566473760</v>
      </c>
      <c r="D1128" s="1" t="s">
        <v>4691</v>
      </c>
      <c r="E1128" s="14">
        <v>43215</v>
      </c>
      <c r="F1128" s="15" t="s">
        <v>4692</v>
      </c>
      <c r="G1128" s="16">
        <f t="shared" si="17"/>
        <v>3.2800925925946522E-4</v>
      </c>
      <c r="I1128" t="b">
        <v>0</v>
      </c>
    </row>
    <row r="1129" spans="1:9" ht="14.85" customHeight="1" x14ac:dyDescent="0.3">
      <c r="A1129" t="s">
        <v>872</v>
      </c>
      <c r="B1129" t="s">
        <v>554</v>
      </c>
      <c r="C1129">
        <v>566473760</v>
      </c>
      <c r="D1129" s="1" t="s">
        <v>3486</v>
      </c>
      <c r="E1129" s="14">
        <v>43215</v>
      </c>
      <c r="F1129" s="15" t="s">
        <v>4693</v>
      </c>
      <c r="G1129" s="16">
        <f t="shared" si="17"/>
        <v>8.7557870370291724E-5</v>
      </c>
      <c r="I1129" t="b">
        <v>0</v>
      </c>
    </row>
    <row r="1130" spans="1:9" ht="14.85" customHeight="1" x14ac:dyDescent="0.3">
      <c r="A1130" t="s">
        <v>872</v>
      </c>
      <c r="B1130" t="s">
        <v>554</v>
      </c>
      <c r="C1130">
        <v>566473760</v>
      </c>
      <c r="D1130" s="1" t="s">
        <v>3513</v>
      </c>
      <c r="E1130" s="14">
        <v>43215</v>
      </c>
      <c r="F1130" s="15" t="s">
        <v>4694</v>
      </c>
      <c r="G1130" s="16">
        <f t="shared" si="17"/>
        <v>5.7622685185187983E-4</v>
      </c>
      <c r="I1130" t="b">
        <v>0</v>
      </c>
    </row>
    <row r="1131" spans="1:9" ht="14.85" customHeight="1" x14ac:dyDescent="0.3">
      <c r="A1131" t="s">
        <v>872</v>
      </c>
      <c r="B1131" t="s">
        <v>554</v>
      </c>
      <c r="C1131">
        <v>566473760</v>
      </c>
      <c r="D1131" s="1" t="s">
        <v>3988</v>
      </c>
      <c r="E1131" s="14">
        <v>43215</v>
      </c>
      <c r="F1131" s="15" t="s">
        <v>4695</v>
      </c>
      <c r="G1131" s="16">
        <f t="shared" si="17"/>
        <v>2.6172453703687815E-4</v>
      </c>
      <c r="I1131" t="b">
        <v>1</v>
      </c>
    </row>
    <row r="1132" spans="1:9" ht="14.85" customHeight="1" x14ac:dyDescent="0.3">
      <c r="A1132" t="s">
        <v>872</v>
      </c>
      <c r="B1132" t="s">
        <v>665</v>
      </c>
      <c r="C1132">
        <v>566473760</v>
      </c>
      <c r="D1132" s="1" t="s">
        <v>4696</v>
      </c>
      <c r="E1132" s="14">
        <v>43215</v>
      </c>
      <c r="F1132" s="15" t="s">
        <v>4697</v>
      </c>
      <c r="G1132" s="16">
        <f t="shared" si="17"/>
        <v>2.0573379629630351E-3</v>
      </c>
      <c r="I1132" t="b">
        <v>0</v>
      </c>
    </row>
    <row r="1133" spans="1:9" ht="14.85" customHeight="1" x14ac:dyDescent="0.3">
      <c r="A1133" t="s">
        <v>872</v>
      </c>
      <c r="B1133" t="s">
        <v>665</v>
      </c>
      <c r="C1133">
        <v>566473760</v>
      </c>
      <c r="D1133" s="1" t="s">
        <v>3424</v>
      </c>
      <c r="E1133" s="14">
        <v>43215</v>
      </c>
      <c r="F1133" s="15" t="s">
        <v>4698</v>
      </c>
      <c r="G1133" s="16">
        <f t="shared" si="17"/>
        <v>5.6271990740741629E-4</v>
      </c>
      <c r="I1133" t="b">
        <v>1</v>
      </c>
    </row>
    <row r="1134" spans="1:9" ht="14.85" customHeight="1" x14ac:dyDescent="0.3">
      <c r="A1134" t="s">
        <v>872</v>
      </c>
      <c r="B1134" t="s">
        <v>762</v>
      </c>
      <c r="C1134">
        <v>566473760</v>
      </c>
      <c r="D1134" s="1" t="s">
        <v>3426</v>
      </c>
      <c r="E1134" s="14">
        <v>43215</v>
      </c>
      <c r="F1134" s="15" t="s">
        <v>4699</v>
      </c>
      <c r="G1134" s="16">
        <f t="shared" si="17"/>
        <v>4.4392361111122991E-4</v>
      </c>
      <c r="I1134" t="b">
        <v>0</v>
      </c>
    </row>
    <row r="1135" spans="1:9" ht="14.85" customHeight="1" x14ac:dyDescent="0.3">
      <c r="A1135" t="s">
        <v>872</v>
      </c>
      <c r="B1135" t="s">
        <v>762</v>
      </c>
      <c r="C1135">
        <v>566473760</v>
      </c>
      <c r="D1135" s="1" t="s">
        <v>4700</v>
      </c>
      <c r="E1135" s="14">
        <v>43215</v>
      </c>
      <c r="F1135" s="15" t="s">
        <v>4701</v>
      </c>
      <c r="G1135" s="16">
        <f t="shared" si="17"/>
        <v>2.5654282407405749E-3</v>
      </c>
      <c r="I1135" t="b">
        <v>0</v>
      </c>
    </row>
    <row r="1136" spans="1:9" ht="14.85" customHeight="1" x14ac:dyDescent="0.3">
      <c r="A1136" t="s">
        <v>872</v>
      </c>
      <c r="B1136" t="s">
        <v>762</v>
      </c>
      <c r="C1136">
        <v>566473760</v>
      </c>
      <c r="D1136" s="1" t="s">
        <v>907</v>
      </c>
      <c r="E1136" s="14">
        <v>43215</v>
      </c>
      <c r="F1136" s="15" t="s">
        <v>4702</v>
      </c>
      <c r="G1136" s="16">
        <f t="shared" si="17"/>
        <v>1.0407407407420077E-4</v>
      </c>
      <c r="I1136" t="b">
        <v>1</v>
      </c>
    </row>
    <row r="1137" spans="1:9" ht="14.85" customHeight="1" x14ac:dyDescent="0.3">
      <c r="A1137" t="s">
        <v>872</v>
      </c>
      <c r="B1137" t="s">
        <v>906</v>
      </c>
      <c r="C1137">
        <v>566473760</v>
      </c>
      <c r="D1137" s="1" t="s">
        <v>907</v>
      </c>
      <c r="E1137" s="14">
        <v>43215</v>
      </c>
      <c r="F1137" s="15" t="s">
        <v>4703</v>
      </c>
      <c r="G1137" s="16">
        <f t="shared" si="17"/>
        <v>6.0460648148141782E-4</v>
      </c>
      <c r="I1137" t="b">
        <v>1</v>
      </c>
    </row>
    <row r="1138" spans="1:9" ht="14.85" customHeight="1" x14ac:dyDescent="0.3">
      <c r="A1138" t="s">
        <v>872</v>
      </c>
      <c r="B1138" t="s">
        <v>2</v>
      </c>
      <c r="C1138">
        <v>566473760</v>
      </c>
      <c r="D1138" s="1" t="s">
        <v>3405</v>
      </c>
      <c r="E1138" s="14">
        <v>43223</v>
      </c>
      <c r="F1138" s="15" t="s">
        <v>4704</v>
      </c>
      <c r="I1138" t="b">
        <v>1</v>
      </c>
    </row>
    <row r="1139" spans="1:9" ht="14.85" customHeight="1" x14ac:dyDescent="0.3">
      <c r="A1139" t="s">
        <v>872</v>
      </c>
      <c r="B1139" t="s">
        <v>879</v>
      </c>
      <c r="C1139">
        <v>566473760</v>
      </c>
      <c r="D1139" s="1" t="s">
        <v>3406</v>
      </c>
      <c r="E1139" s="14">
        <v>43223</v>
      </c>
      <c r="F1139" s="15" t="s">
        <v>4705</v>
      </c>
      <c r="G1139" s="16">
        <f t="shared" si="17"/>
        <v>3.9050925925926405E-4</v>
      </c>
      <c r="I1139" t="b">
        <v>1</v>
      </c>
    </row>
    <row r="1140" spans="1:9" ht="14.85" customHeight="1" x14ac:dyDescent="0.3">
      <c r="A1140" t="s">
        <v>872</v>
      </c>
      <c r="B1140" t="s">
        <v>881</v>
      </c>
      <c r="C1140">
        <v>566473760</v>
      </c>
      <c r="D1140" s="1" t="s">
        <v>3408</v>
      </c>
      <c r="E1140" s="14">
        <v>43223</v>
      </c>
      <c r="F1140" s="15" t="s">
        <v>4706</v>
      </c>
      <c r="G1140" s="16">
        <f t="shared" si="17"/>
        <v>3.4994212962963234E-4</v>
      </c>
      <c r="I1140" t="b">
        <v>0</v>
      </c>
    </row>
    <row r="1141" spans="1:9" ht="14.85" customHeight="1" x14ac:dyDescent="0.3">
      <c r="A1141" t="s">
        <v>872</v>
      </c>
      <c r="B1141" t="s">
        <v>881</v>
      </c>
      <c r="C1141">
        <v>566473760</v>
      </c>
      <c r="D1141" s="1" t="s">
        <v>3437</v>
      </c>
      <c r="E1141" s="14">
        <v>43223</v>
      </c>
      <c r="F1141" s="15" t="s">
        <v>4707</v>
      </c>
      <c r="G1141" s="16">
        <f t="shared" si="17"/>
        <v>2.5077546296298214E-4</v>
      </c>
      <c r="I1141" t="b">
        <v>1</v>
      </c>
    </row>
    <row r="1142" spans="1:9" ht="14.85" customHeight="1" x14ac:dyDescent="0.3">
      <c r="A1142" t="s">
        <v>872</v>
      </c>
      <c r="B1142" t="s">
        <v>554</v>
      </c>
      <c r="C1142">
        <v>566473760</v>
      </c>
      <c r="D1142" s="1" t="s">
        <v>4708</v>
      </c>
      <c r="E1142" s="14">
        <v>43223</v>
      </c>
      <c r="F1142" s="15" t="s">
        <v>4709</v>
      </c>
      <c r="G1142" s="16">
        <f t="shared" si="17"/>
        <v>1.0222337962962347E-3</v>
      </c>
      <c r="I1142" t="b">
        <v>0</v>
      </c>
    </row>
    <row r="1143" spans="1:9" ht="14.85" customHeight="1" x14ac:dyDescent="0.3">
      <c r="A1143" t="s">
        <v>872</v>
      </c>
      <c r="B1143" t="s">
        <v>554</v>
      </c>
      <c r="C1143">
        <v>566473760</v>
      </c>
      <c r="D1143" s="1" t="s">
        <v>3988</v>
      </c>
      <c r="E1143" s="14">
        <v>43223</v>
      </c>
      <c r="F1143" s="15" t="s">
        <v>4710</v>
      </c>
      <c r="G1143" s="16">
        <f t="shared" si="17"/>
        <v>9.8043981481499287E-5</v>
      </c>
      <c r="I1143" t="b">
        <v>1</v>
      </c>
    </row>
    <row r="1144" spans="1:9" ht="14.85" customHeight="1" x14ac:dyDescent="0.3">
      <c r="A1144" t="s">
        <v>872</v>
      </c>
      <c r="B1144" t="s">
        <v>665</v>
      </c>
      <c r="C1144">
        <v>566473760</v>
      </c>
      <c r="D1144" s="1" t="s">
        <v>3424</v>
      </c>
      <c r="E1144" s="14">
        <v>43223</v>
      </c>
      <c r="F1144" s="15" t="s">
        <v>4711</v>
      </c>
      <c r="G1144" s="16">
        <f t="shared" si="17"/>
        <v>5.910069444444721E-4</v>
      </c>
      <c r="I1144" t="b">
        <v>1</v>
      </c>
    </row>
    <row r="1145" spans="1:9" s="18" customFormat="1" ht="14.85" customHeight="1" thickBot="1" x14ac:dyDescent="0.35">
      <c r="A1145" s="18" t="s">
        <v>872</v>
      </c>
      <c r="B1145" s="18" t="s">
        <v>762</v>
      </c>
      <c r="C1145" s="18">
        <v>566473760</v>
      </c>
      <c r="D1145" s="19" t="s">
        <v>907</v>
      </c>
      <c r="E1145" s="20">
        <v>43223</v>
      </c>
      <c r="F1145" s="21" t="s">
        <v>4712</v>
      </c>
      <c r="G1145" s="22">
        <f t="shared" si="17"/>
        <v>3.3671296296289288E-4</v>
      </c>
      <c r="H1145" s="22"/>
      <c r="I1145" s="18" t="b">
        <v>1</v>
      </c>
    </row>
    <row r="1146" spans="1:9" ht="14.85" customHeight="1" x14ac:dyDescent="0.3">
      <c r="A1146" t="s">
        <v>872</v>
      </c>
      <c r="B1146" t="s">
        <v>2</v>
      </c>
      <c r="C1146">
        <v>584901398</v>
      </c>
      <c r="D1146" s="1" t="s">
        <v>3405</v>
      </c>
      <c r="E1146" s="14">
        <v>43216</v>
      </c>
      <c r="F1146" s="15" t="s">
        <v>3215</v>
      </c>
      <c r="I1146" t="b">
        <v>1</v>
      </c>
    </row>
    <row r="1147" spans="1:9" ht="14.85" customHeight="1" x14ac:dyDescent="0.3">
      <c r="A1147" t="s">
        <v>872</v>
      </c>
      <c r="B1147" t="s">
        <v>879</v>
      </c>
      <c r="C1147">
        <v>584901398</v>
      </c>
      <c r="D1147" s="1" t="s">
        <v>3406</v>
      </c>
      <c r="E1147" s="14">
        <v>43216</v>
      </c>
      <c r="F1147" s="15" t="s">
        <v>4713</v>
      </c>
      <c r="G1147" s="16">
        <f t="shared" si="17"/>
        <v>7.2267361111111317E-4</v>
      </c>
      <c r="I1147" t="b">
        <v>1</v>
      </c>
    </row>
    <row r="1148" spans="1:9" ht="14.85" customHeight="1" x14ac:dyDescent="0.3">
      <c r="A1148" t="s">
        <v>872</v>
      </c>
      <c r="B1148" t="s">
        <v>881</v>
      </c>
      <c r="C1148">
        <v>584901398</v>
      </c>
      <c r="D1148" s="1" t="s">
        <v>4225</v>
      </c>
      <c r="E1148" s="14">
        <v>43216</v>
      </c>
      <c r="F1148" s="15" t="s">
        <v>4714</v>
      </c>
      <c r="G1148" s="16">
        <f t="shared" si="17"/>
        <v>3.7260416666667212E-4</v>
      </c>
      <c r="I1148" t="b">
        <v>1</v>
      </c>
    </row>
    <row r="1149" spans="1:9" ht="14.85" customHeight="1" x14ac:dyDescent="0.3">
      <c r="A1149" t="s">
        <v>872</v>
      </c>
      <c r="B1149" t="s">
        <v>554</v>
      </c>
      <c r="C1149">
        <v>584901398</v>
      </c>
      <c r="D1149" s="1" t="s">
        <v>4715</v>
      </c>
      <c r="E1149" s="14">
        <v>43216</v>
      </c>
      <c r="F1149" s="15" t="s">
        <v>4716</v>
      </c>
      <c r="G1149" s="16">
        <f t="shared" si="17"/>
        <v>6.2111111111110701E-4</v>
      </c>
      <c r="I1149" t="b">
        <v>1</v>
      </c>
    </row>
    <row r="1150" spans="1:9" ht="14.85" customHeight="1" x14ac:dyDescent="0.3">
      <c r="A1150" t="s">
        <v>872</v>
      </c>
      <c r="B1150" t="s">
        <v>665</v>
      </c>
      <c r="C1150">
        <v>584901398</v>
      </c>
      <c r="D1150" s="1" t="s">
        <v>3424</v>
      </c>
      <c r="E1150" s="14">
        <v>43216</v>
      </c>
      <c r="F1150" s="15" t="s">
        <v>4717</v>
      </c>
      <c r="G1150" s="16">
        <f t="shared" si="17"/>
        <v>1.3166898148148087E-3</v>
      </c>
      <c r="I1150" t="b">
        <v>1</v>
      </c>
    </row>
    <row r="1151" spans="1:9" ht="14.85" customHeight="1" x14ac:dyDescent="0.3">
      <c r="A1151" t="s">
        <v>872</v>
      </c>
      <c r="B1151" t="s">
        <v>762</v>
      </c>
      <c r="C1151">
        <v>584901398</v>
      </c>
      <c r="D1151" s="1" t="s">
        <v>3426</v>
      </c>
      <c r="E1151" s="14">
        <v>43216</v>
      </c>
      <c r="F1151" s="15" t="s">
        <v>4718</v>
      </c>
      <c r="G1151" s="16">
        <f t="shared" si="17"/>
        <v>1.1121875000000003E-3</v>
      </c>
      <c r="I1151" t="b">
        <v>0</v>
      </c>
    </row>
    <row r="1152" spans="1:9" s="18" customFormat="1" ht="14.85" customHeight="1" thickBot="1" x14ac:dyDescent="0.35">
      <c r="A1152" s="18" t="s">
        <v>872</v>
      </c>
      <c r="B1152" s="18" t="s">
        <v>762</v>
      </c>
      <c r="C1152" s="18">
        <v>584901398</v>
      </c>
      <c r="D1152" s="19" t="s">
        <v>907</v>
      </c>
      <c r="E1152" s="20">
        <v>43216</v>
      </c>
      <c r="F1152" s="21" t="s">
        <v>4719</v>
      </c>
      <c r="G1152" s="22">
        <f t="shared" si="17"/>
        <v>1.8867245370370392E-3</v>
      </c>
      <c r="H1152" s="22"/>
      <c r="I1152" s="18" t="b">
        <v>1</v>
      </c>
    </row>
    <row r="1153" spans="1:9" ht="14.85" customHeight="1" x14ac:dyDescent="0.3">
      <c r="A1153" t="s">
        <v>872</v>
      </c>
      <c r="B1153" t="s">
        <v>2</v>
      </c>
      <c r="C1153">
        <v>594515373</v>
      </c>
      <c r="D1153" s="1" t="s">
        <v>4720</v>
      </c>
      <c r="E1153" s="14">
        <v>43214</v>
      </c>
      <c r="F1153" s="15" t="s">
        <v>3216</v>
      </c>
      <c r="I1153" t="b">
        <v>0</v>
      </c>
    </row>
    <row r="1154" spans="1:9" ht="14.85" customHeight="1" x14ac:dyDescent="0.3">
      <c r="A1154" t="s">
        <v>872</v>
      </c>
      <c r="B1154" t="s">
        <v>2</v>
      </c>
      <c r="C1154">
        <v>594515373</v>
      </c>
      <c r="D1154" s="1" t="s">
        <v>4721</v>
      </c>
      <c r="E1154" s="14">
        <v>43214</v>
      </c>
      <c r="F1154" s="15" t="s">
        <v>3217</v>
      </c>
      <c r="G1154" s="16">
        <f t="shared" si="17"/>
        <v>8.0314814814815005E-4</v>
      </c>
      <c r="I1154" t="b">
        <v>1</v>
      </c>
    </row>
    <row r="1155" spans="1:9" ht="14.85" customHeight="1" x14ac:dyDescent="0.3">
      <c r="A1155" t="s">
        <v>872</v>
      </c>
      <c r="B1155" t="s">
        <v>879</v>
      </c>
      <c r="C1155">
        <v>594515373</v>
      </c>
      <c r="D1155" s="1" t="s">
        <v>3714</v>
      </c>
      <c r="E1155" s="14">
        <v>43214</v>
      </c>
      <c r="F1155" s="15" t="s">
        <v>4722</v>
      </c>
      <c r="G1155" s="16">
        <f t="shared" si="17"/>
        <v>7.8922453703703793E-4</v>
      </c>
      <c r="I1155" t="b">
        <v>0</v>
      </c>
    </row>
    <row r="1156" spans="1:9" ht="14.85" customHeight="1" x14ac:dyDescent="0.3">
      <c r="A1156" t="s">
        <v>872</v>
      </c>
      <c r="B1156" t="s">
        <v>879</v>
      </c>
      <c r="C1156">
        <v>594515373</v>
      </c>
      <c r="D1156" s="1" t="s">
        <v>3406</v>
      </c>
      <c r="E1156" s="14">
        <v>43214</v>
      </c>
      <c r="F1156" s="15" t="s">
        <v>4723</v>
      </c>
      <c r="G1156" s="16">
        <f t="shared" ref="G1156:G1219" si="18">F1156-F1155</f>
        <v>1.8915509259259146E-4</v>
      </c>
      <c r="I1156" t="b">
        <v>1</v>
      </c>
    </row>
    <row r="1157" spans="1:9" ht="14.85" customHeight="1" x14ac:dyDescent="0.3">
      <c r="A1157" t="s">
        <v>872</v>
      </c>
      <c r="B1157" t="s">
        <v>881</v>
      </c>
      <c r="C1157">
        <v>594515373</v>
      </c>
      <c r="D1157" s="1" t="s">
        <v>4724</v>
      </c>
      <c r="E1157" s="14">
        <v>43214</v>
      </c>
      <c r="F1157" s="15" t="s">
        <v>4725</v>
      </c>
      <c r="G1157" s="16">
        <f t="shared" si="18"/>
        <v>7.8238425925925698E-4</v>
      </c>
      <c r="I1157" t="b">
        <v>0</v>
      </c>
    </row>
    <row r="1158" spans="1:9" ht="14.85" customHeight="1" x14ac:dyDescent="0.3">
      <c r="A1158" t="s">
        <v>872</v>
      </c>
      <c r="B1158" t="s">
        <v>881</v>
      </c>
      <c r="C1158">
        <v>594515373</v>
      </c>
      <c r="D1158" s="1" t="s">
        <v>4726</v>
      </c>
      <c r="E1158" s="14">
        <v>43214</v>
      </c>
      <c r="F1158" s="15" t="s">
        <v>4727</v>
      </c>
      <c r="G1158" s="16">
        <f t="shared" si="18"/>
        <v>4.687615740740763E-4</v>
      </c>
      <c r="I1158" t="b">
        <v>1</v>
      </c>
    </row>
    <row r="1159" spans="1:9" ht="14.85" customHeight="1" x14ac:dyDescent="0.3">
      <c r="A1159" t="s">
        <v>872</v>
      </c>
      <c r="B1159" t="s">
        <v>554</v>
      </c>
      <c r="C1159">
        <v>594515373</v>
      </c>
      <c r="D1159" s="1" t="s">
        <v>4728</v>
      </c>
      <c r="E1159" s="14">
        <v>43214</v>
      </c>
      <c r="F1159" s="15" t="s">
        <v>4729</v>
      </c>
      <c r="G1159" s="16">
        <f t="shared" si="18"/>
        <v>8.9968749999999771E-4</v>
      </c>
      <c r="I1159" t="b">
        <v>1</v>
      </c>
    </row>
    <row r="1160" spans="1:9" ht="14.85" customHeight="1" x14ac:dyDescent="0.3">
      <c r="A1160" t="s">
        <v>872</v>
      </c>
      <c r="B1160" t="s">
        <v>665</v>
      </c>
      <c r="C1160">
        <v>594515373</v>
      </c>
      <c r="D1160" s="1" t="s">
        <v>3753</v>
      </c>
      <c r="E1160" s="14">
        <v>43214</v>
      </c>
      <c r="F1160" s="15" t="s">
        <v>4730</v>
      </c>
      <c r="G1160" s="16">
        <f t="shared" si="18"/>
        <v>1.1299768518518525E-3</v>
      </c>
      <c r="I1160" t="b">
        <v>0</v>
      </c>
    </row>
    <row r="1161" spans="1:9" ht="14.85" customHeight="1" x14ac:dyDescent="0.3">
      <c r="A1161" t="s">
        <v>872</v>
      </c>
      <c r="B1161" t="s">
        <v>665</v>
      </c>
      <c r="C1161">
        <v>594515373</v>
      </c>
      <c r="D1161" s="1" t="s">
        <v>3649</v>
      </c>
      <c r="E1161" s="14">
        <v>43214</v>
      </c>
      <c r="F1161" s="15" t="s">
        <v>4731</v>
      </c>
      <c r="G1161" s="16">
        <f t="shared" si="18"/>
        <v>2.9133101851851889E-4</v>
      </c>
      <c r="I1161" t="b">
        <v>0</v>
      </c>
    </row>
    <row r="1162" spans="1:9" ht="14.85" customHeight="1" x14ac:dyDescent="0.3">
      <c r="A1162" t="s">
        <v>872</v>
      </c>
      <c r="B1162" t="s">
        <v>665</v>
      </c>
      <c r="C1162">
        <v>594515373</v>
      </c>
      <c r="D1162" s="1" t="s">
        <v>3424</v>
      </c>
      <c r="E1162" s="14">
        <v>43214</v>
      </c>
      <c r="F1162" s="15" t="s">
        <v>4732</v>
      </c>
      <c r="G1162" s="16">
        <f t="shared" si="18"/>
        <v>1.5289351851852095E-4</v>
      </c>
      <c r="I1162" t="b">
        <v>1</v>
      </c>
    </row>
    <row r="1163" spans="1:9" ht="14.85" customHeight="1" x14ac:dyDescent="0.3">
      <c r="A1163" t="s">
        <v>872</v>
      </c>
      <c r="B1163" t="s">
        <v>762</v>
      </c>
      <c r="C1163">
        <v>594515373</v>
      </c>
      <c r="D1163" s="1" t="s">
        <v>3426</v>
      </c>
      <c r="E1163" s="14">
        <v>43214</v>
      </c>
      <c r="F1163" s="15" t="s">
        <v>4733</v>
      </c>
      <c r="G1163" s="16">
        <f t="shared" si="18"/>
        <v>1.9486458333333317E-3</v>
      </c>
      <c r="I1163" t="b">
        <v>0</v>
      </c>
    </row>
    <row r="1164" spans="1:9" ht="14.85" customHeight="1" x14ac:dyDescent="0.3">
      <c r="A1164" t="s">
        <v>872</v>
      </c>
      <c r="B1164" t="s">
        <v>762</v>
      </c>
      <c r="C1164">
        <v>594515373</v>
      </c>
      <c r="D1164" s="1" t="s">
        <v>907</v>
      </c>
      <c r="E1164" s="14">
        <v>43214</v>
      </c>
      <c r="F1164" s="15" t="s">
        <v>4734</v>
      </c>
      <c r="G1164" s="16">
        <f t="shared" si="18"/>
        <v>8.1344907407407407E-4</v>
      </c>
      <c r="I1164" t="b">
        <v>1</v>
      </c>
    </row>
    <row r="1165" spans="1:9" ht="14.85" customHeight="1" x14ac:dyDescent="0.3">
      <c r="A1165" t="s">
        <v>872</v>
      </c>
      <c r="B1165" t="s">
        <v>2</v>
      </c>
      <c r="C1165">
        <v>594515373</v>
      </c>
      <c r="D1165" s="1" t="s">
        <v>3405</v>
      </c>
      <c r="E1165" s="14">
        <v>43220</v>
      </c>
      <c r="F1165" s="15" t="s">
        <v>4735</v>
      </c>
      <c r="G1165" s="16">
        <f t="shared" si="18"/>
        <v>4.1226006944444449E-2</v>
      </c>
      <c r="I1165" t="b">
        <v>1</v>
      </c>
    </row>
    <row r="1166" spans="1:9" ht="14.85" customHeight="1" x14ac:dyDescent="0.3">
      <c r="A1166" t="s">
        <v>872</v>
      </c>
      <c r="B1166" t="s">
        <v>879</v>
      </c>
      <c r="C1166">
        <v>594515373</v>
      </c>
      <c r="D1166" s="1" t="s">
        <v>3406</v>
      </c>
      <c r="E1166" s="14">
        <v>43220</v>
      </c>
      <c r="F1166" s="15" t="s">
        <v>4736</v>
      </c>
      <c r="G1166" s="16">
        <f t="shared" si="18"/>
        <v>6.3475694444444647E-4</v>
      </c>
      <c r="I1166" t="b">
        <v>1</v>
      </c>
    </row>
    <row r="1167" spans="1:9" ht="14.85" customHeight="1" x14ac:dyDescent="0.3">
      <c r="A1167" t="s">
        <v>872</v>
      </c>
      <c r="B1167" t="s">
        <v>881</v>
      </c>
      <c r="C1167">
        <v>594515373</v>
      </c>
      <c r="D1167" s="1" t="s">
        <v>3437</v>
      </c>
      <c r="E1167" s="14">
        <v>43220</v>
      </c>
      <c r="F1167" s="15" t="s">
        <v>4737</v>
      </c>
      <c r="G1167" s="16">
        <f t="shared" si="18"/>
        <v>5.7974537037036589E-4</v>
      </c>
      <c r="I1167" t="b">
        <v>1</v>
      </c>
    </row>
    <row r="1168" spans="1:9" ht="14.85" customHeight="1" x14ac:dyDescent="0.3">
      <c r="A1168" t="s">
        <v>872</v>
      </c>
      <c r="B1168" t="s">
        <v>554</v>
      </c>
      <c r="C1168">
        <v>594515373</v>
      </c>
      <c r="D1168" s="1" t="s">
        <v>4738</v>
      </c>
      <c r="E1168" s="14">
        <v>43220</v>
      </c>
      <c r="F1168" s="15" t="s">
        <v>4739</v>
      </c>
      <c r="G1168" s="16">
        <f t="shared" si="18"/>
        <v>7.7170138888889295E-4</v>
      </c>
      <c r="I1168" t="b">
        <v>1</v>
      </c>
    </row>
    <row r="1169" spans="1:9" ht="14.85" customHeight="1" x14ac:dyDescent="0.3">
      <c r="A1169" t="s">
        <v>872</v>
      </c>
      <c r="B1169" t="s">
        <v>665</v>
      </c>
      <c r="C1169">
        <v>594515373</v>
      </c>
      <c r="D1169" s="1" t="s">
        <v>3602</v>
      </c>
      <c r="E1169" s="14">
        <v>43220</v>
      </c>
      <c r="F1169" s="15" t="s">
        <v>4740</v>
      </c>
      <c r="G1169" s="16">
        <f t="shared" si="18"/>
        <v>1.0161805555555584E-3</v>
      </c>
      <c r="I1169" t="b">
        <v>0</v>
      </c>
    </row>
    <row r="1170" spans="1:9" ht="14.85" customHeight="1" x14ac:dyDescent="0.3">
      <c r="A1170" t="s">
        <v>872</v>
      </c>
      <c r="B1170" t="s">
        <v>665</v>
      </c>
      <c r="C1170">
        <v>594515373</v>
      </c>
      <c r="D1170" s="1" t="s">
        <v>3600</v>
      </c>
      <c r="E1170" s="14">
        <v>43220</v>
      </c>
      <c r="F1170" s="15" t="s">
        <v>4741</v>
      </c>
      <c r="G1170" s="16">
        <f t="shared" si="18"/>
        <v>1.4143518518518194E-4</v>
      </c>
      <c r="I1170" t="b">
        <v>0</v>
      </c>
    </row>
    <row r="1171" spans="1:9" ht="14.85" customHeight="1" x14ac:dyDescent="0.3">
      <c r="A1171" t="s">
        <v>872</v>
      </c>
      <c r="B1171" t="s">
        <v>665</v>
      </c>
      <c r="C1171">
        <v>594515373</v>
      </c>
      <c r="D1171" s="1" t="s">
        <v>4742</v>
      </c>
      <c r="E1171" s="14">
        <v>43220</v>
      </c>
      <c r="F1171" s="15" t="s">
        <v>4743</v>
      </c>
      <c r="G1171" s="16">
        <f t="shared" si="18"/>
        <v>2.4806712962963107E-4</v>
      </c>
      <c r="I1171" t="b">
        <v>0</v>
      </c>
    </row>
    <row r="1172" spans="1:9" ht="14.85" customHeight="1" x14ac:dyDescent="0.3">
      <c r="A1172" t="s">
        <v>872</v>
      </c>
      <c r="B1172" t="s">
        <v>665</v>
      </c>
      <c r="C1172">
        <v>594515373</v>
      </c>
      <c r="D1172" s="1" t="s">
        <v>4744</v>
      </c>
      <c r="E1172" s="14">
        <v>43220</v>
      </c>
      <c r="F1172" s="15" t="s">
        <v>4745</v>
      </c>
      <c r="G1172" s="16">
        <f t="shared" si="18"/>
        <v>3.802662037036969E-4</v>
      </c>
      <c r="I1172" t="b">
        <v>0</v>
      </c>
    </row>
    <row r="1173" spans="1:9" ht="14.85" customHeight="1" x14ac:dyDescent="0.3">
      <c r="A1173" t="s">
        <v>872</v>
      </c>
      <c r="B1173" t="s">
        <v>665</v>
      </c>
      <c r="C1173">
        <v>594515373</v>
      </c>
      <c r="D1173" s="1" t="s">
        <v>3416</v>
      </c>
      <c r="E1173" s="14">
        <v>43220</v>
      </c>
      <c r="F1173" s="15" t="s">
        <v>4746</v>
      </c>
      <c r="G1173" s="16">
        <f t="shared" si="18"/>
        <v>4.5081018518519644E-4</v>
      </c>
      <c r="I1173" t="b">
        <v>0</v>
      </c>
    </row>
    <row r="1174" spans="1:9" ht="14.85" customHeight="1" x14ac:dyDescent="0.3">
      <c r="A1174" t="s">
        <v>872</v>
      </c>
      <c r="B1174" t="s">
        <v>665</v>
      </c>
      <c r="C1174">
        <v>594515373</v>
      </c>
      <c r="D1174" s="1" t="s">
        <v>3418</v>
      </c>
      <c r="E1174" s="14">
        <v>43220</v>
      </c>
      <c r="F1174" s="15" t="s">
        <v>4747</v>
      </c>
      <c r="G1174" s="16">
        <f t="shared" si="18"/>
        <v>5.0377314814814556E-4</v>
      </c>
      <c r="I1174" t="b">
        <v>0</v>
      </c>
    </row>
    <row r="1175" spans="1:9" ht="14.85" customHeight="1" x14ac:dyDescent="0.3">
      <c r="A1175" t="s">
        <v>872</v>
      </c>
      <c r="B1175" t="s">
        <v>665</v>
      </c>
      <c r="C1175">
        <v>594515373</v>
      </c>
      <c r="D1175" s="1" t="s">
        <v>3418</v>
      </c>
      <c r="E1175" s="14">
        <v>43220</v>
      </c>
      <c r="F1175" s="15" t="s">
        <v>4748</v>
      </c>
      <c r="G1175" s="16">
        <f t="shared" si="18"/>
        <v>7.656909722222216E-3</v>
      </c>
      <c r="I1175" t="b">
        <v>0</v>
      </c>
    </row>
    <row r="1176" spans="1:9" ht="14.85" customHeight="1" x14ac:dyDescent="0.3">
      <c r="A1176" t="s">
        <v>872</v>
      </c>
      <c r="B1176" t="s">
        <v>665</v>
      </c>
      <c r="C1176">
        <v>594515373</v>
      </c>
      <c r="D1176" s="1" t="s">
        <v>3424</v>
      </c>
      <c r="E1176" s="14">
        <v>43220</v>
      </c>
      <c r="F1176" s="15" t="s">
        <v>4749</v>
      </c>
      <c r="G1176" s="16">
        <f t="shared" si="18"/>
        <v>2.4777777777777732E-4</v>
      </c>
      <c r="I1176" t="b">
        <v>1</v>
      </c>
    </row>
    <row r="1177" spans="1:9" ht="14.85" customHeight="1" x14ac:dyDescent="0.3">
      <c r="A1177" t="s">
        <v>872</v>
      </c>
      <c r="B1177" t="s">
        <v>762</v>
      </c>
      <c r="C1177">
        <v>594515373</v>
      </c>
      <c r="D1177" s="1" t="s">
        <v>4309</v>
      </c>
      <c r="E1177" s="14">
        <v>43220</v>
      </c>
      <c r="F1177" s="15" t="s">
        <v>4750</v>
      </c>
      <c r="G1177" s="16">
        <f t="shared" si="18"/>
        <v>3.2214814814814779E-3</v>
      </c>
      <c r="I1177" t="b">
        <v>0</v>
      </c>
    </row>
    <row r="1178" spans="1:9" ht="14.85" customHeight="1" x14ac:dyDescent="0.3">
      <c r="A1178" t="s">
        <v>872</v>
      </c>
      <c r="B1178" t="s">
        <v>762</v>
      </c>
      <c r="C1178">
        <v>594515373</v>
      </c>
      <c r="D1178" s="1" t="s">
        <v>4420</v>
      </c>
      <c r="E1178" s="14">
        <v>43220</v>
      </c>
      <c r="F1178" s="15" t="s">
        <v>4751</v>
      </c>
      <c r="G1178" s="16">
        <f t="shared" si="18"/>
        <v>5.7290509259259881E-4</v>
      </c>
      <c r="I1178" t="b">
        <v>1</v>
      </c>
    </row>
    <row r="1179" spans="1:9" ht="14.85" customHeight="1" x14ac:dyDescent="0.3">
      <c r="A1179" t="s">
        <v>872</v>
      </c>
      <c r="B1179" t="s">
        <v>2</v>
      </c>
      <c r="C1179">
        <v>594515373</v>
      </c>
      <c r="D1179" s="1" t="s">
        <v>3405</v>
      </c>
      <c r="E1179" s="14">
        <v>43222</v>
      </c>
      <c r="F1179" s="15" t="s">
        <v>4752</v>
      </c>
      <c r="G1179" s="16">
        <f t="shared" si="18"/>
        <v>0.59823438657407402</v>
      </c>
      <c r="I1179" t="b">
        <v>1</v>
      </c>
    </row>
    <row r="1180" spans="1:9" ht="14.85" customHeight="1" x14ac:dyDescent="0.3">
      <c r="A1180" t="s">
        <v>872</v>
      </c>
      <c r="B1180" t="s">
        <v>879</v>
      </c>
      <c r="C1180">
        <v>594515373</v>
      </c>
      <c r="D1180" s="1" t="s">
        <v>3406</v>
      </c>
      <c r="E1180" s="14">
        <v>43222</v>
      </c>
      <c r="F1180" s="15" t="s">
        <v>4753</v>
      </c>
      <c r="G1180" s="16">
        <f t="shared" si="18"/>
        <v>4.2983796296303112E-4</v>
      </c>
      <c r="I1180" t="b">
        <v>1</v>
      </c>
    </row>
    <row r="1181" spans="1:9" ht="14.85" customHeight="1" x14ac:dyDescent="0.3">
      <c r="A1181" t="s">
        <v>872</v>
      </c>
      <c r="B1181" t="s">
        <v>881</v>
      </c>
      <c r="C1181">
        <v>594515373</v>
      </c>
      <c r="D1181" s="1" t="s">
        <v>4754</v>
      </c>
      <c r="E1181" s="14">
        <v>43222</v>
      </c>
      <c r="F1181" s="15" t="s">
        <v>4755</v>
      </c>
      <c r="G1181" s="16">
        <f t="shared" si="18"/>
        <v>3.9366898148140983E-4</v>
      </c>
      <c r="I1181" t="b">
        <v>0</v>
      </c>
    </row>
    <row r="1182" spans="1:9" ht="14.85" customHeight="1" x14ac:dyDescent="0.3">
      <c r="A1182" t="s">
        <v>872</v>
      </c>
      <c r="B1182" t="s">
        <v>881</v>
      </c>
      <c r="C1182">
        <v>594515373</v>
      </c>
      <c r="D1182" s="1" t="s">
        <v>4756</v>
      </c>
      <c r="E1182" s="14">
        <v>43222</v>
      </c>
      <c r="F1182" s="15" t="s">
        <v>4757</v>
      </c>
      <c r="G1182" s="16">
        <f t="shared" si="18"/>
        <v>6.8814814814810443E-4</v>
      </c>
      <c r="I1182" t="b">
        <v>0</v>
      </c>
    </row>
    <row r="1183" spans="1:9" ht="14.85" customHeight="1" x14ac:dyDescent="0.3">
      <c r="A1183" t="s">
        <v>872</v>
      </c>
      <c r="B1183" t="s">
        <v>881</v>
      </c>
      <c r="C1183">
        <v>594515373</v>
      </c>
      <c r="D1183" s="1" t="s">
        <v>4758</v>
      </c>
      <c r="E1183" s="14">
        <v>43222</v>
      </c>
      <c r="F1183" s="15" t="s">
        <v>4759</v>
      </c>
      <c r="G1183" s="16">
        <f t="shared" si="18"/>
        <v>7.0657407407415107E-4</v>
      </c>
      <c r="I1183" t="b">
        <v>0</v>
      </c>
    </row>
    <row r="1184" spans="1:9" ht="14.85" customHeight="1" x14ac:dyDescent="0.3">
      <c r="A1184" t="s">
        <v>872</v>
      </c>
      <c r="B1184" t="s">
        <v>881</v>
      </c>
      <c r="C1184">
        <v>594515373</v>
      </c>
      <c r="D1184" s="1" t="s">
        <v>3637</v>
      </c>
      <c r="E1184" s="14">
        <v>43222</v>
      </c>
      <c r="F1184" s="15" t="s">
        <v>4760</v>
      </c>
      <c r="G1184" s="16">
        <f t="shared" si="18"/>
        <v>5.6349537037025943E-4</v>
      </c>
      <c r="I1184" t="b">
        <v>0</v>
      </c>
    </row>
    <row r="1185" spans="1:9" ht="14.85" customHeight="1" x14ac:dyDescent="0.3">
      <c r="A1185" t="s">
        <v>872</v>
      </c>
      <c r="B1185" t="s">
        <v>881</v>
      </c>
      <c r="C1185">
        <v>594515373</v>
      </c>
      <c r="D1185" s="1" t="s">
        <v>3635</v>
      </c>
      <c r="E1185" s="14">
        <v>43222</v>
      </c>
      <c r="F1185" s="15" t="s">
        <v>4761</v>
      </c>
      <c r="G1185" s="16">
        <f t="shared" si="18"/>
        <v>5.5083333333338924E-4</v>
      </c>
      <c r="I1185" t="b">
        <v>0</v>
      </c>
    </row>
    <row r="1186" spans="1:9" ht="14.85" customHeight="1" x14ac:dyDescent="0.3">
      <c r="A1186" t="s">
        <v>872</v>
      </c>
      <c r="B1186" t="s">
        <v>881</v>
      </c>
      <c r="C1186">
        <v>594515373</v>
      </c>
      <c r="D1186" s="1" t="s">
        <v>3437</v>
      </c>
      <c r="E1186" s="14">
        <v>43222</v>
      </c>
      <c r="F1186" s="15" t="s">
        <v>4762</v>
      </c>
      <c r="G1186" s="16">
        <f t="shared" si="18"/>
        <v>6.1636574074075412E-4</v>
      </c>
      <c r="I1186" t="b">
        <v>1</v>
      </c>
    </row>
    <row r="1187" spans="1:9" ht="14.85" customHeight="1" x14ac:dyDescent="0.3">
      <c r="A1187" t="s">
        <v>872</v>
      </c>
      <c r="B1187" t="s">
        <v>554</v>
      </c>
      <c r="C1187">
        <v>594515373</v>
      </c>
      <c r="D1187" s="1" t="s">
        <v>4763</v>
      </c>
      <c r="E1187" s="14">
        <v>43222</v>
      </c>
      <c r="F1187" s="15" t="s">
        <v>4764</v>
      </c>
      <c r="G1187" s="16">
        <f t="shared" si="18"/>
        <v>3.6144907407407167E-3</v>
      </c>
      <c r="I1187" t="b">
        <v>0</v>
      </c>
    </row>
    <row r="1188" spans="1:9" ht="14.85" customHeight="1" x14ac:dyDescent="0.3">
      <c r="A1188" t="s">
        <v>872</v>
      </c>
      <c r="B1188" t="s">
        <v>554</v>
      </c>
      <c r="C1188">
        <v>594515373</v>
      </c>
      <c r="D1188" s="1" t="s">
        <v>4765</v>
      </c>
      <c r="E1188" s="14">
        <v>43222</v>
      </c>
      <c r="F1188" s="15" t="s">
        <v>4766</v>
      </c>
      <c r="G1188" s="16">
        <f t="shared" si="18"/>
        <v>5.9983796296292358E-4</v>
      </c>
      <c r="I1188" t="b">
        <v>0</v>
      </c>
    </row>
    <row r="1189" spans="1:9" ht="14.85" customHeight="1" x14ac:dyDescent="0.3">
      <c r="A1189" t="s">
        <v>872</v>
      </c>
      <c r="B1189" t="s">
        <v>554</v>
      </c>
      <c r="C1189">
        <v>594515373</v>
      </c>
      <c r="D1189" s="1" t="s">
        <v>3913</v>
      </c>
      <c r="E1189" s="14">
        <v>43222</v>
      </c>
      <c r="F1189" s="15" t="s">
        <v>4767</v>
      </c>
      <c r="G1189" s="16">
        <f t="shared" si="18"/>
        <v>4.0312500000005969E-4</v>
      </c>
      <c r="I1189" t="b">
        <v>1</v>
      </c>
    </row>
    <row r="1190" spans="1:9" ht="14.85" customHeight="1" x14ac:dyDescent="0.3">
      <c r="A1190" t="s">
        <v>872</v>
      </c>
      <c r="B1190" t="s">
        <v>665</v>
      </c>
      <c r="C1190">
        <v>594515373</v>
      </c>
      <c r="D1190" s="1" t="s">
        <v>3422</v>
      </c>
      <c r="E1190" s="14">
        <v>43222</v>
      </c>
      <c r="F1190" s="15" t="s">
        <v>4768</v>
      </c>
      <c r="G1190" s="16">
        <f t="shared" si="18"/>
        <v>5.399351851851808E-3</v>
      </c>
      <c r="I1190" t="b">
        <v>0</v>
      </c>
    </row>
    <row r="1191" spans="1:9" s="18" customFormat="1" ht="14.85" customHeight="1" thickBot="1" x14ac:dyDescent="0.35">
      <c r="A1191" s="18" t="s">
        <v>872</v>
      </c>
      <c r="B1191" s="18" t="s">
        <v>665</v>
      </c>
      <c r="C1191" s="18">
        <v>594515373</v>
      </c>
      <c r="D1191" s="19" t="s">
        <v>3424</v>
      </c>
      <c r="E1191" s="20">
        <v>43222</v>
      </c>
      <c r="F1191" s="21" t="s">
        <v>4769</v>
      </c>
      <c r="G1191" s="22">
        <f t="shared" si="18"/>
        <v>2.5765046296299943E-4</v>
      </c>
      <c r="H1191" s="22"/>
      <c r="I1191" s="18" t="b">
        <v>1</v>
      </c>
    </row>
    <row r="1192" spans="1:9" ht="14.85" customHeight="1" x14ac:dyDescent="0.3">
      <c r="A1192" t="s">
        <v>872</v>
      </c>
      <c r="B1192" t="s">
        <v>2</v>
      </c>
      <c r="C1192">
        <v>596146975</v>
      </c>
      <c r="D1192" s="1" t="s">
        <v>3400</v>
      </c>
      <c r="E1192" s="14">
        <v>43223</v>
      </c>
      <c r="F1192" s="15" t="s">
        <v>3218</v>
      </c>
      <c r="I1192" t="b">
        <v>0</v>
      </c>
    </row>
    <row r="1193" spans="1:9" ht="14.85" customHeight="1" x14ac:dyDescent="0.3">
      <c r="A1193" t="s">
        <v>872</v>
      </c>
      <c r="B1193" t="s">
        <v>2</v>
      </c>
      <c r="C1193">
        <v>596146975</v>
      </c>
      <c r="D1193" s="1" t="s">
        <v>3405</v>
      </c>
      <c r="E1193" s="14">
        <v>43223</v>
      </c>
      <c r="F1193" s="15" t="s">
        <v>3219</v>
      </c>
      <c r="G1193" s="16">
        <f t="shared" si="18"/>
        <v>8.6562499999998099E-5</v>
      </c>
      <c r="I1193" t="b">
        <v>1</v>
      </c>
    </row>
    <row r="1194" spans="1:9" ht="14.85" customHeight="1" x14ac:dyDescent="0.3">
      <c r="A1194" t="s">
        <v>872</v>
      </c>
      <c r="B1194" t="s">
        <v>879</v>
      </c>
      <c r="C1194">
        <v>596146975</v>
      </c>
      <c r="D1194" s="1" t="s">
        <v>4770</v>
      </c>
      <c r="E1194" s="14">
        <v>43223</v>
      </c>
      <c r="F1194" s="15" t="s">
        <v>4771</v>
      </c>
      <c r="G1194" s="16">
        <f t="shared" si="18"/>
        <v>9.4083333333333519E-4</v>
      </c>
      <c r="I1194" t="b">
        <v>0</v>
      </c>
    </row>
    <row r="1195" spans="1:9" ht="14.85" customHeight="1" x14ac:dyDescent="0.3">
      <c r="A1195" t="s">
        <v>872</v>
      </c>
      <c r="B1195" t="s">
        <v>879</v>
      </c>
      <c r="C1195">
        <v>596146975</v>
      </c>
      <c r="D1195" s="1" t="s">
        <v>4770</v>
      </c>
      <c r="E1195" s="14">
        <v>43223</v>
      </c>
      <c r="F1195" s="15" t="s">
        <v>4772</v>
      </c>
      <c r="G1195" s="16">
        <f t="shared" si="18"/>
        <v>7.753472222221669E-5</v>
      </c>
      <c r="I1195" t="b">
        <v>0</v>
      </c>
    </row>
    <row r="1196" spans="1:9" ht="14.85" customHeight="1" x14ac:dyDescent="0.3">
      <c r="A1196" t="s">
        <v>872</v>
      </c>
      <c r="B1196" t="s">
        <v>879</v>
      </c>
      <c r="C1196">
        <v>596146975</v>
      </c>
      <c r="D1196" s="1" t="s">
        <v>4770</v>
      </c>
      <c r="E1196" s="14">
        <v>43223</v>
      </c>
      <c r="F1196" s="15" t="s">
        <v>4773</v>
      </c>
      <c r="G1196" s="16">
        <f t="shared" si="18"/>
        <v>1.5526620370370781E-4</v>
      </c>
      <c r="I1196" t="b">
        <v>0</v>
      </c>
    </row>
    <row r="1197" spans="1:9" ht="14.85" customHeight="1" x14ac:dyDescent="0.3">
      <c r="A1197" t="s">
        <v>872</v>
      </c>
      <c r="B1197" t="s">
        <v>879</v>
      </c>
      <c r="C1197">
        <v>596146975</v>
      </c>
      <c r="D1197" s="1" t="s">
        <v>4774</v>
      </c>
      <c r="E1197" s="14">
        <v>43223</v>
      </c>
      <c r="F1197" s="15" t="s">
        <v>4775</v>
      </c>
      <c r="G1197" s="16">
        <f t="shared" si="18"/>
        <v>2.5745370370371112E-4</v>
      </c>
      <c r="I1197" t="b">
        <v>0</v>
      </c>
    </row>
    <row r="1198" spans="1:9" ht="14.85" customHeight="1" x14ac:dyDescent="0.3">
      <c r="A1198" t="s">
        <v>872</v>
      </c>
      <c r="B1198" t="s">
        <v>879</v>
      </c>
      <c r="C1198">
        <v>596146975</v>
      </c>
      <c r="D1198" s="1" t="s">
        <v>4776</v>
      </c>
      <c r="E1198" s="14">
        <v>43223</v>
      </c>
      <c r="F1198" s="15" t="s">
        <v>4777</v>
      </c>
      <c r="G1198" s="16">
        <f t="shared" si="18"/>
        <v>9.0300925925920761E-5</v>
      </c>
      <c r="I1198" t="b">
        <v>0</v>
      </c>
    </row>
    <row r="1199" spans="1:9" ht="14.85" customHeight="1" x14ac:dyDescent="0.3">
      <c r="A1199" t="s">
        <v>872</v>
      </c>
      <c r="B1199" t="s">
        <v>879</v>
      </c>
      <c r="C1199">
        <v>596146975</v>
      </c>
      <c r="D1199" s="1" t="s">
        <v>4778</v>
      </c>
      <c r="E1199" s="14">
        <v>43223</v>
      </c>
      <c r="F1199" s="15" t="s">
        <v>4779</v>
      </c>
      <c r="G1199" s="16">
        <f t="shared" si="18"/>
        <v>2.3326388888889049E-4</v>
      </c>
      <c r="I1199" t="b">
        <v>0</v>
      </c>
    </row>
    <row r="1200" spans="1:9" ht="14.85" customHeight="1" x14ac:dyDescent="0.3">
      <c r="A1200" t="s">
        <v>872</v>
      </c>
      <c r="B1200" t="s">
        <v>879</v>
      </c>
      <c r="C1200">
        <v>596146975</v>
      </c>
      <c r="D1200" s="1" t="s">
        <v>4780</v>
      </c>
      <c r="E1200" s="14">
        <v>43223</v>
      </c>
      <c r="F1200" s="15" t="s">
        <v>4781</v>
      </c>
      <c r="G1200" s="16">
        <f t="shared" si="18"/>
        <v>8.4097222222218049E-5</v>
      </c>
      <c r="I1200" t="b">
        <v>0</v>
      </c>
    </row>
    <row r="1201" spans="1:9" ht="14.85" customHeight="1" x14ac:dyDescent="0.3">
      <c r="A1201" t="s">
        <v>872</v>
      </c>
      <c r="B1201" t="s">
        <v>879</v>
      </c>
      <c r="C1201">
        <v>596146975</v>
      </c>
      <c r="D1201" s="1" t="s">
        <v>4782</v>
      </c>
      <c r="E1201" s="14">
        <v>43223</v>
      </c>
      <c r="F1201" s="15" t="s">
        <v>4783</v>
      </c>
      <c r="G1201" s="16">
        <f t="shared" si="18"/>
        <v>5.5004629629629154E-4</v>
      </c>
      <c r="I1201" t="b">
        <v>0</v>
      </c>
    </row>
    <row r="1202" spans="1:9" ht="14.85" customHeight="1" x14ac:dyDescent="0.3">
      <c r="A1202" t="s">
        <v>872</v>
      </c>
      <c r="B1202" t="s">
        <v>879</v>
      </c>
      <c r="C1202">
        <v>596146975</v>
      </c>
      <c r="D1202" s="1" t="s">
        <v>4784</v>
      </c>
      <c r="E1202" s="14">
        <v>43223</v>
      </c>
      <c r="F1202" s="15" t="s">
        <v>4785</v>
      </c>
      <c r="G1202" s="16">
        <f t="shared" si="18"/>
        <v>2.3743055555557058E-4</v>
      </c>
      <c r="I1202" t="b">
        <v>0</v>
      </c>
    </row>
    <row r="1203" spans="1:9" ht="14.85" customHeight="1" x14ac:dyDescent="0.3">
      <c r="A1203" t="s">
        <v>872</v>
      </c>
      <c r="B1203" t="s">
        <v>879</v>
      </c>
      <c r="C1203">
        <v>596146975</v>
      </c>
      <c r="D1203" s="1" t="s">
        <v>4786</v>
      </c>
      <c r="E1203" s="14">
        <v>43223</v>
      </c>
      <c r="F1203" s="15" t="s">
        <v>4787</v>
      </c>
      <c r="G1203" s="16">
        <f t="shared" si="18"/>
        <v>7.5324074074067937E-5</v>
      </c>
      <c r="I1203" t="b">
        <v>0</v>
      </c>
    </row>
    <row r="1204" spans="1:9" ht="14.85" customHeight="1" x14ac:dyDescent="0.3">
      <c r="A1204" t="s">
        <v>872</v>
      </c>
      <c r="B1204" t="s">
        <v>879</v>
      </c>
      <c r="C1204">
        <v>596146975</v>
      </c>
      <c r="D1204" s="1" t="s">
        <v>4788</v>
      </c>
      <c r="E1204" s="14">
        <v>43223</v>
      </c>
      <c r="F1204" s="15" t="s">
        <v>4789</v>
      </c>
      <c r="G1204" s="16">
        <f t="shared" si="18"/>
        <v>7.3854166666664778E-5</v>
      </c>
      <c r="I1204" t="b">
        <v>0</v>
      </c>
    </row>
    <row r="1205" spans="1:9" ht="14.85" customHeight="1" x14ac:dyDescent="0.3">
      <c r="A1205" t="s">
        <v>872</v>
      </c>
      <c r="B1205" t="s">
        <v>879</v>
      </c>
      <c r="C1205">
        <v>596146975</v>
      </c>
      <c r="D1205" s="1" t="s">
        <v>4790</v>
      </c>
      <c r="E1205" s="14">
        <v>43223</v>
      </c>
      <c r="F1205" s="15" t="s">
        <v>4791</v>
      </c>
      <c r="G1205" s="16">
        <f t="shared" si="18"/>
        <v>4.153240740740749E-4</v>
      </c>
      <c r="I1205" t="b">
        <v>0</v>
      </c>
    </row>
    <row r="1206" spans="1:9" ht="14.85" customHeight="1" x14ac:dyDescent="0.3">
      <c r="A1206" t="s">
        <v>872</v>
      </c>
      <c r="B1206" t="s">
        <v>879</v>
      </c>
      <c r="C1206">
        <v>596146975</v>
      </c>
      <c r="D1206" s="1" t="s">
        <v>4792</v>
      </c>
      <c r="E1206" s="14">
        <v>43223</v>
      </c>
      <c r="F1206" s="15" t="s">
        <v>4793</v>
      </c>
      <c r="G1206" s="16">
        <f t="shared" si="18"/>
        <v>1.6008101851851253E-4</v>
      </c>
      <c r="I1206" t="b">
        <v>0</v>
      </c>
    </row>
    <row r="1207" spans="1:9" ht="14.85" customHeight="1" x14ac:dyDescent="0.3">
      <c r="A1207" t="s">
        <v>872</v>
      </c>
      <c r="B1207" t="s">
        <v>879</v>
      </c>
      <c r="C1207">
        <v>596146975</v>
      </c>
      <c r="D1207" s="1" t="s">
        <v>3406</v>
      </c>
      <c r="E1207" s="14">
        <v>43223</v>
      </c>
      <c r="F1207" s="15" t="s">
        <v>4794</v>
      </c>
      <c r="G1207" s="16">
        <f t="shared" si="18"/>
        <v>5.8042824074075461E-4</v>
      </c>
      <c r="I1207" t="b">
        <v>1</v>
      </c>
    </row>
    <row r="1208" spans="1:9" ht="14.85" customHeight="1" x14ac:dyDescent="0.3">
      <c r="A1208" t="s">
        <v>872</v>
      </c>
      <c r="B1208" t="s">
        <v>881</v>
      </c>
      <c r="C1208">
        <v>596146975</v>
      </c>
      <c r="D1208" s="1" t="s">
        <v>4795</v>
      </c>
      <c r="E1208" s="14">
        <v>43223</v>
      </c>
      <c r="F1208" s="15" t="s">
        <v>4796</v>
      </c>
      <c r="G1208" s="16">
        <f t="shared" si="18"/>
        <v>8.1134259259259267E-4</v>
      </c>
      <c r="I1208" t="b">
        <v>0</v>
      </c>
    </row>
    <row r="1209" spans="1:9" ht="14.85" customHeight="1" x14ac:dyDescent="0.3">
      <c r="A1209" t="s">
        <v>872</v>
      </c>
      <c r="B1209" t="s">
        <v>881</v>
      </c>
      <c r="C1209">
        <v>596146975</v>
      </c>
      <c r="D1209" s="1" t="s">
        <v>3557</v>
      </c>
      <c r="E1209" s="14">
        <v>43223</v>
      </c>
      <c r="F1209" s="15" t="s">
        <v>4797</v>
      </c>
      <c r="G1209" s="16">
        <f t="shared" si="18"/>
        <v>2.1927083333332653E-4</v>
      </c>
      <c r="I1209" t="b">
        <v>0</v>
      </c>
    </row>
    <row r="1210" spans="1:9" ht="14.85" customHeight="1" x14ac:dyDescent="0.3">
      <c r="A1210" t="s">
        <v>872</v>
      </c>
      <c r="B1210" t="s">
        <v>881</v>
      </c>
      <c r="C1210">
        <v>596146975</v>
      </c>
      <c r="D1210" s="1" t="s">
        <v>3410</v>
      </c>
      <c r="E1210" s="14">
        <v>43223</v>
      </c>
      <c r="F1210" s="15" t="s">
        <v>4798</v>
      </c>
      <c r="G1210" s="16">
        <f t="shared" si="18"/>
        <v>8.7141203703705594E-5</v>
      </c>
      <c r="I1210" t="b">
        <v>1</v>
      </c>
    </row>
    <row r="1211" spans="1:9" ht="14.85" customHeight="1" x14ac:dyDescent="0.3">
      <c r="A1211" t="s">
        <v>872</v>
      </c>
      <c r="B1211" t="s">
        <v>554</v>
      </c>
      <c r="C1211">
        <v>596146975</v>
      </c>
      <c r="D1211" s="1" t="s">
        <v>4799</v>
      </c>
      <c r="E1211" s="14">
        <v>43223</v>
      </c>
      <c r="F1211" s="15" t="s">
        <v>4800</v>
      </c>
      <c r="G1211" s="16">
        <f t="shared" si="18"/>
        <v>6.2354166666665767E-4</v>
      </c>
      <c r="I1211" t="b">
        <v>1</v>
      </c>
    </row>
    <row r="1212" spans="1:9" ht="14.85" customHeight="1" x14ac:dyDescent="0.3">
      <c r="A1212" t="s">
        <v>872</v>
      </c>
      <c r="B1212" t="s">
        <v>665</v>
      </c>
      <c r="C1212">
        <v>596146975</v>
      </c>
      <c r="D1212" s="1" t="s">
        <v>3649</v>
      </c>
      <c r="E1212" s="14">
        <v>43223</v>
      </c>
      <c r="F1212" s="15" t="s">
        <v>4801</v>
      </c>
      <c r="G1212" s="16">
        <f t="shared" si="18"/>
        <v>9.0925925925927631E-4</v>
      </c>
      <c r="I1212" t="b">
        <v>0</v>
      </c>
    </row>
    <row r="1213" spans="1:9" ht="14.85" customHeight="1" x14ac:dyDescent="0.3">
      <c r="A1213" t="s">
        <v>872</v>
      </c>
      <c r="B1213" t="s">
        <v>665</v>
      </c>
      <c r="C1213">
        <v>596146975</v>
      </c>
      <c r="D1213" s="1" t="s">
        <v>4802</v>
      </c>
      <c r="E1213" s="14">
        <v>43223</v>
      </c>
      <c r="F1213" s="15" t="s">
        <v>4803</v>
      </c>
      <c r="G1213" s="16">
        <f t="shared" si="18"/>
        <v>4.7484953703702537E-4</v>
      </c>
      <c r="I1213" t="b">
        <v>0</v>
      </c>
    </row>
    <row r="1214" spans="1:9" ht="14.85" customHeight="1" x14ac:dyDescent="0.3">
      <c r="A1214" t="s">
        <v>872</v>
      </c>
      <c r="B1214" t="s">
        <v>665</v>
      </c>
      <c r="C1214">
        <v>596146975</v>
      </c>
      <c r="D1214" s="1" t="s">
        <v>4802</v>
      </c>
      <c r="E1214" s="14">
        <v>43223</v>
      </c>
      <c r="F1214" s="15" t="s">
        <v>4804</v>
      </c>
      <c r="G1214" s="16">
        <f t="shared" si="18"/>
        <v>1.115972222222178E-4</v>
      </c>
      <c r="I1214" t="b">
        <v>0</v>
      </c>
    </row>
    <row r="1215" spans="1:9" ht="14.85" customHeight="1" x14ac:dyDescent="0.3">
      <c r="A1215" t="s">
        <v>872</v>
      </c>
      <c r="B1215" t="s">
        <v>665</v>
      </c>
      <c r="C1215">
        <v>596146975</v>
      </c>
      <c r="D1215" s="1" t="s">
        <v>4805</v>
      </c>
      <c r="E1215" s="14">
        <v>43223</v>
      </c>
      <c r="F1215" s="15" t="s">
        <v>4806</v>
      </c>
      <c r="G1215" s="16">
        <f t="shared" si="18"/>
        <v>1.1720254629629667E-3</v>
      </c>
      <c r="I1215" t="b">
        <v>0</v>
      </c>
    </row>
    <row r="1216" spans="1:9" ht="14.85" customHeight="1" x14ac:dyDescent="0.3">
      <c r="A1216" t="s">
        <v>872</v>
      </c>
      <c r="B1216" t="s">
        <v>665</v>
      </c>
      <c r="C1216">
        <v>596146975</v>
      </c>
      <c r="D1216" s="1" t="s">
        <v>3424</v>
      </c>
      <c r="E1216" s="14">
        <v>43223</v>
      </c>
      <c r="F1216" s="15" t="s">
        <v>4807</v>
      </c>
      <c r="G1216" s="16">
        <f t="shared" si="18"/>
        <v>3.3774305555556161E-4</v>
      </c>
      <c r="I1216" t="b">
        <v>1</v>
      </c>
    </row>
    <row r="1217" spans="1:9" s="18" customFormat="1" ht="14.85" customHeight="1" thickBot="1" x14ac:dyDescent="0.35">
      <c r="A1217" s="18" t="s">
        <v>872</v>
      </c>
      <c r="B1217" s="18" t="s">
        <v>762</v>
      </c>
      <c r="C1217" s="18">
        <v>596146975</v>
      </c>
      <c r="D1217" s="19" t="s">
        <v>907</v>
      </c>
      <c r="E1217" s="20">
        <v>43223</v>
      </c>
      <c r="F1217" s="21" t="s">
        <v>4808</v>
      </c>
      <c r="G1217" s="22">
        <f t="shared" si="18"/>
        <v>1.8157986111111135E-3</v>
      </c>
      <c r="H1217" s="22"/>
      <c r="I1217" s="18" t="b">
        <v>1</v>
      </c>
    </row>
    <row r="1218" spans="1:9" ht="14.85" customHeight="1" x14ac:dyDescent="0.3">
      <c r="A1218" t="s">
        <v>872</v>
      </c>
      <c r="B1218" t="s">
        <v>2</v>
      </c>
      <c r="C1218">
        <v>599521860</v>
      </c>
      <c r="D1218" s="1" t="s">
        <v>3400</v>
      </c>
      <c r="E1218" s="14">
        <v>43220</v>
      </c>
      <c r="F1218" s="15" t="s">
        <v>3220</v>
      </c>
      <c r="I1218" t="b">
        <v>0</v>
      </c>
    </row>
    <row r="1219" spans="1:9" ht="14.85" customHeight="1" x14ac:dyDescent="0.3">
      <c r="A1219" t="s">
        <v>872</v>
      </c>
      <c r="B1219" t="s">
        <v>2</v>
      </c>
      <c r="C1219">
        <v>599521860</v>
      </c>
      <c r="D1219" s="1" t="s">
        <v>3470</v>
      </c>
      <c r="E1219" s="14">
        <v>43220</v>
      </c>
      <c r="F1219" s="15" t="s">
        <v>3221</v>
      </c>
      <c r="G1219" s="16">
        <f t="shared" si="18"/>
        <v>1.085752314814812E-3</v>
      </c>
      <c r="I1219" t="b">
        <v>0</v>
      </c>
    </row>
    <row r="1220" spans="1:9" ht="14.85" customHeight="1" x14ac:dyDescent="0.3">
      <c r="A1220" t="s">
        <v>872</v>
      </c>
      <c r="B1220" t="s">
        <v>2</v>
      </c>
      <c r="C1220">
        <v>599521860</v>
      </c>
      <c r="D1220" s="1" t="s">
        <v>4809</v>
      </c>
      <c r="E1220" s="14">
        <v>43220</v>
      </c>
      <c r="F1220" s="15" t="s">
        <v>3222</v>
      </c>
      <c r="G1220" s="16">
        <f t="shared" ref="G1220:G1283" si="19">F1220-F1219</f>
        <v>5.9421296296296999E-5</v>
      </c>
      <c r="I1220" t="b">
        <v>0</v>
      </c>
    </row>
    <row r="1221" spans="1:9" ht="14.85" customHeight="1" x14ac:dyDescent="0.3">
      <c r="A1221" t="s">
        <v>872</v>
      </c>
      <c r="B1221" t="s">
        <v>2</v>
      </c>
      <c r="C1221">
        <v>599521860</v>
      </c>
      <c r="D1221" s="1" t="s">
        <v>4810</v>
      </c>
      <c r="E1221" s="14">
        <v>43220</v>
      </c>
      <c r="F1221" s="15" t="s">
        <v>3223</v>
      </c>
      <c r="G1221" s="16">
        <f t="shared" si="19"/>
        <v>1.4798611111111609E-4</v>
      </c>
      <c r="I1221" t="b">
        <v>0</v>
      </c>
    </row>
    <row r="1222" spans="1:9" ht="14.85" customHeight="1" x14ac:dyDescent="0.3">
      <c r="A1222" t="s">
        <v>872</v>
      </c>
      <c r="B1222" t="s">
        <v>2</v>
      </c>
      <c r="C1222">
        <v>599521860</v>
      </c>
      <c r="D1222" s="1" t="s">
        <v>4043</v>
      </c>
      <c r="E1222" s="14">
        <v>43220</v>
      </c>
      <c r="F1222" s="15" t="s">
        <v>3224</v>
      </c>
      <c r="G1222" s="16">
        <f t="shared" si="19"/>
        <v>2.2418981481480554E-4</v>
      </c>
      <c r="I1222" t="b">
        <v>0</v>
      </c>
    </row>
    <row r="1223" spans="1:9" ht="14.85" customHeight="1" x14ac:dyDescent="0.3">
      <c r="A1223" t="s">
        <v>872</v>
      </c>
      <c r="B1223" t="s">
        <v>2</v>
      </c>
      <c r="C1223">
        <v>599521860</v>
      </c>
      <c r="D1223" s="1" t="s">
        <v>4811</v>
      </c>
      <c r="E1223" s="14">
        <v>43220</v>
      </c>
      <c r="F1223" s="15" t="s">
        <v>3225</v>
      </c>
      <c r="G1223" s="16">
        <f t="shared" si="19"/>
        <v>1.3167824074074297E-4</v>
      </c>
      <c r="I1223" t="b">
        <v>0</v>
      </c>
    </row>
    <row r="1224" spans="1:9" ht="14.85" customHeight="1" x14ac:dyDescent="0.3">
      <c r="A1224" t="s">
        <v>872</v>
      </c>
      <c r="B1224" t="s">
        <v>2</v>
      </c>
      <c r="C1224">
        <v>599521860</v>
      </c>
      <c r="D1224" s="1" t="s">
        <v>3534</v>
      </c>
      <c r="E1224" s="14">
        <v>43220</v>
      </c>
      <c r="F1224" s="15" t="s">
        <v>3226</v>
      </c>
      <c r="G1224" s="16">
        <f t="shared" si="19"/>
        <v>1.0592592592593292E-4</v>
      </c>
      <c r="I1224" t="b">
        <v>0</v>
      </c>
    </row>
    <row r="1225" spans="1:9" ht="14.85" customHeight="1" x14ac:dyDescent="0.3">
      <c r="A1225" t="s">
        <v>872</v>
      </c>
      <c r="B1225" t="s">
        <v>2</v>
      </c>
      <c r="C1225">
        <v>599521860</v>
      </c>
      <c r="D1225" s="1" t="s">
        <v>3405</v>
      </c>
      <c r="E1225" s="14">
        <v>43220</v>
      </c>
      <c r="F1225" s="15" t="s">
        <v>3227</v>
      </c>
      <c r="G1225" s="16">
        <f t="shared" si="19"/>
        <v>3.5599537037036416E-4</v>
      </c>
      <c r="I1225" t="b">
        <v>1</v>
      </c>
    </row>
    <row r="1226" spans="1:9" ht="14.85" customHeight="1" x14ac:dyDescent="0.3">
      <c r="A1226" t="s">
        <v>872</v>
      </c>
      <c r="B1226" t="s">
        <v>879</v>
      </c>
      <c r="C1226">
        <v>599521860</v>
      </c>
      <c r="D1226" s="1" t="s">
        <v>3406</v>
      </c>
      <c r="E1226" s="14">
        <v>43220</v>
      </c>
      <c r="F1226" s="15" t="s">
        <v>4812</v>
      </c>
      <c r="G1226" s="16">
        <f t="shared" si="19"/>
        <v>4.1339120370370575E-4</v>
      </c>
      <c r="I1226" t="b">
        <v>1</v>
      </c>
    </row>
    <row r="1227" spans="1:9" ht="14.85" customHeight="1" x14ac:dyDescent="0.3">
      <c r="A1227" t="s">
        <v>872</v>
      </c>
      <c r="B1227" t="s">
        <v>881</v>
      </c>
      <c r="C1227">
        <v>599521860</v>
      </c>
      <c r="D1227" s="1" t="s">
        <v>4813</v>
      </c>
      <c r="E1227" s="14">
        <v>43220</v>
      </c>
      <c r="F1227" s="15" t="s">
        <v>4814</v>
      </c>
      <c r="G1227" s="16">
        <f t="shared" si="19"/>
        <v>2.7503472222221992E-4</v>
      </c>
      <c r="I1227" t="b">
        <v>0</v>
      </c>
    </row>
    <row r="1228" spans="1:9" ht="14.85" customHeight="1" x14ac:dyDescent="0.3">
      <c r="A1228" t="s">
        <v>872</v>
      </c>
      <c r="B1228" t="s">
        <v>881</v>
      </c>
      <c r="C1228">
        <v>599521860</v>
      </c>
      <c r="D1228" s="1" t="s">
        <v>3437</v>
      </c>
      <c r="E1228" s="14">
        <v>43220</v>
      </c>
      <c r="F1228" s="15" t="s">
        <v>4815</v>
      </c>
      <c r="G1228" s="16">
        <f t="shared" si="19"/>
        <v>1.3219907407407971E-4</v>
      </c>
      <c r="I1228" t="b">
        <v>1</v>
      </c>
    </row>
    <row r="1229" spans="1:9" ht="14.85" customHeight="1" x14ac:dyDescent="0.3">
      <c r="A1229" t="s">
        <v>872</v>
      </c>
      <c r="B1229" t="s">
        <v>554</v>
      </c>
      <c r="C1229">
        <v>599521860</v>
      </c>
      <c r="D1229" s="1" t="s">
        <v>3486</v>
      </c>
      <c r="E1229" s="14">
        <v>43220</v>
      </c>
      <c r="F1229" s="15" t="s">
        <v>4816</v>
      </c>
      <c r="G1229" s="16">
        <f t="shared" si="19"/>
        <v>1.9348379629629403E-4</v>
      </c>
      <c r="I1229" t="b">
        <v>0</v>
      </c>
    </row>
    <row r="1230" spans="1:9" ht="14.85" customHeight="1" x14ac:dyDescent="0.3">
      <c r="A1230" t="s">
        <v>872</v>
      </c>
      <c r="B1230" t="s">
        <v>554</v>
      </c>
      <c r="C1230">
        <v>599521860</v>
      </c>
      <c r="D1230" s="1" t="s">
        <v>3490</v>
      </c>
      <c r="E1230" s="14">
        <v>43220</v>
      </c>
      <c r="F1230" s="15" t="s">
        <v>4817</v>
      </c>
      <c r="G1230" s="16">
        <f t="shared" si="19"/>
        <v>2.3900462962962721E-4</v>
      </c>
      <c r="I1230" t="b">
        <v>1</v>
      </c>
    </row>
    <row r="1231" spans="1:9" ht="14.85" customHeight="1" x14ac:dyDescent="0.3">
      <c r="A1231" t="s">
        <v>872</v>
      </c>
      <c r="B1231" t="s">
        <v>665</v>
      </c>
      <c r="C1231">
        <v>599521860</v>
      </c>
      <c r="D1231" s="1" t="s">
        <v>3424</v>
      </c>
      <c r="E1231" s="14">
        <v>43220</v>
      </c>
      <c r="F1231" s="15" t="s">
        <v>4818</v>
      </c>
      <c r="G1231" s="16">
        <f t="shared" si="19"/>
        <v>5.375347222222257E-4</v>
      </c>
      <c r="I1231" t="b">
        <v>1</v>
      </c>
    </row>
    <row r="1232" spans="1:9" s="18" customFormat="1" ht="14.85" customHeight="1" thickBot="1" x14ac:dyDescent="0.35">
      <c r="A1232" s="18" t="s">
        <v>872</v>
      </c>
      <c r="B1232" s="18" t="s">
        <v>762</v>
      </c>
      <c r="C1232" s="18">
        <v>599521860</v>
      </c>
      <c r="D1232" s="19" t="s">
        <v>907</v>
      </c>
      <c r="E1232" s="20">
        <v>43220</v>
      </c>
      <c r="F1232" s="21" t="s">
        <v>4819</v>
      </c>
      <c r="G1232" s="22">
        <f t="shared" si="19"/>
        <v>9.2951388888888598E-4</v>
      </c>
      <c r="H1232" s="22"/>
      <c r="I1232" s="18" t="b">
        <v>1</v>
      </c>
    </row>
    <row r="1233" spans="1:9" ht="14.85" customHeight="1" x14ac:dyDescent="0.3">
      <c r="A1233" t="s">
        <v>872</v>
      </c>
      <c r="B1233" t="s">
        <v>2</v>
      </c>
      <c r="C1233">
        <v>602371802</v>
      </c>
      <c r="D1233" s="1" t="s">
        <v>3400</v>
      </c>
      <c r="E1233" s="14">
        <v>43219</v>
      </c>
      <c r="F1233" s="15" t="s">
        <v>3228</v>
      </c>
      <c r="G1233" s="16">
        <f t="shared" si="19"/>
        <v>0.95990528935185182</v>
      </c>
      <c r="I1233" t="b">
        <v>0</v>
      </c>
    </row>
    <row r="1234" spans="1:9" ht="14.85" customHeight="1" x14ac:dyDescent="0.3">
      <c r="A1234" t="s">
        <v>872</v>
      </c>
      <c r="B1234" t="s">
        <v>2</v>
      </c>
      <c r="C1234">
        <v>602371802</v>
      </c>
      <c r="D1234" s="1" t="s">
        <v>3534</v>
      </c>
      <c r="E1234" s="14">
        <v>43219</v>
      </c>
      <c r="F1234" s="15" t="s">
        <v>3229</v>
      </c>
      <c r="G1234" s="16">
        <f t="shared" si="19"/>
        <v>3.158067129629738E-3</v>
      </c>
      <c r="I1234" t="b">
        <v>0</v>
      </c>
    </row>
    <row r="1235" spans="1:9" ht="14.85" customHeight="1" x14ac:dyDescent="0.3">
      <c r="A1235" t="s">
        <v>872</v>
      </c>
      <c r="B1235" t="s">
        <v>2</v>
      </c>
      <c r="C1235">
        <v>602371802</v>
      </c>
      <c r="D1235" s="1" t="s">
        <v>4820</v>
      </c>
      <c r="E1235" s="14">
        <v>43219</v>
      </c>
      <c r="F1235" s="15" t="s">
        <v>3230</v>
      </c>
      <c r="G1235" s="16">
        <f t="shared" si="19"/>
        <v>1.5425925925927064E-4</v>
      </c>
      <c r="I1235" t="b">
        <v>0</v>
      </c>
    </row>
    <row r="1236" spans="1:9" ht="14.85" customHeight="1" x14ac:dyDescent="0.3">
      <c r="A1236" t="s">
        <v>872</v>
      </c>
      <c r="B1236" t="s">
        <v>2</v>
      </c>
      <c r="C1236">
        <v>602371802</v>
      </c>
      <c r="D1236" s="1" t="s">
        <v>3615</v>
      </c>
      <c r="E1236" s="14">
        <v>43219</v>
      </c>
      <c r="F1236" s="15" t="s">
        <v>3231</v>
      </c>
      <c r="G1236" s="16">
        <f t="shared" si="19"/>
        <v>2.5487268518509243E-4</v>
      </c>
      <c r="I1236" t="b">
        <v>0</v>
      </c>
    </row>
    <row r="1237" spans="1:9" ht="14.85" customHeight="1" x14ac:dyDescent="0.3">
      <c r="A1237" t="s">
        <v>872</v>
      </c>
      <c r="B1237" t="s">
        <v>2</v>
      </c>
      <c r="C1237">
        <v>602371802</v>
      </c>
      <c r="D1237" s="1" t="s">
        <v>3467</v>
      </c>
      <c r="E1237" s="14">
        <v>43219</v>
      </c>
      <c r="F1237" s="15" t="s">
        <v>3232</v>
      </c>
      <c r="G1237" s="16">
        <f t="shared" si="19"/>
        <v>1.1103009259261221E-4</v>
      </c>
      <c r="I1237" t="b">
        <v>0</v>
      </c>
    </row>
    <row r="1238" spans="1:9" ht="14.85" customHeight="1" x14ac:dyDescent="0.3">
      <c r="A1238" t="s">
        <v>872</v>
      </c>
      <c r="B1238" t="s">
        <v>2</v>
      </c>
      <c r="C1238">
        <v>602371802</v>
      </c>
      <c r="D1238" s="1" t="s">
        <v>3465</v>
      </c>
      <c r="E1238" s="14">
        <v>43220</v>
      </c>
      <c r="F1238" s="15" t="s">
        <v>3233</v>
      </c>
      <c r="G1238" s="16">
        <f>(TIME(23,59,59.999)-F1013)+F1014</f>
        <v>1.2168981481474657E-4</v>
      </c>
      <c r="I1238" t="b">
        <v>0</v>
      </c>
    </row>
    <row r="1239" spans="1:9" ht="14.85" customHeight="1" x14ac:dyDescent="0.3">
      <c r="A1239" t="s">
        <v>872</v>
      </c>
      <c r="B1239" t="s">
        <v>2</v>
      </c>
      <c r="C1239">
        <v>602371802</v>
      </c>
      <c r="D1239" s="1" t="s">
        <v>3615</v>
      </c>
      <c r="E1239" s="14">
        <v>43220</v>
      </c>
      <c r="F1239" s="15" t="s">
        <v>3234</v>
      </c>
      <c r="G1239" s="16">
        <f t="shared" si="19"/>
        <v>7.5567129629629639E-4</v>
      </c>
      <c r="I1239" t="b">
        <v>0</v>
      </c>
    </row>
    <row r="1240" spans="1:9" ht="14.85" customHeight="1" x14ac:dyDescent="0.3">
      <c r="A1240" t="s">
        <v>872</v>
      </c>
      <c r="B1240" t="s">
        <v>2</v>
      </c>
      <c r="C1240">
        <v>602371802</v>
      </c>
      <c r="D1240" s="1" t="s">
        <v>3712</v>
      </c>
      <c r="E1240" s="14">
        <v>43220</v>
      </c>
      <c r="F1240" s="15" t="s">
        <v>3235</v>
      </c>
      <c r="G1240" s="16">
        <f t="shared" si="19"/>
        <v>7.6203703703703763E-5</v>
      </c>
      <c r="I1240" t="b">
        <v>0</v>
      </c>
    </row>
    <row r="1241" spans="1:9" ht="14.85" customHeight="1" x14ac:dyDescent="0.3">
      <c r="A1241" t="s">
        <v>872</v>
      </c>
      <c r="B1241" t="s">
        <v>2</v>
      </c>
      <c r="C1241">
        <v>602371802</v>
      </c>
      <c r="D1241" s="1" t="s">
        <v>3538</v>
      </c>
      <c r="E1241" s="14">
        <v>43220</v>
      </c>
      <c r="F1241" s="15" t="s">
        <v>3236</v>
      </c>
      <c r="G1241" s="16">
        <f t="shared" si="19"/>
        <v>1.9368055555555588E-4</v>
      </c>
      <c r="I1241" t="b">
        <v>1</v>
      </c>
    </row>
    <row r="1242" spans="1:9" ht="14.85" customHeight="1" x14ac:dyDescent="0.3">
      <c r="A1242" t="s">
        <v>872</v>
      </c>
      <c r="B1242" t="s">
        <v>879</v>
      </c>
      <c r="C1242">
        <v>602371802</v>
      </c>
      <c r="D1242" s="1" t="s">
        <v>4821</v>
      </c>
      <c r="E1242" s="14">
        <v>43220</v>
      </c>
      <c r="F1242" s="15" t="s">
        <v>4822</v>
      </c>
      <c r="G1242" s="16">
        <f t="shared" si="19"/>
        <v>1.3115740740740739E-3</v>
      </c>
      <c r="I1242" t="b">
        <v>0</v>
      </c>
    </row>
    <row r="1243" spans="1:9" ht="14.85" customHeight="1" x14ac:dyDescent="0.3">
      <c r="A1243" t="s">
        <v>872</v>
      </c>
      <c r="B1243" t="s">
        <v>879</v>
      </c>
      <c r="C1243">
        <v>602371802</v>
      </c>
      <c r="D1243" s="1" t="s">
        <v>3961</v>
      </c>
      <c r="E1243" s="14">
        <v>43220</v>
      </c>
      <c r="F1243" s="15" t="s">
        <v>4823</v>
      </c>
      <c r="G1243" s="16">
        <f t="shared" si="19"/>
        <v>1.3633101851851827E-4</v>
      </c>
      <c r="I1243" t="b">
        <v>0</v>
      </c>
    </row>
    <row r="1244" spans="1:9" ht="14.85" customHeight="1" x14ac:dyDescent="0.3">
      <c r="A1244" t="s">
        <v>872</v>
      </c>
      <c r="B1244" t="s">
        <v>879</v>
      </c>
      <c r="C1244">
        <v>602371802</v>
      </c>
      <c r="D1244" s="1" t="s">
        <v>3545</v>
      </c>
      <c r="E1244" s="14">
        <v>43220</v>
      </c>
      <c r="F1244" s="15" t="s">
        <v>4824</v>
      </c>
      <c r="G1244" s="16">
        <f t="shared" si="19"/>
        <v>4.5629629629629666E-4</v>
      </c>
      <c r="I1244" t="b">
        <v>1</v>
      </c>
    </row>
    <row r="1245" spans="1:9" ht="14.85" customHeight="1" x14ac:dyDescent="0.3">
      <c r="A1245" t="s">
        <v>872</v>
      </c>
      <c r="B1245" t="s">
        <v>881</v>
      </c>
      <c r="C1245">
        <v>602371802</v>
      </c>
      <c r="D1245" s="1" t="s">
        <v>3437</v>
      </c>
      <c r="E1245" s="14">
        <v>43220</v>
      </c>
      <c r="F1245" s="15" t="s">
        <v>4825</v>
      </c>
      <c r="G1245" s="16">
        <f t="shared" si="19"/>
        <v>5.6496527777777708E-4</v>
      </c>
      <c r="I1245" t="b">
        <v>1</v>
      </c>
    </row>
    <row r="1246" spans="1:9" ht="14.85" customHeight="1" x14ac:dyDescent="0.3">
      <c r="A1246" t="s">
        <v>872</v>
      </c>
      <c r="B1246" t="s">
        <v>554</v>
      </c>
      <c r="C1246">
        <v>602371802</v>
      </c>
      <c r="D1246" s="1" t="s">
        <v>3412</v>
      </c>
      <c r="E1246" s="14">
        <v>43220</v>
      </c>
      <c r="F1246" s="15" t="s">
        <v>4826</v>
      </c>
      <c r="G1246" s="16">
        <f t="shared" si="19"/>
        <v>8.5653935185185139E-4</v>
      </c>
      <c r="I1246" t="b">
        <v>0</v>
      </c>
    </row>
    <row r="1247" spans="1:9" ht="14.85" customHeight="1" x14ac:dyDescent="0.3">
      <c r="A1247" t="s">
        <v>872</v>
      </c>
      <c r="B1247" t="s">
        <v>554</v>
      </c>
      <c r="C1247">
        <v>602371802</v>
      </c>
      <c r="D1247" s="1" t="s">
        <v>4827</v>
      </c>
      <c r="E1247" s="14">
        <v>43220</v>
      </c>
      <c r="F1247" s="15" t="s">
        <v>4828</v>
      </c>
      <c r="G1247" s="16">
        <f t="shared" si="19"/>
        <v>3.4341435185185343E-4</v>
      </c>
      <c r="I1247" t="b">
        <v>0</v>
      </c>
    </row>
    <row r="1248" spans="1:9" ht="14.85" customHeight="1" x14ac:dyDescent="0.3">
      <c r="A1248" t="s">
        <v>872</v>
      </c>
      <c r="B1248" t="s">
        <v>554</v>
      </c>
      <c r="C1248">
        <v>602371802</v>
      </c>
      <c r="D1248" s="1" t="s">
        <v>3414</v>
      </c>
      <c r="E1248" s="14">
        <v>43220</v>
      </c>
      <c r="F1248" s="15" t="s">
        <v>4829</v>
      </c>
      <c r="G1248" s="16">
        <f t="shared" si="19"/>
        <v>1.2967592592592544E-4</v>
      </c>
      <c r="I1248" t="b">
        <v>1</v>
      </c>
    </row>
    <row r="1249" spans="1:9" ht="14.85" customHeight="1" x14ac:dyDescent="0.3">
      <c r="A1249" t="s">
        <v>872</v>
      </c>
      <c r="B1249" t="s">
        <v>665</v>
      </c>
      <c r="C1249">
        <v>602371802</v>
      </c>
      <c r="D1249" s="1" t="s">
        <v>3424</v>
      </c>
      <c r="E1249" s="14">
        <v>43220</v>
      </c>
      <c r="F1249" s="15" t="s">
        <v>4830</v>
      </c>
      <c r="G1249" s="16">
        <f t="shared" si="19"/>
        <v>8.2905092592592666E-4</v>
      </c>
      <c r="I1249" t="b">
        <v>1</v>
      </c>
    </row>
    <row r="1250" spans="1:9" ht="14.85" customHeight="1" x14ac:dyDescent="0.3">
      <c r="A1250" t="s">
        <v>872</v>
      </c>
      <c r="B1250" t="s">
        <v>762</v>
      </c>
      <c r="C1250">
        <v>602371802</v>
      </c>
      <c r="D1250" s="1" t="s">
        <v>4831</v>
      </c>
      <c r="E1250" s="14">
        <v>43220</v>
      </c>
      <c r="F1250" s="15" t="s">
        <v>4832</v>
      </c>
      <c r="G1250" s="16">
        <f t="shared" si="19"/>
        <v>3.4787615740740751E-3</v>
      </c>
      <c r="I1250" t="b">
        <v>1</v>
      </c>
    </row>
    <row r="1251" spans="1:9" ht="14.85" customHeight="1" x14ac:dyDescent="0.3">
      <c r="A1251" t="s">
        <v>872</v>
      </c>
      <c r="B1251" t="s">
        <v>2</v>
      </c>
      <c r="C1251">
        <v>602371802</v>
      </c>
      <c r="D1251" s="1" t="s">
        <v>3538</v>
      </c>
      <c r="E1251" s="14">
        <v>43220</v>
      </c>
      <c r="F1251" s="15" t="s">
        <v>4833</v>
      </c>
      <c r="G1251" s="16">
        <f t="shared" si="19"/>
        <v>4.1421296296295998E-4</v>
      </c>
      <c r="I1251" t="b">
        <v>1</v>
      </c>
    </row>
    <row r="1252" spans="1:9" ht="14.85" customHeight="1" x14ac:dyDescent="0.3">
      <c r="A1252" t="s">
        <v>872</v>
      </c>
      <c r="B1252" t="s">
        <v>879</v>
      </c>
      <c r="C1252">
        <v>602371802</v>
      </c>
      <c r="D1252" s="1" t="s">
        <v>4834</v>
      </c>
      <c r="E1252" s="14">
        <v>43220</v>
      </c>
      <c r="F1252" s="15" t="s">
        <v>4835</v>
      </c>
      <c r="G1252" s="16">
        <f t="shared" si="19"/>
        <v>1.8525462962963243E-4</v>
      </c>
      <c r="I1252" t="b">
        <v>1</v>
      </c>
    </row>
    <row r="1253" spans="1:9" ht="14.85" customHeight="1" x14ac:dyDescent="0.3">
      <c r="A1253" t="s">
        <v>872</v>
      </c>
      <c r="B1253" t="s">
        <v>881</v>
      </c>
      <c r="C1253">
        <v>602371802</v>
      </c>
      <c r="D1253" s="1" t="s">
        <v>3557</v>
      </c>
      <c r="E1253" s="14">
        <v>43220</v>
      </c>
      <c r="F1253" s="15" t="s">
        <v>4836</v>
      </c>
      <c r="G1253" s="16">
        <f t="shared" si="19"/>
        <v>2.1356481481481226E-4</v>
      </c>
      <c r="I1253" t="b">
        <v>0</v>
      </c>
    </row>
    <row r="1254" spans="1:9" ht="14.85" customHeight="1" x14ac:dyDescent="0.3">
      <c r="A1254" t="s">
        <v>872</v>
      </c>
      <c r="B1254" t="s">
        <v>881</v>
      </c>
      <c r="C1254">
        <v>602371802</v>
      </c>
      <c r="D1254" s="1" t="s">
        <v>3410</v>
      </c>
      <c r="E1254" s="14">
        <v>43220</v>
      </c>
      <c r="F1254" s="15" t="s">
        <v>4837</v>
      </c>
      <c r="G1254" s="16">
        <f t="shared" si="19"/>
        <v>2.2313657407407525E-4</v>
      </c>
      <c r="I1254" t="b">
        <v>1</v>
      </c>
    </row>
    <row r="1255" spans="1:9" ht="14.85" customHeight="1" x14ac:dyDescent="0.3">
      <c r="A1255" t="s">
        <v>872</v>
      </c>
      <c r="B1255" t="s">
        <v>554</v>
      </c>
      <c r="C1255">
        <v>602371802</v>
      </c>
      <c r="D1255" s="1" t="s">
        <v>4838</v>
      </c>
      <c r="E1255" s="14">
        <v>43220</v>
      </c>
      <c r="F1255" s="15" t="s">
        <v>4839</v>
      </c>
      <c r="G1255" s="16">
        <f t="shared" si="19"/>
        <v>3.8142361111111189E-4</v>
      </c>
      <c r="I1255" t="b">
        <v>1</v>
      </c>
    </row>
    <row r="1256" spans="1:9" ht="14.85" customHeight="1" x14ac:dyDescent="0.3">
      <c r="A1256" t="s">
        <v>872</v>
      </c>
      <c r="B1256" t="s">
        <v>665</v>
      </c>
      <c r="C1256">
        <v>602371802</v>
      </c>
      <c r="D1256" s="1" t="s">
        <v>3424</v>
      </c>
      <c r="E1256" s="14">
        <v>43220</v>
      </c>
      <c r="F1256" s="15" t="s">
        <v>4840</v>
      </c>
      <c r="G1256" s="16">
        <f t="shared" si="19"/>
        <v>2.9601851851851838E-4</v>
      </c>
      <c r="I1256" t="b">
        <v>1</v>
      </c>
    </row>
    <row r="1257" spans="1:9" ht="14.85" customHeight="1" x14ac:dyDescent="0.3">
      <c r="A1257" t="s">
        <v>872</v>
      </c>
      <c r="B1257" t="s">
        <v>762</v>
      </c>
      <c r="C1257">
        <v>602371802</v>
      </c>
      <c r="D1257" s="1" t="s">
        <v>907</v>
      </c>
      <c r="E1257" s="14">
        <v>43220</v>
      </c>
      <c r="F1257" s="15" t="s">
        <v>4841</v>
      </c>
      <c r="G1257" s="16">
        <f t="shared" si="19"/>
        <v>2.1885879629629616E-3</v>
      </c>
      <c r="I1257" t="b">
        <v>1</v>
      </c>
    </row>
    <row r="1258" spans="1:9" ht="14.85" customHeight="1" x14ac:dyDescent="0.3">
      <c r="A1258" t="s">
        <v>872</v>
      </c>
      <c r="B1258" t="s">
        <v>2</v>
      </c>
      <c r="C1258">
        <v>602371802</v>
      </c>
      <c r="D1258" s="1" t="s">
        <v>3538</v>
      </c>
      <c r="E1258" s="14">
        <v>43223</v>
      </c>
      <c r="F1258" s="15" t="s">
        <v>4842</v>
      </c>
      <c r="G1258" s="16">
        <f t="shared" si="19"/>
        <v>0.8696481597222222</v>
      </c>
      <c r="I1258" t="b">
        <v>1</v>
      </c>
    </row>
    <row r="1259" spans="1:9" ht="14.85" customHeight="1" x14ac:dyDescent="0.3">
      <c r="A1259" t="s">
        <v>872</v>
      </c>
      <c r="B1259" t="s">
        <v>879</v>
      </c>
      <c r="C1259">
        <v>602371802</v>
      </c>
      <c r="D1259" s="1" t="s">
        <v>4843</v>
      </c>
      <c r="E1259" s="14">
        <v>43223</v>
      </c>
      <c r="F1259" s="15" t="s">
        <v>4844</v>
      </c>
      <c r="G1259" s="16">
        <f t="shared" si="19"/>
        <v>2.1417824074076997E-4</v>
      </c>
      <c r="I1259" t="b">
        <v>0</v>
      </c>
    </row>
    <row r="1260" spans="1:9" ht="14.85" customHeight="1" x14ac:dyDescent="0.3">
      <c r="A1260" t="s">
        <v>872</v>
      </c>
      <c r="B1260" t="s">
        <v>879</v>
      </c>
      <c r="C1260">
        <v>602371802</v>
      </c>
      <c r="D1260" s="1" t="s">
        <v>3965</v>
      </c>
      <c r="E1260" s="14">
        <v>43223</v>
      </c>
      <c r="F1260" s="15" t="s">
        <v>4845</v>
      </c>
      <c r="G1260" s="16">
        <f t="shared" si="19"/>
        <v>1.9717592592594091E-4</v>
      </c>
      <c r="I1260" t="b">
        <v>0</v>
      </c>
    </row>
    <row r="1261" spans="1:9" ht="14.85" customHeight="1" x14ac:dyDescent="0.3">
      <c r="A1261" t="s">
        <v>872</v>
      </c>
      <c r="B1261" t="s">
        <v>879</v>
      </c>
      <c r="C1261">
        <v>602371802</v>
      </c>
      <c r="D1261" s="1" t="s">
        <v>3965</v>
      </c>
      <c r="E1261" s="14">
        <v>43223</v>
      </c>
      <c r="F1261" s="15" t="s">
        <v>4846</v>
      </c>
      <c r="G1261" s="16">
        <f t="shared" si="19"/>
        <v>2.8380787037030064E-4</v>
      </c>
      <c r="I1261" t="b">
        <v>0</v>
      </c>
    </row>
    <row r="1262" spans="1:9" ht="14.85" customHeight="1" x14ac:dyDescent="0.3">
      <c r="A1262" t="s">
        <v>872</v>
      </c>
      <c r="B1262" t="s">
        <v>879</v>
      </c>
      <c r="C1262">
        <v>602371802</v>
      </c>
      <c r="D1262" s="1" t="s">
        <v>3965</v>
      </c>
      <c r="E1262" s="14">
        <v>43223</v>
      </c>
      <c r="F1262" s="15" t="s">
        <v>4847</v>
      </c>
      <c r="G1262" s="16">
        <f t="shared" si="19"/>
        <v>8.8530092592686849E-5</v>
      </c>
      <c r="I1262" t="b">
        <v>0</v>
      </c>
    </row>
    <row r="1263" spans="1:9" ht="14.85" customHeight="1" x14ac:dyDescent="0.3">
      <c r="A1263" t="s">
        <v>872</v>
      </c>
      <c r="B1263" t="s">
        <v>879</v>
      </c>
      <c r="C1263">
        <v>602371802</v>
      </c>
      <c r="D1263" s="1" t="s">
        <v>4023</v>
      </c>
      <c r="E1263" s="14">
        <v>43223</v>
      </c>
      <c r="F1263" s="15" t="s">
        <v>4848</v>
      </c>
      <c r="G1263" s="16">
        <f t="shared" si="19"/>
        <v>4.5064814814821386E-4</v>
      </c>
      <c r="I1263" t="b">
        <v>0</v>
      </c>
    </row>
    <row r="1264" spans="1:9" ht="14.85" customHeight="1" x14ac:dyDescent="0.3">
      <c r="A1264" t="s">
        <v>872</v>
      </c>
      <c r="B1264" t="s">
        <v>879</v>
      </c>
      <c r="C1264">
        <v>602371802</v>
      </c>
      <c r="D1264" s="1" t="s">
        <v>4849</v>
      </c>
      <c r="E1264" s="14">
        <v>43223</v>
      </c>
      <c r="F1264" s="15" t="s">
        <v>4850</v>
      </c>
      <c r="G1264" s="16">
        <f t="shared" si="19"/>
        <v>1.1833333333322038E-4</v>
      </c>
      <c r="I1264" t="b">
        <v>1</v>
      </c>
    </row>
    <row r="1265" spans="1:9" ht="14.85" customHeight="1" x14ac:dyDescent="0.3">
      <c r="A1265" t="s">
        <v>872</v>
      </c>
      <c r="B1265" t="s">
        <v>2</v>
      </c>
      <c r="C1265">
        <v>602371802</v>
      </c>
      <c r="D1265" s="1" t="s">
        <v>3524</v>
      </c>
      <c r="E1265" s="14">
        <v>43223</v>
      </c>
      <c r="F1265" s="15" t="s">
        <v>4851</v>
      </c>
      <c r="G1265" s="16">
        <f t="shared" si="19"/>
        <v>4.8288194444445764E-4</v>
      </c>
      <c r="I1265" t="b">
        <v>0</v>
      </c>
    </row>
    <row r="1266" spans="1:9" ht="14.85" customHeight="1" x14ac:dyDescent="0.3">
      <c r="A1266" t="s">
        <v>872</v>
      </c>
      <c r="B1266" t="s">
        <v>2</v>
      </c>
      <c r="C1266">
        <v>602371802</v>
      </c>
      <c r="D1266" s="1" t="s">
        <v>3538</v>
      </c>
      <c r="E1266" s="14">
        <v>43223</v>
      </c>
      <c r="F1266" s="15" t="s">
        <v>4852</v>
      </c>
      <c r="G1266" s="16">
        <f t="shared" si="19"/>
        <v>1.6571759259265129E-4</v>
      </c>
      <c r="I1266" t="b">
        <v>1</v>
      </c>
    </row>
    <row r="1267" spans="1:9" ht="14.85" customHeight="1" x14ac:dyDescent="0.3">
      <c r="A1267" t="s">
        <v>872</v>
      </c>
      <c r="B1267" t="s">
        <v>879</v>
      </c>
      <c r="C1267">
        <v>602371802</v>
      </c>
      <c r="D1267" s="1" t="s">
        <v>3545</v>
      </c>
      <c r="E1267" s="14">
        <v>43223</v>
      </c>
      <c r="F1267" s="15" t="s">
        <v>4853</v>
      </c>
      <c r="G1267" s="16">
        <f t="shared" si="19"/>
        <v>2.5495370370365311E-4</v>
      </c>
      <c r="I1267" t="b">
        <v>1</v>
      </c>
    </row>
    <row r="1268" spans="1:9" ht="14.85" customHeight="1" x14ac:dyDescent="0.3">
      <c r="A1268" t="s">
        <v>872</v>
      </c>
      <c r="B1268" t="s">
        <v>881</v>
      </c>
      <c r="C1268">
        <v>602371802</v>
      </c>
      <c r="D1268" s="1" t="s">
        <v>3437</v>
      </c>
      <c r="E1268" s="14">
        <v>43223</v>
      </c>
      <c r="F1268" s="15" t="s">
        <v>4854</v>
      </c>
      <c r="G1268" s="16">
        <f t="shared" si="19"/>
        <v>1.99780092592583E-4</v>
      </c>
      <c r="I1268" t="b">
        <v>1</v>
      </c>
    </row>
    <row r="1269" spans="1:9" ht="14.85" customHeight="1" x14ac:dyDescent="0.3">
      <c r="A1269" t="s">
        <v>872</v>
      </c>
      <c r="B1269" t="s">
        <v>554</v>
      </c>
      <c r="C1269">
        <v>602371802</v>
      </c>
      <c r="D1269" s="1" t="s">
        <v>3412</v>
      </c>
      <c r="E1269" s="14">
        <v>43223</v>
      </c>
      <c r="F1269" s="15" t="s">
        <v>4855</v>
      </c>
      <c r="G1269" s="16">
        <f t="shared" si="19"/>
        <v>3.0056712962966969E-4</v>
      </c>
      <c r="I1269" t="b">
        <v>0</v>
      </c>
    </row>
    <row r="1270" spans="1:9" ht="14.85" customHeight="1" x14ac:dyDescent="0.3">
      <c r="A1270" t="s">
        <v>872</v>
      </c>
      <c r="B1270" t="s">
        <v>554</v>
      </c>
      <c r="C1270">
        <v>602371802</v>
      </c>
      <c r="D1270" s="1" t="s">
        <v>3414</v>
      </c>
      <c r="E1270" s="14">
        <v>43223</v>
      </c>
      <c r="F1270" s="15" t="s">
        <v>4856</v>
      </c>
      <c r="G1270" s="16">
        <f t="shared" si="19"/>
        <v>3.3795138888892406E-4</v>
      </c>
      <c r="I1270" t="b">
        <v>1</v>
      </c>
    </row>
    <row r="1271" spans="1:9" ht="14.85" customHeight="1" x14ac:dyDescent="0.3">
      <c r="A1271" t="s">
        <v>872</v>
      </c>
      <c r="B1271" t="s">
        <v>665</v>
      </c>
      <c r="C1271">
        <v>602371802</v>
      </c>
      <c r="D1271" s="1" t="s">
        <v>3647</v>
      </c>
      <c r="E1271" s="14">
        <v>43223</v>
      </c>
      <c r="F1271" s="15" t="s">
        <v>4857</v>
      </c>
      <c r="G1271" s="16">
        <f t="shared" si="19"/>
        <v>7.2190972222219152E-4</v>
      </c>
      <c r="I1271" t="b">
        <v>0</v>
      </c>
    </row>
    <row r="1272" spans="1:9" ht="14.85" customHeight="1" x14ac:dyDescent="0.3">
      <c r="A1272" t="s">
        <v>872</v>
      </c>
      <c r="B1272" t="s">
        <v>665</v>
      </c>
      <c r="C1272">
        <v>602371802</v>
      </c>
      <c r="D1272" s="1" t="s">
        <v>4858</v>
      </c>
      <c r="E1272" s="14">
        <v>43223</v>
      </c>
      <c r="F1272" s="15" t="s">
        <v>4859</v>
      </c>
      <c r="G1272" s="16">
        <f t="shared" si="19"/>
        <v>3.9861111111105796E-4</v>
      </c>
      <c r="I1272" t="b">
        <v>0</v>
      </c>
    </row>
    <row r="1273" spans="1:9" ht="14.85" customHeight="1" x14ac:dyDescent="0.3">
      <c r="A1273" t="s">
        <v>872</v>
      </c>
      <c r="B1273" t="s">
        <v>665</v>
      </c>
      <c r="C1273">
        <v>602371802</v>
      </c>
      <c r="D1273" s="1" t="s">
        <v>4860</v>
      </c>
      <c r="E1273" s="14">
        <v>43223</v>
      </c>
      <c r="F1273" s="15" t="s">
        <v>4861</v>
      </c>
      <c r="G1273" s="16">
        <f t="shared" si="19"/>
        <v>9.1337962962967367E-4</v>
      </c>
      <c r="I1273" t="b">
        <v>0</v>
      </c>
    </row>
    <row r="1274" spans="1:9" ht="14.85" customHeight="1" x14ac:dyDescent="0.3">
      <c r="A1274" t="s">
        <v>872</v>
      </c>
      <c r="B1274" t="s">
        <v>665</v>
      </c>
      <c r="C1274">
        <v>602371802</v>
      </c>
      <c r="D1274" s="1" t="s">
        <v>3424</v>
      </c>
      <c r="E1274" s="14">
        <v>43223</v>
      </c>
      <c r="F1274" s="15" t="s">
        <v>4862</v>
      </c>
      <c r="G1274" s="16">
        <f t="shared" si="19"/>
        <v>2.4851736111110023E-3</v>
      </c>
      <c r="I1274" t="b">
        <v>1</v>
      </c>
    </row>
    <row r="1275" spans="1:9" ht="14.85" customHeight="1" x14ac:dyDescent="0.3">
      <c r="A1275" t="s">
        <v>872</v>
      </c>
      <c r="B1275" t="s">
        <v>762</v>
      </c>
      <c r="C1275">
        <v>602371802</v>
      </c>
      <c r="D1275" s="1" t="s">
        <v>3426</v>
      </c>
      <c r="E1275" s="14">
        <v>43223</v>
      </c>
      <c r="F1275" s="15" t="s">
        <v>4863</v>
      </c>
      <c r="G1275" s="16">
        <f t="shared" si="19"/>
        <v>5.9790509259272095E-4</v>
      </c>
      <c r="I1275" t="b">
        <v>0</v>
      </c>
    </row>
    <row r="1276" spans="1:9" ht="14.85" customHeight="1" x14ac:dyDescent="0.3">
      <c r="A1276" t="s">
        <v>872</v>
      </c>
      <c r="B1276" t="s">
        <v>762</v>
      </c>
      <c r="C1276">
        <v>602371802</v>
      </c>
      <c r="D1276" s="1" t="s">
        <v>4230</v>
      </c>
      <c r="E1276" s="14">
        <v>43223</v>
      </c>
      <c r="F1276" s="15" t="s">
        <v>4864</v>
      </c>
      <c r="G1276" s="16">
        <f t="shared" si="19"/>
        <v>1.1067824074073584E-3</v>
      </c>
      <c r="I1276" t="b">
        <v>0</v>
      </c>
    </row>
    <row r="1277" spans="1:9" s="18" customFormat="1" ht="14.85" customHeight="1" thickBot="1" x14ac:dyDescent="0.35">
      <c r="A1277" s="18" t="s">
        <v>872</v>
      </c>
      <c r="B1277" s="18" t="s">
        <v>762</v>
      </c>
      <c r="C1277" s="18">
        <v>602371802</v>
      </c>
      <c r="D1277" s="19" t="s">
        <v>4865</v>
      </c>
      <c r="E1277" s="20">
        <v>43223</v>
      </c>
      <c r="F1277" s="21" t="s">
        <v>4866</v>
      </c>
      <c r="G1277" s="22">
        <f t="shared" si="19"/>
        <v>2.0206018518520441E-4</v>
      </c>
      <c r="H1277" s="22"/>
      <c r="I1277" s="18" t="b">
        <v>1</v>
      </c>
    </row>
    <row r="1278" spans="1:9" ht="14.85" customHeight="1" x14ac:dyDescent="0.3">
      <c r="A1278" t="s">
        <v>872</v>
      </c>
      <c r="B1278" t="s">
        <v>2</v>
      </c>
      <c r="C1278">
        <v>618773139</v>
      </c>
      <c r="D1278" s="1" t="s">
        <v>3465</v>
      </c>
      <c r="E1278" s="14">
        <v>43219</v>
      </c>
      <c r="F1278" s="15" t="s">
        <v>3237</v>
      </c>
      <c r="I1278" t="b">
        <v>0</v>
      </c>
    </row>
    <row r="1279" spans="1:9" ht="14.85" customHeight="1" x14ac:dyDescent="0.3">
      <c r="A1279" t="s">
        <v>872</v>
      </c>
      <c r="B1279" t="s">
        <v>2</v>
      </c>
      <c r="C1279">
        <v>618773139</v>
      </c>
      <c r="D1279" s="1" t="s">
        <v>4397</v>
      </c>
      <c r="E1279" s="14">
        <v>43219</v>
      </c>
      <c r="F1279" s="15" t="s">
        <v>3238</v>
      </c>
      <c r="G1279" s="16">
        <f t="shared" si="19"/>
        <v>2.2261111111111509E-3</v>
      </c>
      <c r="I1279" t="b">
        <v>0</v>
      </c>
    </row>
    <row r="1280" spans="1:9" ht="14.85" customHeight="1" x14ac:dyDescent="0.3">
      <c r="A1280" t="s">
        <v>872</v>
      </c>
      <c r="B1280" t="s">
        <v>2</v>
      </c>
      <c r="C1280">
        <v>618773139</v>
      </c>
      <c r="D1280" s="1" t="s">
        <v>3862</v>
      </c>
      <c r="E1280" s="14">
        <v>43219</v>
      </c>
      <c r="F1280" s="15" t="s">
        <v>3239</v>
      </c>
      <c r="G1280" s="16">
        <f t="shared" si="19"/>
        <v>1.3693287037030988E-4</v>
      </c>
      <c r="I1280" t="b">
        <v>0</v>
      </c>
    </row>
    <row r="1281" spans="1:9" ht="14.85" customHeight="1" x14ac:dyDescent="0.3">
      <c r="A1281" t="s">
        <v>872</v>
      </c>
      <c r="B1281" t="s">
        <v>2</v>
      </c>
      <c r="C1281">
        <v>618773139</v>
      </c>
      <c r="D1281" s="1" t="s">
        <v>3538</v>
      </c>
      <c r="E1281" s="14">
        <v>43219</v>
      </c>
      <c r="F1281" s="15" t="s">
        <v>3240</v>
      </c>
      <c r="G1281" s="16">
        <f t="shared" si="19"/>
        <v>9.6728807870370526E-2</v>
      </c>
      <c r="I1281" t="b">
        <v>1</v>
      </c>
    </row>
    <row r="1282" spans="1:9" ht="14.85" customHeight="1" x14ac:dyDescent="0.3">
      <c r="A1282" t="s">
        <v>872</v>
      </c>
      <c r="B1282" t="s">
        <v>879</v>
      </c>
      <c r="C1282">
        <v>618773139</v>
      </c>
      <c r="D1282" s="1" t="s">
        <v>3627</v>
      </c>
      <c r="E1282" s="14">
        <v>43219</v>
      </c>
      <c r="F1282" s="15" t="s">
        <v>4867</v>
      </c>
      <c r="G1282" s="16">
        <f t="shared" si="19"/>
        <v>2.3662615740739357E-3</v>
      </c>
      <c r="I1282" t="b">
        <v>0</v>
      </c>
    </row>
    <row r="1283" spans="1:9" s="18" customFormat="1" ht="14.85" customHeight="1" thickBot="1" x14ac:dyDescent="0.35">
      <c r="A1283" s="18" t="s">
        <v>872</v>
      </c>
      <c r="B1283" s="18" t="s">
        <v>879</v>
      </c>
      <c r="C1283" s="18">
        <v>618773139</v>
      </c>
      <c r="D1283" s="19" t="s">
        <v>3543</v>
      </c>
      <c r="E1283" s="20">
        <v>43219</v>
      </c>
      <c r="F1283" s="21" t="s">
        <v>4868</v>
      </c>
      <c r="G1283" s="22">
        <f t="shared" si="19"/>
        <v>4.3504629629642633E-4</v>
      </c>
      <c r="H1283" s="22"/>
      <c r="I1283" s="18" t="b">
        <v>1</v>
      </c>
    </row>
    <row r="1284" spans="1:9" ht="14.85" customHeight="1" x14ac:dyDescent="0.3">
      <c r="A1284" t="s">
        <v>872</v>
      </c>
      <c r="B1284" t="s">
        <v>2</v>
      </c>
      <c r="C1284">
        <v>625941617</v>
      </c>
      <c r="D1284" s="1" t="s">
        <v>4869</v>
      </c>
      <c r="E1284" s="14">
        <v>43216</v>
      </c>
      <c r="F1284" s="15" t="s">
        <v>3241</v>
      </c>
      <c r="I1284" t="b">
        <v>0</v>
      </c>
    </row>
    <row r="1285" spans="1:9" ht="14.85" customHeight="1" x14ac:dyDescent="0.3">
      <c r="A1285" t="s">
        <v>872</v>
      </c>
      <c r="B1285" t="s">
        <v>2</v>
      </c>
      <c r="C1285">
        <v>625941617</v>
      </c>
      <c r="D1285" s="1" t="s">
        <v>4870</v>
      </c>
      <c r="E1285" s="14">
        <v>43216</v>
      </c>
      <c r="F1285" s="15" t="s">
        <v>3242</v>
      </c>
      <c r="G1285" s="16">
        <f t="shared" ref="G1285:G1347" si="20">F1285-F1284</f>
        <v>1.321990740740242E-4</v>
      </c>
      <c r="I1285" t="b">
        <v>0</v>
      </c>
    </row>
    <row r="1286" spans="1:9" ht="14.85" customHeight="1" x14ac:dyDescent="0.3">
      <c r="A1286" t="s">
        <v>872</v>
      </c>
      <c r="B1286" t="s">
        <v>2</v>
      </c>
      <c r="C1286">
        <v>625941617</v>
      </c>
      <c r="D1286" s="1" t="s">
        <v>4871</v>
      </c>
      <c r="E1286" s="14">
        <v>43216</v>
      </c>
      <c r="F1286" s="15" t="s">
        <v>3243</v>
      </c>
      <c r="G1286" s="16">
        <f t="shared" si="20"/>
        <v>1.0347222222228947E-4</v>
      </c>
      <c r="I1286" t="b">
        <v>0</v>
      </c>
    </row>
    <row r="1287" spans="1:9" ht="14.85" customHeight="1" x14ac:dyDescent="0.3">
      <c r="A1287" t="s">
        <v>872</v>
      </c>
      <c r="B1287" t="s">
        <v>2</v>
      </c>
      <c r="C1287">
        <v>625941617</v>
      </c>
      <c r="D1287" s="1" t="s">
        <v>4872</v>
      </c>
      <c r="E1287" s="14">
        <v>43216</v>
      </c>
      <c r="F1287" s="15" t="s">
        <v>3244</v>
      </c>
      <c r="G1287" s="16">
        <f t="shared" si="20"/>
        <v>1.5156250000003535E-4</v>
      </c>
      <c r="I1287" t="b">
        <v>0</v>
      </c>
    </row>
    <row r="1288" spans="1:9" ht="14.85" customHeight="1" x14ac:dyDescent="0.3">
      <c r="A1288" t="s">
        <v>872</v>
      </c>
      <c r="B1288" t="s">
        <v>2</v>
      </c>
      <c r="C1288">
        <v>625941617</v>
      </c>
      <c r="D1288" s="1" t="s">
        <v>4869</v>
      </c>
      <c r="E1288" s="14">
        <v>43216</v>
      </c>
      <c r="F1288" s="15" t="s">
        <v>3245</v>
      </c>
      <c r="G1288" s="16">
        <f t="shared" si="20"/>
        <v>6.1574074074033369E-5</v>
      </c>
      <c r="I1288" t="b">
        <v>0</v>
      </c>
    </row>
    <row r="1289" spans="1:9" ht="14.85" customHeight="1" x14ac:dyDescent="0.3">
      <c r="A1289" t="s">
        <v>872</v>
      </c>
      <c r="B1289" t="s">
        <v>2</v>
      </c>
      <c r="C1289">
        <v>625941617</v>
      </c>
      <c r="D1289" s="1" t="s">
        <v>3538</v>
      </c>
      <c r="E1289" s="14">
        <v>43216</v>
      </c>
      <c r="F1289" s="15" t="s">
        <v>3246</v>
      </c>
      <c r="G1289" s="16">
        <f t="shared" si="20"/>
        <v>6.4502314814807171E-5</v>
      </c>
      <c r="I1289" t="b">
        <v>1</v>
      </c>
    </row>
    <row r="1290" spans="1:9" ht="14.85" customHeight="1" x14ac:dyDescent="0.3">
      <c r="A1290" t="s">
        <v>872</v>
      </c>
      <c r="B1290" t="s">
        <v>879</v>
      </c>
      <c r="C1290">
        <v>625941617</v>
      </c>
      <c r="D1290" s="1" t="s">
        <v>4873</v>
      </c>
      <c r="E1290" s="14">
        <v>43216</v>
      </c>
      <c r="F1290" s="15" t="s">
        <v>4874</v>
      </c>
      <c r="G1290" s="16">
        <f t="shared" si="20"/>
        <v>3.4599537037038886E-4</v>
      </c>
      <c r="I1290" t="b">
        <v>0</v>
      </c>
    </row>
    <row r="1291" spans="1:9" ht="14.85" customHeight="1" x14ac:dyDescent="0.3">
      <c r="A1291" t="s">
        <v>872</v>
      </c>
      <c r="B1291" t="s">
        <v>879</v>
      </c>
      <c r="C1291">
        <v>625941617</v>
      </c>
      <c r="D1291" s="1" t="s">
        <v>3406</v>
      </c>
      <c r="E1291" s="14">
        <v>43216</v>
      </c>
      <c r="F1291" s="15" t="s">
        <v>4875</v>
      </c>
      <c r="G1291" s="16">
        <f t="shared" si="20"/>
        <v>7.3333333333369666E-5</v>
      </c>
      <c r="I1291" t="b">
        <v>1</v>
      </c>
    </row>
    <row r="1292" spans="1:9" ht="14.85" customHeight="1" x14ac:dyDescent="0.3">
      <c r="A1292" t="s">
        <v>872</v>
      </c>
      <c r="B1292" t="s">
        <v>881</v>
      </c>
      <c r="C1292">
        <v>625941617</v>
      </c>
      <c r="D1292" s="1" t="s">
        <v>4225</v>
      </c>
      <c r="E1292" s="14">
        <v>43216</v>
      </c>
      <c r="F1292" s="15" t="s">
        <v>4876</v>
      </c>
      <c r="G1292" s="16">
        <f t="shared" si="20"/>
        <v>2.4840277777771202E-4</v>
      </c>
      <c r="I1292" t="b">
        <v>1</v>
      </c>
    </row>
    <row r="1293" spans="1:9" ht="14.85" customHeight="1" x14ac:dyDescent="0.3">
      <c r="A1293" t="s">
        <v>872</v>
      </c>
      <c r="B1293" t="s">
        <v>554</v>
      </c>
      <c r="C1293">
        <v>625941617</v>
      </c>
      <c r="D1293" s="1" t="s">
        <v>4877</v>
      </c>
      <c r="E1293" s="14">
        <v>43216</v>
      </c>
      <c r="F1293" s="15" t="s">
        <v>4878</v>
      </c>
      <c r="G1293" s="16">
        <f t="shared" si="20"/>
        <v>5.7063657407407931E-4</v>
      </c>
      <c r="I1293" t="b">
        <v>0</v>
      </c>
    </row>
    <row r="1294" spans="1:9" ht="14.85" customHeight="1" x14ac:dyDescent="0.3">
      <c r="A1294" t="s">
        <v>872</v>
      </c>
      <c r="B1294" t="s">
        <v>554</v>
      </c>
      <c r="C1294">
        <v>625941617</v>
      </c>
      <c r="D1294" s="1" t="s">
        <v>4879</v>
      </c>
      <c r="E1294" s="14">
        <v>43216</v>
      </c>
      <c r="F1294" s="15" t="s">
        <v>4880</v>
      </c>
      <c r="G1294" s="16">
        <f t="shared" si="20"/>
        <v>7.0262731481485208E-4</v>
      </c>
      <c r="I1294" t="b">
        <v>0</v>
      </c>
    </row>
    <row r="1295" spans="1:9" ht="14.85" customHeight="1" x14ac:dyDescent="0.3">
      <c r="A1295" t="s">
        <v>872</v>
      </c>
      <c r="B1295" t="s">
        <v>554</v>
      </c>
      <c r="C1295">
        <v>625941617</v>
      </c>
      <c r="D1295" s="1" t="s">
        <v>4881</v>
      </c>
      <c r="E1295" s="14">
        <v>43216</v>
      </c>
      <c r="F1295" s="15" t="s">
        <v>4882</v>
      </c>
      <c r="G1295" s="16">
        <f t="shared" si="20"/>
        <v>3.0526620370363577E-4</v>
      </c>
      <c r="I1295" t="b">
        <v>0</v>
      </c>
    </row>
    <row r="1296" spans="1:9" ht="14.85" customHeight="1" x14ac:dyDescent="0.3">
      <c r="A1296" t="s">
        <v>872</v>
      </c>
      <c r="B1296" t="s">
        <v>554</v>
      </c>
      <c r="C1296">
        <v>625941617</v>
      </c>
      <c r="D1296" s="1" t="s">
        <v>4883</v>
      </c>
      <c r="E1296" s="14">
        <v>43216</v>
      </c>
      <c r="F1296" s="15" t="s">
        <v>4884</v>
      </c>
      <c r="G1296" s="16">
        <f t="shared" si="20"/>
        <v>1.740972222222803E-4</v>
      </c>
      <c r="I1296" t="b">
        <v>1</v>
      </c>
    </row>
    <row r="1297" spans="1:9" ht="14.85" customHeight="1" x14ac:dyDescent="0.3">
      <c r="A1297" t="s">
        <v>872</v>
      </c>
      <c r="B1297" t="s">
        <v>665</v>
      </c>
      <c r="C1297">
        <v>625941617</v>
      </c>
      <c r="D1297" s="1" t="s">
        <v>3598</v>
      </c>
      <c r="E1297" s="14">
        <v>43216</v>
      </c>
      <c r="F1297" s="15" t="s">
        <v>4885</v>
      </c>
      <c r="G1297" s="16">
        <f t="shared" si="20"/>
        <v>7.3542824074068758E-4</v>
      </c>
      <c r="I1297" t="b">
        <v>0</v>
      </c>
    </row>
    <row r="1298" spans="1:9" ht="14.85" customHeight="1" x14ac:dyDescent="0.3">
      <c r="A1298" t="s">
        <v>872</v>
      </c>
      <c r="B1298" t="s">
        <v>665</v>
      </c>
      <c r="C1298">
        <v>625941617</v>
      </c>
      <c r="D1298" s="1" t="s">
        <v>4007</v>
      </c>
      <c r="E1298" s="14">
        <v>43216</v>
      </c>
      <c r="F1298" s="15" t="s">
        <v>4886</v>
      </c>
      <c r="G1298" s="16">
        <f t="shared" si="20"/>
        <v>5.3481481481476578E-4</v>
      </c>
      <c r="I1298" t="b">
        <v>0</v>
      </c>
    </row>
    <row r="1299" spans="1:9" ht="14.85" customHeight="1" x14ac:dyDescent="0.3">
      <c r="A1299" t="s">
        <v>872</v>
      </c>
      <c r="B1299" t="s">
        <v>665</v>
      </c>
      <c r="C1299">
        <v>625941617</v>
      </c>
      <c r="D1299" s="1" t="s">
        <v>4887</v>
      </c>
      <c r="E1299" s="14">
        <v>43216</v>
      </c>
      <c r="F1299" s="15" t="s">
        <v>4888</v>
      </c>
      <c r="G1299" s="16">
        <f t="shared" si="20"/>
        <v>8.3104166666680968E-4</v>
      </c>
      <c r="I1299" t="b">
        <v>0</v>
      </c>
    </row>
    <row r="1300" spans="1:9" ht="14.85" customHeight="1" x14ac:dyDescent="0.3">
      <c r="A1300" t="s">
        <v>872</v>
      </c>
      <c r="B1300" t="s">
        <v>665</v>
      </c>
      <c r="C1300">
        <v>625941617</v>
      </c>
      <c r="D1300" s="1" t="s">
        <v>4889</v>
      </c>
      <c r="E1300" s="14">
        <v>43216</v>
      </c>
      <c r="F1300" s="15" t="s">
        <v>4890</v>
      </c>
      <c r="G1300" s="16">
        <f t="shared" si="20"/>
        <v>1.1484374999999325E-3</v>
      </c>
      <c r="I1300" t="b">
        <v>0</v>
      </c>
    </row>
    <row r="1301" spans="1:9" ht="14.85" customHeight="1" x14ac:dyDescent="0.3">
      <c r="A1301" t="s">
        <v>872</v>
      </c>
      <c r="B1301" t="s">
        <v>665</v>
      </c>
      <c r="C1301">
        <v>625941617</v>
      </c>
      <c r="D1301" s="1" t="s">
        <v>3422</v>
      </c>
      <c r="E1301" s="14">
        <v>43216</v>
      </c>
      <c r="F1301" s="15" t="s">
        <v>4891</v>
      </c>
      <c r="G1301" s="16">
        <f t="shared" si="20"/>
        <v>1.6938657407405966E-4</v>
      </c>
      <c r="I1301" t="b">
        <v>0</v>
      </c>
    </row>
    <row r="1302" spans="1:9" ht="14.85" customHeight="1" x14ac:dyDescent="0.3">
      <c r="A1302" t="s">
        <v>872</v>
      </c>
      <c r="B1302" t="s">
        <v>665</v>
      </c>
      <c r="C1302">
        <v>625941617</v>
      </c>
      <c r="D1302" s="1" t="s">
        <v>3424</v>
      </c>
      <c r="E1302" s="14">
        <v>43216</v>
      </c>
      <c r="F1302" s="15" t="s">
        <v>4892</v>
      </c>
      <c r="G1302" s="16">
        <f t="shared" si="20"/>
        <v>2.9542824074069163E-4</v>
      </c>
      <c r="I1302" t="b">
        <v>1</v>
      </c>
    </row>
    <row r="1303" spans="1:9" ht="14.85" customHeight="1" x14ac:dyDescent="0.3">
      <c r="A1303" t="s">
        <v>872</v>
      </c>
      <c r="B1303" t="s">
        <v>762</v>
      </c>
      <c r="C1303">
        <v>625941617</v>
      </c>
      <c r="D1303" s="1" t="s">
        <v>907</v>
      </c>
      <c r="E1303" s="14">
        <v>43216</v>
      </c>
      <c r="F1303" s="15" t="s">
        <v>4893</v>
      </c>
      <c r="G1303" s="16">
        <f t="shared" si="20"/>
        <v>6.3670138888893835E-4</v>
      </c>
      <c r="I1303" t="b">
        <v>1</v>
      </c>
    </row>
    <row r="1304" spans="1:9" ht="14.85" customHeight="1" x14ac:dyDescent="0.3">
      <c r="A1304" t="s">
        <v>872</v>
      </c>
      <c r="B1304" t="s">
        <v>906</v>
      </c>
      <c r="C1304">
        <v>625941617</v>
      </c>
      <c r="D1304" s="1" t="s">
        <v>907</v>
      </c>
      <c r="E1304" s="14">
        <v>43216</v>
      </c>
      <c r="F1304" s="15" t="s">
        <v>4894</v>
      </c>
      <c r="G1304" s="16">
        <f t="shared" si="20"/>
        <v>5.8657407407514128E-5</v>
      </c>
      <c r="I1304" t="b">
        <v>1</v>
      </c>
    </row>
    <row r="1305" spans="1:9" ht="14.85" customHeight="1" x14ac:dyDescent="0.3">
      <c r="A1305" t="s">
        <v>872</v>
      </c>
      <c r="B1305" t="s">
        <v>2</v>
      </c>
      <c r="C1305">
        <v>625941617</v>
      </c>
      <c r="D1305" s="1" t="s">
        <v>4895</v>
      </c>
      <c r="E1305" s="14">
        <v>43223</v>
      </c>
      <c r="F1305" s="15" t="s">
        <v>4896</v>
      </c>
      <c r="I1305" t="b">
        <v>1</v>
      </c>
    </row>
    <row r="1306" spans="1:9" ht="14.85" customHeight="1" x14ac:dyDescent="0.3">
      <c r="A1306" t="s">
        <v>872</v>
      </c>
      <c r="B1306" t="s">
        <v>879</v>
      </c>
      <c r="C1306">
        <v>625941617</v>
      </c>
      <c r="D1306" s="1" t="s">
        <v>4087</v>
      </c>
      <c r="E1306" s="14">
        <v>43223</v>
      </c>
      <c r="F1306" s="15" t="s">
        <v>4897</v>
      </c>
      <c r="G1306" s="16">
        <f t="shared" si="20"/>
        <v>6.931250000000444E-4</v>
      </c>
      <c r="I1306" t="b">
        <v>0</v>
      </c>
    </row>
    <row r="1307" spans="1:9" ht="14.85" customHeight="1" x14ac:dyDescent="0.3">
      <c r="A1307" t="s">
        <v>872</v>
      </c>
      <c r="B1307" t="s">
        <v>879</v>
      </c>
      <c r="C1307">
        <v>625941617</v>
      </c>
      <c r="D1307" s="1" t="s">
        <v>4898</v>
      </c>
      <c r="E1307" s="14">
        <v>43223</v>
      </c>
      <c r="F1307" s="15" t="s">
        <v>4899</v>
      </c>
      <c r="G1307" s="16">
        <f t="shared" si="20"/>
        <v>4.0435185185183631E-4</v>
      </c>
      <c r="I1307" t="b">
        <v>0</v>
      </c>
    </row>
    <row r="1308" spans="1:9" ht="14.85" customHeight="1" x14ac:dyDescent="0.3">
      <c r="A1308" t="s">
        <v>872</v>
      </c>
      <c r="B1308" t="s">
        <v>879</v>
      </c>
      <c r="C1308">
        <v>625941617</v>
      </c>
      <c r="D1308" s="1" t="s">
        <v>3545</v>
      </c>
      <c r="E1308" s="14">
        <v>43223</v>
      </c>
      <c r="F1308" s="15" t="s">
        <v>4900</v>
      </c>
      <c r="G1308" s="16">
        <f t="shared" si="20"/>
        <v>2.3893518518516843E-4</v>
      </c>
      <c r="I1308" t="b">
        <v>1</v>
      </c>
    </row>
    <row r="1309" spans="1:9" ht="14.85" customHeight="1" x14ac:dyDescent="0.3">
      <c r="A1309" t="s">
        <v>872</v>
      </c>
      <c r="B1309" t="s">
        <v>881</v>
      </c>
      <c r="C1309">
        <v>625941617</v>
      </c>
      <c r="D1309" s="1" t="s">
        <v>4901</v>
      </c>
      <c r="E1309" s="14">
        <v>43223</v>
      </c>
      <c r="F1309" s="15" t="s">
        <v>4902</v>
      </c>
      <c r="G1309" s="16">
        <f t="shared" si="20"/>
        <v>3.4244212962963871E-4</v>
      </c>
      <c r="I1309" t="b">
        <v>1</v>
      </c>
    </row>
    <row r="1310" spans="1:9" ht="14.85" customHeight="1" x14ac:dyDescent="0.3">
      <c r="A1310" t="s">
        <v>872</v>
      </c>
      <c r="B1310" t="s">
        <v>554</v>
      </c>
      <c r="C1310">
        <v>625941617</v>
      </c>
      <c r="D1310" s="1" t="s">
        <v>3439</v>
      </c>
      <c r="E1310" s="14">
        <v>43223</v>
      </c>
      <c r="F1310" s="15" t="s">
        <v>4903</v>
      </c>
      <c r="G1310" s="16">
        <f t="shared" si="20"/>
        <v>4.5208333333332518E-4</v>
      </c>
      <c r="I1310" t="b">
        <v>0</v>
      </c>
    </row>
    <row r="1311" spans="1:9" ht="14.85" customHeight="1" x14ac:dyDescent="0.3">
      <c r="A1311" t="s">
        <v>872</v>
      </c>
      <c r="B1311" t="s">
        <v>554</v>
      </c>
      <c r="C1311">
        <v>625941617</v>
      </c>
      <c r="D1311" s="1" t="s">
        <v>4904</v>
      </c>
      <c r="E1311" s="14">
        <v>43223</v>
      </c>
      <c r="F1311" s="15" t="s">
        <v>4905</v>
      </c>
      <c r="G1311" s="16">
        <f t="shared" si="20"/>
        <v>9.5831018518521827E-4</v>
      </c>
      <c r="I1311" t="b">
        <v>0</v>
      </c>
    </row>
    <row r="1312" spans="1:9" ht="14.85" customHeight="1" x14ac:dyDescent="0.3">
      <c r="A1312" t="s">
        <v>872</v>
      </c>
      <c r="B1312" t="s">
        <v>554</v>
      </c>
      <c r="C1312">
        <v>625941617</v>
      </c>
      <c r="D1312" s="1" t="s">
        <v>3441</v>
      </c>
      <c r="E1312" s="14">
        <v>43223</v>
      </c>
      <c r="F1312" s="15" t="s">
        <v>4906</v>
      </c>
      <c r="G1312" s="16">
        <f t="shared" si="20"/>
        <v>6.4482638888888055E-4</v>
      </c>
      <c r="I1312" t="b">
        <v>1</v>
      </c>
    </row>
    <row r="1313" spans="1:9" ht="14.85" customHeight="1" x14ac:dyDescent="0.3">
      <c r="A1313" t="s">
        <v>872</v>
      </c>
      <c r="B1313" t="s">
        <v>665</v>
      </c>
      <c r="C1313">
        <v>625941617</v>
      </c>
      <c r="D1313" s="1" t="s">
        <v>3424</v>
      </c>
      <c r="E1313" s="14">
        <v>43223</v>
      </c>
      <c r="F1313" s="15" t="s">
        <v>4907</v>
      </c>
      <c r="G1313" s="16">
        <f t="shared" si="20"/>
        <v>7.6942129629628542E-4</v>
      </c>
      <c r="I1313" t="b">
        <v>1</v>
      </c>
    </row>
    <row r="1314" spans="1:9" ht="14.85" customHeight="1" x14ac:dyDescent="0.3">
      <c r="A1314" t="s">
        <v>872</v>
      </c>
      <c r="B1314" t="s">
        <v>762</v>
      </c>
      <c r="C1314">
        <v>625941617</v>
      </c>
      <c r="D1314" s="1" t="s">
        <v>4908</v>
      </c>
      <c r="E1314" s="14">
        <v>43223</v>
      </c>
      <c r="F1314" s="15" t="s">
        <v>4909</v>
      </c>
      <c r="G1314" s="16">
        <f t="shared" si="20"/>
        <v>7.7020833333332761E-4</v>
      </c>
      <c r="I1314" t="b">
        <v>0</v>
      </c>
    </row>
    <row r="1315" spans="1:9" ht="14.85" customHeight="1" x14ac:dyDescent="0.3">
      <c r="A1315" t="s">
        <v>872</v>
      </c>
      <c r="B1315" t="s">
        <v>762</v>
      </c>
      <c r="C1315">
        <v>625941617</v>
      </c>
      <c r="D1315" s="1" t="s">
        <v>4230</v>
      </c>
      <c r="E1315" s="14">
        <v>43223</v>
      </c>
      <c r="F1315" s="15" t="s">
        <v>4910</v>
      </c>
      <c r="G1315" s="16">
        <f t="shared" si="20"/>
        <v>7.0254629629618037E-5</v>
      </c>
      <c r="I1315" t="b">
        <v>0</v>
      </c>
    </row>
    <row r="1316" spans="1:9" ht="14.85" customHeight="1" x14ac:dyDescent="0.3">
      <c r="A1316" t="s">
        <v>872</v>
      </c>
      <c r="B1316" t="s">
        <v>762</v>
      </c>
      <c r="C1316">
        <v>625941617</v>
      </c>
      <c r="D1316" s="1" t="s">
        <v>2222</v>
      </c>
      <c r="E1316" s="14">
        <v>43223</v>
      </c>
      <c r="F1316" s="15" t="s">
        <v>4911</v>
      </c>
      <c r="G1316" s="16">
        <f t="shared" si="20"/>
        <v>6.8053240740739707E-4</v>
      </c>
      <c r="I1316" t="b">
        <v>1</v>
      </c>
    </row>
    <row r="1317" spans="1:9" s="18" customFormat="1" ht="14.85" customHeight="1" thickBot="1" x14ac:dyDescent="0.35">
      <c r="A1317" s="18" t="s">
        <v>872</v>
      </c>
      <c r="B1317" s="18" t="s">
        <v>906</v>
      </c>
      <c r="C1317" s="18">
        <v>625941617</v>
      </c>
      <c r="D1317" s="19" t="s">
        <v>2222</v>
      </c>
      <c r="E1317" s="20">
        <v>43223</v>
      </c>
      <c r="F1317" s="21" t="s">
        <v>4912</v>
      </c>
      <c r="G1317" s="22">
        <f t="shared" si="20"/>
        <v>8.2777777777792716E-5</v>
      </c>
      <c r="H1317" s="22"/>
      <c r="I1317" s="18" t="b">
        <v>1</v>
      </c>
    </row>
    <row r="1318" spans="1:9" ht="14.85" customHeight="1" x14ac:dyDescent="0.3">
      <c r="A1318" t="s">
        <v>872</v>
      </c>
      <c r="B1318" t="s">
        <v>2</v>
      </c>
      <c r="C1318">
        <v>641372445</v>
      </c>
      <c r="D1318" s="1" t="s">
        <v>3470</v>
      </c>
      <c r="E1318" s="14">
        <v>43219</v>
      </c>
      <c r="F1318" s="15" t="s">
        <v>3247</v>
      </c>
      <c r="G1318" s="16">
        <f t="shared" si="20"/>
        <v>0.7629370138888889</v>
      </c>
      <c r="I1318" t="b">
        <v>0</v>
      </c>
    </row>
    <row r="1319" spans="1:9" ht="14.85" customHeight="1" x14ac:dyDescent="0.3">
      <c r="A1319" t="s">
        <v>872</v>
      </c>
      <c r="B1319" t="s">
        <v>2</v>
      </c>
      <c r="C1319">
        <v>641372445</v>
      </c>
      <c r="D1319" s="1" t="s">
        <v>3400</v>
      </c>
      <c r="E1319" s="14">
        <v>43219</v>
      </c>
      <c r="F1319" s="15" t="s">
        <v>3248</v>
      </c>
      <c r="G1319" s="16">
        <f t="shared" si="20"/>
        <v>1.5842592592596461E-4</v>
      </c>
      <c r="I1319" t="b">
        <v>0</v>
      </c>
    </row>
    <row r="1320" spans="1:9" ht="14.85" customHeight="1" x14ac:dyDescent="0.3">
      <c r="A1320" t="s">
        <v>872</v>
      </c>
      <c r="B1320" t="s">
        <v>2</v>
      </c>
      <c r="C1320">
        <v>641372445</v>
      </c>
      <c r="D1320" s="1" t="s">
        <v>3788</v>
      </c>
      <c r="E1320" s="14">
        <v>43219</v>
      </c>
      <c r="F1320" s="15" t="s">
        <v>3249</v>
      </c>
      <c r="G1320" s="16">
        <f t="shared" si="20"/>
        <v>3.2241898148144266E-4</v>
      </c>
      <c r="I1320" t="b">
        <v>0</v>
      </c>
    </row>
    <row r="1321" spans="1:9" ht="14.85" customHeight="1" x14ac:dyDescent="0.3">
      <c r="A1321" t="s">
        <v>872</v>
      </c>
      <c r="B1321" t="s">
        <v>2</v>
      </c>
      <c r="C1321">
        <v>641372445</v>
      </c>
      <c r="D1321" s="1" t="s">
        <v>4913</v>
      </c>
      <c r="E1321" s="14">
        <v>43219</v>
      </c>
      <c r="F1321" s="15" t="s">
        <v>3250</v>
      </c>
      <c r="G1321" s="16">
        <f t="shared" si="20"/>
        <v>1.0878472222231039E-4</v>
      </c>
      <c r="I1321" t="b">
        <v>1</v>
      </c>
    </row>
    <row r="1322" spans="1:9" ht="14.85" customHeight="1" x14ac:dyDescent="0.3">
      <c r="A1322" t="s">
        <v>872</v>
      </c>
      <c r="B1322" t="s">
        <v>879</v>
      </c>
      <c r="C1322">
        <v>641372445</v>
      </c>
      <c r="D1322" s="1" t="s">
        <v>4914</v>
      </c>
      <c r="E1322" s="14">
        <v>43219</v>
      </c>
      <c r="F1322" s="15" t="s">
        <v>4915</v>
      </c>
      <c r="G1322" s="16">
        <f t="shared" si="20"/>
        <v>9.9108796296287771E-4</v>
      </c>
      <c r="I1322" t="b">
        <v>0</v>
      </c>
    </row>
    <row r="1323" spans="1:9" ht="14.85" customHeight="1" x14ac:dyDescent="0.3">
      <c r="A1323" t="s">
        <v>872</v>
      </c>
      <c r="B1323" t="s">
        <v>879</v>
      </c>
      <c r="C1323">
        <v>641372445</v>
      </c>
      <c r="D1323" s="1" t="s">
        <v>3477</v>
      </c>
      <c r="E1323" s="14">
        <v>43219</v>
      </c>
      <c r="F1323" s="15" t="s">
        <v>4916</v>
      </c>
      <c r="G1323" s="16">
        <f t="shared" si="20"/>
        <v>1.3192129629624461E-4</v>
      </c>
      <c r="I1323" t="b">
        <v>1</v>
      </c>
    </row>
    <row r="1324" spans="1:9" ht="14.85" customHeight="1" x14ac:dyDescent="0.3">
      <c r="A1324" t="s">
        <v>872</v>
      </c>
      <c r="B1324" t="s">
        <v>881</v>
      </c>
      <c r="C1324">
        <v>641372445</v>
      </c>
      <c r="D1324" s="1" t="s">
        <v>3408</v>
      </c>
      <c r="E1324" s="14">
        <v>43219</v>
      </c>
      <c r="F1324" s="15" t="s">
        <v>4917</v>
      </c>
      <c r="G1324" s="16">
        <f t="shared" si="20"/>
        <v>3.8021990740744194E-4</v>
      </c>
      <c r="I1324" t="b">
        <v>0</v>
      </c>
    </row>
    <row r="1325" spans="1:9" ht="14.85" customHeight="1" x14ac:dyDescent="0.3">
      <c r="A1325" t="s">
        <v>872</v>
      </c>
      <c r="B1325" t="s">
        <v>881</v>
      </c>
      <c r="C1325">
        <v>641372445</v>
      </c>
      <c r="D1325" s="1" t="s">
        <v>3437</v>
      </c>
      <c r="E1325" s="14">
        <v>43219</v>
      </c>
      <c r="F1325" s="15" t="s">
        <v>4918</v>
      </c>
      <c r="G1325" s="16">
        <f t="shared" si="20"/>
        <v>3.271296296296633E-4</v>
      </c>
      <c r="I1325" t="b">
        <v>1</v>
      </c>
    </row>
    <row r="1326" spans="1:9" ht="14.85" customHeight="1" x14ac:dyDescent="0.3">
      <c r="A1326" t="s">
        <v>872</v>
      </c>
      <c r="B1326" t="s">
        <v>554</v>
      </c>
      <c r="C1326">
        <v>641372445</v>
      </c>
      <c r="D1326" s="1" t="s">
        <v>3486</v>
      </c>
      <c r="E1326" s="14">
        <v>43219</v>
      </c>
      <c r="F1326" s="15" t="s">
        <v>4919</v>
      </c>
      <c r="G1326" s="16">
        <f t="shared" si="20"/>
        <v>3.5378472222213908E-4</v>
      </c>
      <c r="I1326" t="b">
        <v>0</v>
      </c>
    </row>
    <row r="1327" spans="1:9" ht="14.85" customHeight="1" x14ac:dyDescent="0.3">
      <c r="A1327" t="s">
        <v>872</v>
      </c>
      <c r="B1327" t="s">
        <v>554</v>
      </c>
      <c r="C1327">
        <v>641372445</v>
      </c>
      <c r="D1327" s="1" t="s">
        <v>3490</v>
      </c>
      <c r="E1327" s="14">
        <v>43219</v>
      </c>
      <c r="F1327" s="15" t="s">
        <v>4920</v>
      </c>
      <c r="G1327" s="16">
        <f t="shared" si="20"/>
        <v>2.2578703703712844E-4</v>
      </c>
      <c r="I1327" t="b">
        <v>1</v>
      </c>
    </row>
    <row r="1328" spans="1:9" ht="14.85" customHeight="1" x14ac:dyDescent="0.3">
      <c r="A1328" t="s">
        <v>872</v>
      </c>
      <c r="B1328" t="s">
        <v>665</v>
      </c>
      <c r="C1328">
        <v>641372445</v>
      </c>
      <c r="D1328" s="1" t="s">
        <v>3422</v>
      </c>
      <c r="E1328" s="14">
        <v>43219</v>
      </c>
      <c r="F1328" s="15" t="s">
        <v>4921</v>
      </c>
      <c r="G1328" s="16">
        <f t="shared" si="20"/>
        <v>7.6462962962964287E-4</v>
      </c>
      <c r="I1328" t="b">
        <v>0</v>
      </c>
    </row>
    <row r="1329" spans="1:9" ht="14.85" customHeight="1" x14ac:dyDescent="0.3">
      <c r="A1329" t="s">
        <v>872</v>
      </c>
      <c r="B1329" t="s">
        <v>665</v>
      </c>
      <c r="C1329">
        <v>641372445</v>
      </c>
      <c r="D1329" s="1" t="s">
        <v>4922</v>
      </c>
      <c r="E1329" s="14">
        <v>43219</v>
      </c>
      <c r="F1329" s="15" t="s">
        <v>4923</v>
      </c>
      <c r="G1329" s="16">
        <f t="shared" si="20"/>
        <v>1.6319444444445885E-4</v>
      </c>
      <c r="I1329" t="b">
        <v>0</v>
      </c>
    </row>
    <row r="1330" spans="1:9" ht="14.85" customHeight="1" x14ac:dyDescent="0.3">
      <c r="A1330" t="s">
        <v>872</v>
      </c>
      <c r="B1330" t="s">
        <v>665</v>
      </c>
      <c r="C1330">
        <v>641372445</v>
      </c>
      <c r="D1330" s="1" t="s">
        <v>4924</v>
      </c>
      <c r="E1330" s="14">
        <v>43219</v>
      </c>
      <c r="F1330" s="15" t="s">
        <v>4925</v>
      </c>
      <c r="G1330" s="16">
        <f t="shared" si="20"/>
        <v>2.6709490740739472E-4</v>
      </c>
      <c r="I1330" t="b">
        <v>0</v>
      </c>
    </row>
    <row r="1331" spans="1:9" ht="14.85" customHeight="1" x14ac:dyDescent="0.3">
      <c r="A1331" t="s">
        <v>872</v>
      </c>
      <c r="B1331" t="s">
        <v>665</v>
      </c>
      <c r="C1331">
        <v>641372445</v>
      </c>
      <c r="D1331" s="1" t="s">
        <v>4038</v>
      </c>
      <c r="E1331" s="14">
        <v>43219</v>
      </c>
      <c r="F1331" s="15" t="s">
        <v>4926</v>
      </c>
      <c r="G1331" s="16">
        <f t="shared" si="20"/>
        <v>1.1297453703695837E-4</v>
      </c>
      <c r="I1331" t="b">
        <v>1</v>
      </c>
    </row>
    <row r="1332" spans="1:9" ht="14.85" customHeight="1" x14ac:dyDescent="0.3">
      <c r="A1332" t="s">
        <v>872</v>
      </c>
      <c r="B1332" t="s">
        <v>762</v>
      </c>
      <c r="C1332">
        <v>641372445</v>
      </c>
      <c r="D1332" s="1" t="s">
        <v>4230</v>
      </c>
      <c r="E1332" s="14">
        <v>43219</v>
      </c>
      <c r="F1332" s="15" t="s">
        <v>4927</v>
      </c>
      <c r="G1332" s="16">
        <f t="shared" si="20"/>
        <v>1.3357523148148642E-3</v>
      </c>
      <c r="I1332" t="b">
        <v>0</v>
      </c>
    </row>
    <row r="1333" spans="1:9" ht="14.85" customHeight="1" x14ac:dyDescent="0.3">
      <c r="A1333" t="s">
        <v>872</v>
      </c>
      <c r="B1333" t="s">
        <v>762</v>
      </c>
      <c r="C1333">
        <v>641372445</v>
      </c>
      <c r="D1333" s="1" t="s">
        <v>4928</v>
      </c>
      <c r="E1333" s="14">
        <v>43219</v>
      </c>
      <c r="F1333" s="15" t="s">
        <v>4929</v>
      </c>
      <c r="G1333" s="16">
        <f t="shared" si="20"/>
        <v>1.0288541666666706E-2</v>
      </c>
      <c r="I1333" t="b">
        <v>0</v>
      </c>
    </row>
    <row r="1334" spans="1:9" ht="14.85" customHeight="1" x14ac:dyDescent="0.3">
      <c r="A1334" t="s">
        <v>872</v>
      </c>
      <c r="B1334" t="s">
        <v>762</v>
      </c>
      <c r="C1334">
        <v>641372445</v>
      </c>
      <c r="D1334" s="1" t="s">
        <v>4930</v>
      </c>
      <c r="E1334" s="14">
        <v>43219</v>
      </c>
      <c r="F1334" s="15" t="s">
        <v>4931</v>
      </c>
      <c r="G1334" s="16">
        <f t="shared" si="20"/>
        <v>1.6178240740738481E-4</v>
      </c>
      <c r="I1334" t="b">
        <v>0</v>
      </c>
    </row>
    <row r="1335" spans="1:9" ht="14.85" customHeight="1" x14ac:dyDescent="0.3">
      <c r="A1335" t="s">
        <v>872</v>
      </c>
      <c r="B1335" t="s">
        <v>762</v>
      </c>
      <c r="C1335">
        <v>641372445</v>
      </c>
      <c r="D1335" s="1" t="s">
        <v>4930</v>
      </c>
      <c r="E1335" s="14">
        <v>43219</v>
      </c>
      <c r="F1335" s="15" t="s">
        <v>4932</v>
      </c>
      <c r="G1335" s="16">
        <f t="shared" si="20"/>
        <v>9.7321759259250129E-4</v>
      </c>
      <c r="I1335" t="b">
        <v>0</v>
      </c>
    </row>
    <row r="1336" spans="1:9" ht="14.85" customHeight="1" x14ac:dyDescent="0.3">
      <c r="A1336" t="s">
        <v>872</v>
      </c>
      <c r="B1336" t="s">
        <v>762</v>
      </c>
      <c r="C1336">
        <v>641372445</v>
      </c>
      <c r="D1336" s="1" t="s">
        <v>4933</v>
      </c>
      <c r="E1336" s="14">
        <v>43219</v>
      </c>
      <c r="F1336" s="15" t="s">
        <v>4934</v>
      </c>
      <c r="G1336" s="16">
        <f t="shared" si="20"/>
        <v>1.0974537037045096E-4</v>
      </c>
      <c r="I1336" t="b">
        <v>0</v>
      </c>
    </row>
    <row r="1337" spans="1:9" ht="14.85" customHeight="1" x14ac:dyDescent="0.3">
      <c r="A1337" t="s">
        <v>872</v>
      </c>
      <c r="B1337" t="s">
        <v>762</v>
      </c>
      <c r="C1337">
        <v>641372445</v>
      </c>
      <c r="D1337" s="1" t="s">
        <v>4933</v>
      </c>
      <c r="E1337" s="14">
        <v>43219</v>
      </c>
      <c r="F1337" s="15" t="s">
        <v>4935</v>
      </c>
      <c r="G1337" s="16">
        <f t="shared" si="20"/>
        <v>6.744212962961349E-5</v>
      </c>
      <c r="I1337" t="b">
        <v>0</v>
      </c>
    </row>
    <row r="1338" spans="1:9" ht="14.85" customHeight="1" x14ac:dyDescent="0.3">
      <c r="A1338" t="s">
        <v>872</v>
      </c>
      <c r="B1338" t="s">
        <v>762</v>
      </c>
      <c r="C1338">
        <v>641372445</v>
      </c>
      <c r="D1338" s="1" t="s">
        <v>3823</v>
      </c>
      <c r="E1338" s="14">
        <v>43219</v>
      </c>
      <c r="F1338" s="15" t="s">
        <v>4936</v>
      </c>
      <c r="G1338" s="16">
        <f t="shared" si="20"/>
        <v>1.0710648148148927E-4</v>
      </c>
      <c r="I1338" t="b">
        <v>0</v>
      </c>
    </row>
    <row r="1339" spans="1:9" ht="14.85" customHeight="1" x14ac:dyDescent="0.3">
      <c r="A1339" t="s">
        <v>872</v>
      </c>
      <c r="B1339" t="s">
        <v>762</v>
      </c>
      <c r="C1339">
        <v>641372445</v>
      </c>
      <c r="D1339" s="1" t="s">
        <v>4230</v>
      </c>
      <c r="E1339" s="14">
        <v>43219</v>
      </c>
      <c r="F1339" s="15" t="s">
        <v>4937</v>
      </c>
      <c r="G1339" s="16">
        <f t="shared" si="20"/>
        <v>2.401284722222119E-3</v>
      </c>
      <c r="I1339" t="b">
        <v>0</v>
      </c>
    </row>
    <row r="1340" spans="1:9" ht="14.85" customHeight="1" x14ac:dyDescent="0.3">
      <c r="A1340" t="s">
        <v>872</v>
      </c>
      <c r="B1340" t="s">
        <v>762</v>
      </c>
      <c r="C1340">
        <v>641372445</v>
      </c>
      <c r="D1340" s="1" t="s">
        <v>3981</v>
      </c>
      <c r="E1340" s="14">
        <v>43219</v>
      </c>
      <c r="F1340" s="15" t="s">
        <v>4938</v>
      </c>
      <c r="G1340" s="16">
        <f t="shared" si="20"/>
        <v>6.9259259259268902E-5</v>
      </c>
      <c r="I1340" t="b">
        <v>0</v>
      </c>
    </row>
    <row r="1341" spans="1:9" ht="14.85" customHeight="1" x14ac:dyDescent="0.3">
      <c r="A1341" t="s">
        <v>872</v>
      </c>
      <c r="B1341" t="s">
        <v>762</v>
      </c>
      <c r="C1341">
        <v>641372445</v>
      </c>
      <c r="D1341" s="1" t="s">
        <v>4075</v>
      </c>
      <c r="E1341" s="14">
        <v>43219</v>
      </c>
      <c r="F1341" s="15" t="s">
        <v>4939</v>
      </c>
      <c r="G1341" s="16">
        <f t="shared" si="20"/>
        <v>1.1100694444454717E-4</v>
      </c>
      <c r="I1341" t="b">
        <v>0</v>
      </c>
    </row>
    <row r="1342" spans="1:9" ht="14.85" customHeight="1" x14ac:dyDescent="0.3">
      <c r="A1342" t="s">
        <v>872</v>
      </c>
      <c r="B1342" t="s">
        <v>762</v>
      </c>
      <c r="C1342">
        <v>641372445</v>
      </c>
      <c r="D1342" s="1" t="s">
        <v>3681</v>
      </c>
      <c r="E1342" s="14">
        <v>43219</v>
      </c>
      <c r="F1342" s="15" t="s">
        <v>4940</v>
      </c>
      <c r="G1342" s="16">
        <f t="shared" si="20"/>
        <v>9.9528935185178025E-4</v>
      </c>
      <c r="I1342" t="b">
        <v>0</v>
      </c>
    </row>
    <row r="1343" spans="1:9" s="18" customFormat="1" ht="14.85" customHeight="1" thickBot="1" x14ac:dyDescent="0.35">
      <c r="A1343" s="18" t="s">
        <v>872</v>
      </c>
      <c r="B1343" s="18" t="s">
        <v>762</v>
      </c>
      <c r="C1343" s="18">
        <v>641372445</v>
      </c>
      <c r="D1343" s="19" t="s">
        <v>4941</v>
      </c>
      <c r="E1343" s="20">
        <v>43219</v>
      </c>
      <c r="F1343" s="21" t="s">
        <v>4942</v>
      </c>
      <c r="G1343" s="22">
        <f t="shared" si="20"/>
        <v>4.8000231481482025E-3</v>
      </c>
      <c r="H1343" s="22"/>
      <c r="I1343" s="18" t="b">
        <v>1</v>
      </c>
    </row>
    <row r="1344" spans="1:9" ht="14.85" customHeight="1" x14ac:dyDescent="0.3">
      <c r="A1344" t="s">
        <v>872</v>
      </c>
      <c r="B1344" t="s">
        <v>2</v>
      </c>
      <c r="C1344">
        <v>665385044</v>
      </c>
      <c r="D1344" s="1" t="s">
        <v>3469</v>
      </c>
      <c r="E1344" s="14">
        <v>43214</v>
      </c>
      <c r="F1344" s="15" t="s">
        <v>3251</v>
      </c>
      <c r="I1344" t="b">
        <v>0</v>
      </c>
    </row>
    <row r="1345" spans="1:9" ht="14.85" customHeight="1" x14ac:dyDescent="0.3">
      <c r="A1345" t="s">
        <v>872</v>
      </c>
      <c r="B1345" t="s">
        <v>2</v>
      </c>
      <c r="C1345">
        <v>665385044</v>
      </c>
      <c r="D1345" s="1" t="s">
        <v>3405</v>
      </c>
      <c r="E1345" s="14">
        <v>43214</v>
      </c>
      <c r="F1345" s="15" t="s">
        <v>3252</v>
      </c>
      <c r="G1345" s="16">
        <f t="shared" si="20"/>
        <v>9.8275462962926774E-5</v>
      </c>
      <c r="I1345" t="b">
        <v>1</v>
      </c>
    </row>
    <row r="1346" spans="1:9" ht="14.85" customHeight="1" x14ac:dyDescent="0.3">
      <c r="A1346" t="s">
        <v>872</v>
      </c>
      <c r="B1346" t="s">
        <v>879</v>
      </c>
      <c r="C1346">
        <v>665385044</v>
      </c>
      <c r="D1346" s="1" t="s">
        <v>4943</v>
      </c>
      <c r="E1346" s="14">
        <v>43214</v>
      </c>
      <c r="F1346" s="15" t="s">
        <v>4944</v>
      </c>
      <c r="G1346" s="16">
        <f t="shared" si="20"/>
        <v>6.492824074074699E-4</v>
      </c>
      <c r="I1346" t="b">
        <v>0</v>
      </c>
    </row>
    <row r="1347" spans="1:9" ht="14.85" customHeight="1" x14ac:dyDescent="0.3">
      <c r="A1347" t="s">
        <v>872</v>
      </c>
      <c r="B1347" t="s">
        <v>879</v>
      </c>
      <c r="C1347">
        <v>665385044</v>
      </c>
      <c r="D1347" s="1" t="s">
        <v>4945</v>
      </c>
      <c r="E1347" s="14">
        <v>43214</v>
      </c>
      <c r="F1347" s="15" t="s">
        <v>4946</v>
      </c>
      <c r="G1347" s="16">
        <f t="shared" si="20"/>
        <v>1.3658564814811314E-4</v>
      </c>
      <c r="I1347" t="b">
        <v>0</v>
      </c>
    </row>
    <row r="1348" spans="1:9" ht="14.85" customHeight="1" x14ac:dyDescent="0.3">
      <c r="A1348" t="s">
        <v>872</v>
      </c>
      <c r="B1348" t="s">
        <v>879</v>
      </c>
      <c r="C1348">
        <v>665385044</v>
      </c>
      <c r="D1348" s="1" t="s">
        <v>4947</v>
      </c>
      <c r="E1348" s="14">
        <v>43214</v>
      </c>
      <c r="F1348" s="15" t="s">
        <v>4948</v>
      </c>
      <c r="G1348" s="16">
        <f t="shared" ref="G1348:G1411" si="21">F1348-F1347</f>
        <v>6.9421296296279245E-5</v>
      </c>
      <c r="I1348" t="b">
        <v>0</v>
      </c>
    </row>
    <row r="1349" spans="1:9" ht="14.85" customHeight="1" x14ac:dyDescent="0.3">
      <c r="A1349" t="s">
        <v>872</v>
      </c>
      <c r="B1349" t="s">
        <v>879</v>
      </c>
      <c r="C1349">
        <v>665385044</v>
      </c>
      <c r="D1349" s="1" t="s">
        <v>4949</v>
      </c>
      <c r="E1349" s="14">
        <v>43214</v>
      </c>
      <c r="F1349" s="15" t="s">
        <v>4950</v>
      </c>
      <c r="G1349" s="16">
        <f t="shared" si="21"/>
        <v>5.2459490740752734E-4</v>
      </c>
      <c r="I1349" t="b">
        <v>0</v>
      </c>
    </row>
    <row r="1350" spans="1:9" ht="14.85" customHeight="1" x14ac:dyDescent="0.3">
      <c r="A1350" t="s">
        <v>872</v>
      </c>
      <c r="B1350" t="s">
        <v>879</v>
      </c>
      <c r="C1350">
        <v>665385044</v>
      </c>
      <c r="D1350" s="1" t="s">
        <v>4951</v>
      </c>
      <c r="E1350" s="14">
        <v>43214</v>
      </c>
      <c r="F1350" s="15" t="s">
        <v>4952</v>
      </c>
      <c r="G1350" s="16">
        <f t="shared" si="21"/>
        <v>5.4649305555543037E-4</v>
      </c>
      <c r="I1350" t="b">
        <v>0</v>
      </c>
    </row>
    <row r="1351" spans="1:9" ht="14.85" customHeight="1" x14ac:dyDescent="0.3">
      <c r="A1351" t="s">
        <v>872</v>
      </c>
      <c r="B1351" t="s">
        <v>879</v>
      </c>
      <c r="C1351">
        <v>665385044</v>
      </c>
      <c r="D1351" s="1" t="s">
        <v>4951</v>
      </c>
      <c r="E1351" s="14">
        <v>43214</v>
      </c>
      <c r="F1351" s="15" t="s">
        <v>4953</v>
      </c>
      <c r="G1351" s="16">
        <f t="shared" si="21"/>
        <v>6.3390046296296632E-4</v>
      </c>
      <c r="I1351" t="b">
        <v>1</v>
      </c>
    </row>
    <row r="1352" spans="1:9" ht="14.85" customHeight="1" x14ac:dyDescent="0.3">
      <c r="A1352" t="s">
        <v>872</v>
      </c>
      <c r="B1352" t="s">
        <v>2</v>
      </c>
      <c r="C1352">
        <v>665385044</v>
      </c>
      <c r="D1352" s="1" t="s">
        <v>3469</v>
      </c>
      <c r="E1352" s="14">
        <v>43214</v>
      </c>
      <c r="F1352" s="15" t="s">
        <v>4954</v>
      </c>
      <c r="G1352" s="16">
        <f t="shared" si="21"/>
        <v>1.298437500000027E-3</v>
      </c>
      <c r="I1352" t="b">
        <v>0</v>
      </c>
    </row>
    <row r="1353" spans="1:9" ht="14.85" customHeight="1" x14ac:dyDescent="0.3">
      <c r="A1353" t="s">
        <v>872</v>
      </c>
      <c r="B1353" t="s">
        <v>2</v>
      </c>
      <c r="C1353">
        <v>665385044</v>
      </c>
      <c r="D1353" s="1" t="s">
        <v>3405</v>
      </c>
      <c r="E1353" s="14">
        <v>43214</v>
      </c>
      <c r="F1353" s="15" t="s">
        <v>4955</v>
      </c>
      <c r="G1353" s="16">
        <f t="shared" si="21"/>
        <v>9.8819444444453453E-5</v>
      </c>
      <c r="I1353" t="b">
        <v>1</v>
      </c>
    </row>
    <row r="1354" spans="1:9" ht="14.85" customHeight="1" x14ac:dyDescent="0.3">
      <c r="A1354" t="s">
        <v>872</v>
      </c>
      <c r="B1354" t="s">
        <v>879</v>
      </c>
      <c r="C1354">
        <v>665385044</v>
      </c>
      <c r="D1354" s="1" t="s">
        <v>3767</v>
      </c>
      <c r="E1354" s="14">
        <v>43214</v>
      </c>
      <c r="F1354" s="15" t="s">
        <v>4956</v>
      </c>
      <c r="G1354" s="16">
        <f t="shared" si="21"/>
        <v>8.5968749999998373E-4</v>
      </c>
      <c r="I1354" t="b">
        <v>0</v>
      </c>
    </row>
    <row r="1355" spans="1:9" ht="14.85" customHeight="1" x14ac:dyDescent="0.3">
      <c r="A1355" t="s">
        <v>872</v>
      </c>
      <c r="B1355" t="s">
        <v>879</v>
      </c>
      <c r="C1355">
        <v>665385044</v>
      </c>
      <c r="D1355" s="1" t="s">
        <v>3406</v>
      </c>
      <c r="E1355" s="14">
        <v>43214</v>
      </c>
      <c r="F1355" s="15" t="s">
        <v>4957</v>
      </c>
      <c r="G1355" s="16">
        <f t="shared" si="21"/>
        <v>8.1400462963010511E-5</v>
      </c>
      <c r="I1355" t="b">
        <v>1</v>
      </c>
    </row>
    <row r="1356" spans="1:9" ht="14.85" customHeight="1" x14ac:dyDescent="0.3">
      <c r="A1356" t="s">
        <v>872</v>
      </c>
      <c r="B1356" t="s">
        <v>881</v>
      </c>
      <c r="C1356">
        <v>665385044</v>
      </c>
      <c r="D1356" s="1" t="s">
        <v>4958</v>
      </c>
      <c r="E1356" s="14">
        <v>43214</v>
      </c>
      <c r="F1356" s="15" t="s">
        <v>4959</v>
      </c>
      <c r="G1356" s="16">
        <f t="shared" si="21"/>
        <v>2.8490740740738651E-4</v>
      </c>
      <c r="I1356" t="b">
        <v>1</v>
      </c>
    </row>
    <row r="1357" spans="1:9" ht="14.85" customHeight="1" x14ac:dyDescent="0.3">
      <c r="A1357" t="s">
        <v>872</v>
      </c>
      <c r="B1357" t="s">
        <v>554</v>
      </c>
      <c r="C1357">
        <v>665385044</v>
      </c>
      <c r="D1357" s="1" t="s">
        <v>3451</v>
      </c>
      <c r="E1357" s="14">
        <v>43214</v>
      </c>
      <c r="F1357" s="15" t="s">
        <v>4960</v>
      </c>
      <c r="G1357" s="16">
        <f t="shared" si="21"/>
        <v>6.0387731481481577E-4</v>
      </c>
      <c r="I1357" t="b">
        <v>1</v>
      </c>
    </row>
    <row r="1358" spans="1:9" ht="14.85" customHeight="1" x14ac:dyDescent="0.3">
      <c r="A1358" t="s">
        <v>872</v>
      </c>
      <c r="B1358" t="s">
        <v>665</v>
      </c>
      <c r="C1358">
        <v>665385044</v>
      </c>
      <c r="D1358" s="1" t="s">
        <v>3424</v>
      </c>
      <c r="E1358" s="14">
        <v>43214</v>
      </c>
      <c r="F1358" s="15" t="s">
        <v>4961</v>
      </c>
      <c r="G1358" s="16">
        <f t="shared" si="21"/>
        <v>7.9230324074075487E-4</v>
      </c>
      <c r="I1358" t="b">
        <v>1</v>
      </c>
    </row>
    <row r="1359" spans="1:9" s="18" customFormat="1" ht="14.85" customHeight="1" thickBot="1" x14ac:dyDescent="0.35">
      <c r="A1359" s="18" t="s">
        <v>872</v>
      </c>
      <c r="B1359" s="18" t="s">
        <v>762</v>
      </c>
      <c r="C1359" s="18">
        <v>665385044</v>
      </c>
      <c r="D1359" s="19" t="s">
        <v>907</v>
      </c>
      <c r="E1359" s="20">
        <v>43214</v>
      </c>
      <c r="F1359" s="21" t="s">
        <v>4962</v>
      </c>
      <c r="G1359" s="22">
        <f t="shared" si="21"/>
        <v>3.7056712962968419E-4</v>
      </c>
      <c r="H1359" s="22"/>
      <c r="I1359" s="18" t="b">
        <v>1</v>
      </c>
    </row>
    <row r="1360" spans="1:9" ht="14.85" customHeight="1" x14ac:dyDescent="0.3">
      <c r="A1360" t="s">
        <v>872</v>
      </c>
      <c r="B1360" t="s">
        <v>2</v>
      </c>
      <c r="C1360">
        <v>667897783</v>
      </c>
      <c r="D1360" s="1" t="s">
        <v>3465</v>
      </c>
      <c r="E1360" s="14">
        <v>43223</v>
      </c>
      <c r="F1360" s="15" t="s">
        <v>3253</v>
      </c>
      <c r="G1360" s="16">
        <f t="shared" si="21"/>
        <v>0.32948314814814816</v>
      </c>
      <c r="I1360" t="b">
        <v>0</v>
      </c>
    </row>
    <row r="1361" spans="1:9" ht="14.85" customHeight="1" x14ac:dyDescent="0.3">
      <c r="A1361" t="s">
        <v>872</v>
      </c>
      <c r="B1361" t="s">
        <v>2</v>
      </c>
      <c r="C1361">
        <v>667897783</v>
      </c>
      <c r="D1361" s="1" t="s">
        <v>3688</v>
      </c>
      <c r="E1361" s="14">
        <v>43223</v>
      </c>
      <c r="F1361" s="15" t="s">
        <v>3254</v>
      </c>
      <c r="G1361" s="16">
        <f t="shared" si="21"/>
        <v>4.022569444444013E-4</v>
      </c>
      <c r="I1361" t="b">
        <v>0</v>
      </c>
    </row>
    <row r="1362" spans="1:9" ht="14.85" customHeight="1" x14ac:dyDescent="0.3">
      <c r="A1362" t="s">
        <v>872</v>
      </c>
      <c r="B1362" t="s">
        <v>2</v>
      </c>
      <c r="C1362">
        <v>667897783</v>
      </c>
      <c r="D1362" s="1" t="s">
        <v>3470</v>
      </c>
      <c r="E1362" s="14">
        <v>43223</v>
      </c>
      <c r="F1362" s="15" t="s">
        <v>3255</v>
      </c>
      <c r="G1362" s="16">
        <f t="shared" si="21"/>
        <v>1.8155092592597732E-4</v>
      </c>
      <c r="I1362" t="b">
        <v>0</v>
      </c>
    </row>
    <row r="1363" spans="1:9" ht="14.85" customHeight="1" x14ac:dyDescent="0.3">
      <c r="A1363" t="s">
        <v>872</v>
      </c>
      <c r="B1363" t="s">
        <v>2</v>
      </c>
      <c r="C1363">
        <v>667897783</v>
      </c>
      <c r="D1363" s="1" t="s">
        <v>3535</v>
      </c>
      <c r="E1363" s="14">
        <v>43223</v>
      </c>
      <c r="F1363" s="15" t="s">
        <v>3256</v>
      </c>
      <c r="G1363" s="16">
        <f t="shared" si="21"/>
        <v>1.6621527777771483E-4</v>
      </c>
      <c r="I1363" t="b">
        <v>0</v>
      </c>
    </row>
    <row r="1364" spans="1:9" ht="14.85" customHeight="1" x14ac:dyDescent="0.3">
      <c r="A1364" t="s">
        <v>872</v>
      </c>
      <c r="B1364" t="s">
        <v>2</v>
      </c>
      <c r="C1364">
        <v>667897783</v>
      </c>
      <c r="D1364" s="1" t="s">
        <v>3688</v>
      </c>
      <c r="E1364" s="14">
        <v>43223</v>
      </c>
      <c r="F1364" s="15" t="s">
        <v>3257</v>
      </c>
      <c r="G1364" s="16">
        <f t="shared" si="21"/>
        <v>8.7063657407404627E-4</v>
      </c>
      <c r="I1364" t="b">
        <v>0</v>
      </c>
    </row>
    <row r="1365" spans="1:9" ht="14.85" customHeight="1" x14ac:dyDescent="0.3">
      <c r="A1365" t="s">
        <v>872</v>
      </c>
      <c r="B1365" t="s">
        <v>2</v>
      </c>
      <c r="C1365">
        <v>667897783</v>
      </c>
      <c r="D1365" s="1" t="s">
        <v>3535</v>
      </c>
      <c r="E1365" s="14">
        <v>43223</v>
      </c>
      <c r="F1365" s="15" t="s">
        <v>3258</v>
      </c>
      <c r="G1365" s="16">
        <f t="shared" si="21"/>
        <v>9.4074074074024239E-5</v>
      </c>
      <c r="I1365" t="b">
        <v>0</v>
      </c>
    </row>
    <row r="1366" spans="1:9" ht="14.85" customHeight="1" x14ac:dyDescent="0.3">
      <c r="A1366" t="s">
        <v>872</v>
      </c>
      <c r="B1366" t="s">
        <v>2</v>
      </c>
      <c r="C1366">
        <v>667897783</v>
      </c>
      <c r="D1366" s="1" t="s">
        <v>3470</v>
      </c>
      <c r="E1366" s="14">
        <v>43223</v>
      </c>
      <c r="F1366" s="15" t="s">
        <v>3259</v>
      </c>
      <c r="G1366" s="16">
        <f t="shared" si="21"/>
        <v>1.1040509259263587E-4</v>
      </c>
      <c r="I1366" t="b">
        <v>0</v>
      </c>
    </row>
    <row r="1367" spans="1:9" ht="14.85" customHeight="1" x14ac:dyDescent="0.3">
      <c r="A1367" t="s">
        <v>872</v>
      </c>
      <c r="B1367" t="s">
        <v>2</v>
      </c>
      <c r="C1367">
        <v>667897783</v>
      </c>
      <c r="D1367" s="1" t="s">
        <v>3538</v>
      </c>
      <c r="E1367" s="14">
        <v>43223</v>
      </c>
      <c r="F1367" s="15" t="s">
        <v>3260</v>
      </c>
      <c r="G1367" s="16">
        <f t="shared" si="21"/>
        <v>4.6133101851864033E-4</v>
      </c>
      <c r="I1367" t="b">
        <v>1</v>
      </c>
    </row>
    <row r="1368" spans="1:9" ht="14.85" customHeight="1" x14ac:dyDescent="0.3">
      <c r="A1368" t="s">
        <v>872</v>
      </c>
      <c r="B1368" t="s">
        <v>879</v>
      </c>
      <c r="C1368">
        <v>667897783</v>
      </c>
      <c r="D1368" s="1" t="s">
        <v>4963</v>
      </c>
      <c r="E1368" s="14">
        <v>43223</v>
      </c>
      <c r="F1368" s="15" t="s">
        <v>4964</v>
      </c>
      <c r="G1368" s="16">
        <f t="shared" si="21"/>
        <v>4.3361111111095418E-4</v>
      </c>
      <c r="I1368" t="b">
        <v>0</v>
      </c>
    </row>
    <row r="1369" spans="1:9" ht="14.85" customHeight="1" x14ac:dyDescent="0.3">
      <c r="A1369" t="s">
        <v>872</v>
      </c>
      <c r="B1369" t="s">
        <v>879</v>
      </c>
      <c r="C1369">
        <v>667897783</v>
      </c>
      <c r="D1369" s="1" t="s">
        <v>4965</v>
      </c>
      <c r="E1369" s="14">
        <v>43223</v>
      </c>
      <c r="F1369" s="15" t="s">
        <v>4966</v>
      </c>
      <c r="G1369" s="16">
        <f t="shared" si="21"/>
        <v>8.6111111111231153E-5</v>
      </c>
      <c r="I1369" t="b">
        <v>0</v>
      </c>
    </row>
    <row r="1370" spans="1:9" ht="14.85" customHeight="1" x14ac:dyDescent="0.3">
      <c r="A1370" t="s">
        <v>872</v>
      </c>
      <c r="B1370" t="s">
        <v>879</v>
      </c>
      <c r="C1370">
        <v>667897783</v>
      </c>
      <c r="D1370" s="1" t="s">
        <v>4965</v>
      </c>
      <c r="E1370" s="14">
        <v>43223</v>
      </c>
      <c r="F1370" s="15" t="s">
        <v>4967</v>
      </c>
      <c r="G1370" s="16">
        <f t="shared" si="21"/>
        <v>1.3809027777766936E-4</v>
      </c>
      <c r="I1370" t="b">
        <v>0</v>
      </c>
    </row>
    <row r="1371" spans="1:9" ht="14.85" customHeight="1" x14ac:dyDescent="0.3">
      <c r="A1371" t="s">
        <v>872</v>
      </c>
      <c r="B1371" t="s">
        <v>879</v>
      </c>
      <c r="C1371">
        <v>667897783</v>
      </c>
      <c r="D1371" s="1" t="s">
        <v>4968</v>
      </c>
      <c r="E1371" s="14">
        <v>43223</v>
      </c>
      <c r="F1371" s="15" t="s">
        <v>4969</v>
      </c>
      <c r="G1371" s="16">
        <f t="shared" si="21"/>
        <v>3.5494212962960958E-4</v>
      </c>
      <c r="I1371" t="b">
        <v>0</v>
      </c>
    </row>
    <row r="1372" spans="1:9" ht="14.85" customHeight="1" x14ac:dyDescent="0.3">
      <c r="A1372" t="s">
        <v>872</v>
      </c>
      <c r="B1372" t="s">
        <v>879</v>
      </c>
      <c r="C1372">
        <v>667897783</v>
      </c>
      <c r="D1372" s="1" t="s">
        <v>3694</v>
      </c>
      <c r="E1372" s="14">
        <v>43223</v>
      </c>
      <c r="F1372" s="15" t="s">
        <v>4970</v>
      </c>
      <c r="G1372" s="16">
        <f t="shared" si="21"/>
        <v>1.0665509259266681E-4</v>
      </c>
      <c r="I1372" t="b">
        <v>0</v>
      </c>
    </row>
    <row r="1373" spans="1:9" ht="14.85" customHeight="1" x14ac:dyDescent="0.3">
      <c r="A1373" t="s">
        <v>872</v>
      </c>
      <c r="B1373" t="s">
        <v>879</v>
      </c>
      <c r="C1373">
        <v>667897783</v>
      </c>
      <c r="D1373" s="1" t="s">
        <v>3696</v>
      </c>
      <c r="E1373" s="14">
        <v>43223</v>
      </c>
      <c r="F1373" s="15" t="s">
        <v>4971</v>
      </c>
      <c r="G1373" s="16">
        <f t="shared" si="21"/>
        <v>1.1619212962965531E-4</v>
      </c>
      <c r="I1373" t="b">
        <v>0</v>
      </c>
    </row>
    <row r="1374" spans="1:9" ht="14.85" customHeight="1" x14ac:dyDescent="0.3">
      <c r="A1374" t="s">
        <v>872</v>
      </c>
      <c r="B1374" t="s">
        <v>879</v>
      </c>
      <c r="C1374">
        <v>667897783</v>
      </c>
      <c r="D1374" s="1" t="s">
        <v>3543</v>
      </c>
      <c r="E1374" s="14">
        <v>43223</v>
      </c>
      <c r="F1374" s="15" t="s">
        <v>4972</v>
      </c>
      <c r="G1374" s="16">
        <f t="shared" si="21"/>
        <v>1.7388888888891785E-4</v>
      </c>
      <c r="I1374" t="b">
        <v>0</v>
      </c>
    </row>
    <row r="1375" spans="1:9" ht="14.85" customHeight="1" x14ac:dyDescent="0.3">
      <c r="A1375" t="s">
        <v>872</v>
      </c>
      <c r="B1375" t="s">
        <v>879</v>
      </c>
      <c r="C1375">
        <v>667897783</v>
      </c>
      <c r="D1375" s="1" t="s">
        <v>3545</v>
      </c>
      <c r="E1375" s="14">
        <v>43223</v>
      </c>
      <c r="F1375" s="15" t="s">
        <v>4973</v>
      </c>
      <c r="G1375" s="16">
        <f t="shared" si="21"/>
        <v>4.3773148148074092E-5</v>
      </c>
      <c r="I1375" t="b">
        <v>1</v>
      </c>
    </row>
    <row r="1376" spans="1:9" ht="14.85" customHeight="1" x14ac:dyDescent="0.3">
      <c r="A1376" t="s">
        <v>872</v>
      </c>
      <c r="B1376" t="s">
        <v>881</v>
      </c>
      <c r="C1376">
        <v>667897783</v>
      </c>
      <c r="D1376" s="1" t="s">
        <v>3408</v>
      </c>
      <c r="E1376" s="14">
        <v>43223</v>
      </c>
      <c r="F1376" s="15" t="s">
        <v>4974</v>
      </c>
      <c r="G1376" s="16">
        <f t="shared" si="21"/>
        <v>5.6784722222225081E-4</v>
      </c>
      <c r="I1376" t="b">
        <v>0</v>
      </c>
    </row>
    <row r="1377" spans="1:9" ht="14.85" customHeight="1" x14ac:dyDescent="0.3">
      <c r="A1377" t="s">
        <v>872</v>
      </c>
      <c r="B1377" t="s">
        <v>881</v>
      </c>
      <c r="C1377">
        <v>667897783</v>
      </c>
      <c r="D1377" s="1" t="s">
        <v>3549</v>
      </c>
      <c r="E1377" s="14">
        <v>43223</v>
      </c>
      <c r="F1377" s="15" t="s">
        <v>4975</v>
      </c>
      <c r="G1377" s="16">
        <f t="shared" si="21"/>
        <v>1.5131944444446432E-4</v>
      </c>
      <c r="I1377" t="b">
        <v>0</v>
      </c>
    </row>
    <row r="1378" spans="1:9" ht="14.85" customHeight="1" x14ac:dyDescent="0.3">
      <c r="A1378" t="s">
        <v>872</v>
      </c>
      <c r="B1378" t="s">
        <v>881</v>
      </c>
      <c r="C1378">
        <v>667897783</v>
      </c>
      <c r="D1378" s="1" t="s">
        <v>4976</v>
      </c>
      <c r="E1378" s="14">
        <v>43223</v>
      </c>
      <c r="F1378" s="15" t="s">
        <v>4977</v>
      </c>
      <c r="G1378" s="16">
        <f t="shared" si="21"/>
        <v>6.0165509259246797E-4</v>
      </c>
      <c r="I1378" t="b">
        <v>0</v>
      </c>
    </row>
    <row r="1379" spans="1:9" ht="14.85" customHeight="1" x14ac:dyDescent="0.3">
      <c r="A1379" t="s">
        <v>872</v>
      </c>
      <c r="B1379" t="s">
        <v>881</v>
      </c>
      <c r="C1379">
        <v>667897783</v>
      </c>
      <c r="D1379" s="1" t="s">
        <v>3437</v>
      </c>
      <c r="E1379" s="14">
        <v>43223</v>
      </c>
      <c r="F1379" s="15" t="s">
        <v>4978</v>
      </c>
      <c r="G1379" s="16">
        <f t="shared" si="21"/>
        <v>3.0197916666674374E-4</v>
      </c>
      <c r="I1379" t="b">
        <v>1</v>
      </c>
    </row>
    <row r="1380" spans="1:9" ht="14.85" customHeight="1" x14ac:dyDescent="0.3">
      <c r="A1380" t="s">
        <v>872</v>
      </c>
      <c r="B1380" t="s">
        <v>554</v>
      </c>
      <c r="C1380">
        <v>667897783</v>
      </c>
      <c r="D1380" s="1" t="s">
        <v>3439</v>
      </c>
      <c r="E1380" s="14">
        <v>43223</v>
      </c>
      <c r="F1380" s="15" t="s">
        <v>4979</v>
      </c>
      <c r="G1380" s="16">
        <f t="shared" si="21"/>
        <v>2.9684027777787669E-4</v>
      </c>
      <c r="I1380" t="b">
        <v>0</v>
      </c>
    </row>
    <row r="1381" spans="1:9" ht="14.85" customHeight="1" x14ac:dyDescent="0.3">
      <c r="A1381" t="s">
        <v>872</v>
      </c>
      <c r="B1381" t="s">
        <v>554</v>
      </c>
      <c r="C1381">
        <v>667897783</v>
      </c>
      <c r="D1381" s="1" t="s">
        <v>4980</v>
      </c>
      <c r="E1381" s="14">
        <v>43223</v>
      </c>
      <c r="F1381" s="15" t="s">
        <v>4981</v>
      </c>
      <c r="G1381" s="16">
        <f t="shared" si="21"/>
        <v>3.7716435185175534E-4</v>
      </c>
      <c r="I1381" t="b">
        <v>0</v>
      </c>
    </row>
    <row r="1382" spans="1:9" ht="14.85" customHeight="1" x14ac:dyDescent="0.3">
      <c r="A1382" t="s">
        <v>872</v>
      </c>
      <c r="B1382" t="s">
        <v>554</v>
      </c>
      <c r="C1382">
        <v>667897783</v>
      </c>
      <c r="D1382" s="1" t="s">
        <v>4982</v>
      </c>
      <c r="E1382" s="14">
        <v>43223</v>
      </c>
      <c r="F1382" s="15" t="s">
        <v>4983</v>
      </c>
      <c r="G1382" s="16">
        <f t="shared" si="21"/>
        <v>2.537731481482286E-4</v>
      </c>
      <c r="I1382" t="b">
        <v>0</v>
      </c>
    </row>
    <row r="1383" spans="1:9" ht="14.85" customHeight="1" x14ac:dyDescent="0.3">
      <c r="A1383" t="s">
        <v>872</v>
      </c>
      <c r="B1383" t="s">
        <v>554</v>
      </c>
      <c r="C1383">
        <v>667897783</v>
      </c>
      <c r="D1383" s="1" t="s">
        <v>3911</v>
      </c>
      <c r="E1383" s="14">
        <v>43223</v>
      </c>
      <c r="F1383" s="15" t="s">
        <v>4984</v>
      </c>
      <c r="G1383" s="16">
        <f t="shared" si="21"/>
        <v>6.2893518518514213E-5</v>
      </c>
      <c r="I1383" t="b">
        <v>0</v>
      </c>
    </row>
    <row r="1384" spans="1:9" ht="14.85" customHeight="1" x14ac:dyDescent="0.3">
      <c r="A1384" t="s">
        <v>872</v>
      </c>
      <c r="B1384" t="s">
        <v>554</v>
      </c>
      <c r="C1384">
        <v>667897783</v>
      </c>
      <c r="D1384" s="1" t="s">
        <v>4985</v>
      </c>
      <c r="E1384" s="14">
        <v>43223</v>
      </c>
      <c r="F1384" s="15" t="s">
        <v>4986</v>
      </c>
      <c r="G1384" s="16">
        <f t="shared" si="21"/>
        <v>4.8437499999942624E-5</v>
      </c>
      <c r="I1384" t="b">
        <v>0</v>
      </c>
    </row>
    <row r="1385" spans="1:9" ht="14.85" customHeight="1" x14ac:dyDescent="0.3">
      <c r="A1385" t="s">
        <v>872</v>
      </c>
      <c r="B1385" t="s">
        <v>554</v>
      </c>
      <c r="C1385">
        <v>667897783</v>
      </c>
      <c r="D1385" s="1" t="s">
        <v>4987</v>
      </c>
      <c r="E1385" s="14">
        <v>43223</v>
      </c>
      <c r="F1385" s="15" t="s">
        <v>4988</v>
      </c>
      <c r="G1385" s="16">
        <f t="shared" si="21"/>
        <v>5.2303240740680934E-5</v>
      </c>
      <c r="I1385" t="b">
        <v>0</v>
      </c>
    </row>
    <row r="1386" spans="1:9" ht="14.85" customHeight="1" x14ac:dyDescent="0.3">
      <c r="A1386" t="s">
        <v>872</v>
      </c>
      <c r="B1386" t="s">
        <v>554</v>
      </c>
      <c r="C1386">
        <v>667897783</v>
      </c>
      <c r="D1386" s="1" t="s">
        <v>4989</v>
      </c>
      <c r="E1386" s="14">
        <v>43223</v>
      </c>
      <c r="F1386" s="15" t="s">
        <v>4990</v>
      </c>
      <c r="G1386" s="16">
        <f t="shared" si="21"/>
        <v>2.7184027777782394E-4</v>
      </c>
      <c r="I1386" t="b">
        <v>0</v>
      </c>
    </row>
    <row r="1387" spans="1:9" ht="14.85" customHeight="1" x14ac:dyDescent="0.3">
      <c r="A1387" t="s">
        <v>872</v>
      </c>
      <c r="B1387" t="s">
        <v>554</v>
      </c>
      <c r="C1387">
        <v>667897783</v>
      </c>
      <c r="D1387" s="1" t="s">
        <v>4991</v>
      </c>
      <c r="E1387" s="14">
        <v>43223</v>
      </c>
      <c r="F1387" s="15" t="s">
        <v>4992</v>
      </c>
      <c r="G1387" s="16">
        <f t="shared" si="21"/>
        <v>4.4201388888942539E-5</v>
      </c>
      <c r="I1387" t="b">
        <v>0</v>
      </c>
    </row>
    <row r="1388" spans="1:9" ht="14.85" customHeight="1" x14ac:dyDescent="0.3">
      <c r="A1388" t="s">
        <v>872</v>
      </c>
      <c r="B1388" t="s">
        <v>554</v>
      </c>
      <c r="C1388">
        <v>667897783</v>
      </c>
      <c r="D1388" s="1" t="s">
        <v>4989</v>
      </c>
      <c r="E1388" s="14">
        <v>43223</v>
      </c>
      <c r="F1388" s="15" t="s">
        <v>4993</v>
      </c>
      <c r="G1388" s="16">
        <f t="shared" si="21"/>
        <v>4.3060185185173072E-4</v>
      </c>
      <c r="I1388" t="b">
        <v>0</v>
      </c>
    </row>
    <row r="1389" spans="1:9" ht="14.85" customHeight="1" x14ac:dyDescent="0.3">
      <c r="A1389" t="s">
        <v>872</v>
      </c>
      <c r="B1389" t="s">
        <v>554</v>
      </c>
      <c r="C1389">
        <v>667897783</v>
      </c>
      <c r="D1389" s="1" t="s">
        <v>3451</v>
      </c>
      <c r="E1389" s="14">
        <v>43223</v>
      </c>
      <c r="F1389" s="15" t="s">
        <v>4994</v>
      </c>
      <c r="G1389" s="16">
        <f t="shared" si="21"/>
        <v>1.1234953703709305E-4</v>
      </c>
      <c r="I1389" t="b">
        <v>1</v>
      </c>
    </row>
    <row r="1390" spans="1:9" ht="14.85" customHeight="1" x14ac:dyDescent="0.3">
      <c r="A1390" t="s">
        <v>872</v>
      </c>
      <c r="B1390" t="s">
        <v>665</v>
      </c>
      <c r="C1390">
        <v>667897783</v>
      </c>
      <c r="D1390" s="1" t="s">
        <v>4995</v>
      </c>
      <c r="E1390" s="14">
        <v>43223</v>
      </c>
      <c r="F1390" s="15" t="s">
        <v>4996</v>
      </c>
      <c r="G1390" s="16">
        <f t="shared" si="21"/>
        <v>4.8289351851849016E-4</v>
      </c>
      <c r="I1390" t="b">
        <v>0</v>
      </c>
    </row>
    <row r="1391" spans="1:9" ht="14.85" customHeight="1" x14ac:dyDescent="0.3">
      <c r="A1391" t="s">
        <v>872</v>
      </c>
      <c r="B1391" t="s">
        <v>665</v>
      </c>
      <c r="C1391">
        <v>667897783</v>
      </c>
      <c r="D1391" s="1" t="s">
        <v>3647</v>
      </c>
      <c r="E1391" s="14">
        <v>43223</v>
      </c>
      <c r="F1391" s="15" t="s">
        <v>4997</v>
      </c>
      <c r="G1391" s="16">
        <f t="shared" si="21"/>
        <v>1.0613425925920517E-4</v>
      </c>
      <c r="I1391" t="b">
        <v>0</v>
      </c>
    </row>
    <row r="1392" spans="1:9" ht="14.85" customHeight="1" x14ac:dyDescent="0.3">
      <c r="A1392" t="s">
        <v>872</v>
      </c>
      <c r="B1392" t="s">
        <v>665</v>
      </c>
      <c r="C1392">
        <v>667897783</v>
      </c>
      <c r="D1392" s="1" t="s">
        <v>4065</v>
      </c>
      <c r="E1392" s="14">
        <v>43223</v>
      </c>
      <c r="F1392" s="15" t="s">
        <v>4998</v>
      </c>
      <c r="G1392" s="16">
        <f t="shared" si="21"/>
        <v>3.8305555555573356E-4</v>
      </c>
      <c r="I1392" t="b">
        <v>0</v>
      </c>
    </row>
    <row r="1393" spans="1:9" ht="14.85" customHeight="1" x14ac:dyDescent="0.3">
      <c r="A1393" t="s">
        <v>872</v>
      </c>
      <c r="B1393" t="s">
        <v>665</v>
      </c>
      <c r="C1393">
        <v>667897783</v>
      </c>
      <c r="D1393" s="1" t="s">
        <v>4603</v>
      </c>
      <c r="E1393" s="14">
        <v>43223</v>
      </c>
      <c r="F1393" s="15" t="s">
        <v>4999</v>
      </c>
      <c r="G1393" s="16">
        <f t="shared" si="21"/>
        <v>3.1716435185169534E-4</v>
      </c>
      <c r="I1393" t="b">
        <v>0</v>
      </c>
    </row>
    <row r="1394" spans="1:9" ht="14.85" customHeight="1" x14ac:dyDescent="0.3">
      <c r="A1394" t="s">
        <v>872</v>
      </c>
      <c r="B1394" t="s">
        <v>665</v>
      </c>
      <c r="C1394">
        <v>667897783</v>
      </c>
      <c r="D1394" s="1" t="s">
        <v>5000</v>
      </c>
      <c r="E1394" s="14">
        <v>43223</v>
      </c>
      <c r="F1394" s="15" t="s">
        <v>5001</v>
      </c>
      <c r="G1394" s="16">
        <f t="shared" si="21"/>
        <v>1.3389120370370655E-3</v>
      </c>
      <c r="I1394" t="b">
        <v>1</v>
      </c>
    </row>
    <row r="1395" spans="1:9" ht="14.85" customHeight="1" x14ac:dyDescent="0.3">
      <c r="A1395" t="s">
        <v>872</v>
      </c>
      <c r="B1395" t="s">
        <v>762</v>
      </c>
      <c r="C1395">
        <v>667897783</v>
      </c>
      <c r="D1395" s="1" t="s">
        <v>4700</v>
      </c>
      <c r="E1395" s="14">
        <v>43223</v>
      </c>
      <c r="F1395" s="15" t="s">
        <v>5002</v>
      </c>
      <c r="G1395" s="16">
        <f t="shared" si="21"/>
        <v>2.3420370370370591E-3</v>
      </c>
      <c r="I1395" t="b">
        <v>0</v>
      </c>
    </row>
    <row r="1396" spans="1:9" s="18" customFormat="1" ht="14.85" customHeight="1" thickBot="1" x14ac:dyDescent="0.35">
      <c r="A1396" s="18" t="s">
        <v>872</v>
      </c>
      <c r="B1396" s="18" t="s">
        <v>762</v>
      </c>
      <c r="C1396" s="18">
        <v>667897783</v>
      </c>
      <c r="D1396" s="19" t="s">
        <v>907</v>
      </c>
      <c r="E1396" s="20">
        <v>43223</v>
      </c>
      <c r="F1396" s="21" t="s">
        <v>5003</v>
      </c>
      <c r="G1396" s="22">
        <f t="shared" si="21"/>
        <v>9.9120370370298083E-5</v>
      </c>
      <c r="H1396" s="22"/>
      <c r="I1396" s="18" t="b">
        <v>1</v>
      </c>
    </row>
    <row r="1397" spans="1:9" ht="14.85" customHeight="1" x14ac:dyDescent="0.3">
      <c r="A1397" t="s">
        <v>872</v>
      </c>
      <c r="B1397" t="s">
        <v>2</v>
      </c>
      <c r="C1397">
        <v>675845501</v>
      </c>
      <c r="D1397" s="1" t="s">
        <v>3466</v>
      </c>
      <c r="E1397" s="14">
        <v>43217</v>
      </c>
      <c r="F1397" s="15" t="s">
        <v>3261</v>
      </c>
      <c r="I1397" t="b">
        <v>0</v>
      </c>
    </row>
    <row r="1398" spans="1:9" ht="14.85" customHeight="1" x14ac:dyDescent="0.3">
      <c r="A1398" t="s">
        <v>872</v>
      </c>
      <c r="B1398" t="s">
        <v>2</v>
      </c>
      <c r="C1398">
        <v>675845501</v>
      </c>
      <c r="D1398" s="1" t="s">
        <v>3712</v>
      </c>
      <c r="E1398" s="14">
        <v>43217</v>
      </c>
      <c r="F1398" s="15" t="s">
        <v>3262</v>
      </c>
      <c r="G1398" s="16">
        <f t="shared" si="21"/>
        <v>7.7321759259263434E-4</v>
      </c>
      <c r="I1398" t="b">
        <v>0</v>
      </c>
    </row>
    <row r="1399" spans="1:9" ht="14.85" customHeight="1" x14ac:dyDescent="0.3">
      <c r="A1399" t="s">
        <v>872</v>
      </c>
      <c r="B1399" t="s">
        <v>2</v>
      </c>
      <c r="C1399">
        <v>675845501</v>
      </c>
      <c r="D1399" s="1" t="s">
        <v>3470</v>
      </c>
      <c r="E1399" s="14">
        <v>43217</v>
      </c>
      <c r="F1399" s="15" t="s">
        <v>3263</v>
      </c>
      <c r="G1399" s="16">
        <f t="shared" si="21"/>
        <v>2.8560185185178E-4</v>
      </c>
      <c r="I1399" t="b">
        <v>0</v>
      </c>
    </row>
    <row r="1400" spans="1:9" ht="14.85" customHeight="1" x14ac:dyDescent="0.3">
      <c r="A1400" t="s">
        <v>872</v>
      </c>
      <c r="B1400" t="s">
        <v>2</v>
      </c>
      <c r="C1400">
        <v>675845501</v>
      </c>
      <c r="D1400" s="1" t="s">
        <v>3400</v>
      </c>
      <c r="E1400" s="14">
        <v>43217</v>
      </c>
      <c r="F1400" s="15" t="s">
        <v>3264</v>
      </c>
      <c r="G1400" s="16">
        <f t="shared" si="21"/>
        <v>2.256828703703917E-4</v>
      </c>
      <c r="I1400" t="b">
        <v>0</v>
      </c>
    </row>
    <row r="1401" spans="1:9" ht="14.85" customHeight="1" x14ac:dyDescent="0.3">
      <c r="A1401" t="s">
        <v>872</v>
      </c>
      <c r="B1401" t="s">
        <v>2</v>
      </c>
      <c r="C1401">
        <v>675845501</v>
      </c>
      <c r="D1401" s="1" t="s">
        <v>3538</v>
      </c>
      <c r="E1401" s="14">
        <v>43217</v>
      </c>
      <c r="F1401" s="15" t="s">
        <v>3265</v>
      </c>
      <c r="G1401" s="16">
        <f t="shared" si="21"/>
        <v>3.2938657407410865E-4</v>
      </c>
      <c r="I1401" t="b">
        <v>1</v>
      </c>
    </row>
    <row r="1402" spans="1:9" ht="14.85" customHeight="1" x14ac:dyDescent="0.3">
      <c r="A1402" t="s">
        <v>872</v>
      </c>
      <c r="B1402" t="s">
        <v>879</v>
      </c>
      <c r="C1402">
        <v>675845501</v>
      </c>
      <c r="D1402" s="1" t="s">
        <v>3545</v>
      </c>
      <c r="E1402" s="14">
        <v>43217</v>
      </c>
      <c r="F1402" s="15" t="s">
        <v>5004</v>
      </c>
      <c r="G1402" s="16">
        <f t="shared" si="21"/>
        <v>1.403113425925917E-3</v>
      </c>
      <c r="I1402" t="b">
        <v>1</v>
      </c>
    </row>
    <row r="1403" spans="1:9" s="18" customFormat="1" ht="14.85" customHeight="1" thickBot="1" x14ac:dyDescent="0.35">
      <c r="A1403" s="18" t="s">
        <v>872</v>
      </c>
      <c r="B1403" s="18" t="s">
        <v>881</v>
      </c>
      <c r="C1403" s="18">
        <v>675845501</v>
      </c>
      <c r="D1403" s="19" t="s">
        <v>3553</v>
      </c>
      <c r="E1403" s="20">
        <v>43217</v>
      </c>
      <c r="F1403" s="21" t="s">
        <v>5005</v>
      </c>
      <c r="G1403" s="22">
        <f t="shared" si="21"/>
        <v>1.8577662037037035E-3</v>
      </c>
      <c r="H1403" s="22"/>
      <c r="I1403" s="18" t="b">
        <v>1</v>
      </c>
    </row>
    <row r="1404" spans="1:9" ht="14.85" customHeight="1" x14ac:dyDescent="0.3">
      <c r="A1404" t="s">
        <v>872</v>
      </c>
      <c r="B1404" t="s">
        <v>2</v>
      </c>
      <c r="C1404">
        <v>722009152</v>
      </c>
      <c r="D1404" s="1" t="s">
        <v>3465</v>
      </c>
      <c r="E1404" s="14">
        <v>43216</v>
      </c>
      <c r="F1404" s="15" t="s">
        <v>3266</v>
      </c>
      <c r="I1404" t="b">
        <v>0</v>
      </c>
    </row>
    <row r="1405" spans="1:9" ht="14.85" customHeight="1" x14ac:dyDescent="0.3">
      <c r="A1405" t="s">
        <v>872</v>
      </c>
      <c r="B1405" t="s">
        <v>2</v>
      </c>
      <c r="C1405">
        <v>722009152</v>
      </c>
      <c r="D1405" s="1" t="s">
        <v>3465</v>
      </c>
      <c r="E1405" s="14">
        <v>43216</v>
      </c>
      <c r="F1405" s="15" t="s">
        <v>3267</v>
      </c>
      <c r="G1405" s="16">
        <f t="shared" si="21"/>
        <v>4.0289351851852118E-5</v>
      </c>
      <c r="I1405" t="b">
        <v>0</v>
      </c>
    </row>
    <row r="1406" spans="1:9" ht="14.85" customHeight="1" x14ac:dyDescent="0.3">
      <c r="A1406" t="s">
        <v>872</v>
      </c>
      <c r="B1406" t="s">
        <v>2</v>
      </c>
      <c r="C1406">
        <v>722009152</v>
      </c>
      <c r="D1406" s="1" t="s">
        <v>3470</v>
      </c>
      <c r="E1406" s="14">
        <v>43216</v>
      </c>
      <c r="F1406" s="15" t="s">
        <v>3268</v>
      </c>
      <c r="G1406" s="16">
        <f t="shared" si="21"/>
        <v>6.256134259259305E-4</v>
      </c>
      <c r="I1406" t="b">
        <v>0</v>
      </c>
    </row>
    <row r="1407" spans="1:9" ht="14.85" customHeight="1" x14ac:dyDescent="0.3">
      <c r="A1407" t="s">
        <v>872</v>
      </c>
      <c r="B1407" t="s">
        <v>2</v>
      </c>
      <c r="C1407">
        <v>722009152</v>
      </c>
      <c r="D1407" s="1" t="s">
        <v>3400</v>
      </c>
      <c r="E1407" s="14">
        <v>43216</v>
      </c>
      <c r="F1407" s="15" t="s">
        <v>3269</v>
      </c>
      <c r="G1407" s="16">
        <f t="shared" si="21"/>
        <v>1.3692129629627736E-4</v>
      </c>
      <c r="I1407" t="b">
        <v>0</v>
      </c>
    </row>
    <row r="1408" spans="1:9" ht="14.85" customHeight="1" x14ac:dyDescent="0.3">
      <c r="A1408" t="s">
        <v>872</v>
      </c>
      <c r="B1408" t="s">
        <v>2</v>
      </c>
      <c r="C1408">
        <v>722009152</v>
      </c>
      <c r="D1408" s="1" t="s">
        <v>5006</v>
      </c>
      <c r="E1408" s="14">
        <v>43216</v>
      </c>
      <c r="F1408" s="15" t="s">
        <v>3270</v>
      </c>
      <c r="G1408" s="16">
        <f t="shared" si="21"/>
        <v>3.1082175925933875E-4</v>
      </c>
      <c r="I1408" t="b">
        <v>0</v>
      </c>
    </row>
    <row r="1409" spans="1:9" ht="14.85" customHeight="1" x14ac:dyDescent="0.3">
      <c r="A1409" t="s">
        <v>872</v>
      </c>
      <c r="B1409" t="s">
        <v>2</v>
      </c>
      <c r="C1409">
        <v>722009152</v>
      </c>
      <c r="D1409" s="1" t="s">
        <v>3474</v>
      </c>
      <c r="E1409" s="14">
        <v>43216</v>
      </c>
      <c r="F1409" s="15" t="s">
        <v>3271</v>
      </c>
      <c r="G1409" s="16">
        <f t="shared" si="21"/>
        <v>3.0259259259257654E-4</v>
      </c>
      <c r="I1409" t="b">
        <v>0</v>
      </c>
    </row>
    <row r="1410" spans="1:9" ht="14.85" customHeight="1" x14ac:dyDescent="0.3">
      <c r="A1410" t="s">
        <v>872</v>
      </c>
      <c r="B1410" t="s">
        <v>2</v>
      </c>
      <c r="C1410">
        <v>722009152</v>
      </c>
      <c r="D1410" s="1" t="s">
        <v>3538</v>
      </c>
      <c r="E1410" s="14">
        <v>43216</v>
      </c>
      <c r="F1410" s="15" t="s">
        <v>3272</v>
      </c>
      <c r="G1410" s="16">
        <f t="shared" si="21"/>
        <v>6.8318287037039127E-4</v>
      </c>
      <c r="I1410" t="b">
        <v>1</v>
      </c>
    </row>
    <row r="1411" spans="1:9" ht="14.85" customHeight="1" x14ac:dyDescent="0.3">
      <c r="A1411" t="s">
        <v>872</v>
      </c>
      <c r="B1411" t="s">
        <v>879</v>
      </c>
      <c r="C1411">
        <v>722009152</v>
      </c>
      <c r="D1411" s="1" t="s">
        <v>5007</v>
      </c>
      <c r="E1411" s="14">
        <v>43216</v>
      </c>
      <c r="F1411" s="15" t="s">
        <v>5008</v>
      </c>
      <c r="G1411" s="16">
        <f t="shared" si="21"/>
        <v>5.3480092592592676E-3</v>
      </c>
      <c r="I1411" t="b">
        <v>0</v>
      </c>
    </row>
    <row r="1412" spans="1:9" ht="14.85" customHeight="1" x14ac:dyDescent="0.3">
      <c r="A1412" t="s">
        <v>872</v>
      </c>
      <c r="B1412" t="s">
        <v>879</v>
      </c>
      <c r="C1412">
        <v>722009152</v>
      </c>
      <c r="D1412" s="1" t="s">
        <v>5009</v>
      </c>
      <c r="E1412" s="14">
        <v>43216</v>
      </c>
      <c r="F1412" s="15" t="s">
        <v>5010</v>
      </c>
      <c r="G1412" s="16">
        <f t="shared" ref="G1412:G1475" si="22">F1412-F1411</f>
        <v>2.3302083333331947E-4</v>
      </c>
      <c r="I1412" t="b">
        <v>0</v>
      </c>
    </row>
    <row r="1413" spans="1:9" ht="14.85" customHeight="1" x14ac:dyDescent="0.3">
      <c r="A1413" t="s">
        <v>872</v>
      </c>
      <c r="B1413" t="s">
        <v>879</v>
      </c>
      <c r="C1413">
        <v>722009152</v>
      </c>
      <c r="D1413" s="1" t="s">
        <v>5011</v>
      </c>
      <c r="E1413" s="14">
        <v>43216</v>
      </c>
      <c r="F1413" s="15" t="s">
        <v>5012</v>
      </c>
      <c r="G1413" s="16">
        <f t="shared" si="22"/>
        <v>2.0333217592592989E-3</v>
      </c>
      <c r="I1413" t="b">
        <v>1</v>
      </c>
    </row>
    <row r="1414" spans="1:9" ht="14.85" customHeight="1" x14ac:dyDescent="0.3">
      <c r="A1414" t="s">
        <v>872</v>
      </c>
      <c r="B1414" t="s">
        <v>2</v>
      </c>
      <c r="C1414">
        <v>722009152</v>
      </c>
      <c r="D1414" s="1" t="s">
        <v>3538</v>
      </c>
      <c r="E1414" s="14">
        <v>43216</v>
      </c>
      <c r="F1414" s="15" t="s">
        <v>5013</v>
      </c>
      <c r="G1414" s="16">
        <f t="shared" si="22"/>
        <v>6.1229953703703655E-2</v>
      </c>
      <c r="I1414" t="b">
        <v>1</v>
      </c>
    </row>
    <row r="1415" spans="1:9" ht="14.85" customHeight="1" x14ac:dyDescent="0.3">
      <c r="A1415" t="s">
        <v>872</v>
      </c>
      <c r="B1415" t="s">
        <v>879</v>
      </c>
      <c r="C1415">
        <v>722009152</v>
      </c>
      <c r="D1415" s="1" t="s">
        <v>5014</v>
      </c>
      <c r="E1415" s="14">
        <v>43216</v>
      </c>
      <c r="F1415" s="15" t="s">
        <v>5015</v>
      </c>
      <c r="G1415" s="16">
        <f t="shared" si="22"/>
        <v>3.4949108796296202E-2</v>
      </c>
      <c r="I1415" t="b">
        <v>0</v>
      </c>
    </row>
    <row r="1416" spans="1:9" ht="14.85" customHeight="1" x14ac:dyDescent="0.3">
      <c r="A1416" t="s">
        <v>872</v>
      </c>
      <c r="B1416" t="s">
        <v>879</v>
      </c>
      <c r="C1416">
        <v>722009152</v>
      </c>
      <c r="D1416" s="1" t="s">
        <v>5016</v>
      </c>
      <c r="E1416" s="14">
        <v>43216</v>
      </c>
      <c r="F1416" s="15" t="s">
        <v>5017</v>
      </c>
      <c r="G1416" s="16">
        <f t="shared" si="22"/>
        <v>5.1739583333343386E-4</v>
      </c>
      <c r="I1416" t="b">
        <v>0</v>
      </c>
    </row>
    <row r="1417" spans="1:9" ht="14.85" customHeight="1" x14ac:dyDescent="0.3">
      <c r="A1417" t="s">
        <v>872</v>
      </c>
      <c r="B1417" t="s">
        <v>879</v>
      </c>
      <c r="C1417">
        <v>722009152</v>
      </c>
      <c r="D1417" s="1" t="s">
        <v>3630</v>
      </c>
      <c r="E1417" s="14">
        <v>43216</v>
      </c>
      <c r="F1417" s="15" t="s">
        <v>5018</v>
      </c>
      <c r="G1417" s="16">
        <f t="shared" si="22"/>
        <v>1.9109953703699833E-4</v>
      </c>
      <c r="I1417" t="b">
        <v>0</v>
      </c>
    </row>
    <row r="1418" spans="1:9" ht="14.85" customHeight="1" x14ac:dyDescent="0.3">
      <c r="A1418" t="s">
        <v>872</v>
      </c>
      <c r="B1418" t="s">
        <v>879</v>
      </c>
      <c r="C1418">
        <v>722009152</v>
      </c>
      <c r="D1418" s="1" t="s">
        <v>3961</v>
      </c>
      <c r="E1418" s="14">
        <v>43216</v>
      </c>
      <c r="F1418" s="15" t="s">
        <v>5019</v>
      </c>
      <c r="G1418" s="16">
        <f t="shared" si="22"/>
        <v>4.6697916666671446E-4</v>
      </c>
      <c r="I1418" t="b">
        <v>0</v>
      </c>
    </row>
    <row r="1419" spans="1:9" ht="14.85" customHeight="1" x14ac:dyDescent="0.3">
      <c r="A1419" t="s">
        <v>872</v>
      </c>
      <c r="B1419" t="s">
        <v>879</v>
      </c>
      <c r="C1419">
        <v>722009152</v>
      </c>
      <c r="D1419" s="1" t="s">
        <v>5020</v>
      </c>
      <c r="E1419" s="14">
        <v>43216</v>
      </c>
      <c r="F1419" s="15" t="s">
        <v>5021</v>
      </c>
      <c r="G1419" s="16">
        <f t="shared" si="22"/>
        <v>7.8170138888888907E-4</v>
      </c>
      <c r="I1419" t="b">
        <v>0</v>
      </c>
    </row>
    <row r="1420" spans="1:9" ht="14.85" customHeight="1" x14ac:dyDescent="0.3">
      <c r="A1420" t="s">
        <v>872</v>
      </c>
      <c r="B1420" t="s">
        <v>879</v>
      </c>
      <c r="C1420">
        <v>722009152</v>
      </c>
      <c r="D1420" s="1" t="s">
        <v>3961</v>
      </c>
      <c r="E1420" s="14">
        <v>43216</v>
      </c>
      <c r="F1420" s="15" t="s">
        <v>5022</v>
      </c>
      <c r="G1420" s="16">
        <f t="shared" si="22"/>
        <v>2.081481481481795E-4</v>
      </c>
      <c r="I1420" t="b">
        <v>0</v>
      </c>
    </row>
    <row r="1421" spans="1:9" ht="14.85" customHeight="1" x14ac:dyDescent="0.3">
      <c r="A1421" t="s">
        <v>872</v>
      </c>
      <c r="B1421" t="s">
        <v>879</v>
      </c>
      <c r="C1421">
        <v>722009152</v>
      </c>
      <c r="D1421" s="1" t="s">
        <v>4821</v>
      </c>
      <c r="E1421" s="14">
        <v>43216</v>
      </c>
      <c r="F1421" s="15" t="s">
        <v>5023</v>
      </c>
      <c r="G1421" s="16">
        <f t="shared" si="22"/>
        <v>1.6775462962947962E-4</v>
      </c>
      <c r="I1421" t="b">
        <v>0</v>
      </c>
    </row>
    <row r="1422" spans="1:9" ht="14.85" customHeight="1" x14ac:dyDescent="0.3">
      <c r="A1422" t="s">
        <v>872</v>
      </c>
      <c r="B1422" t="s">
        <v>879</v>
      </c>
      <c r="C1422">
        <v>722009152</v>
      </c>
      <c r="D1422" s="1" t="s">
        <v>5024</v>
      </c>
      <c r="E1422" s="14">
        <v>43216</v>
      </c>
      <c r="F1422" s="15" t="s">
        <v>5025</v>
      </c>
      <c r="G1422" s="16">
        <f t="shared" si="22"/>
        <v>1.3978819444444568E-3</v>
      </c>
      <c r="I1422" t="b">
        <v>0</v>
      </c>
    </row>
    <row r="1423" spans="1:9" ht="14.85" customHeight="1" x14ac:dyDescent="0.3">
      <c r="A1423" t="s">
        <v>872</v>
      </c>
      <c r="B1423" t="s">
        <v>879</v>
      </c>
      <c r="C1423">
        <v>722009152</v>
      </c>
      <c r="D1423" s="1" t="s">
        <v>5026</v>
      </c>
      <c r="E1423" s="14">
        <v>43216</v>
      </c>
      <c r="F1423" s="15" t="s">
        <v>5027</v>
      </c>
      <c r="G1423" s="16">
        <f t="shared" si="22"/>
        <v>5.1064814814871795E-5</v>
      </c>
      <c r="I1423" t="b">
        <v>0</v>
      </c>
    </row>
    <row r="1424" spans="1:9" ht="14.85" customHeight="1" x14ac:dyDescent="0.3">
      <c r="A1424" t="s">
        <v>872</v>
      </c>
      <c r="B1424" t="s">
        <v>879</v>
      </c>
      <c r="C1424">
        <v>722009152</v>
      </c>
      <c r="D1424" s="1" t="s">
        <v>5026</v>
      </c>
      <c r="E1424" s="14">
        <v>43216</v>
      </c>
      <c r="F1424" s="15" t="s">
        <v>5028</v>
      </c>
      <c r="G1424" s="16">
        <f t="shared" si="22"/>
        <v>4.476851851853425E-5</v>
      </c>
      <c r="I1424" t="b">
        <v>0</v>
      </c>
    </row>
    <row r="1425" spans="1:9" ht="14.85" customHeight="1" x14ac:dyDescent="0.3">
      <c r="A1425" t="s">
        <v>872</v>
      </c>
      <c r="B1425" t="s">
        <v>879</v>
      </c>
      <c r="C1425">
        <v>722009152</v>
      </c>
      <c r="D1425" s="1" t="s">
        <v>5026</v>
      </c>
      <c r="E1425" s="14">
        <v>43216</v>
      </c>
      <c r="F1425" s="15" t="s">
        <v>5029</v>
      </c>
      <c r="G1425" s="16">
        <f t="shared" si="22"/>
        <v>8.4525462963003228E-5</v>
      </c>
      <c r="I1425" t="b">
        <v>0</v>
      </c>
    </row>
    <row r="1426" spans="1:9" ht="14.85" customHeight="1" x14ac:dyDescent="0.3">
      <c r="A1426" t="s">
        <v>872</v>
      </c>
      <c r="B1426" t="s">
        <v>879</v>
      </c>
      <c r="C1426">
        <v>722009152</v>
      </c>
      <c r="D1426" s="1" t="s">
        <v>5030</v>
      </c>
      <c r="E1426" s="14">
        <v>43216</v>
      </c>
      <c r="F1426" s="15" t="s">
        <v>5031</v>
      </c>
      <c r="G1426" s="16">
        <f t="shared" si="22"/>
        <v>1.7956018518516803E-4</v>
      </c>
      <c r="I1426" t="b">
        <v>0</v>
      </c>
    </row>
    <row r="1427" spans="1:9" ht="14.85" customHeight="1" x14ac:dyDescent="0.3">
      <c r="A1427" t="s">
        <v>872</v>
      </c>
      <c r="B1427" t="s">
        <v>879</v>
      </c>
      <c r="C1427">
        <v>722009152</v>
      </c>
      <c r="D1427" s="1" t="s">
        <v>5032</v>
      </c>
      <c r="E1427" s="14">
        <v>43216</v>
      </c>
      <c r="F1427" s="15" t="s">
        <v>5033</v>
      </c>
      <c r="G1427" s="16">
        <f t="shared" si="22"/>
        <v>9.3020833333290476E-5</v>
      </c>
      <c r="I1427" t="b">
        <v>0</v>
      </c>
    </row>
    <row r="1428" spans="1:9" ht="14.85" customHeight="1" x14ac:dyDescent="0.3">
      <c r="A1428" t="s">
        <v>872</v>
      </c>
      <c r="B1428" t="s">
        <v>879</v>
      </c>
      <c r="C1428">
        <v>722009152</v>
      </c>
      <c r="D1428" s="1" t="s">
        <v>5034</v>
      </c>
      <c r="E1428" s="14">
        <v>43216</v>
      </c>
      <c r="F1428" s="15" t="s">
        <v>5035</v>
      </c>
      <c r="G1428" s="16">
        <f t="shared" si="22"/>
        <v>4.3414351851844835E-5</v>
      </c>
      <c r="I1428" t="b">
        <v>0</v>
      </c>
    </row>
    <row r="1429" spans="1:9" ht="14.85" customHeight="1" x14ac:dyDescent="0.3">
      <c r="A1429" t="s">
        <v>872</v>
      </c>
      <c r="B1429" t="s">
        <v>879</v>
      </c>
      <c r="C1429">
        <v>722009152</v>
      </c>
      <c r="D1429" s="1" t="s">
        <v>5026</v>
      </c>
      <c r="E1429" s="14">
        <v>43216</v>
      </c>
      <c r="F1429" s="15" t="s">
        <v>5036</v>
      </c>
      <c r="G1429" s="16">
        <f t="shared" si="22"/>
        <v>2.044525462962965E-3</v>
      </c>
      <c r="I1429" t="b">
        <v>0</v>
      </c>
    </row>
    <row r="1430" spans="1:9" ht="14.85" customHeight="1" x14ac:dyDescent="0.3">
      <c r="A1430" t="s">
        <v>872</v>
      </c>
      <c r="B1430" t="s">
        <v>879</v>
      </c>
      <c r="C1430">
        <v>722009152</v>
      </c>
      <c r="D1430" s="1" t="s">
        <v>5037</v>
      </c>
      <c r="E1430" s="14">
        <v>43216</v>
      </c>
      <c r="F1430" s="15" t="s">
        <v>5038</v>
      </c>
      <c r="G1430" s="16">
        <f t="shared" si="22"/>
        <v>7.9618055555563672E-5</v>
      </c>
      <c r="I1430" t="b">
        <v>0</v>
      </c>
    </row>
    <row r="1431" spans="1:9" ht="14.85" customHeight="1" x14ac:dyDescent="0.3">
      <c r="A1431" t="s">
        <v>872</v>
      </c>
      <c r="B1431" t="s">
        <v>879</v>
      </c>
      <c r="C1431">
        <v>722009152</v>
      </c>
      <c r="D1431" s="1" t="s">
        <v>4821</v>
      </c>
      <c r="E1431" s="14">
        <v>43216</v>
      </c>
      <c r="F1431" s="15" t="s">
        <v>5039</v>
      </c>
      <c r="G1431" s="16">
        <f t="shared" si="22"/>
        <v>1.1361111111118927E-4</v>
      </c>
      <c r="I1431" t="b">
        <v>0</v>
      </c>
    </row>
    <row r="1432" spans="1:9" ht="14.85" customHeight="1" x14ac:dyDescent="0.3">
      <c r="A1432" t="s">
        <v>872</v>
      </c>
      <c r="B1432" t="s">
        <v>879</v>
      </c>
      <c r="C1432">
        <v>722009152</v>
      </c>
      <c r="D1432" s="1" t="s">
        <v>5040</v>
      </c>
      <c r="E1432" s="14">
        <v>43216</v>
      </c>
      <c r="F1432" s="15" t="s">
        <v>5041</v>
      </c>
      <c r="G1432" s="16">
        <f t="shared" si="22"/>
        <v>2.8035879629628724E-4</v>
      </c>
      <c r="I1432" t="b">
        <v>0</v>
      </c>
    </row>
    <row r="1433" spans="1:9" ht="14.85" customHeight="1" x14ac:dyDescent="0.3">
      <c r="A1433" t="s">
        <v>872</v>
      </c>
      <c r="B1433" t="s">
        <v>879</v>
      </c>
      <c r="C1433">
        <v>722009152</v>
      </c>
      <c r="D1433" s="1" t="s">
        <v>3545</v>
      </c>
      <c r="E1433" s="14">
        <v>43216</v>
      </c>
      <c r="F1433" s="15" t="s">
        <v>5042</v>
      </c>
      <c r="G1433" s="16">
        <f t="shared" si="22"/>
        <v>1.2973495370369736E-3</v>
      </c>
      <c r="I1433" t="b">
        <v>1</v>
      </c>
    </row>
    <row r="1434" spans="1:9" ht="14.85" customHeight="1" x14ac:dyDescent="0.3">
      <c r="A1434" t="s">
        <v>872</v>
      </c>
      <c r="B1434" t="s">
        <v>881</v>
      </c>
      <c r="C1434">
        <v>722009152</v>
      </c>
      <c r="D1434" s="1" t="s">
        <v>4323</v>
      </c>
      <c r="E1434" s="14">
        <v>43216</v>
      </c>
      <c r="F1434" s="15" t="s">
        <v>5043</v>
      </c>
      <c r="G1434" s="16">
        <f t="shared" si="22"/>
        <v>2.0140162037036724E-3</v>
      </c>
      <c r="I1434" t="b">
        <v>0</v>
      </c>
    </row>
    <row r="1435" spans="1:9" ht="14.85" customHeight="1" x14ac:dyDescent="0.3">
      <c r="A1435" t="s">
        <v>872</v>
      </c>
      <c r="B1435" t="s">
        <v>881</v>
      </c>
      <c r="C1435">
        <v>722009152</v>
      </c>
      <c r="D1435" s="1" t="s">
        <v>5044</v>
      </c>
      <c r="E1435" s="14">
        <v>43216</v>
      </c>
      <c r="F1435" s="15" t="s">
        <v>5045</v>
      </c>
      <c r="G1435" s="16">
        <f t="shared" si="22"/>
        <v>1.5247685185193482E-4</v>
      </c>
      <c r="I1435" t="b">
        <v>0</v>
      </c>
    </row>
    <row r="1436" spans="1:9" ht="14.85" customHeight="1" x14ac:dyDescent="0.3">
      <c r="A1436" t="s">
        <v>872</v>
      </c>
      <c r="B1436" t="s">
        <v>881</v>
      </c>
      <c r="C1436">
        <v>722009152</v>
      </c>
      <c r="D1436" s="1" t="s">
        <v>3410</v>
      </c>
      <c r="E1436" s="14">
        <v>43216</v>
      </c>
      <c r="F1436" s="15" t="s">
        <v>5046</v>
      </c>
      <c r="G1436" s="16">
        <f t="shared" si="22"/>
        <v>4.6046296296298195E-4</v>
      </c>
      <c r="I1436" t="b">
        <v>1</v>
      </c>
    </row>
    <row r="1437" spans="1:9" ht="14.85" customHeight="1" x14ac:dyDescent="0.3">
      <c r="A1437" t="s">
        <v>872</v>
      </c>
      <c r="B1437" t="s">
        <v>554</v>
      </c>
      <c r="C1437">
        <v>722009152</v>
      </c>
      <c r="D1437" s="1" t="s">
        <v>3412</v>
      </c>
      <c r="E1437" s="14">
        <v>43216</v>
      </c>
      <c r="F1437" s="15" t="s">
        <v>5047</v>
      </c>
      <c r="G1437" s="16">
        <f t="shared" si="22"/>
        <v>7.2521990740725961E-4</v>
      </c>
      <c r="I1437" t="b">
        <v>0</v>
      </c>
    </row>
    <row r="1438" spans="1:9" ht="14.85" customHeight="1" x14ac:dyDescent="0.3">
      <c r="A1438" t="s">
        <v>872</v>
      </c>
      <c r="B1438" t="s">
        <v>554</v>
      </c>
      <c r="C1438">
        <v>722009152</v>
      </c>
      <c r="D1438" s="1" t="s">
        <v>3414</v>
      </c>
      <c r="E1438" s="14">
        <v>43216</v>
      </c>
      <c r="F1438" s="15" t="s">
        <v>5048</v>
      </c>
      <c r="G1438" s="16">
        <f t="shared" si="22"/>
        <v>5.9311342592605065E-4</v>
      </c>
      <c r="I1438" t="b">
        <v>1</v>
      </c>
    </row>
    <row r="1439" spans="1:9" ht="14.85" customHeight="1" x14ac:dyDescent="0.3">
      <c r="A1439" t="s">
        <v>872</v>
      </c>
      <c r="B1439" t="s">
        <v>665</v>
      </c>
      <c r="C1439">
        <v>722009152</v>
      </c>
      <c r="D1439" s="1" t="s">
        <v>3424</v>
      </c>
      <c r="E1439" s="14">
        <v>43216</v>
      </c>
      <c r="F1439" s="15" t="s">
        <v>5049</v>
      </c>
      <c r="G1439" s="16">
        <f t="shared" si="22"/>
        <v>1.6058101851852413E-3</v>
      </c>
      <c r="I1439" t="b">
        <v>1</v>
      </c>
    </row>
    <row r="1440" spans="1:9" ht="14.85" customHeight="1" x14ac:dyDescent="0.3">
      <c r="A1440" t="s">
        <v>872</v>
      </c>
      <c r="B1440" t="s">
        <v>762</v>
      </c>
      <c r="C1440">
        <v>722009152</v>
      </c>
      <c r="D1440" s="1" t="s">
        <v>3426</v>
      </c>
      <c r="E1440" s="14">
        <v>43216</v>
      </c>
      <c r="F1440" s="15" t="s">
        <v>5050</v>
      </c>
      <c r="G1440" s="16">
        <f t="shared" si="22"/>
        <v>1.1712847222221656E-3</v>
      </c>
      <c r="I1440" t="b">
        <v>0</v>
      </c>
    </row>
    <row r="1441" spans="1:9" s="18" customFormat="1" ht="14.85" customHeight="1" thickBot="1" x14ac:dyDescent="0.35">
      <c r="A1441" s="18" t="s">
        <v>872</v>
      </c>
      <c r="B1441" s="18" t="s">
        <v>762</v>
      </c>
      <c r="C1441" s="18">
        <v>722009152</v>
      </c>
      <c r="D1441" s="19" t="s">
        <v>4420</v>
      </c>
      <c r="E1441" s="20">
        <v>43216</v>
      </c>
      <c r="F1441" s="21" t="s">
        <v>5051</v>
      </c>
      <c r="G1441" s="22">
        <f t="shared" si="22"/>
        <v>1.9957175925922055E-4</v>
      </c>
      <c r="H1441" s="22"/>
      <c r="I1441" s="18" t="b">
        <v>1</v>
      </c>
    </row>
    <row r="1442" spans="1:9" ht="14.85" customHeight="1" x14ac:dyDescent="0.3">
      <c r="A1442" t="s">
        <v>872</v>
      </c>
      <c r="B1442" t="s">
        <v>2</v>
      </c>
      <c r="C1442">
        <v>763921044</v>
      </c>
      <c r="D1442" s="1" t="s">
        <v>3538</v>
      </c>
      <c r="E1442" s="14">
        <v>43215</v>
      </c>
      <c r="F1442" s="15" t="s">
        <v>3273</v>
      </c>
      <c r="G1442" s="16">
        <f t="shared" si="22"/>
        <v>0.30234300925925928</v>
      </c>
      <c r="I1442" t="b">
        <v>1</v>
      </c>
    </row>
    <row r="1443" spans="1:9" ht="14.85" customHeight="1" x14ac:dyDescent="0.3">
      <c r="A1443" t="s">
        <v>872</v>
      </c>
      <c r="B1443" t="s">
        <v>879</v>
      </c>
      <c r="C1443">
        <v>763921044</v>
      </c>
      <c r="D1443" s="1" t="s">
        <v>3545</v>
      </c>
      <c r="E1443" s="14">
        <v>43215</v>
      </c>
      <c r="F1443" s="15" t="s">
        <v>5052</v>
      </c>
      <c r="G1443" s="16">
        <f t="shared" si="22"/>
        <v>1.9124999999999837E-3</v>
      </c>
      <c r="I1443" t="b">
        <v>1</v>
      </c>
    </row>
    <row r="1444" spans="1:9" ht="14.85" customHeight="1" x14ac:dyDescent="0.3">
      <c r="A1444" t="s">
        <v>872</v>
      </c>
      <c r="B1444" t="s">
        <v>881</v>
      </c>
      <c r="C1444">
        <v>763921044</v>
      </c>
      <c r="D1444" s="1" t="s">
        <v>3437</v>
      </c>
      <c r="E1444" s="14">
        <v>43215</v>
      </c>
      <c r="F1444" s="15" t="s">
        <v>5053</v>
      </c>
      <c r="G1444" s="16">
        <f t="shared" si="22"/>
        <v>1.2740509259260291E-3</v>
      </c>
      <c r="I1444" t="b">
        <v>1</v>
      </c>
    </row>
    <row r="1445" spans="1:9" ht="14.85" customHeight="1" x14ac:dyDescent="0.3">
      <c r="A1445" t="s">
        <v>872</v>
      </c>
      <c r="B1445" t="s">
        <v>554</v>
      </c>
      <c r="C1445">
        <v>763921044</v>
      </c>
      <c r="D1445" s="1" t="s">
        <v>3439</v>
      </c>
      <c r="E1445" s="14">
        <v>43215</v>
      </c>
      <c r="F1445" s="15" t="s">
        <v>5054</v>
      </c>
      <c r="G1445" s="16">
        <f t="shared" si="22"/>
        <v>9.2748842592582648E-4</v>
      </c>
      <c r="I1445" t="b">
        <v>0</v>
      </c>
    </row>
    <row r="1446" spans="1:9" ht="14.85" customHeight="1" x14ac:dyDescent="0.3">
      <c r="A1446" t="s">
        <v>872</v>
      </c>
      <c r="B1446" t="s">
        <v>554</v>
      </c>
      <c r="C1446">
        <v>763921044</v>
      </c>
      <c r="D1446" s="1" t="s">
        <v>3441</v>
      </c>
      <c r="E1446" s="14">
        <v>43215</v>
      </c>
      <c r="F1446" s="15" t="s">
        <v>5055</v>
      </c>
      <c r="G1446" s="16">
        <f t="shared" si="22"/>
        <v>1.1176157407406517E-3</v>
      </c>
      <c r="I1446" t="b">
        <v>1</v>
      </c>
    </row>
    <row r="1447" spans="1:9" ht="14.85" customHeight="1" x14ac:dyDescent="0.3">
      <c r="A1447" t="s">
        <v>872</v>
      </c>
      <c r="B1447" t="s">
        <v>665</v>
      </c>
      <c r="C1447">
        <v>763921044</v>
      </c>
      <c r="D1447" s="1" t="s">
        <v>5056</v>
      </c>
      <c r="E1447" s="14">
        <v>43215</v>
      </c>
      <c r="F1447" s="15" t="s">
        <v>5057</v>
      </c>
      <c r="G1447" s="16">
        <f t="shared" si="22"/>
        <v>2.4525115740741121E-3</v>
      </c>
      <c r="I1447" t="b">
        <v>0</v>
      </c>
    </row>
    <row r="1448" spans="1:9" ht="14.85" customHeight="1" x14ac:dyDescent="0.3">
      <c r="A1448" t="s">
        <v>872</v>
      </c>
      <c r="B1448" t="s">
        <v>665</v>
      </c>
      <c r="C1448">
        <v>763921044</v>
      </c>
      <c r="D1448" s="1" t="s">
        <v>5058</v>
      </c>
      <c r="E1448" s="14">
        <v>43215</v>
      </c>
      <c r="F1448" s="15" t="s">
        <v>5059</v>
      </c>
      <c r="G1448" s="16">
        <f t="shared" si="22"/>
        <v>2.0098032407407374E-3</v>
      </c>
      <c r="I1448" t="b">
        <v>0</v>
      </c>
    </row>
    <row r="1449" spans="1:9" ht="14.85" customHeight="1" x14ac:dyDescent="0.3">
      <c r="A1449" t="s">
        <v>872</v>
      </c>
      <c r="B1449" t="s">
        <v>665</v>
      </c>
      <c r="C1449">
        <v>763921044</v>
      </c>
      <c r="D1449" s="1" t="s">
        <v>4805</v>
      </c>
      <c r="E1449" s="14">
        <v>43215</v>
      </c>
      <c r="F1449" s="15" t="s">
        <v>5060</v>
      </c>
      <c r="G1449" s="16">
        <f t="shared" si="22"/>
        <v>2.0963773148148235E-3</v>
      </c>
      <c r="I1449" t="b">
        <v>0</v>
      </c>
    </row>
    <row r="1450" spans="1:9" ht="14.85" customHeight="1" x14ac:dyDescent="0.3">
      <c r="A1450" t="s">
        <v>872</v>
      </c>
      <c r="B1450" t="s">
        <v>665</v>
      </c>
      <c r="C1450">
        <v>763921044</v>
      </c>
      <c r="D1450" s="1" t="s">
        <v>3424</v>
      </c>
      <c r="E1450" s="14">
        <v>43215</v>
      </c>
      <c r="F1450" s="15" t="s">
        <v>5061</v>
      </c>
      <c r="G1450" s="16">
        <f t="shared" si="22"/>
        <v>1.5991898148148831E-4</v>
      </c>
      <c r="I1450" t="b">
        <v>1</v>
      </c>
    </row>
    <row r="1451" spans="1:9" s="18" customFormat="1" ht="14.85" customHeight="1" thickBot="1" x14ac:dyDescent="0.35">
      <c r="A1451" s="18" t="s">
        <v>872</v>
      </c>
      <c r="B1451" s="18" t="s">
        <v>762</v>
      </c>
      <c r="C1451" s="18">
        <v>763921044</v>
      </c>
      <c r="D1451" s="19" t="s">
        <v>3654</v>
      </c>
      <c r="E1451" s="20">
        <v>43216</v>
      </c>
      <c r="F1451" s="21" t="s">
        <v>5062</v>
      </c>
      <c r="G1451" s="22">
        <f>(TIME(23,59,59.999)-F1450)+F1451</f>
        <v>8.7118981481481214E-3</v>
      </c>
      <c r="H1451" s="22"/>
      <c r="I1451" s="18" t="b">
        <v>1</v>
      </c>
    </row>
    <row r="1452" spans="1:9" ht="14.85" customHeight="1" x14ac:dyDescent="0.3">
      <c r="A1452" t="s">
        <v>872</v>
      </c>
      <c r="B1452" t="s">
        <v>2</v>
      </c>
      <c r="C1452">
        <v>768375577</v>
      </c>
      <c r="D1452" s="1" t="s">
        <v>4397</v>
      </c>
      <c r="E1452" s="14">
        <v>43214</v>
      </c>
      <c r="F1452" s="15" t="s">
        <v>3274</v>
      </c>
      <c r="G1452" s="16">
        <f t="shared" si="22"/>
        <v>0.80654995370370375</v>
      </c>
      <c r="I1452" t="b">
        <v>0</v>
      </c>
    </row>
    <row r="1453" spans="1:9" ht="14.85" customHeight="1" x14ac:dyDescent="0.3">
      <c r="A1453" t="s">
        <v>872</v>
      </c>
      <c r="B1453" t="s">
        <v>2</v>
      </c>
      <c r="C1453">
        <v>768375577</v>
      </c>
      <c r="D1453" s="1" t="s">
        <v>3466</v>
      </c>
      <c r="E1453" s="14">
        <v>43214</v>
      </c>
      <c r="F1453" s="15" t="s">
        <v>3275</v>
      </c>
      <c r="G1453" s="16">
        <f t="shared" si="22"/>
        <v>3.1546296296303122E-4</v>
      </c>
      <c r="I1453" t="b">
        <v>0</v>
      </c>
    </row>
    <row r="1454" spans="1:9" ht="14.85" customHeight="1" x14ac:dyDescent="0.3">
      <c r="A1454" t="s">
        <v>872</v>
      </c>
      <c r="B1454" t="s">
        <v>2</v>
      </c>
      <c r="C1454">
        <v>768375577</v>
      </c>
      <c r="D1454" s="1" t="s">
        <v>3400</v>
      </c>
      <c r="E1454" s="14">
        <v>43214</v>
      </c>
      <c r="F1454" s="15" t="s">
        <v>3276</v>
      </c>
      <c r="G1454" s="16">
        <f t="shared" si="22"/>
        <v>5.7718749999990937E-4</v>
      </c>
      <c r="I1454" t="b">
        <v>0</v>
      </c>
    </row>
    <row r="1455" spans="1:9" ht="14.85" customHeight="1" x14ac:dyDescent="0.3">
      <c r="A1455" t="s">
        <v>872</v>
      </c>
      <c r="B1455" t="s">
        <v>2</v>
      </c>
      <c r="C1455">
        <v>768375577</v>
      </c>
      <c r="D1455" s="1" t="s">
        <v>3470</v>
      </c>
      <c r="E1455" s="14">
        <v>43214</v>
      </c>
      <c r="F1455" s="15" t="s">
        <v>3277</v>
      </c>
      <c r="G1455" s="16">
        <f t="shared" si="22"/>
        <v>3.2097222222216004E-4</v>
      </c>
      <c r="I1455" t="b">
        <v>0</v>
      </c>
    </row>
    <row r="1456" spans="1:9" ht="14.85" customHeight="1" x14ac:dyDescent="0.3">
      <c r="A1456" t="s">
        <v>872</v>
      </c>
      <c r="B1456" t="s">
        <v>2</v>
      </c>
      <c r="C1456">
        <v>768375577</v>
      </c>
      <c r="D1456" s="1" t="s">
        <v>3538</v>
      </c>
      <c r="E1456" s="14">
        <v>43214</v>
      </c>
      <c r="F1456" s="15" t="s">
        <v>3278</v>
      </c>
      <c r="G1456" s="16">
        <f t="shared" si="22"/>
        <v>3.3600694444446688E-4</v>
      </c>
      <c r="I1456" t="b">
        <v>1</v>
      </c>
    </row>
    <row r="1457" spans="1:9" ht="14.85" customHeight="1" x14ac:dyDescent="0.3">
      <c r="A1457" t="s">
        <v>872</v>
      </c>
      <c r="B1457" t="s">
        <v>879</v>
      </c>
      <c r="C1457">
        <v>768375577</v>
      </c>
      <c r="D1457" s="1" t="s">
        <v>3627</v>
      </c>
      <c r="E1457" s="14">
        <v>43214</v>
      </c>
      <c r="F1457" s="15" t="s">
        <v>5063</v>
      </c>
      <c r="G1457" s="16">
        <f t="shared" si="22"/>
        <v>7.7633101851848352E-4</v>
      </c>
      <c r="I1457" t="b">
        <v>0</v>
      </c>
    </row>
    <row r="1458" spans="1:9" ht="14.85" customHeight="1" x14ac:dyDescent="0.3">
      <c r="A1458" t="s">
        <v>872</v>
      </c>
      <c r="B1458" t="s">
        <v>879</v>
      </c>
      <c r="C1458">
        <v>768375577</v>
      </c>
      <c r="D1458" s="1" t="s">
        <v>3406</v>
      </c>
      <c r="E1458" s="14">
        <v>43214</v>
      </c>
      <c r="F1458" s="15" t="s">
        <v>5064</v>
      </c>
      <c r="G1458" s="16">
        <f t="shared" si="22"/>
        <v>8.1178240740742424E-4</v>
      </c>
      <c r="I1458" t="b">
        <v>1</v>
      </c>
    </row>
    <row r="1459" spans="1:9" ht="14.85" customHeight="1" x14ac:dyDescent="0.3">
      <c r="A1459" t="s">
        <v>872</v>
      </c>
      <c r="B1459" t="s">
        <v>881</v>
      </c>
      <c r="C1459">
        <v>768375577</v>
      </c>
      <c r="D1459" s="1" t="s">
        <v>5065</v>
      </c>
      <c r="E1459" s="14">
        <v>43214</v>
      </c>
      <c r="F1459" s="15" t="s">
        <v>5066</v>
      </c>
      <c r="G1459" s="16">
        <f t="shared" si="22"/>
        <v>9.4277777777784788E-4</v>
      </c>
      <c r="I1459" t="b">
        <v>0</v>
      </c>
    </row>
    <row r="1460" spans="1:9" ht="14.85" customHeight="1" x14ac:dyDescent="0.3">
      <c r="A1460" t="s">
        <v>872</v>
      </c>
      <c r="B1460" t="s">
        <v>881</v>
      </c>
      <c r="C1460">
        <v>768375577</v>
      </c>
      <c r="D1460" s="1" t="s">
        <v>5067</v>
      </c>
      <c r="E1460" s="14">
        <v>43214</v>
      </c>
      <c r="F1460" s="15" t="s">
        <v>5068</v>
      </c>
      <c r="G1460" s="16">
        <f t="shared" si="22"/>
        <v>1.8340277777773029E-4</v>
      </c>
      <c r="I1460" t="b">
        <v>0</v>
      </c>
    </row>
    <row r="1461" spans="1:9" ht="14.85" customHeight="1" x14ac:dyDescent="0.3">
      <c r="A1461" t="s">
        <v>872</v>
      </c>
      <c r="B1461" t="s">
        <v>881</v>
      </c>
      <c r="C1461">
        <v>768375577</v>
      </c>
      <c r="D1461" s="1" t="s">
        <v>3557</v>
      </c>
      <c r="E1461" s="14">
        <v>43214</v>
      </c>
      <c r="F1461" s="15" t="s">
        <v>5069</v>
      </c>
      <c r="G1461" s="16">
        <f t="shared" si="22"/>
        <v>4.662962962963535E-4</v>
      </c>
      <c r="I1461" t="b">
        <v>0</v>
      </c>
    </row>
    <row r="1462" spans="1:9" ht="14.85" customHeight="1" x14ac:dyDescent="0.3">
      <c r="A1462" t="s">
        <v>872</v>
      </c>
      <c r="B1462" t="s">
        <v>881</v>
      </c>
      <c r="C1462">
        <v>768375577</v>
      </c>
      <c r="D1462" s="1" t="s">
        <v>3410</v>
      </c>
      <c r="E1462" s="14">
        <v>43214</v>
      </c>
      <c r="F1462" s="15" t="s">
        <v>5070</v>
      </c>
      <c r="G1462" s="16">
        <f t="shared" si="22"/>
        <v>2.7674768518515247E-4</v>
      </c>
      <c r="I1462" t="b">
        <v>1</v>
      </c>
    </row>
    <row r="1463" spans="1:9" ht="14.85" customHeight="1" x14ac:dyDescent="0.3">
      <c r="A1463" t="s">
        <v>872</v>
      </c>
      <c r="B1463" t="s">
        <v>554</v>
      </c>
      <c r="C1463">
        <v>768375577</v>
      </c>
      <c r="D1463" s="1" t="s">
        <v>3439</v>
      </c>
      <c r="E1463" s="14">
        <v>43214</v>
      </c>
      <c r="F1463" s="15" t="s">
        <v>5071</v>
      </c>
      <c r="G1463" s="16">
        <f t="shared" si="22"/>
        <v>9.6215277777778052E-4</v>
      </c>
      <c r="I1463" t="b">
        <v>0</v>
      </c>
    </row>
    <row r="1464" spans="1:9" ht="14.85" customHeight="1" x14ac:dyDescent="0.3">
      <c r="A1464" t="s">
        <v>872</v>
      </c>
      <c r="B1464" t="s">
        <v>554</v>
      </c>
      <c r="C1464">
        <v>768375577</v>
      </c>
      <c r="D1464" s="1" t="s">
        <v>5072</v>
      </c>
      <c r="E1464" s="14">
        <v>43214</v>
      </c>
      <c r="F1464" s="15" t="s">
        <v>5073</v>
      </c>
      <c r="G1464" s="16">
        <f t="shared" si="22"/>
        <v>6.1872685185182519E-4</v>
      </c>
      <c r="I1464" t="b">
        <v>0</v>
      </c>
    </row>
    <row r="1465" spans="1:9" ht="14.85" customHeight="1" x14ac:dyDescent="0.3">
      <c r="A1465" t="s">
        <v>872</v>
      </c>
      <c r="B1465" t="s">
        <v>554</v>
      </c>
      <c r="C1465">
        <v>768375577</v>
      </c>
      <c r="D1465" s="1" t="s">
        <v>3814</v>
      </c>
      <c r="E1465" s="14">
        <v>43214</v>
      </c>
      <c r="F1465" s="15" t="s">
        <v>5074</v>
      </c>
      <c r="G1465" s="16">
        <f t="shared" si="22"/>
        <v>7.8657407407423108E-5</v>
      </c>
      <c r="I1465" t="b">
        <v>1</v>
      </c>
    </row>
    <row r="1466" spans="1:9" ht="14.85" customHeight="1" x14ac:dyDescent="0.3">
      <c r="A1466" t="s">
        <v>872</v>
      </c>
      <c r="B1466" t="s">
        <v>665</v>
      </c>
      <c r="C1466">
        <v>768375577</v>
      </c>
      <c r="D1466" s="1" t="s">
        <v>4118</v>
      </c>
      <c r="E1466" s="14">
        <v>43214</v>
      </c>
      <c r="F1466" s="15" t="s">
        <v>5075</v>
      </c>
      <c r="G1466" s="16">
        <f t="shared" si="22"/>
        <v>8.8341435185190775E-4</v>
      </c>
      <c r="I1466" t="b">
        <v>0</v>
      </c>
    </row>
    <row r="1467" spans="1:9" ht="14.85" customHeight="1" x14ac:dyDescent="0.3">
      <c r="A1467" t="s">
        <v>872</v>
      </c>
      <c r="B1467" t="s">
        <v>665</v>
      </c>
      <c r="C1467">
        <v>768375577</v>
      </c>
      <c r="D1467" s="1" t="s">
        <v>4118</v>
      </c>
      <c r="E1467" s="14">
        <v>43214</v>
      </c>
      <c r="F1467" s="15" t="s">
        <v>5076</v>
      </c>
      <c r="G1467" s="16">
        <f t="shared" si="22"/>
        <v>6.1270833333326724E-4</v>
      </c>
      <c r="I1467" t="b">
        <v>0</v>
      </c>
    </row>
    <row r="1468" spans="1:9" ht="14.85" customHeight="1" x14ac:dyDescent="0.3">
      <c r="A1468" t="s">
        <v>872</v>
      </c>
      <c r="B1468" t="s">
        <v>665</v>
      </c>
      <c r="C1468">
        <v>768375577</v>
      </c>
      <c r="D1468" s="1" t="s">
        <v>4038</v>
      </c>
      <c r="E1468" s="14">
        <v>43214</v>
      </c>
      <c r="F1468" s="15" t="s">
        <v>5077</v>
      </c>
      <c r="G1468" s="16">
        <f t="shared" si="22"/>
        <v>8.340393518518896E-4</v>
      </c>
      <c r="I1468" t="b">
        <v>1</v>
      </c>
    </row>
    <row r="1469" spans="1:9" ht="14.85" customHeight="1" x14ac:dyDescent="0.3">
      <c r="A1469" t="s">
        <v>872</v>
      </c>
      <c r="B1469" t="s">
        <v>762</v>
      </c>
      <c r="C1469">
        <v>768375577</v>
      </c>
      <c r="D1469" s="1" t="s">
        <v>5078</v>
      </c>
      <c r="E1469" s="14">
        <v>43214</v>
      </c>
      <c r="F1469" s="15" t="s">
        <v>5079</v>
      </c>
      <c r="G1469" s="16">
        <f t="shared" si="22"/>
        <v>4.9609953703710907E-4</v>
      </c>
      <c r="I1469" t="b">
        <v>0</v>
      </c>
    </row>
    <row r="1470" spans="1:9" ht="14.85" customHeight="1" x14ac:dyDescent="0.3">
      <c r="A1470" t="s">
        <v>872</v>
      </c>
      <c r="B1470" t="s">
        <v>762</v>
      </c>
      <c r="C1470">
        <v>768375577</v>
      </c>
      <c r="D1470" s="1" t="s">
        <v>4498</v>
      </c>
      <c r="E1470" s="14">
        <v>43214</v>
      </c>
      <c r="F1470" s="15" t="s">
        <v>5080</v>
      </c>
      <c r="G1470" s="16">
        <f t="shared" si="22"/>
        <v>1.6133101851845133E-4</v>
      </c>
      <c r="I1470" t="b">
        <v>0</v>
      </c>
    </row>
    <row r="1471" spans="1:9" s="18" customFormat="1" ht="14.85" customHeight="1" thickBot="1" x14ac:dyDescent="0.35">
      <c r="A1471" s="18" t="s">
        <v>872</v>
      </c>
      <c r="B1471" s="18" t="s">
        <v>762</v>
      </c>
      <c r="C1471" s="18">
        <v>768375577</v>
      </c>
      <c r="D1471" s="19" t="s">
        <v>907</v>
      </c>
      <c r="E1471" s="20">
        <v>43214</v>
      </c>
      <c r="F1471" s="21" t="s">
        <v>5081</v>
      </c>
      <c r="G1471" s="22">
        <f t="shared" si="22"/>
        <v>2.0077777777778305E-3</v>
      </c>
      <c r="H1471" s="22"/>
      <c r="I1471" s="18" t="b">
        <v>1</v>
      </c>
    </row>
    <row r="1472" spans="1:9" ht="14.85" customHeight="1" x14ac:dyDescent="0.3">
      <c r="A1472" t="s">
        <v>872</v>
      </c>
      <c r="B1472" t="s">
        <v>2</v>
      </c>
      <c r="C1472">
        <v>778015582</v>
      </c>
      <c r="D1472" s="1" t="s">
        <v>3470</v>
      </c>
      <c r="E1472" s="14">
        <v>43216</v>
      </c>
      <c r="F1472" s="15" t="s">
        <v>3279</v>
      </c>
      <c r="I1472" t="b">
        <v>0</v>
      </c>
    </row>
    <row r="1473" spans="1:9" ht="14.85" customHeight="1" x14ac:dyDescent="0.3">
      <c r="A1473" t="s">
        <v>872</v>
      </c>
      <c r="B1473" t="s">
        <v>2</v>
      </c>
      <c r="C1473">
        <v>778015582</v>
      </c>
      <c r="D1473" s="1" t="s">
        <v>5082</v>
      </c>
      <c r="E1473" s="14">
        <v>43216</v>
      </c>
      <c r="F1473" s="15" t="s">
        <v>3280</v>
      </c>
      <c r="G1473" s="16">
        <f t="shared" si="22"/>
        <v>3.5498842592590618E-4</v>
      </c>
      <c r="I1473" t="b">
        <v>0</v>
      </c>
    </row>
    <row r="1474" spans="1:9" ht="14.85" customHeight="1" x14ac:dyDescent="0.3">
      <c r="A1474" t="s">
        <v>872</v>
      </c>
      <c r="B1474" t="s">
        <v>2</v>
      </c>
      <c r="C1474">
        <v>778015582</v>
      </c>
      <c r="D1474" s="1" t="s">
        <v>3523</v>
      </c>
      <c r="E1474" s="14">
        <v>43216</v>
      </c>
      <c r="F1474" s="15" t="s">
        <v>3281</v>
      </c>
      <c r="G1474" s="16">
        <f t="shared" si="22"/>
        <v>1.1155092592593507E-4</v>
      </c>
      <c r="I1474" t="b">
        <v>0</v>
      </c>
    </row>
    <row r="1475" spans="1:9" ht="14.85" customHeight="1" x14ac:dyDescent="0.3">
      <c r="A1475" t="s">
        <v>872</v>
      </c>
      <c r="B1475" t="s">
        <v>2</v>
      </c>
      <c r="C1475">
        <v>778015582</v>
      </c>
      <c r="D1475" s="1" t="s">
        <v>3469</v>
      </c>
      <c r="E1475" s="14">
        <v>43216</v>
      </c>
      <c r="F1475" s="15" t="s">
        <v>3282</v>
      </c>
      <c r="G1475" s="16">
        <f t="shared" si="22"/>
        <v>2.6605324074072123E-4</v>
      </c>
      <c r="I1475" t="b">
        <v>0</v>
      </c>
    </row>
    <row r="1476" spans="1:9" ht="14.85" customHeight="1" x14ac:dyDescent="0.3">
      <c r="A1476" t="s">
        <v>872</v>
      </c>
      <c r="B1476" t="s">
        <v>2</v>
      </c>
      <c r="C1476">
        <v>778015582</v>
      </c>
      <c r="D1476" s="1" t="s">
        <v>5083</v>
      </c>
      <c r="E1476" s="14">
        <v>43216</v>
      </c>
      <c r="F1476" s="15" t="s">
        <v>3283</v>
      </c>
      <c r="G1476" s="16">
        <f t="shared" ref="G1476:G1539" si="23">F1476-F1475</f>
        <v>6.4170138888891559E-4</v>
      </c>
      <c r="I1476" t="b">
        <v>0</v>
      </c>
    </row>
    <row r="1477" spans="1:9" ht="14.85" customHeight="1" x14ac:dyDescent="0.3">
      <c r="A1477" t="s">
        <v>872</v>
      </c>
      <c r="B1477" t="s">
        <v>2</v>
      </c>
      <c r="C1477">
        <v>778015582</v>
      </c>
      <c r="D1477" s="1" t="s">
        <v>3538</v>
      </c>
      <c r="E1477" s="14">
        <v>43216</v>
      </c>
      <c r="F1477" s="15" t="s">
        <v>3284</v>
      </c>
      <c r="G1477" s="16">
        <f t="shared" si="23"/>
        <v>1.5583333333335503E-4</v>
      </c>
      <c r="I1477" t="b">
        <v>0</v>
      </c>
    </row>
    <row r="1478" spans="1:9" ht="14.85" customHeight="1" x14ac:dyDescent="0.3">
      <c r="A1478" t="s">
        <v>872</v>
      </c>
      <c r="B1478" t="s">
        <v>2</v>
      </c>
      <c r="C1478">
        <v>778015582</v>
      </c>
      <c r="D1478" s="1" t="s">
        <v>3712</v>
      </c>
      <c r="E1478" s="14">
        <v>43220</v>
      </c>
      <c r="F1478" s="15" t="s">
        <v>5084</v>
      </c>
      <c r="I1478" t="b">
        <v>0</v>
      </c>
    </row>
    <row r="1479" spans="1:9" ht="14.85" customHeight="1" x14ac:dyDescent="0.3">
      <c r="A1479" t="s">
        <v>872</v>
      </c>
      <c r="B1479" t="s">
        <v>2</v>
      </c>
      <c r="C1479">
        <v>778015582</v>
      </c>
      <c r="D1479" s="1" t="s">
        <v>3538</v>
      </c>
      <c r="E1479" s="14">
        <v>43220</v>
      </c>
      <c r="F1479" s="15" t="s">
        <v>5085</v>
      </c>
      <c r="G1479" s="16">
        <f t="shared" si="23"/>
        <v>2.7263888888889171E-4</v>
      </c>
      <c r="I1479" t="b">
        <v>1</v>
      </c>
    </row>
    <row r="1480" spans="1:9" s="18" customFormat="1" ht="14.85" customHeight="1" thickBot="1" x14ac:dyDescent="0.35">
      <c r="A1480" s="18" t="s">
        <v>872</v>
      </c>
      <c r="B1480" s="18" t="s">
        <v>879</v>
      </c>
      <c r="C1480" s="18">
        <v>778015582</v>
      </c>
      <c r="D1480" s="19" t="s">
        <v>3925</v>
      </c>
      <c r="E1480" s="20">
        <v>43220</v>
      </c>
      <c r="F1480" s="21" t="s">
        <v>5086</v>
      </c>
      <c r="G1480" s="22">
        <f t="shared" si="23"/>
        <v>5.5865740740741049E-4</v>
      </c>
      <c r="H1480" s="22"/>
      <c r="I1480" s="18" t="b">
        <v>1</v>
      </c>
    </row>
    <row r="1481" spans="1:9" ht="14.85" customHeight="1" x14ac:dyDescent="0.3">
      <c r="A1481" t="s">
        <v>872</v>
      </c>
      <c r="B1481" t="s">
        <v>2</v>
      </c>
      <c r="C1481">
        <v>824185842</v>
      </c>
      <c r="D1481" s="1" t="s">
        <v>3465</v>
      </c>
      <c r="E1481" s="14">
        <v>43216</v>
      </c>
      <c r="F1481" s="15" t="s">
        <v>3285</v>
      </c>
      <c r="G1481" s="16">
        <f t="shared" si="23"/>
        <v>0.67869171296296293</v>
      </c>
      <c r="I1481" t="b">
        <v>0</v>
      </c>
    </row>
    <row r="1482" spans="1:9" ht="14.85" customHeight="1" x14ac:dyDescent="0.3">
      <c r="A1482" t="s">
        <v>872</v>
      </c>
      <c r="B1482" t="s">
        <v>2</v>
      </c>
      <c r="C1482">
        <v>824185842</v>
      </c>
      <c r="D1482" s="1" t="s">
        <v>3712</v>
      </c>
      <c r="E1482" s="14">
        <v>43216</v>
      </c>
      <c r="F1482" s="15" t="s">
        <v>3286</v>
      </c>
      <c r="G1482" s="16">
        <f t="shared" si="23"/>
        <v>4.3302083333340846E-4</v>
      </c>
      <c r="I1482" t="b">
        <v>0</v>
      </c>
    </row>
    <row r="1483" spans="1:9" ht="14.85" customHeight="1" x14ac:dyDescent="0.3">
      <c r="A1483" t="s">
        <v>872</v>
      </c>
      <c r="B1483" t="s">
        <v>2</v>
      </c>
      <c r="C1483">
        <v>824185842</v>
      </c>
      <c r="D1483" s="1" t="s">
        <v>4082</v>
      </c>
      <c r="E1483" s="14">
        <v>43216</v>
      </c>
      <c r="F1483" s="15" t="s">
        <v>3287</v>
      </c>
      <c r="G1483" s="16">
        <f t="shared" si="23"/>
        <v>2.7833333333326937E-4</v>
      </c>
      <c r="I1483" t="b">
        <v>0</v>
      </c>
    </row>
    <row r="1484" spans="1:9" ht="14.85" customHeight="1" x14ac:dyDescent="0.3">
      <c r="A1484" t="s">
        <v>872</v>
      </c>
      <c r="B1484" t="s">
        <v>2</v>
      </c>
      <c r="C1484">
        <v>824185842</v>
      </c>
      <c r="D1484" s="1" t="s">
        <v>3615</v>
      </c>
      <c r="E1484" s="14">
        <v>43216</v>
      </c>
      <c r="F1484" s="15" t="s">
        <v>3288</v>
      </c>
      <c r="G1484" s="16">
        <f t="shared" si="23"/>
        <v>5.5068287037041141E-4</v>
      </c>
      <c r="I1484" t="b">
        <v>0</v>
      </c>
    </row>
    <row r="1485" spans="1:9" ht="14.85" customHeight="1" x14ac:dyDescent="0.3">
      <c r="A1485" t="s">
        <v>872</v>
      </c>
      <c r="B1485" t="s">
        <v>2</v>
      </c>
      <c r="C1485">
        <v>824185842</v>
      </c>
      <c r="D1485" s="1" t="s">
        <v>3532</v>
      </c>
      <c r="E1485" s="14">
        <v>43216</v>
      </c>
      <c r="F1485" s="15" t="s">
        <v>3289</v>
      </c>
      <c r="G1485" s="16">
        <f t="shared" si="23"/>
        <v>2.210300925926667E-4</v>
      </c>
      <c r="I1485" t="b">
        <v>0</v>
      </c>
    </row>
    <row r="1486" spans="1:9" ht="14.85" customHeight="1" x14ac:dyDescent="0.3">
      <c r="A1486" t="s">
        <v>872</v>
      </c>
      <c r="B1486" t="s">
        <v>2</v>
      </c>
      <c r="C1486">
        <v>824185842</v>
      </c>
      <c r="D1486" s="1" t="s">
        <v>3538</v>
      </c>
      <c r="E1486" s="14">
        <v>43216</v>
      </c>
      <c r="F1486" s="15" t="s">
        <v>3290</v>
      </c>
      <c r="G1486" s="16">
        <f t="shared" si="23"/>
        <v>1.6407407407392771E-4</v>
      </c>
      <c r="I1486" t="b">
        <v>1</v>
      </c>
    </row>
    <row r="1487" spans="1:9" ht="14.85" customHeight="1" x14ac:dyDescent="0.3">
      <c r="A1487" t="s">
        <v>872</v>
      </c>
      <c r="B1487" t="s">
        <v>879</v>
      </c>
      <c r="C1487">
        <v>824185842</v>
      </c>
      <c r="D1487" s="1" t="s">
        <v>4655</v>
      </c>
      <c r="E1487" s="14">
        <v>43216</v>
      </c>
      <c r="F1487" s="15" t="s">
        <v>5087</v>
      </c>
      <c r="G1487" s="16">
        <f t="shared" si="23"/>
        <v>1.0429861111111993E-3</v>
      </c>
      <c r="I1487" t="b">
        <v>0</v>
      </c>
    </row>
    <row r="1488" spans="1:9" ht="14.85" customHeight="1" x14ac:dyDescent="0.3">
      <c r="A1488" t="s">
        <v>872</v>
      </c>
      <c r="B1488" t="s">
        <v>879</v>
      </c>
      <c r="C1488">
        <v>824185842</v>
      </c>
      <c r="D1488" s="1" t="s">
        <v>3694</v>
      </c>
      <c r="E1488" s="14">
        <v>43216</v>
      </c>
      <c r="F1488" s="15" t="s">
        <v>5088</v>
      </c>
      <c r="G1488" s="16">
        <f t="shared" si="23"/>
        <v>2.9082175925920772E-4</v>
      </c>
      <c r="I1488" t="b">
        <v>0</v>
      </c>
    </row>
    <row r="1489" spans="1:9" ht="14.85" customHeight="1" x14ac:dyDescent="0.3">
      <c r="A1489" t="s">
        <v>872</v>
      </c>
      <c r="B1489" t="s">
        <v>879</v>
      </c>
      <c r="C1489">
        <v>824185842</v>
      </c>
      <c r="D1489" s="1" t="s">
        <v>3696</v>
      </c>
      <c r="E1489" s="14">
        <v>43216</v>
      </c>
      <c r="F1489" s="15" t="s">
        <v>5089</v>
      </c>
      <c r="G1489" s="16">
        <f t="shared" si="23"/>
        <v>2.2525462962963427E-4</v>
      </c>
      <c r="I1489" t="b">
        <v>0</v>
      </c>
    </row>
    <row r="1490" spans="1:9" ht="14.85" customHeight="1" x14ac:dyDescent="0.3">
      <c r="A1490" t="s">
        <v>872</v>
      </c>
      <c r="B1490" t="s">
        <v>879</v>
      </c>
      <c r="C1490">
        <v>824185842</v>
      </c>
      <c r="D1490" s="1" t="s">
        <v>3694</v>
      </c>
      <c r="E1490" s="14">
        <v>43216</v>
      </c>
      <c r="F1490" s="15" t="s">
        <v>5090</v>
      </c>
      <c r="G1490" s="16">
        <f t="shared" si="23"/>
        <v>1.9568287037030618E-4</v>
      </c>
      <c r="I1490" t="b">
        <v>0</v>
      </c>
    </row>
    <row r="1491" spans="1:9" ht="14.85" customHeight="1" x14ac:dyDescent="0.3">
      <c r="A1491" t="s">
        <v>872</v>
      </c>
      <c r="B1491" t="s">
        <v>879</v>
      </c>
      <c r="C1491">
        <v>824185842</v>
      </c>
      <c r="D1491" s="1" t="s">
        <v>3694</v>
      </c>
      <c r="E1491" s="14">
        <v>43216</v>
      </c>
      <c r="F1491" s="15" t="s">
        <v>5091</v>
      </c>
      <c r="G1491" s="16">
        <f t="shared" si="23"/>
        <v>9.1168981481537514E-5</v>
      </c>
      <c r="I1491" t="b">
        <v>0</v>
      </c>
    </row>
    <row r="1492" spans="1:9" ht="14.85" customHeight="1" x14ac:dyDescent="0.3">
      <c r="A1492" t="s">
        <v>872</v>
      </c>
      <c r="B1492" t="s">
        <v>879</v>
      </c>
      <c r="C1492">
        <v>824185842</v>
      </c>
      <c r="D1492" s="1" t="s">
        <v>5092</v>
      </c>
      <c r="E1492" s="14">
        <v>43216</v>
      </c>
      <c r="F1492" s="15" t="s">
        <v>5093</v>
      </c>
      <c r="G1492" s="16">
        <f t="shared" si="23"/>
        <v>1.3277777777787048E-4</v>
      </c>
      <c r="I1492" t="b">
        <v>0</v>
      </c>
    </row>
    <row r="1493" spans="1:9" ht="14.85" customHeight="1" x14ac:dyDescent="0.3">
      <c r="A1493" t="s">
        <v>872</v>
      </c>
      <c r="B1493" t="s">
        <v>879</v>
      </c>
      <c r="C1493">
        <v>824185842</v>
      </c>
      <c r="D1493" s="1" t="s">
        <v>5094</v>
      </c>
      <c r="E1493" s="14">
        <v>43216</v>
      </c>
      <c r="F1493" s="15" t="s">
        <v>5095</v>
      </c>
      <c r="G1493" s="16">
        <f t="shared" si="23"/>
        <v>1.4797453703696561E-4</v>
      </c>
      <c r="I1493" t="b">
        <v>0</v>
      </c>
    </row>
    <row r="1494" spans="1:9" ht="14.85" customHeight="1" x14ac:dyDescent="0.3">
      <c r="A1494" t="s">
        <v>872</v>
      </c>
      <c r="B1494" t="s">
        <v>879</v>
      </c>
      <c r="C1494">
        <v>824185842</v>
      </c>
      <c r="D1494" s="1" t="s">
        <v>3694</v>
      </c>
      <c r="E1494" s="14">
        <v>43216</v>
      </c>
      <c r="F1494" s="15" t="s">
        <v>5096</v>
      </c>
      <c r="G1494" s="16">
        <f t="shared" si="23"/>
        <v>6.0837962962967396E-4</v>
      </c>
      <c r="I1494" t="b">
        <v>0</v>
      </c>
    </row>
    <row r="1495" spans="1:9" ht="14.85" customHeight="1" x14ac:dyDescent="0.3">
      <c r="A1495" t="s">
        <v>872</v>
      </c>
      <c r="B1495" t="s">
        <v>879</v>
      </c>
      <c r="C1495">
        <v>824185842</v>
      </c>
      <c r="D1495" s="1" t="s">
        <v>4968</v>
      </c>
      <c r="E1495" s="14">
        <v>43216</v>
      </c>
      <c r="F1495" s="15" t="s">
        <v>5097</v>
      </c>
      <c r="G1495" s="16">
        <f t="shared" si="23"/>
        <v>2.879745370369946E-4</v>
      </c>
      <c r="I1495" t="b">
        <v>0</v>
      </c>
    </row>
    <row r="1496" spans="1:9" ht="14.85" customHeight="1" x14ac:dyDescent="0.3">
      <c r="A1496" t="s">
        <v>872</v>
      </c>
      <c r="B1496" t="s">
        <v>879</v>
      </c>
      <c r="C1496">
        <v>824185842</v>
      </c>
      <c r="D1496" s="1" t="s">
        <v>5098</v>
      </c>
      <c r="E1496" s="14">
        <v>43216</v>
      </c>
      <c r="F1496" s="15" t="s">
        <v>5099</v>
      </c>
      <c r="G1496" s="16">
        <f t="shared" si="23"/>
        <v>9.1689814814888138E-5</v>
      </c>
      <c r="I1496" t="b">
        <v>0</v>
      </c>
    </row>
    <row r="1497" spans="1:9" ht="14.85" customHeight="1" x14ac:dyDescent="0.3">
      <c r="A1497" t="s">
        <v>872</v>
      </c>
      <c r="B1497" t="s">
        <v>879</v>
      </c>
      <c r="C1497">
        <v>824185842</v>
      </c>
      <c r="D1497" s="1" t="s">
        <v>5092</v>
      </c>
      <c r="E1497" s="14">
        <v>43216</v>
      </c>
      <c r="F1497" s="15" t="s">
        <v>5100</v>
      </c>
      <c r="G1497" s="16">
        <f t="shared" si="23"/>
        <v>1.3003472222228307E-4</v>
      </c>
      <c r="I1497" t="b">
        <v>0</v>
      </c>
    </row>
    <row r="1498" spans="1:9" ht="14.85" customHeight="1" x14ac:dyDescent="0.3">
      <c r="A1498" t="s">
        <v>872</v>
      </c>
      <c r="B1498" t="s">
        <v>879</v>
      </c>
      <c r="C1498">
        <v>824185842</v>
      </c>
      <c r="D1498" s="1" t="s">
        <v>3696</v>
      </c>
      <c r="E1498" s="14">
        <v>43216</v>
      </c>
      <c r="F1498" s="15" t="s">
        <v>5101</v>
      </c>
      <c r="G1498" s="16">
        <f t="shared" si="23"/>
        <v>2.4696759259246193E-4</v>
      </c>
      <c r="I1498" t="b">
        <v>0</v>
      </c>
    </row>
    <row r="1499" spans="1:9" ht="14.85" customHeight="1" x14ac:dyDescent="0.3">
      <c r="A1499" t="s">
        <v>872</v>
      </c>
      <c r="B1499" t="s">
        <v>879</v>
      </c>
      <c r="C1499">
        <v>824185842</v>
      </c>
      <c r="D1499" s="1" t="s">
        <v>4687</v>
      </c>
      <c r="E1499" s="14">
        <v>43216</v>
      </c>
      <c r="F1499" s="15" t="s">
        <v>5102</v>
      </c>
      <c r="G1499" s="16">
        <f t="shared" si="23"/>
        <v>7.6038194444438822E-4</v>
      </c>
      <c r="I1499" t="b">
        <v>0</v>
      </c>
    </row>
    <row r="1500" spans="1:9" ht="14.85" customHeight="1" x14ac:dyDescent="0.3">
      <c r="A1500" t="s">
        <v>872</v>
      </c>
      <c r="B1500" t="s">
        <v>879</v>
      </c>
      <c r="C1500">
        <v>824185842</v>
      </c>
      <c r="D1500" s="1" t="s">
        <v>5103</v>
      </c>
      <c r="E1500" s="14">
        <v>43216</v>
      </c>
      <c r="F1500" s="15" t="s">
        <v>5104</v>
      </c>
      <c r="G1500" s="16">
        <f t="shared" si="23"/>
        <v>6.0225694444449029E-4</v>
      </c>
      <c r="I1500" t="b">
        <v>0</v>
      </c>
    </row>
    <row r="1501" spans="1:9" ht="14.85" customHeight="1" x14ac:dyDescent="0.3">
      <c r="A1501" t="s">
        <v>872</v>
      </c>
      <c r="B1501" t="s">
        <v>879</v>
      </c>
      <c r="C1501">
        <v>824185842</v>
      </c>
      <c r="D1501" s="1" t="s">
        <v>5105</v>
      </c>
      <c r="E1501" s="14">
        <v>43216</v>
      </c>
      <c r="F1501" s="15" t="s">
        <v>5106</v>
      </c>
      <c r="G1501" s="16">
        <f t="shared" si="23"/>
        <v>8.6990740740700012E-5</v>
      </c>
      <c r="I1501" t="b">
        <v>0</v>
      </c>
    </row>
    <row r="1502" spans="1:9" ht="14.85" customHeight="1" x14ac:dyDescent="0.3">
      <c r="A1502" t="s">
        <v>872</v>
      </c>
      <c r="B1502" t="s">
        <v>879</v>
      </c>
      <c r="C1502">
        <v>824185842</v>
      </c>
      <c r="D1502" s="1" t="s">
        <v>5107</v>
      </c>
      <c r="E1502" s="14">
        <v>43216</v>
      </c>
      <c r="F1502" s="15" t="s">
        <v>5108</v>
      </c>
      <c r="G1502" s="16">
        <f t="shared" si="23"/>
        <v>2.3643518518523532E-4</v>
      </c>
      <c r="I1502" t="b">
        <v>0</v>
      </c>
    </row>
    <row r="1503" spans="1:9" ht="14.85" customHeight="1" x14ac:dyDescent="0.3">
      <c r="A1503" t="s">
        <v>872</v>
      </c>
      <c r="B1503" t="s">
        <v>879</v>
      </c>
      <c r="C1503">
        <v>824185842</v>
      </c>
      <c r="D1503" s="1" t="s">
        <v>4968</v>
      </c>
      <c r="E1503" s="14">
        <v>43216</v>
      </c>
      <c r="F1503" s="15" t="s">
        <v>5109</v>
      </c>
      <c r="G1503" s="16">
        <f t="shared" si="23"/>
        <v>1.3611111111122565E-4</v>
      </c>
      <c r="I1503" t="b">
        <v>0</v>
      </c>
    </row>
    <row r="1504" spans="1:9" ht="14.85" customHeight="1" x14ac:dyDescent="0.3">
      <c r="A1504" t="s">
        <v>872</v>
      </c>
      <c r="B1504" t="s">
        <v>879</v>
      </c>
      <c r="C1504">
        <v>824185842</v>
      </c>
      <c r="D1504" s="1" t="s">
        <v>3694</v>
      </c>
      <c r="E1504" s="14">
        <v>43216</v>
      </c>
      <c r="F1504" s="15" t="s">
        <v>5110</v>
      </c>
      <c r="G1504" s="16">
        <f t="shared" si="23"/>
        <v>1.2590277777768666E-4</v>
      </c>
      <c r="I1504" t="b">
        <v>0</v>
      </c>
    </row>
    <row r="1505" spans="1:9" ht="14.85" customHeight="1" x14ac:dyDescent="0.3">
      <c r="A1505" t="s">
        <v>872</v>
      </c>
      <c r="B1505" t="s">
        <v>879</v>
      </c>
      <c r="C1505">
        <v>824185842</v>
      </c>
      <c r="D1505" s="1" t="s">
        <v>3696</v>
      </c>
      <c r="E1505" s="14">
        <v>43216</v>
      </c>
      <c r="F1505" s="15" t="s">
        <v>5111</v>
      </c>
      <c r="G1505" s="16">
        <f t="shared" si="23"/>
        <v>1.5053240740747764E-4</v>
      </c>
      <c r="I1505" t="b">
        <v>0</v>
      </c>
    </row>
    <row r="1506" spans="1:9" ht="14.85" customHeight="1" x14ac:dyDescent="0.3">
      <c r="A1506" t="s">
        <v>872</v>
      </c>
      <c r="B1506" t="s">
        <v>879</v>
      </c>
      <c r="C1506">
        <v>824185842</v>
      </c>
      <c r="D1506" s="1" t="s">
        <v>5112</v>
      </c>
      <c r="E1506" s="14">
        <v>43216</v>
      </c>
      <c r="F1506" s="15" t="s">
        <v>5113</v>
      </c>
      <c r="G1506" s="16">
        <f t="shared" si="23"/>
        <v>1.234953703703745E-4</v>
      </c>
      <c r="I1506" t="b">
        <v>0</v>
      </c>
    </row>
    <row r="1507" spans="1:9" s="18" customFormat="1" ht="14.85" customHeight="1" thickBot="1" x14ac:dyDescent="0.35">
      <c r="A1507" s="18" t="s">
        <v>872</v>
      </c>
      <c r="B1507" s="18" t="s">
        <v>879</v>
      </c>
      <c r="C1507" s="18">
        <v>824185842</v>
      </c>
      <c r="D1507" s="19" t="s">
        <v>3694</v>
      </c>
      <c r="E1507" s="20">
        <v>43216</v>
      </c>
      <c r="F1507" s="21" t="s">
        <v>5114</v>
      </c>
      <c r="G1507" s="22">
        <f t="shared" si="23"/>
        <v>2.4738425925918683E-4</v>
      </c>
      <c r="H1507" s="22"/>
      <c r="I1507" s="18" t="b">
        <v>1</v>
      </c>
    </row>
    <row r="1508" spans="1:9" ht="14.85" customHeight="1" x14ac:dyDescent="0.3">
      <c r="A1508" t="s">
        <v>872</v>
      </c>
      <c r="B1508" t="s">
        <v>2</v>
      </c>
      <c r="C1508">
        <v>831120960</v>
      </c>
      <c r="D1508" s="1" t="s">
        <v>3465</v>
      </c>
      <c r="E1508" s="14">
        <v>43216</v>
      </c>
      <c r="F1508" s="15" t="s">
        <v>3291</v>
      </c>
      <c r="I1508" t="b">
        <v>0</v>
      </c>
    </row>
    <row r="1509" spans="1:9" ht="14.85" customHeight="1" x14ac:dyDescent="0.3">
      <c r="A1509" t="s">
        <v>872</v>
      </c>
      <c r="B1509" t="s">
        <v>2</v>
      </c>
      <c r="C1509">
        <v>831120960</v>
      </c>
      <c r="D1509" s="1" t="s">
        <v>3400</v>
      </c>
      <c r="E1509" s="14">
        <v>43216</v>
      </c>
      <c r="F1509" s="15" t="s">
        <v>3292</v>
      </c>
      <c r="G1509" s="16">
        <f t="shared" si="23"/>
        <v>4.0502314814810925E-4</v>
      </c>
      <c r="I1509" t="b">
        <v>0</v>
      </c>
    </row>
    <row r="1510" spans="1:9" ht="14.85" customHeight="1" x14ac:dyDescent="0.3">
      <c r="A1510" t="s">
        <v>872</v>
      </c>
      <c r="B1510" t="s">
        <v>2</v>
      </c>
      <c r="C1510">
        <v>831120960</v>
      </c>
      <c r="D1510" s="1" t="s">
        <v>3470</v>
      </c>
      <c r="E1510" s="14">
        <v>43216</v>
      </c>
      <c r="F1510" s="15" t="s">
        <v>3293</v>
      </c>
      <c r="G1510" s="16">
        <f t="shared" si="23"/>
        <v>1.2782407407407881E-4</v>
      </c>
      <c r="I1510" t="b">
        <v>0</v>
      </c>
    </row>
    <row r="1511" spans="1:9" ht="14.85" customHeight="1" x14ac:dyDescent="0.3">
      <c r="A1511" t="s">
        <v>872</v>
      </c>
      <c r="B1511" t="s">
        <v>2</v>
      </c>
      <c r="C1511">
        <v>831120960</v>
      </c>
      <c r="D1511" s="1" t="s">
        <v>3400</v>
      </c>
      <c r="E1511" s="14">
        <v>43216</v>
      </c>
      <c r="F1511" s="15" t="s">
        <v>3294</v>
      </c>
      <c r="G1511" s="16">
        <f t="shared" si="23"/>
        <v>1.5251157407408789E-4</v>
      </c>
      <c r="I1511" t="b">
        <v>0</v>
      </c>
    </row>
    <row r="1512" spans="1:9" ht="14.85" customHeight="1" x14ac:dyDescent="0.3">
      <c r="A1512" t="s">
        <v>872</v>
      </c>
      <c r="B1512" t="s">
        <v>2</v>
      </c>
      <c r="C1512">
        <v>831120960</v>
      </c>
      <c r="D1512" s="1" t="s">
        <v>3405</v>
      </c>
      <c r="E1512" s="14">
        <v>43216</v>
      </c>
      <c r="F1512" s="15" t="s">
        <v>3295</v>
      </c>
      <c r="G1512" s="16">
        <f t="shared" si="23"/>
        <v>5.3773148148145156E-4</v>
      </c>
      <c r="I1512" t="b">
        <v>1</v>
      </c>
    </row>
    <row r="1513" spans="1:9" ht="14.85" customHeight="1" x14ac:dyDescent="0.3">
      <c r="A1513" t="s">
        <v>872</v>
      </c>
      <c r="B1513" t="s">
        <v>879</v>
      </c>
      <c r="C1513">
        <v>831120960</v>
      </c>
      <c r="D1513" s="1" t="s">
        <v>5115</v>
      </c>
      <c r="E1513" s="14">
        <v>43216</v>
      </c>
      <c r="F1513" s="15" t="s">
        <v>5116</v>
      </c>
      <c r="G1513" s="16">
        <f t="shared" si="23"/>
        <v>2.9528935185185734E-4</v>
      </c>
      <c r="I1513" t="b">
        <v>0</v>
      </c>
    </row>
    <row r="1514" spans="1:9" ht="14.85" customHeight="1" x14ac:dyDescent="0.3">
      <c r="A1514" t="s">
        <v>872</v>
      </c>
      <c r="B1514" t="s">
        <v>879</v>
      </c>
      <c r="C1514">
        <v>831120960</v>
      </c>
      <c r="D1514" s="1" t="s">
        <v>5117</v>
      </c>
      <c r="E1514" s="14">
        <v>43216</v>
      </c>
      <c r="F1514" s="15" t="s">
        <v>5118</v>
      </c>
      <c r="G1514" s="16">
        <f t="shared" si="23"/>
        <v>1.0457175925926432E-4</v>
      </c>
      <c r="I1514" t="b">
        <v>0</v>
      </c>
    </row>
    <row r="1515" spans="1:9" ht="14.85" customHeight="1" x14ac:dyDescent="0.3">
      <c r="A1515" t="s">
        <v>872</v>
      </c>
      <c r="B1515" t="s">
        <v>879</v>
      </c>
      <c r="C1515">
        <v>831120960</v>
      </c>
      <c r="D1515" s="1" t="s">
        <v>5119</v>
      </c>
      <c r="E1515" s="14">
        <v>43216</v>
      </c>
      <c r="F1515" s="15" t="s">
        <v>5120</v>
      </c>
      <c r="G1515" s="16">
        <f t="shared" si="23"/>
        <v>2.9379629629630588E-4</v>
      </c>
      <c r="I1515" t="b">
        <v>0</v>
      </c>
    </row>
    <row r="1516" spans="1:9" ht="14.85" customHeight="1" x14ac:dyDescent="0.3">
      <c r="A1516" t="s">
        <v>872</v>
      </c>
      <c r="B1516" t="s">
        <v>879</v>
      </c>
      <c r="C1516">
        <v>831120960</v>
      </c>
      <c r="D1516" s="1" t="s">
        <v>5115</v>
      </c>
      <c r="E1516" s="14">
        <v>43216</v>
      </c>
      <c r="F1516" s="15" t="s">
        <v>5121</v>
      </c>
      <c r="G1516" s="16">
        <f t="shared" si="23"/>
        <v>1.6004629629629008E-4</v>
      </c>
      <c r="I1516" t="b">
        <v>0</v>
      </c>
    </row>
    <row r="1517" spans="1:9" ht="14.85" customHeight="1" x14ac:dyDescent="0.3">
      <c r="A1517" t="s">
        <v>872</v>
      </c>
      <c r="B1517" t="s">
        <v>879</v>
      </c>
      <c r="C1517">
        <v>831120960</v>
      </c>
      <c r="D1517" s="1" t="s">
        <v>5117</v>
      </c>
      <c r="E1517" s="14">
        <v>43216</v>
      </c>
      <c r="F1517" s="15" t="s">
        <v>5122</v>
      </c>
      <c r="G1517" s="16">
        <f t="shared" si="23"/>
        <v>3.2103009259262794E-4</v>
      </c>
      <c r="I1517" t="b">
        <v>0</v>
      </c>
    </row>
    <row r="1518" spans="1:9" ht="14.85" customHeight="1" x14ac:dyDescent="0.3">
      <c r="A1518" t="s">
        <v>872</v>
      </c>
      <c r="B1518" t="s">
        <v>879</v>
      </c>
      <c r="C1518">
        <v>831120960</v>
      </c>
      <c r="D1518" s="1" t="s">
        <v>5123</v>
      </c>
      <c r="E1518" s="14">
        <v>43216</v>
      </c>
      <c r="F1518" s="15" t="s">
        <v>5124</v>
      </c>
      <c r="G1518" s="16">
        <f t="shared" si="23"/>
        <v>4.4502314814787169E-5</v>
      </c>
      <c r="I1518" t="b">
        <v>0</v>
      </c>
    </row>
    <row r="1519" spans="1:9" ht="14.85" customHeight="1" x14ac:dyDescent="0.3">
      <c r="A1519" t="s">
        <v>872</v>
      </c>
      <c r="B1519" t="s">
        <v>879</v>
      </c>
      <c r="C1519">
        <v>831120960</v>
      </c>
      <c r="D1519" s="1" t="s">
        <v>5125</v>
      </c>
      <c r="E1519" s="14">
        <v>43216</v>
      </c>
      <c r="F1519" s="15" t="s">
        <v>5126</v>
      </c>
      <c r="G1519" s="16">
        <f t="shared" si="23"/>
        <v>1.5306712962961933E-4</v>
      </c>
      <c r="I1519" t="b">
        <v>0</v>
      </c>
    </row>
    <row r="1520" spans="1:9" ht="14.85" customHeight="1" x14ac:dyDescent="0.3">
      <c r="A1520" t="s">
        <v>872</v>
      </c>
      <c r="B1520" t="s">
        <v>879</v>
      </c>
      <c r="C1520">
        <v>831120960</v>
      </c>
      <c r="D1520" s="1" t="s">
        <v>5127</v>
      </c>
      <c r="E1520" s="14">
        <v>43216</v>
      </c>
      <c r="F1520" s="15" t="s">
        <v>5128</v>
      </c>
      <c r="G1520" s="16">
        <f t="shared" si="23"/>
        <v>5.2777777777790469E-5</v>
      </c>
      <c r="I1520" t="b">
        <v>0</v>
      </c>
    </row>
    <row r="1521" spans="1:9" ht="14.85" customHeight="1" x14ac:dyDescent="0.3">
      <c r="A1521" t="s">
        <v>872</v>
      </c>
      <c r="B1521" t="s">
        <v>879</v>
      </c>
      <c r="C1521">
        <v>831120960</v>
      </c>
      <c r="D1521" s="1" t="s">
        <v>5127</v>
      </c>
      <c r="E1521" s="14">
        <v>43216</v>
      </c>
      <c r="F1521" s="15" t="s">
        <v>5129</v>
      </c>
      <c r="G1521" s="16">
        <f t="shared" si="23"/>
        <v>3.2400462962964283E-4</v>
      </c>
      <c r="I1521" t="b">
        <v>0</v>
      </c>
    </row>
    <row r="1522" spans="1:9" ht="14.85" customHeight="1" x14ac:dyDescent="0.3">
      <c r="A1522" t="s">
        <v>872</v>
      </c>
      <c r="B1522" t="s">
        <v>879</v>
      </c>
      <c r="C1522">
        <v>831120960</v>
      </c>
      <c r="D1522" s="1" t="s">
        <v>5130</v>
      </c>
      <c r="E1522" s="14">
        <v>43216</v>
      </c>
      <c r="F1522" s="15" t="s">
        <v>5131</v>
      </c>
      <c r="G1522" s="16">
        <f t="shared" si="23"/>
        <v>1.4384374999999727E-3</v>
      </c>
      <c r="I1522" t="b">
        <v>0</v>
      </c>
    </row>
    <row r="1523" spans="1:9" ht="14.85" customHeight="1" x14ac:dyDescent="0.3">
      <c r="A1523" t="s">
        <v>872</v>
      </c>
      <c r="B1523" t="s">
        <v>879</v>
      </c>
      <c r="C1523">
        <v>831120960</v>
      </c>
      <c r="D1523" s="1" t="s">
        <v>5132</v>
      </c>
      <c r="E1523" s="14">
        <v>43216</v>
      </c>
      <c r="F1523" s="15" t="s">
        <v>5133</v>
      </c>
      <c r="G1523" s="16">
        <f t="shared" si="23"/>
        <v>1.1127314814815548E-4</v>
      </c>
      <c r="I1523" t="b">
        <v>0</v>
      </c>
    </row>
    <row r="1524" spans="1:9" ht="14.85" customHeight="1" x14ac:dyDescent="0.3">
      <c r="A1524" t="s">
        <v>872</v>
      </c>
      <c r="B1524" t="s">
        <v>879</v>
      </c>
      <c r="C1524">
        <v>831120960</v>
      </c>
      <c r="D1524" s="1" t="s">
        <v>5134</v>
      </c>
      <c r="E1524" s="14">
        <v>43216</v>
      </c>
      <c r="F1524" s="15" t="s">
        <v>5135</v>
      </c>
      <c r="G1524" s="16">
        <f t="shared" si="23"/>
        <v>4.0712962962963228E-4</v>
      </c>
      <c r="I1524" t="b">
        <v>0</v>
      </c>
    </row>
    <row r="1525" spans="1:9" ht="14.85" customHeight="1" x14ac:dyDescent="0.3">
      <c r="A1525" t="s">
        <v>872</v>
      </c>
      <c r="B1525" t="s">
        <v>879</v>
      </c>
      <c r="C1525">
        <v>831120960</v>
      </c>
      <c r="D1525" s="1" t="s">
        <v>5136</v>
      </c>
      <c r="E1525" s="14">
        <v>43216</v>
      </c>
      <c r="F1525" s="15" t="s">
        <v>5137</v>
      </c>
      <c r="G1525" s="16">
        <f t="shared" si="23"/>
        <v>2.3619212962960878E-4</v>
      </c>
      <c r="I1525" t="b">
        <v>0</v>
      </c>
    </row>
    <row r="1526" spans="1:9" ht="14.85" customHeight="1" x14ac:dyDescent="0.3">
      <c r="A1526" t="s">
        <v>872</v>
      </c>
      <c r="B1526" t="s">
        <v>879</v>
      </c>
      <c r="C1526">
        <v>831120960</v>
      </c>
      <c r="D1526" s="1" t="s">
        <v>4792</v>
      </c>
      <c r="E1526" s="14">
        <v>43216</v>
      </c>
      <c r="F1526" s="15" t="s">
        <v>5138</v>
      </c>
      <c r="G1526" s="16">
        <f t="shared" si="23"/>
        <v>3.4436111111111334E-3</v>
      </c>
      <c r="I1526" t="b">
        <v>0</v>
      </c>
    </row>
    <row r="1527" spans="1:9" ht="14.85" customHeight="1" x14ac:dyDescent="0.3">
      <c r="A1527" t="s">
        <v>872</v>
      </c>
      <c r="B1527" t="s">
        <v>879</v>
      </c>
      <c r="C1527">
        <v>831120960</v>
      </c>
      <c r="D1527" s="1" t="s">
        <v>4110</v>
      </c>
      <c r="E1527" s="14">
        <v>43216</v>
      </c>
      <c r="F1527" s="15" t="s">
        <v>5139</v>
      </c>
      <c r="G1527" s="16">
        <f t="shared" si="23"/>
        <v>1.3671296296297042E-4</v>
      </c>
      <c r="I1527" t="b">
        <v>0</v>
      </c>
    </row>
    <row r="1528" spans="1:9" ht="14.85" customHeight="1" x14ac:dyDescent="0.3">
      <c r="A1528" t="s">
        <v>872</v>
      </c>
      <c r="B1528" t="s">
        <v>879</v>
      </c>
      <c r="C1528">
        <v>831120960</v>
      </c>
      <c r="D1528" s="1" t="s">
        <v>3406</v>
      </c>
      <c r="E1528" s="14">
        <v>43216</v>
      </c>
      <c r="F1528" s="15" t="s">
        <v>5140</v>
      </c>
      <c r="G1528" s="16">
        <f t="shared" si="23"/>
        <v>2.7626157407406593E-4</v>
      </c>
      <c r="I1528" t="b">
        <v>1</v>
      </c>
    </row>
    <row r="1529" spans="1:9" ht="14.85" customHeight="1" x14ac:dyDescent="0.3">
      <c r="A1529" t="s">
        <v>872</v>
      </c>
      <c r="B1529" t="s">
        <v>881</v>
      </c>
      <c r="C1529">
        <v>831120960</v>
      </c>
      <c r="D1529" s="1" t="s">
        <v>3408</v>
      </c>
      <c r="E1529" s="14">
        <v>43216</v>
      </c>
      <c r="F1529" s="15" t="s">
        <v>5141</v>
      </c>
      <c r="G1529" s="16">
        <f t="shared" si="23"/>
        <v>2.8348379629627996E-4</v>
      </c>
      <c r="I1529" t="b">
        <v>0</v>
      </c>
    </row>
    <row r="1530" spans="1:9" ht="14.85" customHeight="1" x14ac:dyDescent="0.3">
      <c r="A1530" t="s">
        <v>872</v>
      </c>
      <c r="B1530" t="s">
        <v>881</v>
      </c>
      <c r="C1530">
        <v>831120960</v>
      </c>
      <c r="D1530" s="1" t="s">
        <v>3741</v>
      </c>
      <c r="E1530" s="14">
        <v>43216</v>
      </c>
      <c r="F1530" s="15" t="s">
        <v>5142</v>
      </c>
      <c r="G1530" s="16">
        <f t="shared" si="23"/>
        <v>1.763773148148462E-4</v>
      </c>
      <c r="I1530" t="b">
        <v>0</v>
      </c>
    </row>
    <row r="1531" spans="1:9" ht="14.85" customHeight="1" x14ac:dyDescent="0.3">
      <c r="A1531" t="s">
        <v>872</v>
      </c>
      <c r="B1531" t="s">
        <v>881</v>
      </c>
      <c r="C1531">
        <v>831120960</v>
      </c>
      <c r="D1531" s="1" t="s">
        <v>3549</v>
      </c>
      <c r="E1531" s="14">
        <v>43216</v>
      </c>
      <c r="F1531" s="15" t="s">
        <v>5143</v>
      </c>
      <c r="G1531" s="16">
        <f t="shared" si="23"/>
        <v>1.8130787037035079E-4</v>
      </c>
      <c r="I1531" t="b">
        <v>0</v>
      </c>
    </row>
    <row r="1532" spans="1:9" ht="14.85" customHeight="1" x14ac:dyDescent="0.3">
      <c r="A1532" t="s">
        <v>872</v>
      </c>
      <c r="B1532" t="s">
        <v>881</v>
      </c>
      <c r="C1532">
        <v>831120960</v>
      </c>
      <c r="D1532" s="1" t="s">
        <v>3437</v>
      </c>
      <c r="E1532" s="14">
        <v>43216</v>
      </c>
      <c r="F1532" s="15" t="s">
        <v>5144</v>
      </c>
      <c r="G1532" s="16">
        <f t="shared" si="23"/>
        <v>3.5179398148149632E-4</v>
      </c>
      <c r="I1532" t="b">
        <v>1</v>
      </c>
    </row>
    <row r="1533" spans="1:9" ht="14.85" customHeight="1" x14ac:dyDescent="0.3">
      <c r="A1533" t="s">
        <v>872</v>
      </c>
      <c r="B1533" t="s">
        <v>554</v>
      </c>
      <c r="C1533">
        <v>831120960</v>
      </c>
      <c r="D1533" s="1" t="s">
        <v>3486</v>
      </c>
      <c r="E1533" s="14">
        <v>43216</v>
      </c>
      <c r="F1533" s="15" t="s">
        <v>5145</v>
      </c>
      <c r="G1533" s="16">
        <f t="shared" si="23"/>
        <v>2.7388888888890683E-4</v>
      </c>
      <c r="I1533" t="b">
        <v>0</v>
      </c>
    </row>
    <row r="1534" spans="1:9" ht="14.85" customHeight="1" x14ac:dyDescent="0.3">
      <c r="A1534" t="s">
        <v>872</v>
      </c>
      <c r="B1534" t="s">
        <v>554</v>
      </c>
      <c r="C1534">
        <v>831120960</v>
      </c>
      <c r="D1534" s="1" t="s">
        <v>3988</v>
      </c>
      <c r="E1534" s="14">
        <v>43216</v>
      </c>
      <c r="F1534" s="15" t="s">
        <v>5146</v>
      </c>
      <c r="G1534" s="16">
        <f t="shared" si="23"/>
        <v>1.7400462962960384E-4</v>
      </c>
      <c r="I1534" t="b">
        <v>1</v>
      </c>
    </row>
    <row r="1535" spans="1:9" ht="14.85" customHeight="1" x14ac:dyDescent="0.3">
      <c r="A1535" t="s">
        <v>872</v>
      </c>
      <c r="B1535" t="s">
        <v>665</v>
      </c>
      <c r="C1535">
        <v>831120960</v>
      </c>
      <c r="D1535" s="1" t="s">
        <v>3598</v>
      </c>
      <c r="E1535" s="14">
        <v>43216</v>
      </c>
      <c r="F1535" s="15" t="s">
        <v>5147</v>
      </c>
      <c r="G1535" s="16">
        <f t="shared" si="23"/>
        <v>8.2741898148150361E-4</v>
      </c>
      <c r="I1535" t="b">
        <v>0</v>
      </c>
    </row>
    <row r="1536" spans="1:9" ht="14.85" customHeight="1" x14ac:dyDescent="0.3">
      <c r="A1536" t="s">
        <v>872</v>
      </c>
      <c r="B1536" t="s">
        <v>665</v>
      </c>
      <c r="C1536">
        <v>831120960</v>
      </c>
      <c r="D1536" s="1" t="s">
        <v>3422</v>
      </c>
      <c r="E1536" s="14">
        <v>43216</v>
      </c>
      <c r="F1536" s="15" t="s">
        <v>5148</v>
      </c>
      <c r="G1536" s="16">
        <f t="shared" si="23"/>
        <v>3.9137731481478366E-4</v>
      </c>
      <c r="I1536" t="b">
        <v>0</v>
      </c>
    </row>
    <row r="1537" spans="1:9" ht="14.85" customHeight="1" x14ac:dyDescent="0.3">
      <c r="A1537" t="s">
        <v>872</v>
      </c>
      <c r="B1537" t="s">
        <v>665</v>
      </c>
      <c r="C1537">
        <v>831120960</v>
      </c>
      <c r="D1537" s="1" t="s">
        <v>4009</v>
      </c>
      <c r="E1537" s="14">
        <v>43216</v>
      </c>
      <c r="F1537" s="15" t="s">
        <v>5149</v>
      </c>
      <c r="G1537" s="16">
        <f t="shared" si="23"/>
        <v>1.8186342592593774E-4</v>
      </c>
      <c r="I1537" t="b">
        <v>1</v>
      </c>
    </row>
    <row r="1538" spans="1:9" ht="14.85" customHeight="1" x14ac:dyDescent="0.3">
      <c r="A1538" t="s">
        <v>872</v>
      </c>
      <c r="B1538" t="s">
        <v>762</v>
      </c>
      <c r="C1538">
        <v>831120960</v>
      </c>
      <c r="D1538" s="1" t="s">
        <v>3840</v>
      </c>
      <c r="E1538" s="14">
        <v>43216</v>
      </c>
      <c r="F1538" s="15" t="s">
        <v>5150</v>
      </c>
      <c r="G1538" s="16">
        <f t="shared" si="23"/>
        <v>1.2086689814814755E-3</v>
      </c>
      <c r="I1538" t="b">
        <v>0</v>
      </c>
    </row>
    <row r="1539" spans="1:9" ht="14.85" customHeight="1" x14ac:dyDescent="0.3">
      <c r="A1539" t="s">
        <v>872</v>
      </c>
      <c r="B1539" t="s">
        <v>762</v>
      </c>
      <c r="C1539">
        <v>831120960</v>
      </c>
      <c r="D1539" s="1" t="s">
        <v>4491</v>
      </c>
      <c r="E1539" s="14">
        <v>43216</v>
      </c>
      <c r="F1539" s="15" t="s">
        <v>5151</v>
      </c>
      <c r="G1539" s="16">
        <f t="shared" si="23"/>
        <v>3.4453703703704597E-4</v>
      </c>
      <c r="I1539" t="b">
        <v>0</v>
      </c>
    </row>
    <row r="1540" spans="1:9" ht="14.85" customHeight="1" x14ac:dyDescent="0.3">
      <c r="A1540" t="s">
        <v>872</v>
      </c>
      <c r="B1540" t="s">
        <v>762</v>
      </c>
      <c r="C1540">
        <v>831120960</v>
      </c>
      <c r="D1540" s="1" t="s">
        <v>5152</v>
      </c>
      <c r="E1540" s="14">
        <v>43216</v>
      </c>
      <c r="F1540" s="15" t="s">
        <v>5153</v>
      </c>
      <c r="G1540" s="16">
        <f t="shared" ref="G1540:G1603" si="24">F1540-F1539</f>
        <v>1.5189004629629632E-3</v>
      </c>
      <c r="I1540" t="b">
        <v>0</v>
      </c>
    </row>
    <row r="1541" spans="1:9" s="18" customFormat="1" ht="14.85" customHeight="1" thickBot="1" x14ac:dyDescent="0.35">
      <c r="A1541" s="18" t="s">
        <v>872</v>
      </c>
      <c r="B1541" s="18" t="s">
        <v>762</v>
      </c>
      <c r="C1541" s="18">
        <v>831120960</v>
      </c>
      <c r="D1541" s="19" t="s">
        <v>907</v>
      </c>
      <c r="E1541" s="20">
        <v>43216</v>
      </c>
      <c r="F1541" s="21" t="s">
        <v>5154</v>
      </c>
      <c r="G1541" s="22">
        <f t="shared" si="24"/>
        <v>2.54664351851841E-4</v>
      </c>
      <c r="H1541" s="22"/>
      <c r="I1541" s="18" t="b">
        <v>1</v>
      </c>
    </row>
    <row r="1542" spans="1:9" ht="14.85" customHeight="1" x14ac:dyDescent="0.3">
      <c r="A1542" t="s">
        <v>872</v>
      </c>
      <c r="B1542" t="s">
        <v>2</v>
      </c>
      <c r="C1542">
        <v>839277133</v>
      </c>
      <c r="D1542" s="1" t="s">
        <v>3466</v>
      </c>
      <c r="E1542" s="14">
        <v>43215</v>
      </c>
      <c r="F1542" s="15" t="s">
        <v>3296</v>
      </c>
      <c r="G1542" s="16">
        <f t="shared" si="24"/>
        <v>0.65010128472222228</v>
      </c>
      <c r="I1542" t="b">
        <v>0</v>
      </c>
    </row>
    <row r="1543" spans="1:9" ht="14.85" customHeight="1" x14ac:dyDescent="0.3">
      <c r="A1543" t="s">
        <v>872</v>
      </c>
      <c r="B1543" t="s">
        <v>2</v>
      </c>
      <c r="C1543">
        <v>839277133</v>
      </c>
      <c r="D1543" s="1" t="s">
        <v>3468</v>
      </c>
      <c r="E1543" s="14">
        <v>43215</v>
      </c>
      <c r="F1543" s="15" t="s">
        <v>3297</v>
      </c>
      <c r="G1543" s="16">
        <f t="shared" si="24"/>
        <v>1.2733796296293676E-4</v>
      </c>
      <c r="I1543" t="b">
        <v>0</v>
      </c>
    </row>
    <row r="1544" spans="1:9" ht="14.85" customHeight="1" x14ac:dyDescent="0.3">
      <c r="A1544" t="s">
        <v>872</v>
      </c>
      <c r="B1544" t="s">
        <v>2</v>
      </c>
      <c r="C1544">
        <v>839277133</v>
      </c>
      <c r="D1544" s="1" t="s">
        <v>3468</v>
      </c>
      <c r="E1544" s="14">
        <v>43215</v>
      </c>
      <c r="F1544" s="15" t="s">
        <v>3298</v>
      </c>
      <c r="G1544" s="16">
        <f t="shared" si="24"/>
        <v>1.7541087962962276E-3</v>
      </c>
      <c r="I1544" t="b">
        <v>0</v>
      </c>
    </row>
    <row r="1545" spans="1:9" ht="14.85" customHeight="1" x14ac:dyDescent="0.3">
      <c r="A1545" t="s">
        <v>872</v>
      </c>
      <c r="B1545" t="s">
        <v>2</v>
      </c>
      <c r="C1545">
        <v>839277133</v>
      </c>
      <c r="D1545" s="1" t="s">
        <v>3468</v>
      </c>
      <c r="E1545" s="14">
        <v>43215</v>
      </c>
      <c r="F1545" s="15" t="s">
        <v>3299</v>
      </c>
      <c r="G1545" s="16">
        <f t="shared" si="24"/>
        <v>6.0266203703696064E-4</v>
      </c>
      <c r="I1545" t="b">
        <v>0</v>
      </c>
    </row>
    <row r="1546" spans="1:9" ht="14.85" customHeight="1" x14ac:dyDescent="0.3">
      <c r="A1546" t="s">
        <v>872</v>
      </c>
      <c r="B1546" t="s">
        <v>2</v>
      </c>
      <c r="C1546">
        <v>839277133</v>
      </c>
      <c r="D1546" s="1" t="s">
        <v>3688</v>
      </c>
      <c r="E1546" s="14">
        <v>43215</v>
      </c>
      <c r="F1546" s="15" t="s">
        <v>3300</v>
      </c>
      <c r="G1546" s="16">
        <f t="shared" si="24"/>
        <v>1.2331018518529913E-4</v>
      </c>
      <c r="I1546" t="b">
        <v>0</v>
      </c>
    </row>
    <row r="1547" spans="1:9" ht="14.85" customHeight="1" x14ac:dyDescent="0.3">
      <c r="A1547" t="s">
        <v>872</v>
      </c>
      <c r="B1547" t="s">
        <v>2</v>
      </c>
      <c r="C1547">
        <v>839277133</v>
      </c>
      <c r="D1547" s="1" t="s">
        <v>3470</v>
      </c>
      <c r="E1547" s="14">
        <v>43215</v>
      </c>
      <c r="F1547" s="15" t="s">
        <v>3301</v>
      </c>
      <c r="G1547" s="16">
        <f t="shared" si="24"/>
        <v>1.252662037036778E-4</v>
      </c>
      <c r="I1547" t="b">
        <v>0</v>
      </c>
    </row>
    <row r="1548" spans="1:9" ht="14.85" customHeight="1" x14ac:dyDescent="0.3">
      <c r="A1548" t="s">
        <v>872</v>
      </c>
      <c r="B1548" t="s">
        <v>2</v>
      </c>
      <c r="C1548">
        <v>839277133</v>
      </c>
      <c r="D1548" s="1" t="s">
        <v>3400</v>
      </c>
      <c r="E1548" s="14">
        <v>43215</v>
      </c>
      <c r="F1548" s="15" t="s">
        <v>3302</v>
      </c>
      <c r="G1548" s="16">
        <f t="shared" si="24"/>
        <v>1.266087962963347E-4</v>
      </c>
      <c r="I1548" t="b">
        <v>0</v>
      </c>
    </row>
    <row r="1549" spans="1:9" ht="14.85" customHeight="1" x14ac:dyDescent="0.3">
      <c r="A1549" t="s">
        <v>872</v>
      </c>
      <c r="B1549" t="s">
        <v>2</v>
      </c>
      <c r="C1549">
        <v>839277133</v>
      </c>
      <c r="D1549" s="1" t="s">
        <v>3905</v>
      </c>
      <c r="E1549" s="14">
        <v>43215</v>
      </c>
      <c r="F1549" s="15" t="s">
        <v>3303</v>
      </c>
      <c r="G1549" s="16">
        <f t="shared" si="24"/>
        <v>8.237152777778034E-4</v>
      </c>
      <c r="I1549" t="b">
        <v>0</v>
      </c>
    </row>
    <row r="1550" spans="1:9" ht="14.85" customHeight="1" x14ac:dyDescent="0.3">
      <c r="A1550" t="s">
        <v>872</v>
      </c>
      <c r="B1550" t="s">
        <v>2</v>
      </c>
      <c r="C1550">
        <v>839277133</v>
      </c>
      <c r="D1550" s="1" t="s">
        <v>5155</v>
      </c>
      <c r="E1550" s="14">
        <v>43215</v>
      </c>
      <c r="F1550" s="15" t="s">
        <v>3304</v>
      </c>
      <c r="G1550" s="16">
        <f t="shared" si="24"/>
        <v>1.0733796296291676E-4</v>
      </c>
      <c r="I1550" t="b">
        <v>0</v>
      </c>
    </row>
    <row r="1551" spans="1:9" ht="14.85" customHeight="1" x14ac:dyDescent="0.3">
      <c r="A1551" t="s">
        <v>872</v>
      </c>
      <c r="B1551" t="s">
        <v>2</v>
      </c>
      <c r="C1551">
        <v>839277133</v>
      </c>
      <c r="D1551" s="1" t="s">
        <v>3524</v>
      </c>
      <c r="E1551" s="14">
        <v>43215</v>
      </c>
      <c r="F1551" s="15" t="s">
        <v>3305</v>
      </c>
      <c r="G1551" s="16">
        <f t="shared" si="24"/>
        <v>8.5415625000000439E-3</v>
      </c>
      <c r="I1551" t="b">
        <v>0</v>
      </c>
    </row>
    <row r="1552" spans="1:9" ht="14.85" customHeight="1" x14ac:dyDescent="0.3">
      <c r="A1552" t="s">
        <v>872</v>
      </c>
      <c r="B1552" t="s">
        <v>2</v>
      </c>
      <c r="C1552">
        <v>839277133</v>
      </c>
      <c r="D1552" s="1" t="s">
        <v>3534</v>
      </c>
      <c r="E1552" s="14">
        <v>43215</v>
      </c>
      <c r="F1552" s="15" t="s">
        <v>3306</v>
      </c>
      <c r="G1552" s="16">
        <f t="shared" si="24"/>
        <v>1.3951203703703619E-2</v>
      </c>
      <c r="I1552" t="b">
        <v>0</v>
      </c>
    </row>
    <row r="1553" spans="1:9" ht="14.85" customHeight="1" x14ac:dyDescent="0.3">
      <c r="A1553" t="s">
        <v>872</v>
      </c>
      <c r="B1553" t="s">
        <v>2</v>
      </c>
      <c r="C1553">
        <v>839277133</v>
      </c>
      <c r="D1553" s="1" t="s">
        <v>3524</v>
      </c>
      <c r="E1553" s="14">
        <v>43215</v>
      </c>
      <c r="F1553" s="15" t="s">
        <v>3307</v>
      </c>
      <c r="G1553" s="16">
        <f t="shared" si="24"/>
        <v>1.5464699074074773E-3</v>
      </c>
      <c r="I1553" t="b">
        <v>0</v>
      </c>
    </row>
    <row r="1554" spans="1:9" ht="14.85" customHeight="1" x14ac:dyDescent="0.3">
      <c r="A1554" t="s">
        <v>872</v>
      </c>
      <c r="B1554" t="s">
        <v>2</v>
      </c>
      <c r="C1554">
        <v>839277133</v>
      </c>
      <c r="D1554" s="1" t="s">
        <v>3400</v>
      </c>
      <c r="E1554" s="14">
        <v>43215</v>
      </c>
      <c r="F1554" s="15" t="s">
        <v>3308</v>
      </c>
      <c r="G1554" s="16">
        <f t="shared" si="24"/>
        <v>4.1888888888874654E-4</v>
      </c>
      <c r="I1554" t="b">
        <v>0</v>
      </c>
    </row>
    <row r="1555" spans="1:9" ht="14.85" customHeight="1" x14ac:dyDescent="0.3">
      <c r="A1555" t="s">
        <v>872</v>
      </c>
      <c r="B1555" t="s">
        <v>2</v>
      </c>
      <c r="C1555">
        <v>839277133</v>
      </c>
      <c r="D1555" s="1" t="s">
        <v>5156</v>
      </c>
      <c r="E1555" s="14">
        <v>43215</v>
      </c>
      <c r="F1555" s="15" t="s">
        <v>3309</v>
      </c>
      <c r="G1555" s="16">
        <f t="shared" si="24"/>
        <v>1.2812500000001226E-3</v>
      </c>
      <c r="I1555" t="b">
        <v>0</v>
      </c>
    </row>
    <row r="1556" spans="1:9" ht="14.85" customHeight="1" x14ac:dyDescent="0.3">
      <c r="A1556" t="s">
        <v>872</v>
      </c>
      <c r="B1556" t="s">
        <v>2</v>
      </c>
      <c r="C1556">
        <v>839277133</v>
      </c>
      <c r="D1556" s="1" t="s">
        <v>3615</v>
      </c>
      <c r="E1556" s="14">
        <v>43215</v>
      </c>
      <c r="F1556" s="15" t="s">
        <v>3310</v>
      </c>
      <c r="G1556" s="16">
        <f t="shared" si="24"/>
        <v>2.3949074074069987E-4</v>
      </c>
      <c r="I1556" t="b">
        <v>0</v>
      </c>
    </row>
    <row r="1557" spans="1:9" ht="14.85" customHeight="1" x14ac:dyDescent="0.3">
      <c r="A1557" t="s">
        <v>872</v>
      </c>
      <c r="B1557" t="s">
        <v>2</v>
      </c>
      <c r="C1557">
        <v>839277133</v>
      </c>
      <c r="D1557" s="1" t="s">
        <v>3538</v>
      </c>
      <c r="E1557" s="14">
        <v>43215</v>
      </c>
      <c r="F1557" s="15" t="s">
        <v>3311</v>
      </c>
      <c r="G1557" s="16">
        <f t="shared" si="24"/>
        <v>1.6410879629624731E-4</v>
      </c>
      <c r="I1557" t="b">
        <v>1</v>
      </c>
    </row>
    <row r="1558" spans="1:9" ht="14.85" customHeight="1" x14ac:dyDescent="0.3">
      <c r="A1558" t="s">
        <v>872</v>
      </c>
      <c r="B1558" t="s">
        <v>879</v>
      </c>
      <c r="C1558">
        <v>839277133</v>
      </c>
      <c r="D1558" s="1" t="s">
        <v>3545</v>
      </c>
      <c r="E1558" s="14">
        <v>43215</v>
      </c>
      <c r="F1558" s="15" t="s">
        <v>5157</v>
      </c>
      <c r="G1558" s="16">
        <f t="shared" si="24"/>
        <v>8.9320601851861081E-4</v>
      </c>
      <c r="I1558" t="b">
        <v>1</v>
      </c>
    </row>
    <row r="1559" spans="1:9" ht="14.85" customHeight="1" x14ac:dyDescent="0.3">
      <c r="A1559" t="s">
        <v>872</v>
      </c>
      <c r="B1559" t="s">
        <v>881</v>
      </c>
      <c r="C1559">
        <v>839277133</v>
      </c>
      <c r="D1559" s="1" t="s">
        <v>3547</v>
      </c>
      <c r="E1559" s="14">
        <v>43215</v>
      </c>
      <c r="F1559" s="15" t="s">
        <v>5158</v>
      </c>
      <c r="G1559" s="16">
        <f t="shared" si="24"/>
        <v>5.4811342592586687E-4</v>
      </c>
      <c r="I1559" t="b">
        <v>0</v>
      </c>
    </row>
    <row r="1560" spans="1:9" ht="14.85" customHeight="1" x14ac:dyDescent="0.3">
      <c r="A1560" t="s">
        <v>872</v>
      </c>
      <c r="B1560" t="s">
        <v>881</v>
      </c>
      <c r="C1560">
        <v>839277133</v>
      </c>
      <c r="D1560" s="1" t="s">
        <v>3549</v>
      </c>
      <c r="E1560" s="14">
        <v>43215</v>
      </c>
      <c r="F1560" s="15" t="s">
        <v>5159</v>
      </c>
      <c r="G1560" s="16">
        <f t="shared" si="24"/>
        <v>1.0984953703696565E-4</v>
      </c>
      <c r="I1560" t="b">
        <v>0</v>
      </c>
    </row>
    <row r="1561" spans="1:9" ht="14.85" customHeight="1" x14ac:dyDescent="0.3">
      <c r="A1561" t="s">
        <v>872</v>
      </c>
      <c r="B1561" t="s">
        <v>881</v>
      </c>
      <c r="C1561">
        <v>839277133</v>
      </c>
      <c r="D1561" s="1" t="s">
        <v>3635</v>
      </c>
      <c r="E1561" s="14">
        <v>43215</v>
      </c>
      <c r="F1561" s="15" t="s">
        <v>5160</v>
      </c>
      <c r="G1561" s="16">
        <f t="shared" si="24"/>
        <v>2.9562500000013259E-4</v>
      </c>
      <c r="I1561" t="b">
        <v>0</v>
      </c>
    </row>
    <row r="1562" spans="1:9" ht="14.85" customHeight="1" x14ac:dyDescent="0.3">
      <c r="A1562" t="s">
        <v>872</v>
      </c>
      <c r="B1562" t="s">
        <v>881</v>
      </c>
      <c r="C1562">
        <v>839277133</v>
      </c>
      <c r="D1562" s="1" t="s">
        <v>3437</v>
      </c>
      <c r="E1562" s="14">
        <v>43215</v>
      </c>
      <c r="F1562" s="15" t="s">
        <v>5161</v>
      </c>
      <c r="G1562" s="16">
        <f t="shared" si="24"/>
        <v>9.0370370370407294E-5</v>
      </c>
      <c r="I1562" t="b">
        <v>1</v>
      </c>
    </row>
    <row r="1563" spans="1:9" ht="14.85" customHeight="1" x14ac:dyDescent="0.3">
      <c r="A1563" t="s">
        <v>872</v>
      </c>
      <c r="B1563" t="s">
        <v>554</v>
      </c>
      <c r="C1563">
        <v>839277133</v>
      </c>
      <c r="D1563" s="1" t="s">
        <v>5162</v>
      </c>
      <c r="E1563" s="14">
        <v>43215</v>
      </c>
      <c r="F1563" s="15" t="s">
        <v>5163</v>
      </c>
      <c r="G1563" s="16">
        <f t="shared" si="24"/>
        <v>2.719791666665472E-4</v>
      </c>
      <c r="I1563" t="b">
        <v>0</v>
      </c>
    </row>
    <row r="1564" spans="1:9" ht="14.85" customHeight="1" x14ac:dyDescent="0.3">
      <c r="A1564" t="s">
        <v>872</v>
      </c>
      <c r="B1564" t="s">
        <v>554</v>
      </c>
      <c r="C1564">
        <v>839277133</v>
      </c>
      <c r="D1564" s="1" t="s">
        <v>3439</v>
      </c>
      <c r="E1564" s="14">
        <v>43215</v>
      </c>
      <c r="F1564" s="15" t="s">
        <v>5164</v>
      </c>
      <c r="G1564" s="16">
        <f t="shared" si="24"/>
        <v>1.2577546296299591E-4</v>
      </c>
      <c r="I1564" t="b">
        <v>0</v>
      </c>
    </row>
    <row r="1565" spans="1:9" ht="14.85" customHeight="1" x14ac:dyDescent="0.3">
      <c r="A1565" t="s">
        <v>872</v>
      </c>
      <c r="B1565" t="s">
        <v>554</v>
      </c>
      <c r="C1565">
        <v>839277133</v>
      </c>
      <c r="D1565" s="1" t="s">
        <v>5165</v>
      </c>
      <c r="E1565" s="14">
        <v>43215</v>
      </c>
      <c r="F1565" s="15" t="s">
        <v>5166</v>
      </c>
      <c r="G1565" s="16">
        <f t="shared" si="24"/>
        <v>5.3769675925918747E-4</v>
      </c>
      <c r="I1565" t="b">
        <v>1</v>
      </c>
    </row>
    <row r="1566" spans="1:9" ht="14.85" customHeight="1" x14ac:dyDescent="0.3">
      <c r="A1566" t="s">
        <v>872</v>
      </c>
      <c r="B1566" t="s">
        <v>665</v>
      </c>
      <c r="C1566">
        <v>839277133</v>
      </c>
      <c r="D1566" s="1" t="s">
        <v>5167</v>
      </c>
      <c r="E1566" s="14">
        <v>43215</v>
      </c>
      <c r="F1566" s="15" t="s">
        <v>5168</v>
      </c>
      <c r="G1566" s="16">
        <f t="shared" si="24"/>
        <v>1.8765046296298493E-4</v>
      </c>
      <c r="I1566" t="b">
        <v>0</v>
      </c>
    </row>
    <row r="1567" spans="1:9" ht="14.85" customHeight="1" x14ac:dyDescent="0.3">
      <c r="A1567" t="s">
        <v>872</v>
      </c>
      <c r="B1567" t="s">
        <v>665</v>
      </c>
      <c r="C1567">
        <v>839277133</v>
      </c>
      <c r="D1567" s="1" t="s">
        <v>4009</v>
      </c>
      <c r="E1567" s="14">
        <v>43215</v>
      </c>
      <c r="F1567" s="15" t="s">
        <v>5169</v>
      </c>
      <c r="G1567" s="16">
        <f t="shared" si="24"/>
        <v>1.5021990740748947E-4</v>
      </c>
      <c r="I1567" t="b">
        <v>1</v>
      </c>
    </row>
    <row r="1568" spans="1:9" ht="14.85" customHeight="1" x14ac:dyDescent="0.3">
      <c r="A1568" t="s">
        <v>872</v>
      </c>
      <c r="B1568" t="s">
        <v>762</v>
      </c>
      <c r="C1568">
        <v>839277133</v>
      </c>
      <c r="D1568" s="1" t="s">
        <v>3428</v>
      </c>
      <c r="E1568" s="14">
        <v>43215</v>
      </c>
      <c r="F1568" s="15" t="s">
        <v>5170</v>
      </c>
      <c r="G1568" s="16">
        <f t="shared" si="24"/>
        <v>1.3151851851851415E-3</v>
      </c>
      <c r="I1568" t="b">
        <v>0</v>
      </c>
    </row>
    <row r="1569" spans="1:9" ht="14.85" customHeight="1" x14ac:dyDescent="0.3">
      <c r="A1569" t="s">
        <v>872</v>
      </c>
      <c r="B1569" t="s">
        <v>762</v>
      </c>
      <c r="C1569">
        <v>839277133</v>
      </c>
      <c r="D1569" s="1" t="s">
        <v>3426</v>
      </c>
      <c r="E1569" s="14">
        <v>43215</v>
      </c>
      <c r="F1569" s="15" t="s">
        <v>5171</v>
      </c>
      <c r="G1569" s="16">
        <f t="shared" si="24"/>
        <v>1.6774305555555813E-4</v>
      </c>
      <c r="I1569" t="b">
        <v>0</v>
      </c>
    </row>
    <row r="1570" spans="1:9" ht="14.85" customHeight="1" x14ac:dyDescent="0.3">
      <c r="A1570" t="s">
        <v>872</v>
      </c>
      <c r="B1570" t="s">
        <v>762</v>
      </c>
      <c r="C1570">
        <v>839277133</v>
      </c>
      <c r="D1570" s="1" t="s">
        <v>4075</v>
      </c>
      <c r="E1570" s="14">
        <v>43215</v>
      </c>
      <c r="F1570" s="15" t="s">
        <v>5172</v>
      </c>
      <c r="G1570" s="16">
        <f t="shared" si="24"/>
        <v>7.9340277777895096E-5</v>
      </c>
      <c r="I1570" t="b">
        <v>0</v>
      </c>
    </row>
    <row r="1571" spans="1:9" ht="14.85" customHeight="1" x14ac:dyDescent="0.3">
      <c r="A1571" t="s">
        <v>872</v>
      </c>
      <c r="B1571" t="s">
        <v>762</v>
      </c>
      <c r="C1571">
        <v>839277133</v>
      </c>
      <c r="D1571" s="1" t="s">
        <v>4700</v>
      </c>
      <c r="E1571" s="14">
        <v>43216</v>
      </c>
      <c r="F1571" s="15" t="s">
        <v>5173</v>
      </c>
      <c r="I1571" t="b">
        <v>0</v>
      </c>
    </row>
    <row r="1572" spans="1:9" s="18" customFormat="1" ht="14.85" customHeight="1" thickBot="1" x14ac:dyDescent="0.35">
      <c r="A1572" s="18" t="s">
        <v>872</v>
      </c>
      <c r="B1572" s="18" t="s">
        <v>762</v>
      </c>
      <c r="C1572" s="18">
        <v>839277133</v>
      </c>
      <c r="D1572" s="19" t="s">
        <v>907</v>
      </c>
      <c r="E1572" s="20">
        <v>43216</v>
      </c>
      <c r="F1572" s="21" t="s">
        <v>5174</v>
      </c>
      <c r="G1572" s="22">
        <f t="shared" si="24"/>
        <v>8.3488425925926091E-4</v>
      </c>
      <c r="H1572" s="22"/>
      <c r="I1572" s="18" t="b">
        <v>1</v>
      </c>
    </row>
    <row r="1573" spans="1:9" ht="14.85" customHeight="1" x14ac:dyDescent="0.3">
      <c r="A1573" t="s">
        <v>872</v>
      </c>
      <c r="B1573" t="s">
        <v>2</v>
      </c>
      <c r="C1573">
        <v>856002000</v>
      </c>
      <c r="D1573" s="1" t="s">
        <v>3470</v>
      </c>
      <c r="E1573" s="14">
        <v>43216</v>
      </c>
      <c r="F1573" s="15" t="s">
        <v>3312</v>
      </c>
      <c r="G1573" s="16">
        <f t="shared" si="24"/>
        <v>5.9815821759259147E-2</v>
      </c>
      <c r="I1573" t="b">
        <v>0</v>
      </c>
    </row>
    <row r="1574" spans="1:9" ht="14.85" customHeight="1" x14ac:dyDescent="0.3">
      <c r="A1574" t="s">
        <v>872</v>
      </c>
      <c r="B1574" t="s">
        <v>2</v>
      </c>
      <c r="C1574">
        <v>856002000</v>
      </c>
      <c r="D1574" s="1" t="s">
        <v>3400</v>
      </c>
      <c r="E1574" s="14">
        <v>43216</v>
      </c>
      <c r="F1574" s="15" t="s">
        <v>3313</v>
      </c>
      <c r="G1574" s="16">
        <f t="shared" si="24"/>
        <v>3.6121527777788209E-4</v>
      </c>
      <c r="I1574" t="b">
        <v>0</v>
      </c>
    </row>
    <row r="1575" spans="1:9" ht="14.85" customHeight="1" x14ac:dyDescent="0.3">
      <c r="A1575" t="s">
        <v>872</v>
      </c>
      <c r="B1575" t="s">
        <v>2</v>
      </c>
      <c r="C1575">
        <v>856002000</v>
      </c>
      <c r="D1575" s="1" t="s">
        <v>3615</v>
      </c>
      <c r="E1575" s="14">
        <v>43216</v>
      </c>
      <c r="F1575" s="15" t="s">
        <v>3314</v>
      </c>
      <c r="G1575" s="16">
        <f t="shared" si="24"/>
        <v>4.5065972222213535E-4</v>
      </c>
      <c r="I1575" t="b">
        <v>0</v>
      </c>
    </row>
    <row r="1576" spans="1:9" ht="14.85" customHeight="1" x14ac:dyDescent="0.3">
      <c r="A1576" t="s">
        <v>872</v>
      </c>
      <c r="B1576" t="s">
        <v>2</v>
      </c>
      <c r="C1576">
        <v>856002000</v>
      </c>
      <c r="D1576" s="1" t="s">
        <v>3615</v>
      </c>
      <c r="E1576" s="14">
        <v>43216</v>
      </c>
      <c r="F1576" s="15" t="s">
        <v>3315</v>
      </c>
      <c r="G1576" s="16">
        <f t="shared" si="24"/>
        <v>5.1171296296292912E-4</v>
      </c>
      <c r="I1576" t="b">
        <v>0</v>
      </c>
    </row>
    <row r="1577" spans="1:9" ht="14.85" customHeight="1" x14ac:dyDescent="0.3">
      <c r="A1577" t="s">
        <v>872</v>
      </c>
      <c r="B1577" t="s">
        <v>2</v>
      </c>
      <c r="C1577">
        <v>856002000</v>
      </c>
      <c r="D1577" s="1" t="s">
        <v>3615</v>
      </c>
      <c r="E1577" s="14">
        <v>43216</v>
      </c>
      <c r="F1577" s="15" t="s">
        <v>3316</v>
      </c>
      <c r="G1577" s="16">
        <f t="shared" si="24"/>
        <v>2.0302083333334497E-3</v>
      </c>
      <c r="I1577" t="b">
        <v>0</v>
      </c>
    </row>
    <row r="1578" spans="1:9" s="18" customFormat="1" ht="14.85" customHeight="1" thickBot="1" x14ac:dyDescent="0.35">
      <c r="A1578" s="18" t="s">
        <v>872</v>
      </c>
      <c r="B1578" s="18" t="s">
        <v>2</v>
      </c>
      <c r="C1578" s="18">
        <v>856002000</v>
      </c>
      <c r="D1578" s="19" t="s">
        <v>3400</v>
      </c>
      <c r="E1578" s="20">
        <v>43216</v>
      </c>
      <c r="F1578" s="21" t="s">
        <v>3317</v>
      </c>
      <c r="G1578" s="22">
        <f t="shared" si="24"/>
        <v>1.8614583333331769E-4</v>
      </c>
      <c r="H1578" s="22"/>
      <c r="I1578" s="18" t="b">
        <v>0</v>
      </c>
    </row>
    <row r="1579" spans="1:9" ht="14.85" customHeight="1" x14ac:dyDescent="0.3">
      <c r="A1579" t="s">
        <v>872</v>
      </c>
      <c r="B1579" t="s">
        <v>2</v>
      </c>
      <c r="C1579">
        <v>861932434</v>
      </c>
      <c r="D1579" s="1" t="s">
        <v>3533</v>
      </c>
      <c r="E1579" s="14">
        <v>43213</v>
      </c>
      <c r="F1579" s="15" t="s">
        <v>3318</v>
      </c>
      <c r="G1579" s="16">
        <f t="shared" si="24"/>
        <v>0.29998305555555549</v>
      </c>
      <c r="I1579" t="b">
        <v>0</v>
      </c>
    </row>
    <row r="1580" spans="1:9" ht="14.85" customHeight="1" x14ac:dyDescent="0.3">
      <c r="A1580" t="s">
        <v>872</v>
      </c>
      <c r="B1580" t="s">
        <v>2</v>
      </c>
      <c r="C1580">
        <v>861932434</v>
      </c>
      <c r="D1580" s="1" t="s">
        <v>3470</v>
      </c>
      <c r="E1580" s="14">
        <v>43213</v>
      </c>
      <c r="F1580" s="15" t="s">
        <v>3319</v>
      </c>
      <c r="G1580" s="16">
        <f t="shared" si="24"/>
        <v>1.634375000001409E-4</v>
      </c>
      <c r="I1580" t="b">
        <v>0</v>
      </c>
    </row>
    <row r="1581" spans="1:9" ht="14.85" customHeight="1" x14ac:dyDescent="0.3">
      <c r="A1581" t="s">
        <v>872</v>
      </c>
      <c r="B1581" t="s">
        <v>2</v>
      </c>
      <c r="C1581">
        <v>861932434</v>
      </c>
      <c r="D1581" s="1" t="s">
        <v>5175</v>
      </c>
      <c r="E1581" s="14">
        <v>43213</v>
      </c>
      <c r="F1581" s="15" t="s">
        <v>3320</v>
      </c>
      <c r="G1581" s="16">
        <f t="shared" si="24"/>
        <v>3.5531249999998238E-4</v>
      </c>
      <c r="I1581" t="b">
        <v>0</v>
      </c>
    </row>
    <row r="1582" spans="1:9" ht="14.85" customHeight="1" x14ac:dyDescent="0.3">
      <c r="A1582" t="s">
        <v>872</v>
      </c>
      <c r="B1582" t="s">
        <v>2</v>
      </c>
      <c r="C1582">
        <v>861932434</v>
      </c>
      <c r="D1582" s="1" t="s">
        <v>5176</v>
      </c>
      <c r="E1582" s="14">
        <v>43213</v>
      </c>
      <c r="F1582" s="15" t="s">
        <v>3321</v>
      </c>
      <c r="G1582" s="16">
        <f t="shared" si="24"/>
        <v>3.4601851851845389E-4</v>
      </c>
      <c r="I1582" t="b">
        <v>0</v>
      </c>
    </row>
    <row r="1583" spans="1:9" ht="14.85" customHeight="1" x14ac:dyDescent="0.3">
      <c r="A1583" t="s">
        <v>872</v>
      </c>
      <c r="B1583" t="s">
        <v>2</v>
      </c>
      <c r="C1583">
        <v>861932434</v>
      </c>
      <c r="D1583" s="1" t="s">
        <v>3400</v>
      </c>
      <c r="E1583" s="14">
        <v>43213</v>
      </c>
      <c r="F1583" s="15" t="s">
        <v>3322</v>
      </c>
      <c r="G1583" s="16">
        <f t="shared" si="24"/>
        <v>3.0780208333334169E-3</v>
      </c>
      <c r="I1583" t="b">
        <v>0</v>
      </c>
    </row>
    <row r="1584" spans="1:9" ht="14.85" customHeight="1" x14ac:dyDescent="0.3">
      <c r="A1584" t="s">
        <v>872</v>
      </c>
      <c r="B1584" t="s">
        <v>2</v>
      </c>
      <c r="C1584">
        <v>861932434</v>
      </c>
      <c r="D1584" s="1" t="s">
        <v>3537</v>
      </c>
      <c r="E1584" s="14">
        <v>43213</v>
      </c>
      <c r="F1584" s="15" t="s">
        <v>3323</v>
      </c>
      <c r="G1584" s="16">
        <f t="shared" si="24"/>
        <v>9.8406249999993811E-4</v>
      </c>
      <c r="I1584" t="b">
        <v>0</v>
      </c>
    </row>
    <row r="1585" spans="1:9" ht="14.85" customHeight="1" x14ac:dyDescent="0.3">
      <c r="A1585" t="s">
        <v>872</v>
      </c>
      <c r="B1585" t="s">
        <v>2</v>
      </c>
      <c r="C1585">
        <v>861932434</v>
      </c>
      <c r="D1585" s="1" t="s">
        <v>4047</v>
      </c>
      <c r="E1585" s="14">
        <v>43213</v>
      </c>
      <c r="F1585" s="15" t="s">
        <v>3324</v>
      </c>
      <c r="G1585" s="16">
        <f t="shared" si="24"/>
        <v>2.5195601851846217E-4</v>
      </c>
      <c r="I1585" t="b">
        <v>0</v>
      </c>
    </row>
    <row r="1586" spans="1:9" ht="14.85" customHeight="1" x14ac:dyDescent="0.3">
      <c r="A1586" t="s">
        <v>872</v>
      </c>
      <c r="B1586" t="s">
        <v>2</v>
      </c>
      <c r="C1586">
        <v>861932434</v>
      </c>
      <c r="D1586" s="1" t="s">
        <v>5177</v>
      </c>
      <c r="E1586" s="14">
        <v>43213</v>
      </c>
      <c r="F1586" s="15" t="s">
        <v>3325</v>
      </c>
      <c r="G1586" s="16">
        <f t="shared" si="24"/>
        <v>5.3300925925936493E-4</v>
      </c>
      <c r="I1586" t="b">
        <v>0</v>
      </c>
    </row>
    <row r="1587" spans="1:9" ht="14.85" customHeight="1" x14ac:dyDescent="0.3">
      <c r="A1587" t="s">
        <v>872</v>
      </c>
      <c r="B1587" t="s">
        <v>2</v>
      </c>
      <c r="C1587">
        <v>861932434</v>
      </c>
      <c r="D1587" s="1" t="s">
        <v>5178</v>
      </c>
      <c r="E1587" s="14">
        <v>43213</v>
      </c>
      <c r="F1587" s="15" t="s">
        <v>3326</v>
      </c>
      <c r="G1587" s="16">
        <f t="shared" si="24"/>
        <v>2.0255787037026796E-4</v>
      </c>
      <c r="I1587" t="b">
        <v>0</v>
      </c>
    </row>
    <row r="1588" spans="1:9" ht="14.85" customHeight="1" x14ac:dyDescent="0.3">
      <c r="A1588" t="s">
        <v>872</v>
      </c>
      <c r="B1588" t="s">
        <v>2</v>
      </c>
      <c r="C1588">
        <v>861932434</v>
      </c>
      <c r="D1588" s="1" t="s">
        <v>5179</v>
      </c>
      <c r="E1588" s="14">
        <v>43213</v>
      </c>
      <c r="F1588" s="15" t="s">
        <v>3327</v>
      </c>
      <c r="G1588" s="16">
        <f t="shared" si="24"/>
        <v>6.1437500000005585E-4</v>
      </c>
      <c r="I1588" t="b">
        <v>0</v>
      </c>
    </row>
    <row r="1589" spans="1:9" ht="14.85" customHeight="1" x14ac:dyDescent="0.3">
      <c r="A1589" t="s">
        <v>872</v>
      </c>
      <c r="B1589" t="s">
        <v>2</v>
      </c>
      <c r="C1589">
        <v>861932434</v>
      </c>
      <c r="D1589" s="1" t="s">
        <v>5180</v>
      </c>
      <c r="E1589" s="14">
        <v>43213</v>
      </c>
      <c r="F1589" s="15" t="s">
        <v>3328</v>
      </c>
      <c r="G1589" s="16">
        <f t="shared" si="24"/>
        <v>3.3417824074077895E-4</v>
      </c>
      <c r="I1589" t="b">
        <v>0</v>
      </c>
    </row>
    <row r="1590" spans="1:9" ht="14.85" customHeight="1" x14ac:dyDescent="0.3">
      <c r="A1590" t="s">
        <v>872</v>
      </c>
      <c r="B1590" t="s">
        <v>2</v>
      </c>
      <c r="C1590">
        <v>861932434</v>
      </c>
      <c r="D1590" s="1" t="s">
        <v>4895</v>
      </c>
      <c r="E1590" s="14">
        <v>43213</v>
      </c>
      <c r="F1590" s="15" t="s">
        <v>3329</v>
      </c>
      <c r="G1590" s="16">
        <f t="shared" si="24"/>
        <v>1.6317129629617177E-4</v>
      </c>
      <c r="I1590" t="b">
        <v>1</v>
      </c>
    </row>
    <row r="1591" spans="1:9" ht="14.85" customHeight="1" x14ac:dyDescent="0.3">
      <c r="A1591" t="s">
        <v>872</v>
      </c>
      <c r="B1591" t="s">
        <v>879</v>
      </c>
      <c r="C1591">
        <v>861932434</v>
      </c>
      <c r="D1591" s="1" t="s">
        <v>5181</v>
      </c>
      <c r="E1591" s="14">
        <v>43213</v>
      </c>
      <c r="F1591" s="15" t="s">
        <v>5182</v>
      </c>
      <c r="G1591" s="16">
        <f t="shared" si="24"/>
        <v>1.7618171296297502E-3</v>
      </c>
      <c r="I1591" t="b">
        <v>0</v>
      </c>
    </row>
    <row r="1592" spans="1:9" ht="14.85" customHeight="1" x14ac:dyDescent="0.3">
      <c r="A1592" t="s">
        <v>872</v>
      </c>
      <c r="B1592" t="s">
        <v>879</v>
      </c>
      <c r="C1592">
        <v>861932434</v>
      </c>
      <c r="D1592" s="1" t="s">
        <v>5183</v>
      </c>
      <c r="E1592" s="14">
        <v>43213</v>
      </c>
      <c r="F1592" s="15" t="s">
        <v>5184</v>
      </c>
      <c r="G1592" s="16">
        <f t="shared" si="24"/>
        <v>1.1629050925926476E-3</v>
      </c>
      <c r="I1592" t="b">
        <v>0</v>
      </c>
    </row>
    <row r="1593" spans="1:9" ht="14.85" customHeight="1" x14ac:dyDescent="0.3">
      <c r="A1593" t="s">
        <v>872</v>
      </c>
      <c r="B1593" t="s">
        <v>879</v>
      </c>
      <c r="C1593">
        <v>861932434</v>
      </c>
      <c r="D1593" s="1" t="s">
        <v>5181</v>
      </c>
      <c r="E1593" s="14">
        <v>43213</v>
      </c>
      <c r="F1593" s="15" t="s">
        <v>5185</v>
      </c>
      <c r="G1593" s="16">
        <f t="shared" si="24"/>
        <v>4.0688657407406126E-4</v>
      </c>
      <c r="I1593" t="b">
        <v>0</v>
      </c>
    </row>
    <row r="1594" spans="1:9" ht="14.85" customHeight="1" x14ac:dyDescent="0.3">
      <c r="A1594" t="s">
        <v>872</v>
      </c>
      <c r="B1594" t="s">
        <v>879</v>
      </c>
      <c r="C1594">
        <v>861932434</v>
      </c>
      <c r="D1594" s="1" t="s">
        <v>5181</v>
      </c>
      <c r="E1594" s="14">
        <v>43213</v>
      </c>
      <c r="F1594" s="15" t="s">
        <v>5186</v>
      </c>
      <c r="G1594" s="16">
        <f t="shared" si="24"/>
        <v>1.0961805555542714E-4</v>
      </c>
      <c r="I1594" t="b">
        <v>0</v>
      </c>
    </row>
    <row r="1595" spans="1:9" ht="14.85" customHeight="1" x14ac:dyDescent="0.3">
      <c r="A1595" t="s">
        <v>872</v>
      </c>
      <c r="B1595" t="s">
        <v>879</v>
      </c>
      <c r="C1595">
        <v>861932434</v>
      </c>
      <c r="D1595" s="1" t="s">
        <v>5187</v>
      </c>
      <c r="E1595" s="14">
        <v>43213</v>
      </c>
      <c r="F1595" s="15" t="s">
        <v>5188</v>
      </c>
      <c r="G1595" s="16">
        <f t="shared" si="24"/>
        <v>1.0370370370370585E-3</v>
      </c>
      <c r="I1595" t="b">
        <v>0</v>
      </c>
    </row>
    <row r="1596" spans="1:9" ht="14.85" customHeight="1" x14ac:dyDescent="0.3">
      <c r="A1596" t="s">
        <v>872</v>
      </c>
      <c r="B1596" t="s">
        <v>879</v>
      </c>
      <c r="C1596">
        <v>861932434</v>
      </c>
      <c r="D1596" s="1" t="s">
        <v>5189</v>
      </c>
      <c r="E1596" s="14">
        <v>43214</v>
      </c>
      <c r="F1596" s="15" t="s">
        <v>5190</v>
      </c>
      <c r="G1596" s="16">
        <f>(TIME(23,59,59.999)-F1595)+F1596</f>
        <v>3.4794444444443853E-3</v>
      </c>
      <c r="I1596" t="b">
        <v>0</v>
      </c>
    </row>
    <row r="1597" spans="1:9" ht="14.85" customHeight="1" x14ac:dyDescent="0.3">
      <c r="A1597" t="s">
        <v>872</v>
      </c>
      <c r="B1597" t="s">
        <v>879</v>
      </c>
      <c r="C1597">
        <v>861932434</v>
      </c>
      <c r="D1597" s="1" t="s">
        <v>5191</v>
      </c>
      <c r="E1597" s="14">
        <v>43214</v>
      </c>
      <c r="F1597" s="15" t="s">
        <v>5192</v>
      </c>
      <c r="G1597" s="16">
        <f t="shared" si="24"/>
        <v>3.2704861111111129E-4</v>
      </c>
      <c r="I1597" t="b">
        <v>0</v>
      </c>
    </row>
    <row r="1598" spans="1:9" ht="14.85" customHeight="1" x14ac:dyDescent="0.3">
      <c r="A1598" t="s">
        <v>872</v>
      </c>
      <c r="B1598" t="s">
        <v>879</v>
      </c>
      <c r="C1598">
        <v>861932434</v>
      </c>
      <c r="D1598" s="1" t="s">
        <v>5193</v>
      </c>
      <c r="E1598" s="14">
        <v>43214</v>
      </c>
      <c r="F1598" s="15" t="s">
        <v>5194</v>
      </c>
      <c r="G1598" s="16">
        <f t="shared" si="24"/>
        <v>2.6048611111111021E-4</v>
      </c>
      <c r="I1598" t="b">
        <v>0</v>
      </c>
    </row>
    <row r="1599" spans="1:9" ht="14.85" customHeight="1" x14ac:dyDescent="0.3">
      <c r="A1599" t="s">
        <v>872</v>
      </c>
      <c r="B1599" t="s">
        <v>879</v>
      </c>
      <c r="C1599">
        <v>861932434</v>
      </c>
      <c r="D1599" s="1" t="s">
        <v>5193</v>
      </c>
      <c r="E1599" s="14">
        <v>43214</v>
      </c>
      <c r="F1599" s="15" t="s">
        <v>5195</v>
      </c>
      <c r="G1599" s="16">
        <f t="shared" si="24"/>
        <v>1.2804398148148245E-4</v>
      </c>
      <c r="I1599" t="b">
        <v>0</v>
      </c>
    </row>
    <row r="1600" spans="1:9" ht="14.85" customHeight="1" x14ac:dyDescent="0.3">
      <c r="A1600" t="s">
        <v>872</v>
      </c>
      <c r="B1600" t="s">
        <v>879</v>
      </c>
      <c r="C1600">
        <v>861932434</v>
      </c>
      <c r="D1600" s="1" t="s">
        <v>5196</v>
      </c>
      <c r="E1600" s="14">
        <v>43214</v>
      </c>
      <c r="F1600" s="15" t="s">
        <v>5197</v>
      </c>
      <c r="G1600" s="16">
        <f t="shared" si="24"/>
        <v>6.0340277777777736E-4</v>
      </c>
      <c r="I1600" t="b">
        <v>0</v>
      </c>
    </row>
    <row r="1601" spans="1:9" ht="14.85" customHeight="1" x14ac:dyDescent="0.3">
      <c r="A1601" t="s">
        <v>872</v>
      </c>
      <c r="B1601" t="s">
        <v>879</v>
      </c>
      <c r="C1601">
        <v>861932434</v>
      </c>
      <c r="D1601" s="1" t="s">
        <v>5198</v>
      </c>
      <c r="E1601" s="14">
        <v>43214</v>
      </c>
      <c r="F1601" s="15" t="s">
        <v>5199</v>
      </c>
      <c r="G1601" s="16">
        <f t="shared" si="24"/>
        <v>6.5261342592592602E-3</v>
      </c>
      <c r="I1601" t="b">
        <v>0</v>
      </c>
    </row>
    <row r="1602" spans="1:9" ht="14.85" customHeight="1" x14ac:dyDescent="0.3">
      <c r="A1602" t="s">
        <v>872</v>
      </c>
      <c r="B1602" t="s">
        <v>879</v>
      </c>
      <c r="C1602">
        <v>861932434</v>
      </c>
      <c r="D1602" s="1" t="s">
        <v>5200</v>
      </c>
      <c r="E1602" s="14">
        <v>43214</v>
      </c>
      <c r="F1602" s="15" t="s">
        <v>5201</v>
      </c>
      <c r="G1602" s="16">
        <f t="shared" si="24"/>
        <v>5.1831018518518415E-4</v>
      </c>
      <c r="I1602" t="b">
        <v>0</v>
      </c>
    </row>
    <row r="1603" spans="1:9" ht="14.85" customHeight="1" x14ac:dyDescent="0.3">
      <c r="A1603" t="s">
        <v>872</v>
      </c>
      <c r="B1603" t="s">
        <v>879</v>
      </c>
      <c r="C1603">
        <v>861932434</v>
      </c>
      <c r="D1603" s="1" t="s">
        <v>5202</v>
      </c>
      <c r="E1603" s="14">
        <v>43214</v>
      </c>
      <c r="F1603" s="15" t="s">
        <v>5203</v>
      </c>
      <c r="G1603" s="16">
        <f t="shared" si="24"/>
        <v>9.7444444444444271E-4</v>
      </c>
      <c r="I1603" t="b">
        <v>0</v>
      </c>
    </row>
    <row r="1604" spans="1:9" ht="14.85" customHeight="1" x14ac:dyDescent="0.3">
      <c r="A1604" t="s">
        <v>872</v>
      </c>
      <c r="B1604" t="s">
        <v>879</v>
      </c>
      <c r="C1604">
        <v>861932434</v>
      </c>
      <c r="D1604" s="1" t="s">
        <v>5204</v>
      </c>
      <c r="E1604" s="14">
        <v>43214</v>
      </c>
      <c r="F1604" s="15" t="s">
        <v>5205</v>
      </c>
      <c r="G1604" s="16">
        <f t="shared" ref="G1604:G1667" si="25">F1604-F1603</f>
        <v>8.3781250000000002E-4</v>
      </c>
      <c r="I1604" t="b">
        <v>1</v>
      </c>
    </row>
    <row r="1605" spans="1:9" ht="14.85" customHeight="1" x14ac:dyDescent="0.3">
      <c r="A1605" t="s">
        <v>872</v>
      </c>
      <c r="B1605" t="s">
        <v>2</v>
      </c>
      <c r="C1605">
        <v>861932434</v>
      </c>
      <c r="D1605" s="1" t="s">
        <v>5206</v>
      </c>
      <c r="E1605" s="14">
        <v>43214</v>
      </c>
      <c r="F1605" s="15" t="s">
        <v>5207</v>
      </c>
      <c r="G1605" s="16">
        <f t="shared" si="25"/>
        <v>9.0533564814815164E-4</v>
      </c>
      <c r="I1605" t="b">
        <v>0</v>
      </c>
    </row>
    <row r="1606" spans="1:9" ht="14.85" customHeight="1" x14ac:dyDescent="0.3">
      <c r="A1606" t="s">
        <v>872</v>
      </c>
      <c r="B1606" t="s">
        <v>2</v>
      </c>
      <c r="C1606">
        <v>861932434</v>
      </c>
      <c r="D1606" s="1" t="s">
        <v>5208</v>
      </c>
      <c r="E1606" s="14">
        <v>43214</v>
      </c>
      <c r="F1606" s="15" t="s">
        <v>5209</v>
      </c>
      <c r="G1606" s="16">
        <f t="shared" si="25"/>
        <v>1.185416666666661E-4</v>
      </c>
      <c r="I1606" t="b">
        <v>0</v>
      </c>
    </row>
    <row r="1607" spans="1:9" ht="14.85" customHeight="1" x14ac:dyDescent="0.3">
      <c r="A1607" t="s">
        <v>872</v>
      </c>
      <c r="B1607" t="s">
        <v>2</v>
      </c>
      <c r="C1607">
        <v>861932434</v>
      </c>
      <c r="D1607" s="1" t="s">
        <v>3860</v>
      </c>
      <c r="E1607" s="14">
        <v>43214</v>
      </c>
      <c r="F1607" s="15" t="s">
        <v>5210</v>
      </c>
      <c r="G1607" s="16">
        <f t="shared" si="25"/>
        <v>1.017824074074046E-4</v>
      </c>
      <c r="I1607" t="b">
        <v>0</v>
      </c>
    </row>
    <row r="1608" spans="1:9" ht="14.85" customHeight="1" x14ac:dyDescent="0.3">
      <c r="A1608" t="s">
        <v>872</v>
      </c>
      <c r="B1608" t="s">
        <v>2</v>
      </c>
      <c r="C1608">
        <v>861932434</v>
      </c>
      <c r="D1608" s="1" t="s">
        <v>3524</v>
      </c>
      <c r="E1608" s="14">
        <v>43214</v>
      </c>
      <c r="F1608" s="15" t="s">
        <v>5211</v>
      </c>
      <c r="G1608" s="16">
        <f t="shared" si="25"/>
        <v>1.2540509259259536E-4</v>
      </c>
      <c r="I1608" t="b">
        <v>0</v>
      </c>
    </row>
    <row r="1609" spans="1:9" ht="14.85" customHeight="1" x14ac:dyDescent="0.3">
      <c r="A1609" t="s">
        <v>872</v>
      </c>
      <c r="B1609" t="s">
        <v>2</v>
      </c>
      <c r="C1609">
        <v>861932434</v>
      </c>
      <c r="D1609" s="1" t="s">
        <v>3538</v>
      </c>
      <c r="E1609" s="14">
        <v>43214</v>
      </c>
      <c r="F1609" s="15" t="s">
        <v>5212</v>
      </c>
      <c r="G1609" s="16">
        <f t="shared" si="25"/>
        <v>1.4078703703703475E-4</v>
      </c>
      <c r="I1609" t="b">
        <v>1</v>
      </c>
    </row>
    <row r="1610" spans="1:9" ht="14.85" customHeight="1" x14ac:dyDescent="0.3">
      <c r="A1610" t="s">
        <v>872</v>
      </c>
      <c r="B1610" t="s">
        <v>879</v>
      </c>
      <c r="C1610">
        <v>861932434</v>
      </c>
      <c r="D1610" s="1" t="s">
        <v>5213</v>
      </c>
      <c r="E1610" s="14">
        <v>43214</v>
      </c>
      <c r="F1610" s="15" t="s">
        <v>5214</v>
      </c>
      <c r="G1610" s="16">
        <f t="shared" si="25"/>
        <v>5.7847222222222328E-4</v>
      </c>
      <c r="I1610" t="b">
        <v>0</v>
      </c>
    </row>
    <row r="1611" spans="1:9" ht="14.85" customHeight="1" x14ac:dyDescent="0.3">
      <c r="A1611" t="s">
        <v>872</v>
      </c>
      <c r="B1611" t="s">
        <v>879</v>
      </c>
      <c r="C1611">
        <v>861932434</v>
      </c>
      <c r="D1611" s="1" t="s">
        <v>5215</v>
      </c>
      <c r="E1611" s="14">
        <v>43214</v>
      </c>
      <c r="F1611" s="15" t="s">
        <v>5216</v>
      </c>
      <c r="G1611" s="16">
        <f t="shared" si="25"/>
        <v>9.7901620370370243E-4</v>
      </c>
      <c r="I1611" t="b">
        <v>0</v>
      </c>
    </row>
    <row r="1612" spans="1:9" ht="14.85" customHeight="1" x14ac:dyDescent="0.3">
      <c r="A1612" t="s">
        <v>872</v>
      </c>
      <c r="B1612" t="s">
        <v>879</v>
      </c>
      <c r="C1612">
        <v>861932434</v>
      </c>
      <c r="D1612" s="1" t="s">
        <v>5217</v>
      </c>
      <c r="E1612" s="14">
        <v>43214</v>
      </c>
      <c r="F1612" s="15" t="s">
        <v>5218</v>
      </c>
      <c r="G1612" s="16">
        <f t="shared" si="25"/>
        <v>3.1750000000000181E-4</v>
      </c>
      <c r="I1612" t="b">
        <v>0</v>
      </c>
    </row>
    <row r="1613" spans="1:9" ht="14.85" customHeight="1" x14ac:dyDescent="0.3">
      <c r="A1613" t="s">
        <v>872</v>
      </c>
      <c r="B1613" t="s">
        <v>879</v>
      </c>
      <c r="C1613">
        <v>861932434</v>
      </c>
      <c r="D1613" s="1" t="s">
        <v>5219</v>
      </c>
      <c r="E1613" s="14">
        <v>43214</v>
      </c>
      <c r="F1613" s="15" t="s">
        <v>5220</v>
      </c>
      <c r="G1613" s="16">
        <f t="shared" si="25"/>
        <v>5.7255787037037084E-4</v>
      </c>
      <c r="I1613" t="b">
        <v>0</v>
      </c>
    </row>
    <row r="1614" spans="1:9" ht="14.85" customHeight="1" x14ac:dyDescent="0.3">
      <c r="A1614" t="s">
        <v>872</v>
      </c>
      <c r="B1614" t="s">
        <v>879</v>
      </c>
      <c r="C1614">
        <v>861932434</v>
      </c>
      <c r="D1614" s="1" t="s">
        <v>5221</v>
      </c>
      <c r="E1614" s="14">
        <v>43214</v>
      </c>
      <c r="F1614" s="15" t="s">
        <v>5222</v>
      </c>
      <c r="G1614" s="16">
        <f t="shared" si="25"/>
        <v>1.4145833333333024E-4</v>
      </c>
      <c r="I1614" t="b">
        <v>0</v>
      </c>
    </row>
    <row r="1615" spans="1:9" ht="14.85" customHeight="1" x14ac:dyDescent="0.3">
      <c r="A1615" t="s">
        <v>872</v>
      </c>
      <c r="B1615" t="s">
        <v>879</v>
      </c>
      <c r="C1615">
        <v>861932434</v>
      </c>
      <c r="D1615" s="1" t="s">
        <v>5223</v>
      </c>
      <c r="E1615" s="14">
        <v>43214</v>
      </c>
      <c r="F1615" s="15" t="s">
        <v>5224</v>
      </c>
      <c r="G1615" s="16">
        <f t="shared" si="25"/>
        <v>1.2726851851851961E-4</v>
      </c>
      <c r="I1615" t="b">
        <v>1</v>
      </c>
    </row>
    <row r="1616" spans="1:9" ht="14.85" customHeight="1" x14ac:dyDescent="0.3">
      <c r="A1616" t="s">
        <v>872</v>
      </c>
      <c r="B1616" t="s">
        <v>881</v>
      </c>
      <c r="C1616">
        <v>861932434</v>
      </c>
      <c r="D1616" s="1" t="s">
        <v>5225</v>
      </c>
      <c r="E1616" s="14">
        <v>43214</v>
      </c>
      <c r="F1616" s="15" t="s">
        <v>5226</v>
      </c>
      <c r="G1616" s="16">
        <f t="shared" si="25"/>
        <v>8.1063657407407647E-4</v>
      </c>
      <c r="I1616" t="b">
        <v>0</v>
      </c>
    </row>
    <row r="1617" spans="1:9" ht="14.85" customHeight="1" x14ac:dyDescent="0.3">
      <c r="A1617" t="s">
        <v>872</v>
      </c>
      <c r="B1617" t="s">
        <v>881</v>
      </c>
      <c r="C1617">
        <v>861932434</v>
      </c>
      <c r="D1617" s="1" t="s">
        <v>5227</v>
      </c>
      <c r="E1617" s="14">
        <v>43214</v>
      </c>
      <c r="F1617" s="15" t="s">
        <v>5228</v>
      </c>
      <c r="G1617" s="16">
        <f t="shared" si="25"/>
        <v>2.7262731481481062E-4</v>
      </c>
      <c r="I1617" t="b">
        <v>0</v>
      </c>
    </row>
    <row r="1618" spans="1:9" ht="14.85" customHeight="1" x14ac:dyDescent="0.3">
      <c r="A1618" t="s">
        <v>872</v>
      </c>
      <c r="B1618" t="s">
        <v>881</v>
      </c>
      <c r="C1618">
        <v>861932434</v>
      </c>
      <c r="D1618" s="1" t="s">
        <v>5229</v>
      </c>
      <c r="E1618" s="14">
        <v>43214</v>
      </c>
      <c r="F1618" s="15" t="s">
        <v>5230</v>
      </c>
      <c r="G1618" s="16">
        <f t="shared" si="25"/>
        <v>2.0274305555555844E-4</v>
      </c>
      <c r="I1618" t="b">
        <v>0</v>
      </c>
    </row>
    <row r="1619" spans="1:9" ht="14.85" customHeight="1" x14ac:dyDescent="0.3">
      <c r="A1619" t="s">
        <v>872</v>
      </c>
      <c r="B1619" t="s">
        <v>881</v>
      </c>
      <c r="C1619">
        <v>861932434</v>
      </c>
      <c r="D1619" s="1" t="s">
        <v>5231</v>
      </c>
      <c r="E1619" s="14">
        <v>43214</v>
      </c>
      <c r="F1619" s="15" t="s">
        <v>5232</v>
      </c>
      <c r="G1619" s="16">
        <f t="shared" si="25"/>
        <v>3.1880787037037034E-4</v>
      </c>
      <c r="I1619" t="b">
        <v>0</v>
      </c>
    </row>
    <row r="1620" spans="1:9" ht="14.85" customHeight="1" x14ac:dyDescent="0.3">
      <c r="A1620" t="s">
        <v>872</v>
      </c>
      <c r="B1620" t="s">
        <v>881</v>
      </c>
      <c r="C1620">
        <v>861932434</v>
      </c>
      <c r="D1620" s="1" t="s">
        <v>5233</v>
      </c>
      <c r="E1620" s="14">
        <v>43214</v>
      </c>
      <c r="F1620" s="15" t="s">
        <v>5234</v>
      </c>
      <c r="G1620" s="16">
        <f t="shared" si="25"/>
        <v>2.9059027777778024E-4</v>
      </c>
      <c r="I1620" t="b">
        <v>0</v>
      </c>
    </row>
    <row r="1621" spans="1:9" ht="14.85" customHeight="1" x14ac:dyDescent="0.3">
      <c r="A1621" t="s">
        <v>872</v>
      </c>
      <c r="B1621" t="s">
        <v>881</v>
      </c>
      <c r="C1621">
        <v>861932434</v>
      </c>
      <c r="D1621" s="1" t="s">
        <v>5235</v>
      </c>
      <c r="E1621" s="14">
        <v>43214</v>
      </c>
      <c r="F1621" s="15" t="s">
        <v>5236</v>
      </c>
      <c r="G1621" s="16">
        <f t="shared" si="25"/>
        <v>3.0797453703703542E-4</v>
      </c>
      <c r="I1621" t="b">
        <v>0</v>
      </c>
    </row>
    <row r="1622" spans="1:9" ht="14.85" customHeight="1" x14ac:dyDescent="0.3">
      <c r="A1622" t="s">
        <v>872</v>
      </c>
      <c r="B1622" t="s">
        <v>881</v>
      </c>
      <c r="C1622">
        <v>861932434</v>
      </c>
      <c r="D1622" s="1" t="s">
        <v>4901</v>
      </c>
      <c r="E1622" s="14">
        <v>43214</v>
      </c>
      <c r="F1622" s="15" t="s">
        <v>5237</v>
      </c>
      <c r="G1622" s="16">
        <f t="shared" si="25"/>
        <v>1.4891203703703421E-4</v>
      </c>
      <c r="I1622" t="b">
        <v>1</v>
      </c>
    </row>
    <row r="1623" spans="1:9" ht="14.85" customHeight="1" x14ac:dyDescent="0.3">
      <c r="A1623" t="s">
        <v>872</v>
      </c>
      <c r="B1623" t="s">
        <v>554</v>
      </c>
      <c r="C1623">
        <v>861932434</v>
      </c>
      <c r="D1623" s="1" t="s">
        <v>5238</v>
      </c>
      <c r="E1623" s="14">
        <v>43214</v>
      </c>
      <c r="F1623" s="15" t="s">
        <v>5239</v>
      </c>
      <c r="G1623" s="16">
        <f t="shared" si="25"/>
        <v>5.5214120370370573E-4</v>
      </c>
      <c r="I1623" t="b">
        <v>0</v>
      </c>
    </row>
    <row r="1624" spans="1:9" ht="14.85" customHeight="1" x14ac:dyDescent="0.3">
      <c r="A1624" t="s">
        <v>872</v>
      </c>
      <c r="B1624" t="s">
        <v>554</v>
      </c>
      <c r="C1624">
        <v>861932434</v>
      </c>
      <c r="D1624" s="1" t="s">
        <v>5240</v>
      </c>
      <c r="E1624" s="14">
        <v>43214</v>
      </c>
      <c r="F1624" s="15" t="s">
        <v>5241</v>
      </c>
      <c r="G1624" s="16">
        <f t="shared" si="25"/>
        <v>2.8238425925926E-4</v>
      </c>
      <c r="I1624" t="b">
        <v>0</v>
      </c>
    </row>
    <row r="1625" spans="1:9" ht="14.85" customHeight="1" x14ac:dyDescent="0.3">
      <c r="A1625" t="s">
        <v>872</v>
      </c>
      <c r="B1625" t="s">
        <v>554</v>
      </c>
      <c r="C1625">
        <v>861932434</v>
      </c>
      <c r="D1625" s="1" t="s">
        <v>5242</v>
      </c>
      <c r="E1625" s="14">
        <v>43214</v>
      </c>
      <c r="F1625" s="15" t="s">
        <v>5243</v>
      </c>
      <c r="G1625" s="16">
        <f t="shared" si="25"/>
        <v>1.4057870370370526E-4</v>
      </c>
      <c r="I1625" t="b">
        <v>0</v>
      </c>
    </row>
    <row r="1626" spans="1:9" ht="14.85" customHeight="1" x14ac:dyDescent="0.3">
      <c r="A1626" t="s">
        <v>872</v>
      </c>
      <c r="B1626" t="s">
        <v>554</v>
      </c>
      <c r="C1626">
        <v>861932434</v>
      </c>
      <c r="D1626" s="1" t="s">
        <v>5244</v>
      </c>
      <c r="E1626" s="14">
        <v>43214</v>
      </c>
      <c r="F1626" s="15" t="s">
        <v>5245</v>
      </c>
      <c r="G1626" s="16">
        <f t="shared" si="25"/>
        <v>4.2848379629629313E-4</v>
      </c>
      <c r="I1626" t="b">
        <v>0</v>
      </c>
    </row>
    <row r="1627" spans="1:9" ht="14.85" customHeight="1" x14ac:dyDescent="0.3">
      <c r="A1627" t="s">
        <v>872</v>
      </c>
      <c r="B1627" t="s">
        <v>554</v>
      </c>
      <c r="C1627">
        <v>861932434</v>
      </c>
      <c r="D1627" s="1" t="s">
        <v>5246</v>
      </c>
      <c r="E1627" s="14">
        <v>43214</v>
      </c>
      <c r="F1627" s="15" t="s">
        <v>5247</v>
      </c>
      <c r="G1627" s="16">
        <f t="shared" si="25"/>
        <v>9.0532407407410698E-5</v>
      </c>
      <c r="I1627" t="b">
        <v>0</v>
      </c>
    </row>
    <row r="1628" spans="1:9" ht="14.85" customHeight="1" x14ac:dyDescent="0.3">
      <c r="A1628" t="s">
        <v>872</v>
      </c>
      <c r="B1628" t="s">
        <v>554</v>
      </c>
      <c r="C1628">
        <v>861932434</v>
      </c>
      <c r="D1628" s="1" t="s">
        <v>5248</v>
      </c>
      <c r="E1628" s="14">
        <v>43214</v>
      </c>
      <c r="F1628" s="15" t="s">
        <v>5249</v>
      </c>
      <c r="G1628" s="16">
        <f t="shared" si="25"/>
        <v>1.2972222222221858E-4</v>
      </c>
      <c r="I1628" t="b">
        <v>0</v>
      </c>
    </row>
    <row r="1629" spans="1:9" ht="14.85" customHeight="1" x14ac:dyDescent="0.3">
      <c r="A1629" t="s">
        <v>872</v>
      </c>
      <c r="B1629" t="s">
        <v>554</v>
      </c>
      <c r="C1629">
        <v>861932434</v>
      </c>
      <c r="D1629" s="1" t="s">
        <v>5250</v>
      </c>
      <c r="E1629" s="14">
        <v>43214</v>
      </c>
      <c r="F1629" s="15" t="s">
        <v>5251</v>
      </c>
      <c r="G1629" s="16">
        <f t="shared" si="25"/>
        <v>1.2096759259259265E-3</v>
      </c>
      <c r="I1629" t="b">
        <v>0</v>
      </c>
    </row>
    <row r="1630" spans="1:9" ht="14.85" customHeight="1" x14ac:dyDescent="0.3">
      <c r="A1630" t="s">
        <v>872</v>
      </c>
      <c r="B1630" t="s">
        <v>554</v>
      </c>
      <c r="C1630">
        <v>861932434</v>
      </c>
      <c r="D1630" s="1" t="s">
        <v>5252</v>
      </c>
      <c r="E1630" s="14">
        <v>43214</v>
      </c>
      <c r="F1630" s="15" t="s">
        <v>5253</v>
      </c>
      <c r="G1630" s="16">
        <f t="shared" si="25"/>
        <v>3.2328703703703859E-4</v>
      </c>
      <c r="I1630" t="b">
        <v>0</v>
      </c>
    </row>
    <row r="1631" spans="1:9" ht="14.85" customHeight="1" x14ac:dyDescent="0.3">
      <c r="A1631" t="s">
        <v>872</v>
      </c>
      <c r="B1631" t="s">
        <v>554</v>
      </c>
      <c r="C1631">
        <v>861932434</v>
      </c>
      <c r="D1631" s="1" t="s">
        <v>5254</v>
      </c>
      <c r="E1631" s="14">
        <v>43214</v>
      </c>
      <c r="F1631" s="15" t="s">
        <v>5255</v>
      </c>
      <c r="G1631" s="16">
        <f t="shared" si="25"/>
        <v>1.2077546296296662E-4</v>
      </c>
      <c r="I1631" t="b">
        <v>0</v>
      </c>
    </row>
    <row r="1632" spans="1:9" ht="14.85" customHeight="1" x14ac:dyDescent="0.3">
      <c r="A1632" t="s">
        <v>872</v>
      </c>
      <c r="B1632" t="s">
        <v>554</v>
      </c>
      <c r="C1632">
        <v>861932434</v>
      </c>
      <c r="D1632" s="1" t="s">
        <v>5256</v>
      </c>
      <c r="E1632" s="14">
        <v>43214</v>
      </c>
      <c r="F1632" s="15" t="s">
        <v>5257</v>
      </c>
      <c r="G1632" s="16">
        <f t="shared" si="25"/>
        <v>5.1644675925925643E-4</v>
      </c>
      <c r="I1632" t="b">
        <v>0</v>
      </c>
    </row>
    <row r="1633" spans="1:9" ht="14.85" customHeight="1" x14ac:dyDescent="0.3">
      <c r="A1633" t="s">
        <v>872</v>
      </c>
      <c r="B1633" t="s">
        <v>554</v>
      </c>
      <c r="C1633">
        <v>861932434</v>
      </c>
      <c r="D1633" s="1" t="s">
        <v>5258</v>
      </c>
      <c r="E1633" s="14">
        <v>43214</v>
      </c>
      <c r="F1633" s="15" t="s">
        <v>5259</v>
      </c>
      <c r="G1633" s="16">
        <f t="shared" si="25"/>
        <v>7.6406249999999912E-4</v>
      </c>
      <c r="I1633" t="b">
        <v>0</v>
      </c>
    </row>
    <row r="1634" spans="1:9" ht="14.85" customHeight="1" x14ac:dyDescent="0.3">
      <c r="A1634" t="s">
        <v>872</v>
      </c>
      <c r="B1634" t="s">
        <v>554</v>
      </c>
      <c r="C1634">
        <v>861932434</v>
      </c>
      <c r="D1634" s="1" t="s">
        <v>5260</v>
      </c>
      <c r="E1634" s="14">
        <v>43214</v>
      </c>
      <c r="F1634" s="15" t="s">
        <v>5261</v>
      </c>
      <c r="G1634" s="16">
        <f t="shared" si="25"/>
        <v>1.4535879629629794E-4</v>
      </c>
      <c r="I1634" t="b">
        <v>0</v>
      </c>
    </row>
    <row r="1635" spans="1:9" ht="14.85" customHeight="1" x14ac:dyDescent="0.3">
      <c r="A1635" t="s">
        <v>872</v>
      </c>
      <c r="B1635" t="s">
        <v>554</v>
      </c>
      <c r="C1635">
        <v>861932434</v>
      </c>
      <c r="D1635" s="1" t="s">
        <v>5262</v>
      </c>
      <c r="E1635" s="14">
        <v>43214</v>
      </c>
      <c r="F1635" s="15" t="s">
        <v>5263</v>
      </c>
      <c r="G1635" s="16">
        <f t="shared" si="25"/>
        <v>1.7210185185185141E-3</v>
      </c>
      <c r="I1635" t="b">
        <v>0</v>
      </c>
    </row>
    <row r="1636" spans="1:9" ht="14.85" customHeight="1" x14ac:dyDescent="0.3">
      <c r="A1636" t="s">
        <v>872</v>
      </c>
      <c r="B1636" t="s">
        <v>554</v>
      </c>
      <c r="C1636">
        <v>861932434</v>
      </c>
      <c r="D1636" s="1" t="s">
        <v>5264</v>
      </c>
      <c r="E1636" s="14">
        <v>43214</v>
      </c>
      <c r="F1636" s="15" t="s">
        <v>5265</v>
      </c>
      <c r="G1636" s="16">
        <f t="shared" si="25"/>
        <v>1.943287037037035E-4</v>
      </c>
      <c r="I1636" t="b">
        <v>0</v>
      </c>
    </row>
    <row r="1637" spans="1:9" ht="14.85" customHeight="1" x14ac:dyDescent="0.3">
      <c r="A1637" t="s">
        <v>872</v>
      </c>
      <c r="B1637" t="s">
        <v>554</v>
      </c>
      <c r="C1637">
        <v>861932434</v>
      </c>
      <c r="D1637" s="1" t="s">
        <v>5266</v>
      </c>
      <c r="E1637" s="14">
        <v>43214</v>
      </c>
      <c r="F1637" s="15" t="s">
        <v>5267</v>
      </c>
      <c r="G1637" s="16">
        <f t="shared" si="25"/>
        <v>6.3188657407407811E-4</v>
      </c>
      <c r="I1637" t="b">
        <v>0</v>
      </c>
    </row>
    <row r="1638" spans="1:9" ht="14.85" customHeight="1" x14ac:dyDescent="0.3">
      <c r="A1638" t="s">
        <v>872</v>
      </c>
      <c r="B1638" t="s">
        <v>554</v>
      </c>
      <c r="C1638">
        <v>861932434</v>
      </c>
      <c r="D1638" s="1" t="s">
        <v>5268</v>
      </c>
      <c r="E1638" s="14">
        <v>43214</v>
      </c>
      <c r="F1638" s="15" t="s">
        <v>5269</v>
      </c>
      <c r="G1638" s="16">
        <f t="shared" si="25"/>
        <v>4.259837962962941E-4</v>
      </c>
      <c r="I1638" t="b">
        <v>0</v>
      </c>
    </row>
    <row r="1639" spans="1:9" ht="14.85" customHeight="1" x14ac:dyDescent="0.3">
      <c r="A1639" t="s">
        <v>872</v>
      </c>
      <c r="B1639" t="s">
        <v>554</v>
      </c>
      <c r="C1639">
        <v>861932434</v>
      </c>
      <c r="D1639" s="1" t="s">
        <v>5270</v>
      </c>
      <c r="E1639" s="14">
        <v>43214</v>
      </c>
      <c r="F1639" s="15" t="s">
        <v>5271</v>
      </c>
      <c r="G1639" s="16">
        <f t="shared" si="25"/>
        <v>2.196180555555545E-4</v>
      </c>
      <c r="I1639" t="b">
        <v>0</v>
      </c>
    </row>
    <row r="1640" spans="1:9" ht="14.85" customHeight="1" x14ac:dyDescent="0.3">
      <c r="A1640" t="s">
        <v>872</v>
      </c>
      <c r="B1640" t="s">
        <v>554</v>
      </c>
      <c r="C1640">
        <v>861932434</v>
      </c>
      <c r="D1640" s="1" t="s">
        <v>5272</v>
      </c>
      <c r="E1640" s="14">
        <v>43214</v>
      </c>
      <c r="F1640" s="15" t="s">
        <v>5273</v>
      </c>
      <c r="G1640" s="16">
        <f t="shared" si="25"/>
        <v>4.6095601851851888E-3</v>
      </c>
      <c r="I1640" t="b">
        <v>0</v>
      </c>
    </row>
    <row r="1641" spans="1:9" ht="14.85" customHeight="1" x14ac:dyDescent="0.3">
      <c r="A1641" t="s">
        <v>872</v>
      </c>
      <c r="B1641" t="s">
        <v>554</v>
      </c>
      <c r="C1641">
        <v>861932434</v>
      </c>
      <c r="D1641" s="1" t="s">
        <v>5274</v>
      </c>
      <c r="E1641" s="14">
        <v>43214</v>
      </c>
      <c r="F1641" s="15" t="s">
        <v>5275</v>
      </c>
      <c r="G1641" s="16">
        <f t="shared" si="25"/>
        <v>1.0109027777777807E-3</v>
      </c>
      <c r="I1641" t="b">
        <v>0</v>
      </c>
    </row>
    <row r="1642" spans="1:9" ht="14.85" customHeight="1" x14ac:dyDescent="0.3">
      <c r="A1642" t="s">
        <v>872</v>
      </c>
      <c r="B1642" t="s">
        <v>554</v>
      </c>
      <c r="C1642">
        <v>861932434</v>
      </c>
      <c r="D1642" s="1" t="s">
        <v>5276</v>
      </c>
      <c r="E1642" s="14">
        <v>43214</v>
      </c>
      <c r="F1642" s="15" t="s">
        <v>5277</v>
      </c>
      <c r="G1642" s="16">
        <f t="shared" si="25"/>
        <v>4.8745370370369828E-4</v>
      </c>
      <c r="I1642" t="b">
        <v>0</v>
      </c>
    </row>
    <row r="1643" spans="1:9" ht="14.85" customHeight="1" x14ac:dyDescent="0.3">
      <c r="A1643" t="s">
        <v>872</v>
      </c>
      <c r="B1643" t="s">
        <v>554</v>
      </c>
      <c r="C1643">
        <v>861932434</v>
      </c>
      <c r="D1643" s="1" t="s">
        <v>5278</v>
      </c>
      <c r="E1643" s="14">
        <v>43214</v>
      </c>
      <c r="F1643" s="15" t="s">
        <v>5279</v>
      </c>
      <c r="G1643" s="16">
        <f t="shared" si="25"/>
        <v>1.0224537037036713E-4</v>
      </c>
      <c r="I1643" t="b">
        <v>0</v>
      </c>
    </row>
    <row r="1644" spans="1:9" ht="14.85" customHeight="1" x14ac:dyDescent="0.3">
      <c r="A1644" t="s">
        <v>872</v>
      </c>
      <c r="B1644" t="s">
        <v>554</v>
      </c>
      <c r="C1644">
        <v>861932434</v>
      </c>
      <c r="D1644" s="1" t="s">
        <v>5280</v>
      </c>
      <c r="E1644" s="14">
        <v>43214</v>
      </c>
      <c r="F1644" s="15" t="s">
        <v>5281</v>
      </c>
      <c r="G1644" s="16">
        <f t="shared" si="25"/>
        <v>2.5942129629630273E-4</v>
      </c>
      <c r="I1644" t="b">
        <v>0</v>
      </c>
    </row>
    <row r="1645" spans="1:9" ht="14.85" customHeight="1" x14ac:dyDescent="0.3">
      <c r="A1645" t="s">
        <v>872</v>
      </c>
      <c r="B1645" t="s">
        <v>554</v>
      </c>
      <c r="C1645">
        <v>861932434</v>
      </c>
      <c r="D1645" s="1" t="s">
        <v>5282</v>
      </c>
      <c r="E1645" s="14">
        <v>43214</v>
      </c>
      <c r="F1645" s="15" t="s">
        <v>5283</v>
      </c>
      <c r="G1645" s="16">
        <f t="shared" si="25"/>
        <v>3.3106481481481181E-4</v>
      </c>
      <c r="I1645" t="b">
        <v>0</v>
      </c>
    </row>
    <row r="1646" spans="1:9" ht="14.85" customHeight="1" x14ac:dyDescent="0.3">
      <c r="A1646" t="s">
        <v>872</v>
      </c>
      <c r="B1646" t="s">
        <v>554</v>
      </c>
      <c r="C1646">
        <v>861932434</v>
      </c>
      <c r="D1646" s="1" t="s">
        <v>5284</v>
      </c>
      <c r="E1646" s="14">
        <v>43214</v>
      </c>
      <c r="F1646" s="15" t="s">
        <v>5285</v>
      </c>
      <c r="G1646" s="16">
        <f t="shared" si="25"/>
        <v>5.6839120370370116E-4</v>
      </c>
      <c r="I1646" t="b">
        <v>0</v>
      </c>
    </row>
    <row r="1647" spans="1:9" ht="14.85" customHeight="1" x14ac:dyDescent="0.3">
      <c r="A1647" t="s">
        <v>872</v>
      </c>
      <c r="B1647" t="s">
        <v>554</v>
      </c>
      <c r="C1647">
        <v>861932434</v>
      </c>
      <c r="D1647" s="1" t="s">
        <v>5286</v>
      </c>
      <c r="E1647" s="14">
        <v>43214</v>
      </c>
      <c r="F1647" s="15" t="s">
        <v>5287</v>
      </c>
      <c r="G1647" s="16">
        <f t="shared" si="25"/>
        <v>3.7990740740741213E-4</v>
      </c>
      <c r="I1647" t="b">
        <v>1</v>
      </c>
    </row>
    <row r="1648" spans="1:9" ht="14.85" customHeight="1" x14ac:dyDescent="0.3">
      <c r="A1648" t="s">
        <v>872</v>
      </c>
      <c r="B1648" t="s">
        <v>665</v>
      </c>
      <c r="C1648">
        <v>861932434</v>
      </c>
      <c r="D1648" s="1" t="s">
        <v>4118</v>
      </c>
      <c r="E1648" s="14">
        <v>43214</v>
      </c>
      <c r="F1648" s="15" t="s">
        <v>5288</v>
      </c>
      <c r="G1648" s="16">
        <f t="shared" si="25"/>
        <v>9.3040509259258858E-4</v>
      </c>
      <c r="I1648" t="b">
        <v>0</v>
      </c>
    </row>
    <row r="1649" spans="1:9" ht="14.85" customHeight="1" x14ac:dyDescent="0.3">
      <c r="A1649" t="s">
        <v>872</v>
      </c>
      <c r="B1649" t="s">
        <v>665</v>
      </c>
      <c r="C1649">
        <v>861932434</v>
      </c>
      <c r="D1649" s="1" t="s">
        <v>3424</v>
      </c>
      <c r="E1649" s="14">
        <v>43214</v>
      </c>
      <c r="F1649" s="15" t="s">
        <v>5289</v>
      </c>
      <c r="G1649" s="16">
        <f t="shared" si="25"/>
        <v>1.3447685185185229E-3</v>
      </c>
      <c r="I1649" t="b">
        <v>1</v>
      </c>
    </row>
    <row r="1650" spans="1:9" ht="14.85" customHeight="1" x14ac:dyDescent="0.3">
      <c r="A1650" t="s">
        <v>872</v>
      </c>
      <c r="B1650" t="s">
        <v>762</v>
      </c>
      <c r="C1650">
        <v>861932434</v>
      </c>
      <c r="D1650" s="1" t="s">
        <v>5290</v>
      </c>
      <c r="E1650" s="14">
        <v>43214</v>
      </c>
      <c r="F1650" s="15" t="s">
        <v>5291</v>
      </c>
      <c r="G1650" s="16">
        <f t="shared" si="25"/>
        <v>4.4806712962962986E-4</v>
      </c>
      <c r="I1650" t="b">
        <v>0</v>
      </c>
    </row>
    <row r="1651" spans="1:9" ht="14.85" customHeight="1" x14ac:dyDescent="0.3">
      <c r="A1651" t="s">
        <v>872</v>
      </c>
      <c r="B1651" t="s">
        <v>762</v>
      </c>
      <c r="C1651">
        <v>861932434</v>
      </c>
      <c r="D1651" s="1" t="s">
        <v>5292</v>
      </c>
      <c r="E1651" s="14">
        <v>43214</v>
      </c>
      <c r="F1651" s="15" t="s">
        <v>5293</v>
      </c>
      <c r="G1651" s="16">
        <f t="shared" si="25"/>
        <v>2.7849189814814837E-3</v>
      </c>
      <c r="I1651" t="b">
        <v>0</v>
      </c>
    </row>
    <row r="1652" spans="1:9" ht="14.85" customHeight="1" x14ac:dyDescent="0.3">
      <c r="A1652" t="s">
        <v>872</v>
      </c>
      <c r="B1652" t="s">
        <v>762</v>
      </c>
      <c r="C1652">
        <v>861932434</v>
      </c>
      <c r="D1652" s="1" t="s">
        <v>5294</v>
      </c>
      <c r="E1652" s="14">
        <v>43214</v>
      </c>
      <c r="F1652" s="15" t="s">
        <v>5295</v>
      </c>
      <c r="G1652" s="16">
        <f t="shared" si="25"/>
        <v>9.7482638888887752E-4</v>
      </c>
      <c r="I1652" t="b">
        <v>0</v>
      </c>
    </row>
    <row r="1653" spans="1:9" ht="14.85" customHeight="1" x14ac:dyDescent="0.3">
      <c r="A1653" t="s">
        <v>872</v>
      </c>
      <c r="B1653" t="s">
        <v>762</v>
      </c>
      <c r="C1653">
        <v>861932434</v>
      </c>
      <c r="D1653" s="1" t="s">
        <v>5296</v>
      </c>
      <c r="E1653" s="14">
        <v>43214</v>
      </c>
      <c r="F1653" s="15" t="s">
        <v>5297</v>
      </c>
      <c r="G1653" s="16">
        <f t="shared" si="25"/>
        <v>1.7531250000001053E-4</v>
      </c>
      <c r="I1653" t="b">
        <v>0</v>
      </c>
    </row>
    <row r="1654" spans="1:9" ht="14.85" customHeight="1" x14ac:dyDescent="0.3">
      <c r="A1654" t="s">
        <v>872</v>
      </c>
      <c r="B1654" t="s">
        <v>762</v>
      </c>
      <c r="C1654">
        <v>861932434</v>
      </c>
      <c r="D1654" s="1" t="s">
        <v>5298</v>
      </c>
      <c r="E1654" s="14">
        <v>43214</v>
      </c>
      <c r="F1654" s="15" t="s">
        <v>5299</v>
      </c>
      <c r="G1654" s="16">
        <f t="shared" si="25"/>
        <v>2.5028703703703706E-3</v>
      </c>
      <c r="I1654" t="b">
        <v>0</v>
      </c>
    </row>
    <row r="1655" spans="1:9" ht="14.85" customHeight="1" x14ac:dyDescent="0.3">
      <c r="A1655" t="s">
        <v>872</v>
      </c>
      <c r="B1655" t="s">
        <v>762</v>
      </c>
      <c r="C1655">
        <v>861932434</v>
      </c>
      <c r="D1655" s="1" t="s">
        <v>5300</v>
      </c>
      <c r="E1655" s="14">
        <v>43214</v>
      </c>
      <c r="F1655" s="15" t="s">
        <v>5301</v>
      </c>
      <c r="G1655" s="16">
        <f t="shared" si="25"/>
        <v>2.4374999999999883E-3</v>
      </c>
      <c r="I1655" t="b">
        <v>1</v>
      </c>
    </row>
    <row r="1656" spans="1:9" ht="14.85" customHeight="1" x14ac:dyDescent="0.3">
      <c r="A1656" t="s">
        <v>872</v>
      </c>
      <c r="B1656" t="s">
        <v>2</v>
      </c>
      <c r="C1656">
        <v>861932434</v>
      </c>
      <c r="D1656" s="1" t="s">
        <v>3538</v>
      </c>
      <c r="E1656" s="14">
        <v>43214</v>
      </c>
      <c r="F1656" s="15" t="s">
        <v>5302</v>
      </c>
      <c r="G1656" s="16">
        <f t="shared" si="25"/>
        <v>0.64261263888888887</v>
      </c>
      <c r="I1656" t="b">
        <v>1</v>
      </c>
    </row>
    <row r="1657" spans="1:9" ht="14.85" customHeight="1" x14ac:dyDescent="0.3">
      <c r="A1657" t="s">
        <v>872</v>
      </c>
      <c r="B1657" t="s">
        <v>879</v>
      </c>
      <c r="C1657">
        <v>861932434</v>
      </c>
      <c r="D1657" s="1" t="s">
        <v>5303</v>
      </c>
      <c r="E1657" s="14">
        <v>43214</v>
      </c>
      <c r="F1657" s="15" t="s">
        <v>5304</v>
      </c>
      <c r="G1657" s="16">
        <f t="shared" si="25"/>
        <v>3.6188657407409952E-4</v>
      </c>
      <c r="I1657" t="b">
        <v>0</v>
      </c>
    </row>
    <row r="1658" spans="1:9" ht="14.85" customHeight="1" x14ac:dyDescent="0.3">
      <c r="A1658" t="s">
        <v>872</v>
      </c>
      <c r="B1658" t="s">
        <v>879</v>
      </c>
      <c r="C1658">
        <v>861932434</v>
      </c>
      <c r="D1658" s="1" t="s">
        <v>5305</v>
      </c>
      <c r="E1658" s="14">
        <v>43214</v>
      </c>
      <c r="F1658" s="15" t="s">
        <v>5306</v>
      </c>
      <c r="G1658" s="16">
        <f t="shared" si="25"/>
        <v>9.2048611111117395E-5</v>
      </c>
      <c r="I1658" t="b">
        <v>1</v>
      </c>
    </row>
    <row r="1659" spans="1:9" ht="14.85" customHeight="1" x14ac:dyDescent="0.3">
      <c r="A1659" t="s">
        <v>872</v>
      </c>
      <c r="B1659" t="s">
        <v>881</v>
      </c>
      <c r="C1659">
        <v>861932434</v>
      </c>
      <c r="D1659" s="1" t="s">
        <v>4901</v>
      </c>
      <c r="E1659" s="14">
        <v>43214</v>
      </c>
      <c r="F1659" s="15" t="s">
        <v>5307</v>
      </c>
      <c r="G1659" s="16">
        <f t="shared" si="25"/>
        <v>2.7307870370363307E-4</v>
      </c>
      <c r="I1659" t="b">
        <v>1</v>
      </c>
    </row>
    <row r="1660" spans="1:9" ht="14.85" customHeight="1" x14ac:dyDescent="0.3">
      <c r="A1660" t="s">
        <v>872</v>
      </c>
      <c r="B1660" t="s">
        <v>2</v>
      </c>
      <c r="C1660">
        <v>861932434</v>
      </c>
      <c r="D1660" s="1" t="s">
        <v>3538</v>
      </c>
      <c r="E1660" s="14">
        <v>43214</v>
      </c>
      <c r="F1660" s="15" t="s">
        <v>5308</v>
      </c>
      <c r="G1660" s="16">
        <f t="shared" si="25"/>
        <v>5.7502314814816824E-4</v>
      </c>
      <c r="I1660" t="b">
        <v>1</v>
      </c>
    </row>
    <row r="1661" spans="1:9" ht="14.85" customHeight="1" x14ac:dyDescent="0.3">
      <c r="A1661" t="s">
        <v>872</v>
      </c>
      <c r="B1661" t="s">
        <v>879</v>
      </c>
      <c r="C1661">
        <v>861932434</v>
      </c>
      <c r="D1661" s="1" t="s">
        <v>3406</v>
      </c>
      <c r="E1661" s="14">
        <v>43214</v>
      </c>
      <c r="F1661" s="15" t="s">
        <v>5309</v>
      </c>
      <c r="G1661" s="16">
        <f t="shared" si="25"/>
        <v>2.4539351851859958E-4</v>
      </c>
      <c r="I1661" t="b">
        <v>1</v>
      </c>
    </row>
    <row r="1662" spans="1:9" ht="14.85" customHeight="1" x14ac:dyDescent="0.3">
      <c r="A1662" t="s">
        <v>872</v>
      </c>
      <c r="B1662" t="s">
        <v>881</v>
      </c>
      <c r="C1662">
        <v>861932434</v>
      </c>
      <c r="D1662" s="1" t="s">
        <v>4225</v>
      </c>
      <c r="E1662" s="14">
        <v>43214</v>
      </c>
      <c r="F1662" s="15" t="s">
        <v>5310</v>
      </c>
      <c r="G1662" s="16">
        <f t="shared" si="25"/>
        <v>1.3221064814816774E-4</v>
      </c>
      <c r="I1662" t="b">
        <v>1</v>
      </c>
    </row>
    <row r="1663" spans="1:9" ht="14.85" customHeight="1" x14ac:dyDescent="0.3">
      <c r="A1663" t="s">
        <v>872</v>
      </c>
      <c r="B1663" t="s">
        <v>554</v>
      </c>
      <c r="C1663">
        <v>861932434</v>
      </c>
      <c r="D1663" s="1" t="s">
        <v>4524</v>
      </c>
      <c r="E1663" s="14">
        <v>43214</v>
      </c>
      <c r="F1663" s="15" t="s">
        <v>5311</v>
      </c>
      <c r="G1663" s="16">
        <f t="shared" si="25"/>
        <v>2.841550925926084E-4</v>
      </c>
      <c r="I1663" t="b">
        <v>1</v>
      </c>
    </row>
    <row r="1664" spans="1:9" ht="14.85" customHeight="1" x14ac:dyDescent="0.3">
      <c r="A1664" t="s">
        <v>872</v>
      </c>
      <c r="B1664" t="s">
        <v>665</v>
      </c>
      <c r="C1664">
        <v>861932434</v>
      </c>
      <c r="D1664" s="1" t="s">
        <v>4118</v>
      </c>
      <c r="E1664" s="14">
        <v>43214</v>
      </c>
      <c r="F1664" s="15" t="s">
        <v>5312</v>
      </c>
      <c r="G1664" s="16">
        <f t="shared" si="25"/>
        <v>4.4987268518514867E-4</v>
      </c>
      <c r="I1664" t="b">
        <v>0</v>
      </c>
    </row>
    <row r="1665" spans="1:9" ht="14.85" customHeight="1" x14ac:dyDescent="0.3">
      <c r="A1665" t="s">
        <v>872</v>
      </c>
      <c r="B1665" t="s">
        <v>665</v>
      </c>
      <c r="C1665">
        <v>861932434</v>
      </c>
      <c r="D1665" s="1" t="s">
        <v>3424</v>
      </c>
      <c r="E1665" s="14">
        <v>43214</v>
      </c>
      <c r="F1665" s="15" t="s">
        <v>5313</v>
      </c>
      <c r="G1665" s="16">
        <f t="shared" si="25"/>
        <v>6.1371527777764889E-4</v>
      </c>
      <c r="I1665" t="b">
        <v>1</v>
      </c>
    </row>
    <row r="1666" spans="1:9" ht="14.85" customHeight="1" x14ac:dyDescent="0.3">
      <c r="A1666" t="s">
        <v>872</v>
      </c>
      <c r="B1666" t="s">
        <v>762</v>
      </c>
      <c r="C1666">
        <v>861932434</v>
      </c>
      <c r="D1666" s="1" t="s">
        <v>5300</v>
      </c>
      <c r="E1666" s="14">
        <v>43214</v>
      </c>
      <c r="F1666" s="15" t="s">
        <v>5314</v>
      </c>
      <c r="G1666" s="16">
        <f t="shared" si="25"/>
        <v>2.1006944444446063E-4</v>
      </c>
      <c r="I1666" t="b">
        <v>1</v>
      </c>
    </row>
    <row r="1667" spans="1:9" ht="14.85" customHeight="1" x14ac:dyDescent="0.3">
      <c r="A1667" t="s">
        <v>872</v>
      </c>
      <c r="B1667" t="s">
        <v>2</v>
      </c>
      <c r="C1667">
        <v>861932434</v>
      </c>
      <c r="D1667" s="1" t="s">
        <v>3405</v>
      </c>
      <c r="E1667" s="14">
        <v>43222</v>
      </c>
      <c r="F1667" s="15" t="s">
        <v>5315</v>
      </c>
      <c r="G1667" s="16">
        <f t="shared" si="25"/>
        <v>0.27186513888888886</v>
      </c>
      <c r="I1667" t="b">
        <v>1</v>
      </c>
    </row>
    <row r="1668" spans="1:9" ht="14.85" customHeight="1" x14ac:dyDescent="0.3">
      <c r="A1668" t="s">
        <v>872</v>
      </c>
      <c r="B1668" t="s">
        <v>879</v>
      </c>
      <c r="C1668">
        <v>861932434</v>
      </c>
      <c r="D1668" s="1" t="s">
        <v>3406</v>
      </c>
      <c r="E1668" s="14">
        <v>43222</v>
      </c>
      <c r="F1668" s="15" t="s">
        <v>5316</v>
      </c>
      <c r="G1668" s="16">
        <f t="shared" ref="G1668:G1731" si="26">F1668-F1667</f>
        <v>3.8791666666682101E-4</v>
      </c>
      <c r="I1668" t="b">
        <v>1</v>
      </c>
    </row>
    <row r="1669" spans="1:9" ht="14.85" customHeight="1" x14ac:dyDescent="0.3">
      <c r="A1669" t="s">
        <v>872</v>
      </c>
      <c r="B1669" t="s">
        <v>2</v>
      </c>
      <c r="C1669">
        <v>861932434</v>
      </c>
      <c r="D1669" s="1" t="s">
        <v>5317</v>
      </c>
      <c r="E1669" s="14">
        <v>43223</v>
      </c>
      <c r="F1669" s="15" t="s">
        <v>5318</v>
      </c>
      <c r="I1669" t="b">
        <v>0</v>
      </c>
    </row>
    <row r="1670" spans="1:9" ht="14.85" customHeight="1" x14ac:dyDescent="0.3">
      <c r="A1670" t="s">
        <v>872</v>
      </c>
      <c r="B1670" t="s">
        <v>2</v>
      </c>
      <c r="C1670">
        <v>861932434</v>
      </c>
      <c r="D1670" s="1" t="s">
        <v>5319</v>
      </c>
      <c r="E1670" s="14">
        <v>43223</v>
      </c>
      <c r="F1670" s="15" t="s">
        <v>5320</v>
      </c>
      <c r="G1670" s="16">
        <f t="shared" si="26"/>
        <v>2.3535879629626999E-4</v>
      </c>
      <c r="I1670" t="b">
        <v>0</v>
      </c>
    </row>
    <row r="1671" spans="1:9" ht="14.85" customHeight="1" x14ac:dyDescent="0.3">
      <c r="A1671" t="s">
        <v>872</v>
      </c>
      <c r="B1671" t="s">
        <v>2</v>
      </c>
      <c r="C1671">
        <v>861932434</v>
      </c>
      <c r="D1671" s="1" t="s">
        <v>3538</v>
      </c>
      <c r="E1671" s="14">
        <v>43223</v>
      </c>
      <c r="F1671" s="15" t="s">
        <v>5321</v>
      </c>
      <c r="G1671" s="16">
        <f t="shared" si="26"/>
        <v>1.1071759259259628E-4</v>
      </c>
      <c r="I1671" t="b">
        <v>1</v>
      </c>
    </row>
    <row r="1672" spans="1:9" ht="14.85" customHeight="1" x14ac:dyDescent="0.3">
      <c r="A1672" t="s">
        <v>872</v>
      </c>
      <c r="B1672" t="s">
        <v>879</v>
      </c>
      <c r="C1672">
        <v>861932434</v>
      </c>
      <c r="D1672" s="1" t="s">
        <v>5322</v>
      </c>
      <c r="E1672" s="14">
        <v>43223</v>
      </c>
      <c r="F1672" s="15" t="s">
        <v>5323</v>
      </c>
      <c r="G1672" s="16">
        <f t="shared" si="26"/>
        <v>3.4104166666668045E-4</v>
      </c>
      <c r="I1672" t="b">
        <v>1</v>
      </c>
    </row>
    <row r="1673" spans="1:9" ht="14.85" customHeight="1" x14ac:dyDescent="0.3">
      <c r="A1673" t="s">
        <v>872</v>
      </c>
      <c r="B1673" t="s">
        <v>881</v>
      </c>
      <c r="C1673">
        <v>861932434</v>
      </c>
      <c r="D1673" s="1" t="s">
        <v>3408</v>
      </c>
      <c r="E1673" s="14">
        <v>43223</v>
      </c>
      <c r="F1673" s="15" t="s">
        <v>5324</v>
      </c>
      <c r="G1673" s="16">
        <f t="shared" si="26"/>
        <v>5.0325231481479493E-4</v>
      </c>
      <c r="I1673" t="b">
        <v>0</v>
      </c>
    </row>
    <row r="1674" spans="1:9" ht="14.85" customHeight="1" x14ac:dyDescent="0.3">
      <c r="A1674" t="s">
        <v>872</v>
      </c>
      <c r="B1674" t="s">
        <v>881</v>
      </c>
      <c r="C1674">
        <v>861932434</v>
      </c>
      <c r="D1674" s="1" t="s">
        <v>5325</v>
      </c>
      <c r="E1674" s="14">
        <v>43223</v>
      </c>
      <c r="F1674" s="15" t="s">
        <v>5326</v>
      </c>
      <c r="G1674" s="16">
        <f t="shared" si="26"/>
        <v>2.6535879629629999E-4</v>
      </c>
      <c r="I1674" t="b">
        <v>0</v>
      </c>
    </row>
    <row r="1675" spans="1:9" ht="14.85" customHeight="1" x14ac:dyDescent="0.3">
      <c r="A1675" t="s">
        <v>872</v>
      </c>
      <c r="B1675" t="s">
        <v>881</v>
      </c>
      <c r="C1675">
        <v>861932434</v>
      </c>
      <c r="D1675" s="1" t="s">
        <v>5327</v>
      </c>
      <c r="E1675" s="14">
        <v>43223</v>
      </c>
      <c r="F1675" s="15" t="s">
        <v>5328</v>
      </c>
      <c r="G1675" s="16">
        <f t="shared" si="26"/>
        <v>1.2111111111112738E-4</v>
      </c>
      <c r="I1675" t="b">
        <v>0</v>
      </c>
    </row>
    <row r="1676" spans="1:9" ht="14.85" customHeight="1" x14ac:dyDescent="0.3">
      <c r="A1676" t="s">
        <v>872</v>
      </c>
      <c r="B1676" t="s">
        <v>881</v>
      </c>
      <c r="C1676">
        <v>861932434</v>
      </c>
      <c r="D1676" s="1" t="s">
        <v>5231</v>
      </c>
      <c r="E1676" s="14">
        <v>43223</v>
      </c>
      <c r="F1676" s="15" t="s">
        <v>5329</v>
      </c>
      <c r="G1676" s="16">
        <f t="shared" si="26"/>
        <v>1.7726851851851411E-4</v>
      </c>
      <c r="I1676" t="b">
        <v>0</v>
      </c>
    </row>
    <row r="1677" spans="1:9" ht="14.85" customHeight="1" x14ac:dyDescent="0.3">
      <c r="A1677" t="s">
        <v>872</v>
      </c>
      <c r="B1677" t="s">
        <v>881</v>
      </c>
      <c r="C1677">
        <v>861932434</v>
      </c>
      <c r="D1677" s="1" t="s">
        <v>4901</v>
      </c>
      <c r="E1677" s="14">
        <v>43223</v>
      </c>
      <c r="F1677" s="15" t="s">
        <v>5330</v>
      </c>
      <c r="G1677" s="16">
        <f t="shared" si="26"/>
        <v>1.1528935185187161E-4</v>
      </c>
      <c r="I1677" t="b">
        <v>1</v>
      </c>
    </row>
    <row r="1678" spans="1:9" ht="14.85" customHeight="1" x14ac:dyDescent="0.3">
      <c r="A1678" t="s">
        <v>872</v>
      </c>
      <c r="B1678" t="s">
        <v>554</v>
      </c>
      <c r="C1678">
        <v>861932434</v>
      </c>
      <c r="D1678" s="1" t="s">
        <v>5331</v>
      </c>
      <c r="E1678" s="14">
        <v>43223</v>
      </c>
      <c r="F1678" s="15" t="s">
        <v>5332</v>
      </c>
      <c r="G1678" s="16">
        <f t="shared" si="26"/>
        <v>2.9098379629630133E-4</v>
      </c>
      <c r="I1678" t="b">
        <v>0</v>
      </c>
    </row>
    <row r="1679" spans="1:9" ht="14.85" customHeight="1" x14ac:dyDescent="0.3">
      <c r="A1679" t="s">
        <v>872</v>
      </c>
      <c r="B1679" t="s">
        <v>554</v>
      </c>
      <c r="C1679">
        <v>861932434</v>
      </c>
      <c r="D1679" s="1" t="s">
        <v>3490</v>
      </c>
      <c r="E1679" s="14">
        <v>43223</v>
      </c>
      <c r="F1679" s="15" t="s">
        <v>5333</v>
      </c>
      <c r="G1679" s="16">
        <f t="shared" si="26"/>
        <v>1.9820601851849862E-4</v>
      </c>
      <c r="I1679" t="b">
        <v>1</v>
      </c>
    </row>
    <row r="1680" spans="1:9" ht="14.85" customHeight="1" x14ac:dyDescent="0.3">
      <c r="A1680" t="s">
        <v>872</v>
      </c>
      <c r="B1680" t="s">
        <v>665</v>
      </c>
      <c r="C1680">
        <v>861932434</v>
      </c>
      <c r="D1680" s="1" t="s">
        <v>5334</v>
      </c>
      <c r="E1680" s="14">
        <v>43223</v>
      </c>
      <c r="F1680" s="15" t="s">
        <v>5335</v>
      </c>
      <c r="G1680" s="16">
        <f t="shared" si="26"/>
        <v>4.4341435185185629E-4</v>
      </c>
      <c r="I1680" t="b">
        <v>1</v>
      </c>
    </row>
    <row r="1681" spans="1:9" s="18" customFormat="1" ht="14.85" customHeight="1" thickBot="1" x14ac:dyDescent="0.35">
      <c r="A1681" s="18" t="s">
        <v>872</v>
      </c>
      <c r="B1681" s="18" t="s">
        <v>762</v>
      </c>
      <c r="C1681" s="18">
        <v>861932434</v>
      </c>
      <c r="D1681" s="19" t="s">
        <v>907</v>
      </c>
      <c r="E1681" s="20">
        <v>43223</v>
      </c>
      <c r="F1681" s="21" t="s">
        <v>5336</v>
      </c>
      <c r="G1681" s="22">
        <f t="shared" si="26"/>
        <v>6.6356481481483209E-4</v>
      </c>
      <c r="H1681" s="22"/>
      <c r="I1681" s="18" t="b">
        <v>1</v>
      </c>
    </row>
    <row r="1682" spans="1:9" ht="14.85" customHeight="1" x14ac:dyDescent="0.3">
      <c r="A1682" t="s">
        <v>872</v>
      </c>
      <c r="B1682" t="s">
        <v>2</v>
      </c>
      <c r="C1682">
        <v>864564499</v>
      </c>
      <c r="D1682" s="1" t="s">
        <v>5337</v>
      </c>
      <c r="E1682" s="14">
        <v>43222</v>
      </c>
      <c r="F1682" s="15" t="s">
        <v>3330</v>
      </c>
      <c r="G1682" s="16">
        <f t="shared" si="26"/>
        <v>0.7693626736111111</v>
      </c>
      <c r="I1682" t="b">
        <v>0</v>
      </c>
    </row>
    <row r="1683" spans="1:9" ht="14.85" customHeight="1" x14ac:dyDescent="0.3">
      <c r="A1683" t="s">
        <v>872</v>
      </c>
      <c r="B1683" t="s">
        <v>2</v>
      </c>
      <c r="C1683">
        <v>864564499</v>
      </c>
      <c r="D1683" s="1" t="s">
        <v>3712</v>
      </c>
      <c r="E1683" s="14">
        <v>43222</v>
      </c>
      <c r="F1683" s="15" t="s">
        <v>3331</v>
      </c>
      <c r="G1683" s="16">
        <f t="shared" si="26"/>
        <v>3.1206018518514789E-4</v>
      </c>
      <c r="I1683" t="b">
        <v>0</v>
      </c>
    </row>
    <row r="1684" spans="1:9" ht="14.85" customHeight="1" x14ac:dyDescent="0.3">
      <c r="A1684" t="s">
        <v>872</v>
      </c>
      <c r="B1684" t="s">
        <v>2</v>
      </c>
      <c r="C1684">
        <v>864564499</v>
      </c>
      <c r="D1684" s="1" t="s">
        <v>3615</v>
      </c>
      <c r="E1684" s="14">
        <v>43222</v>
      </c>
      <c r="F1684" s="15" t="s">
        <v>3332</v>
      </c>
      <c r="G1684" s="16">
        <f t="shared" si="26"/>
        <v>3.6243055555551518E-4</v>
      </c>
      <c r="I1684" t="b">
        <v>0</v>
      </c>
    </row>
    <row r="1685" spans="1:9" ht="14.85" customHeight="1" x14ac:dyDescent="0.3">
      <c r="A1685" t="s">
        <v>872</v>
      </c>
      <c r="B1685" t="s">
        <v>2</v>
      </c>
      <c r="C1685">
        <v>864564499</v>
      </c>
      <c r="D1685" s="1" t="s">
        <v>3402</v>
      </c>
      <c r="E1685" s="14">
        <v>43222</v>
      </c>
      <c r="F1685" s="15" t="s">
        <v>3333</v>
      </c>
      <c r="G1685" s="16">
        <f t="shared" si="26"/>
        <v>8.1812500000000288E-4</v>
      </c>
      <c r="I1685" t="b">
        <v>0</v>
      </c>
    </row>
    <row r="1686" spans="1:9" ht="14.85" customHeight="1" x14ac:dyDescent="0.3">
      <c r="A1686" t="s">
        <v>872</v>
      </c>
      <c r="B1686" t="s">
        <v>2</v>
      </c>
      <c r="C1686">
        <v>864564499</v>
      </c>
      <c r="D1686" s="1" t="s">
        <v>3538</v>
      </c>
      <c r="E1686" s="14">
        <v>43222</v>
      </c>
      <c r="F1686" s="15" t="s">
        <v>3334</v>
      </c>
      <c r="G1686" s="16">
        <f t="shared" si="26"/>
        <v>3.3394675925924044E-4</v>
      </c>
      <c r="I1686" t="b">
        <v>1</v>
      </c>
    </row>
    <row r="1687" spans="1:9" ht="14.85" customHeight="1" x14ac:dyDescent="0.3">
      <c r="A1687" t="s">
        <v>872</v>
      </c>
      <c r="B1687" t="s">
        <v>879</v>
      </c>
      <c r="C1687">
        <v>864564499</v>
      </c>
      <c r="D1687" s="1" t="s">
        <v>5338</v>
      </c>
      <c r="E1687" s="14">
        <v>43222</v>
      </c>
      <c r="F1687" s="15" t="s">
        <v>5339</v>
      </c>
      <c r="G1687" s="16">
        <f t="shared" si="26"/>
        <v>8.0564814814820807E-4</v>
      </c>
      <c r="I1687" t="b">
        <v>0</v>
      </c>
    </row>
    <row r="1688" spans="1:9" ht="14.85" customHeight="1" x14ac:dyDescent="0.3">
      <c r="A1688" t="s">
        <v>872</v>
      </c>
      <c r="B1688" t="s">
        <v>879</v>
      </c>
      <c r="C1688">
        <v>864564499</v>
      </c>
      <c r="D1688" s="1" t="s">
        <v>5340</v>
      </c>
      <c r="E1688" s="14">
        <v>43222</v>
      </c>
      <c r="F1688" s="15" t="s">
        <v>5341</v>
      </c>
      <c r="G1688" s="16">
        <f t="shared" si="26"/>
        <v>7.3840277777781349E-4</v>
      </c>
      <c r="I1688" t="b">
        <v>0</v>
      </c>
    </row>
    <row r="1689" spans="1:9" ht="14.85" customHeight="1" x14ac:dyDescent="0.3">
      <c r="A1689" t="s">
        <v>872</v>
      </c>
      <c r="B1689" t="s">
        <v>879</v>
      </c>
      <c r="C1689">
        <v>864564499</v>
      </c>
      <c r="D1689" s="1" t="s">
        <v>5342</v>
      </c>
      <c r="E1689" s="14">
        <v>43222</v>
      </c>
      <c r="F1689" s="15" t="s">
        <v>5343</v>
      </c>
      <c r="G1689" s="16">
        <f t="shared" si="26"/>
        <v>4.0771990740728903E-4</v>
      </c>
      <c r="I1689" t="b">
        <v>0</v>
      </c>
    </row>
    <row r="1690" spans="1:9" ht="14.85" customHeight="1" x14ac:dyDescent="0.3">
      <c r="A1690" t="s">
        <v>872</v>
      </c>
      <c r="B1690" t="s">
        <v>879</v>
      </c>
      <c r="C1690">
        <v>864564499</v>
      </c>
      <c r="D1690" s="1" t="s">
        <v>5344</v>
      </c>
      <c r="E1690" s="14">
        <v>43222</v>
      </c>
      <c r="F1690" s="15" t="s">
        <v>5345</v>
      </c>
      <c r="G1690" s="16">
        <f t="shared" si="26"/>
        <v>1.8938657407419068E-4</v>
      </c>
      <c r="I1690" t="b">
        <v>0</v>
      </c>
    </row>
    <row r="1691" spans="1:9" ht="14.85" customHeight="1" x14ac:dyDescent="0.3">
      <c r="A1691" t="s">
        <v>872</v>
      </c>
      <c r="B1691" t="s">
        <v>879</v>
      </c>
      <c r="C1691">
        <v>864564499</v>
      </c>
      <c r="D1691" s="1" t="s">
        <v>5346</v>
      </c>
      <c r="E1691" s="14">
        <v>43222</v>
      </c>
      <c r="F1691" s="15" t="s">
        <v>5347</v>
      </c>
      <c r="G1691" s="16">
        <f t="shared" si="26"/>
        <v>3.9045138888882391E-4</v>
      </c>
      <c r="I1691" t="b">
        <v>0</v>
      </c>
    </row>
    <row r="1692" spans="1:9" ht="14.85" customHeight="1" x14ac:dyDescent="0.3">
      <c r="A1692" t="s">
        <v>872</v>
      </c>
      <c r="B1692" t="s">
        <v>879</v>
      </c>
      <c r="C1692">
        <v>864564499</v>
      </c>
      <c r="D1692" s="1" t="s">
        <v>5348</v>
      </c>
      <c r="E1692" s="14">
        <v>43222</v>
      </c>
      <c r="F1692" s="15" t="s">
        <v>5349</v>
      </c>
      <c r="G1692" s="16">
        <f t="shared" si="26"/>
        <v>1.3103009259263221E-4</v>
      </c>
      <c r="I1692" t="b">
        <v>0</v>
      </c>
    </row>
    <row r="1693" spans="1:9" ht="14.85" customHeight="1" x14ac:dyDescent="0.3">
      <c r="A1693" t="s">
        <v>872</v>
      </c>
      <c r="B1693" t="s">
        <v>879</v>
      </c>
      <c r="C1693">
        <v>864564499</v>
      </c>
      <c r="D1693" s="1" t="s">
        <v>5350</v>
      </c>
      <c r="E1693" s="14">
        <v>43222</v>
      </c>
      <c r="F1693" s="15" t="s">
        <v>5351</v>
      </c>
      <c r="G1693" s="16">
        <f t="shared" si="26"/>
        <v>1.2145833333332412E-4</v>
      </c>
      <c r="I1693" t="b">
        <v>0</v>
      </c>
    </row>
    <row r="1694" spans="1:9" ht="14.85" customHeight="1" x14ac:dyDescent="0.3">
      <c r="A1694" t="s">
        <v>872</v>
      </c>
      <c r="B1694" t="s">
        <v>879</v>
      </c>
      <c r="C1694">
        <v>864564499</v>
      </c>
      <c r="D1694" s="1" t="s">
        <v>3694</v>
      </c>
      <c r="E1694" s="14">
        <v>43222</v>
      </c>
      <c r="F1694" s="15" t="s">
        <v>5352</v>
      </c>
      <c r="G1694" s="16">
        <f t="shared" si="26"/>
        <v>2.3246527777776027E-4</v>
      </c>
      <c r="I1694" t="b">
        <v>0</v>
      </c>
    </row>
    <row r="1695" spans="1:9" ht="14.85" customHeight="1" x14ac:dyDescent="0.3">
      <c r="A1695" t="s">
        <v>872</v>
      </c>
      <c r="B1695" t="s">
        <v>879</v>
      </c>
      <c r="C1695">
        <v>864564499</v>
      </c>
      <c r="D1695" s="1" t="s">
        <v>3696</v>
      </c>
      <c r="E1695" s="14">
        <v>43222</v>
      </c>
      <c r="F1695" s="15" t="s">
        <v>5353</v>
      </c>
      <c r="G1695" s="16">
        <f t="shared" si="26"/>
        <v>1.1829861111112283E-4</v>
      </c>
      <c r="I1695" t="b">
        <v>0</v>
      </c>
    </row>
    <row r="1696" spans="1:9" ht="14.85" customHeight="1" x14ac:dyDescent="0.3">
      <c r="A1696" t="s">
        <v>872</v>
      </c>
      <c r="B1696" t="s">
        <v>879</v>
      </c>
      <c r="C1696">
        <v>864564499</v>
      </c>
      <c r="D1696" s="1" t="s">
        <v>5354</v>
      </c>
      <c r="E1696" s="14">
        <v>43222</v>
      </c>
      <c r="F1696" s="15" t="s">
        <v>5355</v>
      </c>
      <c r="G1696" s="16">
        <f t="shared" si="26"/>
        <v>9.8414351851872084E-5</v>
      </c>
      <c r="I1696" t="b">
        <v>0</v>
      </c>
    </row>
    <row r="1697" spans="1:9" ht="14.85" customHeight="1" x14ac:dyDescent="0.3">
      <c r="A1697" t="s">
        <v>872</v>
      </c>
      <c r="B1697" t="s">
        <v>879</v>
      </c>
      <c r="C1697">
        <v>864564499</v>
      </c>
      <c r="D1697" s="1" t="s">
        <v>5354</v>
      </c>
      <c r="E1697" s="14">
        <v>43222</v>
      </c>
      <c r="F1697" s="15" t="s">
        <v>5356</v>
      </c>
      <c r="G1697" s="16">
        <f t="shared" si="26"/>
        <v>3.1388888888872479E-5</v>
      </c>
      <c r="I1697" t="b">
        <v>0</v>
      </c>
    </row>
    <row r="1698" spans="1:9" ht="14.85" customHeight="1" x14ac:dyDescent="0.3">
      <c r="A1698" t="s">
        <v>872</v>
      </c>
      <c r="B1698" t="s">
        <v>879</v>
      </c>
      <c r="C1698">
        <v>864564499</v>
      </c>
      <c r="D1698" s="1" t="s">
        <v>5346</v>
      </c>
      <c r="E1698" s="14">
        <v>43222</v>
      </c>
      <c r="F1698" s="15" t="s">
        <v>5357</v>
      </c>
      <c r="G1698" s="16">
        <f t="shared" si="26"/>
        <v>1.1939814814809768E-4</v>
      </c>
      <c r="I1698" t="b">
        <v>0</v>
      </c>
    </row>
    <row r="1699" spans="1:9" ht="14.85" customHeight="1" x14ac:dyDescent="0.3">
      <c r="A1699" t="s">
        <v>872</v>
      </c>
      <c r="B1699" t="s">
        <v>879</v>
      </c>
      <c r="C1699">
        <v>864564499</v>
      </c>
      <c r="D1699" s="1" t="s">
        <v>3543</v>
      </c>
      <c r="E1699" s="14">
        <v>43222</v>
      </c>
      <c r="F1699" s="15" t="s">
        <v>5358</v>
      </c>
      <c r="G1699" s="16">
        <f t="shared" si="26"/>
        <v>3.8673611111117445E-4</v>
      </c>
      <c r="I1699" t="b">
        <v>0</v>
      </c>
    </row>
    <row r="1700" spans="1:9" ht="14.85" customHeight="1" x14ac:dyDescent="0.3">
      <c r="A1700" t="s">
        <v>872</v>
      </c>
      <c r="B1700" t="s">
        <v>879</v>
      </c>
      <c r="C1700">
        <v>864564499</v>
      </c>
      <c r="D1700" s="1" t="s">
        <v>3696</v>
      </c>
      <c r="E1700" s="14">
        <v>43222</v>
      </c>
      <c r="F1700" s="15" t="s">
        <v>5359</v>
      </c>
      <c r="G1700" s="16">
        <f t="shared" si="26"/>
        <v>1.3422453703704207E-4</v>
      </c>
      <c r="I1700" t="b">
        <v>0</v>
      </c>
    </row>
    <row r="1701" spans="1:9" ht="14.85" customHeight="1" x14ac:dyDescent="0.3">
      <c r="A1701" t="s">
        <v>872</v>
      </c>
      <c r="B1701" t="s">
        <v>879</v>
      </c>
      <c r="C1701">
        <v>864564499</v>
      </c>
      <c r="D1701" s="1" t="s">
        <v>3694</v>
      </c>
      <c r="E1701" s="14">
        <v>43222</v>
      </c>
      <c r="F1701" s="15" t="s">
        <v>5360</v>
      </c>
      <c r="G1701" s="16">
        <f t="shared" si="26"/>
        <v>1.201967592592279E-4</v>
      </c>
      <c r="I1701" t="b">
        <v>1</v>
      </c>
    </row>
    <row r="1702" spans="1:9" ht="14.85" customHeight="1" x14ac:dyDescent="0.3">
      <c r="A1702" t="s">
        <v>872</v>
      </c>
      <c r="B1702" t="s">
        <v>2</v>
      </c>
      <c r="C1702">
        <v>864564499</v>
      </c>
      <c r="D1702" s="1" t="s">
        <v>3538</v>
      </c>
      <c r="E1702" s="14">
        <v>43223</v>
      </c>
      <c r="F1702" s="15" t="s">
        <v>5361</v>
      </c>
      <c r="I1702" t="b">
        <v>1</v>
      </c>
    </row>
    <row r="1703" spans="1:9" ht="14.85" customHeight="1" x14ac:dyDescent="0.3">
      <c r="A1703" t="s">
        <v>872</v>
      </c>
      <c r="B1703" t="s">
        <v>879</v>
      </c>
      <c r="C1703">
        <v>864564499</v>
      </c>
      <c r="D1703" s="1" t="s">
        <v>3694</v>
      </c>
      <c r="E1703" s="14">
        <v>43223</v>
      </c>
      <c r="F1703" s="15" t="s">
        <v>5362</v>
      </c>
      <c r="G1703" s="16">
        <f t="shared" si="26"/>
        <v>1.2478124999999451E-3</v>
      </c>
      <c r="I1703" t="b">
        <v>0</v>
      </c>
    </row>
    <row r="1704" spans="1:9" ht="14.85" customHeight="1" x14ac:dyDescent="0.3">
      <c r="A1704" t="s">
        <v>872</v>
      </c>
      <c r="B1704" t="s">
        <v>879</v>
      </c>
      <c r="C1704">
        <v>864564499</v>
      </c>
      <c r="D1704" s="1" t="s">
        <v>3543</v>
      </c>
      <c r="E1704" s="14">
        <v>43223</v>
      </c>
      <c r="F1704" s="15" t="s">
        <v>5363</v>
      </c>
      <c r="G1704" s="16">
        <f t="shared" si="26"/>
        <v>2.635416666667556E-4</v>
      </c>
      <c r="I1704" t="b">
        <v>0</v>
      </c>
    </row>
    <row r="1705" spans="1:9" ht="14.85" customHeight="1" x14ac:dyDescent="0.3">
      <c r="A1705" t="s">
        <v>872</v>
      </c>
      <c r="B1705" t="s">
        <v>879</v>
      </c>
      <c r="C1705">
        <v>864564499</v>
      </c>
      <c r="D1705" s="1" t="s">
        <v>3545</v>
      </c>
      <c r="E1705" s="14">
        <v>43223</v>
      </c>
      <c r="F1705" s="15" t="s">
        <v>5364</v>
      </c>
      <c r="G1705" s="16">
        <f t="shared" si="26"/>
        <v>1.1685185185172919E-4</v>
      </c>
      <c r="I1705" t="b">
        <v>1</v>
      </c>
    </row>
    <row r="1706" spans="1:9" ht="14.85" customHeight="1" x14ac:dyDescent="0.3">
      <c r="A1706" t="s">
        <v>872</v>
      </c>
      <c r="B1706" t="s">
        <v>881</v>
      </c>
      <c r="C1706">
        <v>864564499</v>
      </c>
      <c r="D1706" s="1" t="s">
        <v>3408</v>
      </c>
      <c r="E1706" s="14">
        <v>43223</v>
      </c>
      <c r="F1706" s="15" t="s">
        <v>5365</v>
      </c>
      <c r="G1706" s="16">
        <f t="shared" si="26"/>
        <v>1.6167129629630628E-3</v>
      </c>
      <c r="I1706" t="b">
        <v>0</v>
      </c>
    </row>
    <row r="1707" spans="1:9" ht="14.85" customHeight="1" x14ac:dyDescent="0.3">
      <c r="A1707" t="s">
        <v>872</v>
      </c>
      <c r="B1707" t="s">
        <v>881</v>
      </c>
      <c r="C1707">
        <v>864564499</v>
      </c>
      <c r="D1707" s="1" t="s">
        <v>3549</v>
      </c>
      <c r="E1707" s="14">
        <v>43223</v>
      </c>
      <c r="F1707" s="15" t="s">
        <v>5366</v>
      </c>
      <c r="G1707" s="16">
        <f t="shared" si="26"/>
        <v>1.5858796296297495E-4</v>
      </c>
      <c r="I1707" t="b">
        <v>0</v>
      </c>
    </row>
    <row r="1708" spans="1:9" ht="14.85" customHeight="1" x14ac:dyDescent="0.3">
      <c r="A1708" t="s">
        <v>872</v>
      </c>
      <c r="B1708" t="s">
        <v>881</v>
      </c>
      <c r="C1708">
        <v>864564499</v>
      </c>
      <c r="D1708" s="1" t="s">
        <v>3557</v>
      </c>
      <c r="E1708" s="14">
        <v>43223</v>
      </c>
      <c r="F1708" s="15" t="s">
        <v>5367</v>
      </c>
      <c r="G1708" s="16">
        <f t="shared" si="26"/>
        <v>1.6107175925925699E-3</v>
      </c>
      <c r="I1708" t="b">
        <v>0</v>
      </c>
    </row>
    <row r="1709" spans="1:9" ht="14.85" customHeight="1" x14ac:dyDescent="0.3">
      <c r="A1709" t="s">
        <v>872</v>
      </c>
      <c r="B1709" t="s">
        <v>881</v>
      </c>
      <c r="C1709">
        <v>864564499</v>
      </c>
      <c r="D1709" s="1" t="s">
        <v>4756</v>
      </c>
      <c r="E1709" s="14">
        <v>43223</v>
      </c>
      <c r="F1709" s="15" t="s">
        <v>5368</v>
      </c>
      <c r="G1709" s="16">
        <f t="shared" si="26"/>
        <v>3.17061342592595E-3</v>
      </c>
      <c r="I1709" t="b">
        <v>0</v>
      </c>
    </row>
    <row r="1710" spans="1:9" ht="14.85" customHeight="1" x14ac:dyDescent="0.3">
      <c r="A1710" t="s">
        <v>872</v>
      </c>
      <c r="B1710" t="s">
        <v>881</v>
      </c>
      <c r="C1710">
        <v>864564499</v>
      </c>
      <c r="D1710" s="1" t="s">
        <v>4756</v>
      </c>
      <c r="E1710" s="14">
        <v>43223</v>
      </c>
      <c r="F1710" s="15" t="s">
        <v>5369</v>
      </c>
      <c r="G1710" s="16">
        <f t="shared" si="26"/>
        <v>1.0793981481471704E-4</v>
      </c>
      <c r="I1710" t="b">
        <v>0</v>
      </c>
    </row>
    <row r="1711" spans="1:9" ht="14.85" customHeight="1" x14ac:dyDescent="0.3">
      <c r="A1711" t="s">
        <v>872</v>
      </c>
      <c r="B1711" t="s">
        <v>881</v>
      </c>
      <c r="C1711">
        <v>864564499</v>
      </c>
      <c r="D1711" s="1" t="s">
        <v>3437</v>
      </c>
      <c r="E1711" s="14">
        <v>43223</v>
      </c>
      <c r="F1711" s="15" t="s">
        <v>5370</v>
      </c>
      <c r="G1711" s="16">
        <f t="shared" si="26"/>
        <v>2.0435185185196936E-4</v>
      </c>
      <c r="I1711" t="b">
        <v>1</v>
      </c>
    </row>
    <row r="1712" spans="1:9" ht="14.85" customHeight="1" x14ac:dyDescent="0.3">
      <c r="A1712" t="s">
        <v>872</v>
      </c>
      <c r="B1712" t="s">
        <v>554</v>
      </c>
      <c r="C1712">
        <v>864564499</v>
      </c>
      <c r="D1712" s="1" t="s">
        <v>5371</v>
      </c>
      <c r="E1712" s="14">
        <v>43223</v>
      </c>
      <c r="F1712" s="15" t="s">
        <v>5372</v>
      </c>
      <c r="G1712" s="16">
        <f t="shared" si="26"/>
        <v>2.5986342592592138E-3</v>
      </c>
      <c r="I1712" t="b">
        <v>0</v>
      </c>
    </row>
    <row r="1713" spans="1:9" ht="14.85" customHeight="1" x14ac:dyDescent="0.3">
      <c r="A1713" t="s">
        <v>872</v>
      </c>
      <c r="B1713" t="s">
        <v>554</v>
      </c>
      <c r="C1713">
        <v>864564499</v>
      </c>
      <c r="D1713" s="1" t="s">
        <v>3439</v>
      </c>
      <c r="E1713" s="14">
        <v>43223</v>
      </c>
      <c r="F1713" s="15" t="s">
        <v>5373</v>
      </c>
      <c r="G1713" s="16">
        <f t="shared" si="26"/>
        <v>3.2122685185176358E-4</v>
      </c>
      <c r="I1713" t="b">
        <v>0</v>
      </c>
    </row>
    <row r="1714" spans="1:9" ht="14.85" customHeight="1" x14ac:dyDescent="0.3">
      <c r="A1714" t="s">
        <v>872</v>
      </c>
      <c r="B1714" t="s">
        <v>554</v>
      </c>
      <c r="C1714">
        <v>864564499</v>
      </c>
      <c r="D1714" s="1" t="s">
        <v>3814</v>
      </c>
      <c r="E1714" s="14">
        <v>43223</v>
      </c>
      <c r="F1714" s="15" t="s">
        <v>5374</v>
      </c>
      <c r="G1714" s="16">
        <f t="shared" si="26"/>
        <v>7.3847222222234166E-4</v>
      </c>
      <c r="I1714" t="b">
        <v>1</v>
      </c>
    </row>
    <row r="1715" spans="1:9" ht="14.85" customHeight="1" x14ac:dyDescent="0.3">
      <c r="A1715" t="s">
        <v>872</v>
      </c>
      <c r="B1715" t="s">
        <v>665</v>
      </c>
      <c r="C1715">
        <v>864564499</v>
      </c>
      <c r="D1715" s="1" t="s">
        <v>3817</v>
      </c>
      <c r="E1715" s="14">
        <v>43223</v>
      </c>
      <c r="F1715" s="15" t="s">
        <v>5375</v>
      </c>
      <c r="G1715" s="16">
        <f t="shared" si="26"/>
        <v>1.1325347222221893E-3</v>
      </c>
      <c r="I1715" t="b">
        <v>0</v>
      </c>
    </row>
    <row r="1716" spans="1:9" ht="14.85" customHeight="1" x14ac:dyDescent="0.3">
      <c r="A1716" t="s">
        <v>872</v>
      </c>
      <c r="B1716" t="s">
        <v>665</v>
      </c>
      <c r="C1716">
        <v>864564499</v>
      </c>
      <c r="D1716" s="1" t="s">
        <v>3598</v>
      </c>
      <c r="E1716" s="14">
        <v>43223</v>
      </c>
      <c r="F1716" s="15" t="s">
        <v>5376</v>
      </c>
      <c r="G1716" s="16">
        <f t="shared" si="26"/>
        <v>3.6809027777784387E-4</v>
      </c>
      <c r="I1716" t="b">
        <v>0</v>
      </c>
    </row>
    <row r="1717" spans="1:9" ht="14.85" customHeight="1" x14ac:dyDescent="0.3">
      <c r="A1717" t="s">
        <v>872</v>
      </c>
      <c r="B1717" t="s">
        <v>665</v>
      </c>
      <c r="C1717">
        <v>864564499</v>
      </c>
      <c r="D1717" s="1" t="s">
        <v>4007</v>
      </c>
      <c r="E1717" s="14">
        <v>43223</v>
      </c>
      <c r="F1717" s="15" t="s">
        <v>5377</v>
      </c>
      <c r="G1717" s="16">
        <f t="shared" si="26"/>
        <v>3.4394675925919493E-4</v>
      </c>
      <c r="I1717" t="b">
        <v>0</v>
      </c>
    </row>
    <row r="1718" spans="1:9" ht="14.85" customHeight="1" x14ac:dyDescent="0.3">
      <c r="A1718" t="s">
        <v>872</v>
      </c>
      <c r="B1718" t="s">
        <v>665</v>
      </c>
      <c r="C1718">
        <v>864564499</v>
      </c>
      <c r="D1718" s="1" t="s">
        <v>3424</v>
      </c>
      <c r="E1718" s="14">
        <v>43223</v>
      </c>
      <c r="F1718" s="15" t="s">
        <v>5378</v>
      </c>
      <c r="G1718" s="16">
        <f t="shared" si="26"/>
        <v>4.7666666666668078E-4</v>
      </c>
      <c r="I1718" t="b">
        <v>1</v>
      </c>
    </row>
    <row r="1719" spans="1:9" ht="14.85" customHeight="1" x14ac:dyDescent="0.3">
      <c r="A1719" t="s">
        <v>872</v>
      </c>
      <c r="B1719" t="s">
        <v>762</v>
      </c>
      <c r="C1719">
        <v>864564499</v>
      </c>
      <c r="D1719" s="1" t="s">
        <v>4230</v>
      </c>
      <c r="E1719" s="14">
        <v>43223</v>
      </c>
      <c r="F1719" s="15" t="s">
        <v>5379</v>
      </c>
      <c r="G1719" s="16">
        <f t="shared" si="26"/>
        <v>7.7151620370363716E-4</v>
      </c>
      <c r="I1719" t="b">
        <v>0</v>
      </c>
    </row>
    <row r="1720" spans="1:9" ht="14.85" customHeight="1" x14ac:dyDescent="0.3">
      <c r="A1720" t="s">
        <v>872</v>
      </c>
      <c r="B1720" t="s">
        <v>762</v>
      </c>
      <c r="C1720">
        <v>864564499</v>
      </c>
      <c r="D1720" s="1" t="s">
        <v>3840</v>
      </c>
      <c r="E1720" s="14">
        <v>43223</v>
      </c>
      <c r="F1720" s="15" t="s">
        <v>5380</v>
      </c>
      <c r="G1720" s="16">
        <f t="shared" si="26"/>
        <v>1.2340277777789233E-4</v>
      </c>
      <c r="I1720" t="b">
        <v>0</v>
      </c>
    </row>
    <row r="1721" spans="1:9" ht="14.85" customHeight="1" x14ac:dyDescent="0.3">
      <c r="A1721" t="s">
        <v>872</v>
      </c>
      <c r="B1721" t="s">
        <v>762</v>
      </c>
      <c r="C1721">
        <v>864564499</v>
      </c>
      <c r="D1721" s="1" t="s">
        <v>3981</v>
      </c>
      <c r="E1721" s="14">
        <v>43223</v>
      </c>
      <c r="F1721" s="15" t="s">
        <v>5381</v>
      </c>
      <c r="G1721" s="16">
        <f t="shared" si="26"/>
        <v>5.6243055555560417E-4</v>
      </c>
      <c r="I1721" t="b">
        <v>0</v>
      </c>
    </row>
    <row r="1722" spans="1:9" ht="14.85" customHeight="1" x14ac:dyDescent="0.3">
      <c r="A1722" t="s">
        <v>872</v>
      </c>
      <c r="B1722" t="s">
        <v>762</v>
      </c>
      <c r="C1722">
        <v>864564499</v>
      </c>
      <c r="D1722" s="1" t="s">
        <v>5382</v>
      </c>
      <c r="E1722" s="14">
        <v>43223</v>
      </c>
      <c r="F1722" s="15" t="s">
        <v>5383</v>
      </c>
      <c r="G1722" s="16">
        <f t="shared" si="26"/>
        <v>5.8738425925852766E-5</v>
      </c>
      <c r="I1722" t="b">
        <v>0</v>
      </c>
    </row>
    <row r="1723" spans="1:9" ht="14.85" customHeight="1" x14ac:dyDescent="0.3">
      <c r="A1723" t="s">
        <v>872</v>
      </c>
      <c r="B1723" t="s">
        <v>762</v>
      </c>
      <c r="C1723">
        <v>864564499</v>
      </c>
      <c r="D1723" s="1" t="s">
        <v>3426</v>
      </c>
      <c r="E1723" s="14">
        <v>43223</v>
      </c>
      <c r="F1723" s="15" t="s">
        <v>5384</v>
      </c>
      <c r="G1723" s="16">
        <f t="shared" si="26"/>
        <v>4.5939814814810465E-4</v>
      </c>
      <c r="I1723" t="b">
        <v>0</v>
      </c>
    </row>
    <row r="1724" spans="1:9" ht="14.85" customHeight="1" x14ac:dyDescent="0.3">
      <c r="A1724" t="s">
        <v>872</v>
      </c>
      <c r="B1724" t="s">
        <v>762</v>
      </c>
      <c r="C1724">
        <v>864564499</v>
      </c>
      <c r="D1724" s="1" t="s">
        <v>5385</v>
      </c>
      <c r="E1724" s="14">
        <v>43223</v>
      </c>
      <c r="F1724" s="15" t="s">
        <v>5386</v>
      </c>
      <c r="G1724" s="16">
        <f t="shared" si="26"/>
        <v>5.52812500000055E-4</v>
      </c>
      <c r="I1724" t="b">
        <v>0</v>
      </c>
    </row>
    <row r="1725" spans="1:9" ht="14.85" customHeight="1" x14ac:dyDescent="0.3">
      <c r="A1725" t="s">
        <v>872</v>
      </c>
      <c r="B1725" t="s">
        <v>762</v>
      </c>
      <c r="C1725">
        <v>864564499</v>
      </c>
      <c r="D1725" s="1" t="s">
        <v>4197</v>
      </c>
      <c r="E1725" s="14">
        <v>43223</v>
      </c>
      <c r="F1725" s="15" t="s">
        <v>5387</v>
      </c>
      <c r="G1725" s="16">
        <f t="shared" si="26"/>
        <v>1.7126157407398868E-4</v>
      </c>
      <c r="I1725" t="b">
        <v>0</v>
      </c>
    </row>
    <row r="1726" spans="1:9" ht="14.85" customHeight="1" x14ac:dyDescent="0.3">
      <c r="A1726" t="s">
        <v>872</v>
      </c>
      <c r="B1726" t="s">
        <v>762</v>
      </c>
      <c r="C1726">
        <v>864564499</v>
      </c>
      <c r="D1726" s="1" t="s">
        <v>907</v>
      </c>
      <c r="E1726" s="14">
        <v>43223</v>
      </c>
      <c r="F1726" s="15" t="s">
        <v>5388</v>
      </c>
      <c r="G1726" s="16">
        <f t="shared" si="26"/>
        <v>1.9119097222222159E-3</v>
      </c>
      <c r="I1726" t="b">
        <v>1</v>
      </c>
    </row>
    <row r="1727" spans="1:9" s="18" customFormat="1" ht="14.85" customHeight="1" thickBot="1" x14ac:dyDescent="0.35">
      <c r="A1727" s="18" t="s">
        <v>872</v>
      </c>
      <c r="B1727" s="18" t="s">
        <v>906</v>
      </c>
      <c r="C1727" s="18">
        <v>864564499</v>
      </c>
      <c r="D1727" s="19" t="s">
        <v>907</v>
      </c>
      <c r="E1727" s="20">
        <v>43223</v>
      </c>
      <c r="F1727" s="21" t="s">
        <v>5389</v>
      </c>
      <c r="G1727" s="22">
        <f t="shared" si="26"/>
        <v>8.0243055555651033E-5</v>
      </c>
      <c r="H1727" s="22"/>
      <c r="I1727" s="18" t="b">
        <v>1</v>
      </c>
    </row>
    <row r="1728" spans="1:9" ht="14.85" customHeight="1" x14ac:dyDescent="0.3">
      <c r="A1728" t="s">
        <v>872</v>
      </c>
      <c r="B1728" t="s">
        <v>2</v>
      </c>
      <c r="C1728">
        <v>872801156</v>
      </c>
      <c r="D1728" s="1" t="s">
        <v>3788</v>
      </c>
      <c r="E1728" s="14">
        <v>43217</v>
      </c>
      <c r="F1728" s="15" t="s">
        <v>3335</v>
      </c>
      <c r="I1728" t="b">
        <v>0</v>
      </c>
    </row>
    <row r="1729" spans="1:9" ht="14.85" customHeight="1" x14ac:dyDescent="0.3">
      <c r="A1729" t="s">
        <v>872</v>
      </c>
      <c r="B1729" t="s">
        <v>2</v>
      </c>
      <c r="C1729">
        <v>872801156</v>
      </c>
      <c r="D1729" s="1" t="s">
        <v>3615</v>
      </c>
      <c r="E1729" s="14">
        <v>43217</v>
      </c>
      <c r="F1729" s="15" t="s">
        <v>3336</v>
      </c>
      <c r="G1729" s="16">
        <f t="shared" si="26"/>
        <v>1.8806712962965433E-4</v>
      </c>
      <c r="I1729" t="b">
        <v>0</v>
      </c>
    </row>
    <row r="1730" spans="1:9" ht="14.85" customHeight="1" x14ac:dyDescent="0.3">
      <c r="A1730" t="s">
        <v>872</v>
      </c>
      <c r="B1730" t="s">
        <v>2</v>
      </c>
      <c r="C1730">
        <v>872801156</v>
      </c>
      <c r="D1730" s="1" t="s">
        <v>3400</v>
      </c>
      <c r="E1730" s="14">
        <v>43217</v>
      </c>
      <c r="F1730" s="15" t="s">
        <v>3337</v>
      </c>
      <c r="G1730" s="16">
        <f t="shared" si="26"/>
        <v>1.5560185185187203E-4</v>
      </c>
      <c r="I1730" t="b">
        <v>0</v>
      </c>
    </row>
    <row r="1731" spans="1:9" ht="14.85" customHeight="1" x14ac:dyDescent="0.3">
      <c r="A1731" t="s">
        <v>872</v>
      </c>
      <c r="B1731" t="s">
        <v>2</v>
      </c>
      <c r="C1731">
        <v>872801156</v>
      </c>
      <c r="D1731" s="1" t="s">
        <v>3538</v>
      </c>
      <c r="E1731" s="14">
        <v>43217</v>
      </c>
      <c r="F1731" s="15" t="s">
        <v>3338</v>
      </c>
      <c r="G1731" s="16">
        <f t="shared" si="26"/>
        <v>4.5268518518515322E-4</v>
      </c>
      <c r="I1731" t="b">
        <v>1</v>
      </c>
    </row>
    <row r="1732" spans="1:9" ht="14.85" customHeight="1" x14ac:dyDescent="0.3">
      <c r="A1732" t="s">
        <v>872</v>
      </c>
      <c r="B1732" t="s">
        <v>879</v>
      </c>
      <c r="C1732">
        <v>872801156</v>
      </c>
      <c r="D1732" s="1" t="s">
        <v>3545</v>
      </c>
      <c r="E1732" s="14">
        <v>43217</v>
      </c>
      <c r="F1732" s="15" t="s">
        <v>5390</v>
      </c>
      <c r="G1732" s="16">
        <f t="shared" ref="G1732:G1795" si="27">F1732-F1731</f>
        <v>6.9228009259258982E-4</v>
      </c>
      <c r="I1732" t="b">
        <v>1</v>
      </c>
    </row>
    <row r="1733" spans="1:9" ht="14.85" customHeight="1" x14ac:dyDescent="0.3">
      <c r="A1733" t="s">
        <v>872</v>
      </c>
      <c r="B1733" t="s">
        <v>881</v>
      </c>
      <c r="C1733">
        <v>872801156</v>
      </c>
      <c r="D1733" s="1" t="s">
        <v>3549</v>
      </c>
      <c r="E1733" s="14">
        <v>43217</v>
      </c>
      <c r="F1733" s="15" t="s">
        <v>5391</v>
      </c>
      <c r="G1733" s="16">
        <f t="shared" si="27"/>
        <v>5.2339120370370473E-4</v>
      </c>
      <c r="I1733" t="b">
        <v>0</v>
      </c>
    </row>
    <row r="1734" spans="1:9" ht="14.85" customHeight="1" x14ac:dyDescent="0.3">
      <c r="A1734" t="s">
        <v>872</v>
      </c>
      <c r="B1734" t="s">
        <v>881</v>
      </c>
      <c r="C1734">
        <v>872801156</v>
      </c>
      <c r="D1734" s="1" t="s">
        <v>3557</v>
      </c>
      <c r="E1734" s="14">
        <v>43217</v>
      </c>
      <c r="F1734" s="15" t="s">
        <v>5392</v>
      </c>
      <c r="G1734" s="16">
        <f t="shared" si="27"/>
        <v>5.4274305555557234E-4</v>
      </c>
      <c r="I1734" t="b">
        <v>0</v>
      </c>
    </row>
    <row r="1735" spans="1:9" ht="14.85" customHeight="1" x14ac:dyDescent="0.3">
      <c r="A1735" t="s">
        <v>872</v>
      </c>
      <c r="B1735" t="s">
        <v>881</v>
      </c>
      <c r="C1735">
        <v>872801156</v>
      </c>
      <c r="D1735" s="1" t="s">
        <v>3410</v>
      </c>
      <c r="E1735" s="14">
        <v>43217</v>
      </c>
      <c r="F1735" s="15" t="s">
        <v>5393</v>
      </c>
      <c r="G1735" s="16">
        <f t="shared" si="27"/>
        <v>3.1349305555555262E-3</v>
      </c>
      <c r="I1735" t="b">
        <v>1</v>
      </c>
    </row>
    <row r="1736" spans="1:9" ht="14.85" customHeight="1" x14ac:dyDescent="0.3">
      <c r="A1736" t="s">
        <v>872</v>
      </c>
      <c r="B1736" t="s">
        <v>554</v>
      </c>
      <c r="C1736">
        <v>872801156</v>
      </c>
      <c r="D1736" s="1" t="s">
        <v>5394</v>
      </c>
      <c r="E1736" s="14">
        <v>43217</v>
      </c>
      <c r="F1736" s="15" t="s">
        <v>5395</v>
      </c>
      <c r="G1736" s="16">
        <f t="shared" si="27"/>
        <v>1.9582951388888936E-2</v>
      </c>
      <c r="I1736" t="b">
        <v>1</v>
      </c>
    </row>
    <row r="1737" spans="1:9" ht="14.85" customHeight="1" x14ac:dyDescent="0.3">
      <c r="A1737" t="s">
        <v>872</v>
      </c>
      <c r="B1737" t="s">
        <v>665</v>
      </c>
      <c r="C1737">
        <v>872801156</v>
      </c>
      <c r="D1737" s="1" t="s">
        <v>3424</v>
      </c>
      <c r="E1737" s="14">
        <v>43217</v>
      </c>
      <c r="F1737" s="15" t="s">
        <v>5396</v>
      </c>
      <c r="G1737" s="16">
        <f t="shared" si="27"/>
        <v>3.3326782407407385E-2</v>
      </c>
      <c r="I1737" t="b">
        <v>1</v>
      </c>
    </row>
    <row r="1738" spans="1:9" s="18" customFormat="1" ht="14.85" customHeight="1" thickBot="1" x14ac:dyDescent="0.35">
      <c r="A1738" s="18" t="s">
        <v>872</v>
      </c>
      <c r="B1738" s="18" t="s">
        <v>762</v>
      </c>
      <c r="C1738" s="18">
        <v>872801156</v>
      </c>
      <c r="D1738" s="19" t="s">
        <v>907</v>
      </c>
      <c r="E1738" s="20">
        <v>43217</v>
      </c>
      <c r="F1738" s="21" t="s">
        <v>5397</v>
      </c>
      <c r="G1738" s="22">
        <f t="shared" si="27"/>
        <v>9.1521759259258761E-3</v>
      </c>
      <c r="H1738" s="22"/>
      <c r="I1738" s="18" t="b">
        <v>1</v>
      </c>
    </row>
    <row r="1739" spans="1:9" ht="14.85" customHeight="1" x14ac:dyDescent="0.3">
      <c r="A1739" t="s">
        <v>872</v>
      </c>
      <c r="B1739" t="s">
        <v>2</v>
      </c>
      <c r="C1739">
        <v>888277516</v>
      </c>
      <c r="D1739" s="1" t="s">
        <v>5176</v>
      </c>
      <c r="E1739" s="14">
        <v>43214</v>
      </c>
      <c r="F1739" s="15" t="s">
        <v>3339</v>
      </c>
      <c r="G1739" s="16">
        <f t="shared" si="27"/>
        <v>0.14737572916666675</v>
      </c>
      <c r="I1739" t="b">
        <v>0</v>
      </c>
    </row>
    <row r="1740" spans="1:9" ht="14.85" customHeight="1" x14ac:dyDescent="0.3">
      <c r="A1740" t="s">
        <v>872</v>
      </c>
      <c r="B1740" t="s">
        <v>2</v>
      </c>
      <c r="C1740">
        <v>888277516</v>
      </c>
      <c r="D1740" s="1" t="s">
        <v>5398</v>
      </c>
      <c r="E1740" s="14">
        <v>43214</v>
      </c>
      <c r="F1740" s="15" t="s">
        <v>3340</v>
      </c>
      <c r="G1740" s="16">
        <f t="shared" si="27"/>
        <v>2.5226851851856136E-4</v>
      </c>
      <c r="I1740" t="b">
        <v>0</v>
      </c>
    </row>
    <row r="1741" spans="1:9" ht="14.85" customHeight="1" x14ac:dyDescent="0.3">
      <c r="A1741" t="s">
        <v>872</v>
      </c>
      <c r="B1741" t="s">
        <v>2</v>
      </c>
      <c r="C1741">
        <v>888277516</v>
      </c>
      <c r="D1741" s="1" t="s">
        <v>5317</v>
      </c>
      <c r="E1741" s="14">
        <v>43214</v>
      </c>
      <c r="F1741" s="15" t="s">
        <v>3341</v>
      </c>
      <c r="G1741" s="16">
        <f t="shared" si="27"/>
        <v>1.6605324074059347E-4</v>
      </c>
      <c r="I1741" t="b">
        <v>1</v>
      </c>
    </row>
    <row r="1742" spans="1:9" ht="14.85" customHeight="1" x14ac:dyDescent="0.3">
      <c r="A1742" t="s">
        <v>872</v>
      </c>
      <c r="B1742" t="s">
        <v>879</v>
      </c>
      <c r="C1742">
        <v>888277516</v>
      </c>
      <c r="D1742" s="1" t="s">
        <v>5223</v>
      </c>
      <c r="E1742" s="14">
        <v>43214</v>
      </c>
      <c r="F1742" s="15" t="s">
        <v>5399</v>
      </c>
      <c r="G1742" s="16">
        <f t="shared" si="27"/>
        <v>5.3662037037038868E-4</v>
      </c>
      <c r="I1742" t="b">
        <v>1</v>
      </c>
    </row>
    <row r="1743" spans="1:9" ht="14.85" customHeight="1" x14ac:dyDescent="0.3">
      <c r="A1743" t="s">
        <v>872</v>
      </c>
      <c r="B1743" t="s">
        <v>881</v>
      </c>
      <c r="C1743">
        <v>888277516</v>
      </c>
      <c r="D1743" s="1" t="s">
        <v>3437</v>
      </c>
      <c r="E1743" s="14">
        <v>43214</v>
      </c>
      <c r="F1743" s="15" t="s">
        <v>5400</v>
      </c>
      <c r="G1743" s="16">
        <f t="shared" si="27"/>
        <v>5.1473379629640714E-4</v>
      </c>
      <c r="I1743" t="b">
        <v>1</v>
      </c>
    </row>
    <row r="1744" spans="1:9" ht="14.85" customHeight="1" x14ac:dyDescent="0.3">
      <c r="A1744" t="s">
        <v>872</v>
      </c>
      <c r="B1744" t="s">
        <v>554</v>
      </c>
      <c r="C1744">
        <v>888277516</v>
      </c>
      <c r="D1744" s="1" t="s">
        <v>5401</v>
      </c>
      <c r="E1744" s="14">
        <v>43214</v>
      </c>
      <c r="F1744" s="15" t="s">
        <v>5402</v>
      </c>
      <c r="G1744" s="16">
        <f t="shared" si="27"/>
        <v>1.0112037037035559E-3</v>
      </c>
      <c r="I1744" t="b">
        <v>0</v>
      </c>
    </row>
    <row r="1745" spans="1:9" ht="14.85" customHeight="1" x14ac:dyDescent="0.3">
      <c r="A1745" t="s">
        <v>872</v>
      </c>
      <c r="B1745" t="s">
        <v>554</v>
      </c>
      <c r="C1745">
        <v>888277516</v>
      </c>
      <c r="D1745" s="1" t="s">
        <v>5403</v>
      </c>
      <c r="E1745" s="14">
        <v>43214</v>
      </c>
      <c r="F1745" s="15" t="s">
        <v>5404</v>
      </c>
      <c r="G1745" s="16">
        <f t="shared" si="27"/>
        <v>4.0464120370375944E-4</v>
      </c>
      <c r="I1745" t="b">
        <v>0</v>
      </c>
    </row>
    <row r="1746" spans="1:9" ht="14.85" customHeight="1" x14ac:dyDescent="0.3">
      <c r="A1746" t="s">
        <v>872</v>
      </c>
      <c r="B1746" t="s">
        <v>554</v>
      </c>
      <c r="C1746">
        <v>888277516</v>
      </c>
      <c r="D1746" s="1" t="s">
        <v>5405</v>
      </c>
      <c r="E1746" s="14">
        <v>43214</v>
      </c>
      <c r="F1746" s="15" t="s">
        <v>5406</v>
      </c>
      <c r="G1746" s="16">
        <f t="shared" si="27"/>
        <v>9.3773148148068586E-5</v>
      </c>
      <c r="I1746" t="b">
        <v>0</v>
      </c>
    </row>
    <row r="1747" spans="1:9" ht="14.85" customHeight="1" x14ac:dyDescent="0.3">
      <c r="A1747" t="s">
        <v>872</v>
      </c>
      <c r="B1747" t="s">
        <v>554</v>
      </c>
      <c r="C1747">
        <v>888277516</v>
      </c>
      <c r="D1747" s="1" t="s">
        <v>5407</v>
      </c>
      <c r="E1747" s="14">
        <v>43214</v>
      </c>
      <c r="F1747" s="15" t="s">
        <v>5408</v>
      </c>
      <c r="G1747" s="16">
        <f t="shared" si="27"/>
        <v>7.8067129629655341E-5</v>
      </c>
      <c r="I1747" t="b">
        <v>1</v>
      </c>
    </row>
    <row r="1748" spans="1:9" ht="14.85" customHeight="1" x14ac:dyDescent="0.3">
      <c r="A1748" t="s">
        <v>872</v>
      </c>
      <c r="B1748" t="s">
        <v>665</v>
      </c>
      <c r="C1748">
        <v>888277516</v>
      </c>
      <c r="D1748" s="1" t="s">
        <v>4887</v>
      </c>
      <c r="E1748" s="14">
        <v>43214</v>
      </c>
      <c r="F1748" s="15" t="s">
        <v>5409</v>
      </c>
      <c r="G1748" s="16">
        <f t="shared" si="27"/>
        <v>5.6780092592600973E-4</v>
      </c>
      <c r="I1748" t="b">
        <v>0</v>
      </c>
    </row>
    <row r="1749" spans="1:9" ht="14.85" customHeight="1" x14ac:dyDescent="0.3">
      <c r="A1749" t="s">
        <v>872</v>
      </c>
      <c r="B1749" t="s">
        <v>665</v>
      </c>
      <c r="C1749">
        <v>888277516</v>
      </c>
      <c r="D1749" s="1" t="s">
        <v>3598</v>
      </c>
      <c r="E1749" s="14">
        <v>43214</v>
      </c>
      <c r="F1749" s="15" t="s">
        <v>5410</v>
      </c>
      <c r="G1749" s="16">
        <f t="shared" si="27"/>
        <v>2.392708333333049E-4</v>
      </c>
      <c r="I1749" t="b">
        <v>0</v>
      </c>
    </row>
    <row r="1750" spans="1:9" ht="14.85" customHeight="1" x14ac:dyDescent="0.3">
      <c r="A1750" t="s">
        <v>872</v>
      </c>
      <c r="B1750" t="s">
        <v>665</v>
      </c>
      <c r="C1750">
        <v>888277516</v>
      </c>
      <c r="D1750" s="1" t="s">
        <v>4007</v>
      </c>
      <c r="E1750" s="14">
        <v>43214</v>
      </c>
      <c r="F1750" s="15" t="s">
        <v>5411</v>
      </c>
      <c r="G1750" s="16">
        <f t="shared" si="27"/>
        <v>1.748958333332995E-4</v>
      </c>
      <c r="I1750" t="b">
        <v>0</v>
      </c>
    </row>
    <row r="1751" spans="1:9" ht="14.85" customHeight="1" x14ac:dyDescent="0.3">
      <c r="A1751" t="s">
        <v>872</v>
      </c>
      <c r="B1751" t="s">
        <v>665</v>
      </c>
      <c r="C1751">
        <v>888277516</v>
      </c>
      <c r="D1751" s="1" t="s">
        <v>5412</v>
      </c>
      <c r="E1751" s="14">
        <v>43214</v>
      </c>
      <c r="F1751" s="15" t="s">
        <v>5413</v>
      </c>
      <c r="G1751" s="16">
        <f t="shared" si="27"/>
        <v>4.8451388888892666E-4</v>
      </c>
      <c r="I1751" t="b">
        <v>0</v>
      </c>
    </row>
    <row r="1752" spans="1:9" ht="14.85" customHeight="1" x14ac:dyDescent="0.3">
      <c r="A1752" t="s">
        <v>872</v>
      </c>
      <c r="B1752" t="s">
        <v>665</v>
      </c>
      <c r="C1752">
        <v>888277516</v>
      </c>
      <c r="D1752" s="1" t="s">
        <v>5414</v>
      </c>
      <c r="E1752" s="14">
        <v>43214</v>
      </c>
      <c r="F1752" s="15" t="s">
        <v>5415</v>
      </c>
      <c r="G1752" s="16">
        <f t="shared" si="27"/>
        <v>4.7651620370370296E-4</v>
      </c>
      <c r="I1752" t="b">
        <v>0</v>
      </c>
    </row>
    <row r="1753" spans="1:9" ht="14.85" customHeight="1" x14ac:dyDescent="0.3">
      <c r="A1753" t="s">
        <v>872</v>
      </c>
      <c r="B1753" t="s">
        <v>665</v>
      </c>
      <c r="C1753">
        <v>888277516</v>
      </c>
      <c r="D1753" s="1" t="s">
        <v>5416</v>
      </c>
      <c r="E1753" s="14">
        <v>43214</v>
      </c>
      <c r="F1753" s="15" t="s">
        <v>5417</v>
      </c>
      <c r="G1753" s="16">
        <f t="shared" si="27"/>
        <v>1.2984953703698565E-4</v>
      </c>
      <c r="I1753" t="b">
        <v>0</v>
      </c>
    </row>
    <row r="1754" spans="1:9" ht="14.85" customHeight="1" x14ac:dyDescent="0.3">
      <c r="A1754" t="s">
        <v>872</v>
      </c>
      <c r="B1754" t="s">
        <v>665</v>
      </c>
      <c r="C1754">
        <v>888277516</v>
      </c>
      <c r="D1754" s="1" t="s">
        <v>5418</v>
      </c>
      <c r="E1754" s="14">
        <v>43214</v>
      </c>
      <c r="F1754" s="15" t="s">
        <v>5419</v>
      </c>
      <c r="G1754" s="16">
        <f t="shared" si="27"/>
        <v>6.5265046296303364E-4</v>
      </c>
      <c r="I1754" t="b">
        <v>0</v>
      </c>
    </row>
    <row r="1755" spans="1:9" ht="14.85" customHeight="1" x14ac:dyDescent="0.3">
      <c r="A1755" t="s">
        <v>872</v>
      </c>
      <c r="B1755" t="s">
        <v>665</v>
      </c>
      <c r="C1755">
        <v>888277516</v>
      </c>
      <c r="D1755" s="1" t="s">
        <v>4889</v>
      </c>
      <c r="E1755" s="14">
        <v>43214</v>
      </c>
      <c r="F1755" s="15" t="s">
        <v>5420</v>
      </c>
      <c r="G1755" s="16">
        <f t="shared" si="27"/>
        <v>4.6614583333326465E-4</v>
      </c>
      <c r="I1755" t="b">
        <v>0</v>
      </c>
    </row>
    <row r="1756" spans="1:9" ht="14.85" customHeight="1" x14ac:dyDescent="0.3">
      <c r="A1756" t="s">
        <v>872</v>
      </c>
      <c r="B1756" t="s">
        <v>665</v>
      </c>
      <c r="C1756">
        <v>888277516</v>
      </c>
      <c r="D1756" s="1" t="s">
        <v>3422</v>
      </c>
      <c r="E1756" s="14">
        <v>43214</v>
      </c>
      <c r="F1756" s="15" t="s">
        <v>5421</v>
      </c>
      <c r="G1756" s="16">
        <f t="shared" si="27"/>
        <v>2.3957175925926055E-4</v>
      </c>
      <c r="I1756" t="b">
        <v>0</v>
      </c>
    </row>
    <row r="1757" spans="1:9" ht="14.85" customHeight="1" x14ac:dyDescent="0.3">
      <c r="A1757" t="s">
        <v>872</v>
      </c>
      <c r="B1757" t="s">
        <v>665</v>
      </c>
      <c r="C1757">
        <v>888277516</v>
      </c>
      <c r="D1757" s="1" t="s">
        <v>3424</v>
      </c>
      <c r="E1757" s="14">
        <v>43214</v>
      </c>
      <c r="F1757" s="15" t="s">
        <v>5422</v>
      </c>
      <c r="G1757" s="16">
        <f t="shared" si="27"/>
        <v>4.7861111111113797E-4</v>
      </c>
      <c r="I1757" t="b">
        <v>1</v>
      </c>
    </row>
    <row r="1758" spans="1:9" ht="14.85" customHeight="1" x14ac:dyDescent="0.3">
      <c r="A1758" t="s">
        <v>872</v>
      </c>
      <c r="B1758" t="s">
        <v>762</v>
      </c>
      <c r="C1758">
        <v>888277516</v>
      </c>
      <c r="D1758" s="1" t="s">
        <v>3426</v>
      </c>
      <c r="E1758" s="14">
        <v>43214</v>
      </c>
      <c r="F1758" s="15" t="s">
        <v>5423</v>
      </c>
      <c r="G1758" s="16">
        <f t="shared" si="27"/>
        <v>3.3967592592587526E-4</v>
      </c>
      <c r="I1758" t="b">
        <v>0</v>
      </c>
    </row>
    <row r="1759" spans="1:9" ht="14.85" customHeight="1" x14ac:dyDescent="0.3">
      <c r="A1759" t="s">
        <v>872</v>
      </c>
      <c r="B1759" t="s">
        <v>762</v>
      </c>
      <c r="C1759">
        <v>888277516</v>
      </c>
      <c r="D1759" s="1" t="s">
        <v>5424</v>
      </c>
      <c r="E1759" s="14">
        <v>43214</v>
      </c>
      <c r="F1759" s="15" t="s">
        <v>5425</v>
      </c>
      <c r="G1759" s="16">
        <f t="shared" si="27"/>
        <v>1.5943518518519717E-3</v>
      </c>
      <c r="I1759" t="b">
        <v>0</v>
      </c>
    </row>
    <row r="1760" spans="1:9" ht="14.85" customHeight="1" x14ac:dyDescent="0.3">
      <c r="A1760" t="s">
        <v>872</v>
      </c>
      <c r="B1760" t="s">
        <v>762</v>
      </c>
      <c r="C1760">
        <v>888277516</v>
      </c>
      <c r="D1760" s="1" t="s">
        <v>5426</v>
      </c>
      <c r="E1760" s="14">
        <v>43214</v>
      </c>
      <c r="F1760" s="15" t="s">
        <v>5427</v>
      </c>
      <c r="G1760" s="16">
        <f t="shared" si="27"/>
        <v>6.2094907407406197E-4</v>
      </c>
      <c r="I1760" t="b">
        <v>0</v>
      </c>
    </row>
    <row r="1761" spans="1:9" ht="14.85" customHeight="1" x14ac:dyDescent="0.3">
      <c r="A1761" t="s">
        <v>872</v>
      </c>
      <c r="B1761" t="s">
        <v>762</v>
      </c>
      <c r="C1761">
        <v>888277516</v>
      </c>
      <c r="D1761" s="1" t="s">
        <v>5300</v>
      </c>
      <c r="E1761" s="14">
        <v>43214</v>
      </c>
      <c r="F1761" s="15" t="s">
        <v>5428</v>
      </c>
      <c r="G1761" s="16">
        <f t="shared" si="27"/>
        <v>1.4130787037025527E-4</v>
      </c>
      <c r="I1761" t="b">
        <v>1</v>
      </c>
    </row>
    <row r="1762" spans="1:9" ht="14.85" customHeight="1" x14ac:dyDescent="0.3">
      <c r="A1762" t="s">
        <v>872</v>
      </c>
      <c r="B1762" t="s">
        <v>2</v>
      </c>
      <c r="C1762">
        <v>888277516</v>
      </c>
      <c r="D1762" s="1" t="s">
        <v>5429</v>
      </c>
      <c r="E1762" s="14">
        <v>43223</v>
      </c>
      <c r="F1762" s="15" t="s">
        <v>5430</v>
      </c>
      <c r="I1762" t="b">
        <v>0</v>
      </c>
    </row>
    <row r="1763" spans="1:9" ht="14.85" customHeight="1" x14ac:dyDescent="0.3">
      <c r="A1763" t="s">
        <v>872</v>
      </c>
      <c r="B1763" t="s">
        <v>2</v>
      </c>
      <c r="C1763">
        <v>888277516</v>
      </c>
      <c r="D1763" s="1" t="s">
        <v>3466</v>
      </c>
      <c r="E1763" s="14">
        <v>43223</v>
      </c>
      <c r="F1763" s="15" t="s">
        <v>5431</v>
      </c>
      <c r="G1763" s="16">
        <f t="shared" si="27"/>
        <v>5.7094907407406748E-5</v>
      </c>
      <c r="I1763" t="b">
        <v>0</v>
      </c>
    </row>
    <row r="1764" spans="1:9" ht="14.85" customHeight="1" x14ac:dyDescent="0.3">
      <c r="A1764" t="s">
        <v>872</v>
      </c>
      <c r="B1764" t="s">
        <v>2</v>
      </c>
      <c r="C1764">
        <v>888277516</v>
      </c>
      <c r="D1764" s="1" t="s">
        <v>5432</v>
      </c>
      <c r="E1764" s="14">
        <v>43223</v>
      </c>
      <c r="F1764" s="15" t="s">
        <v>5433</v>
      </c>
      <c r="G1764" s="16">
        <f t="shared" si="27"/>
        <v>1.1803240740740351E-4</v>
      </c>
      <c r="I1764" t="b">
        <v>0</v>
      </c>
    </row>
    <row r="1765" spans="1:9" s="18" customFormat="1" ht="14.85" customHeight="1" thickBot="1" x14ac:dyDescent="0.35">
      <c r="A1765" s="18" t="s">
        <v>872</v>
      </c>
      <c r="B1765" s="18" t="s">
        <v>2</v>
      </c>
      <c r="C1765" s="18">
        <v>888277516</v>
      </c>
      <c r="D1765" s="19" t="s">
        <v>3405</v>
      </c>
      <c r="E1765" s="20">
        <v>43223</v>
      </c>
      <c r="F1765" s="21" t="s">
        <v>5434</v>
      </c>
      <c r="G1765" s="22">
        <f t="shared" si="27"/>
        <v>6.5023148148157794E-5</v>
      </c>
      <c r="H1765" s="22"/>
      <c r="I1765" s="18" t="b">
        <v>0</v>
      </c>
    </row>
    <row r="1766" spans="1:9" ht="14.85" customHeight="1" x14ac:dyDescent="0.3">
      <c r="A1766" t="s">
        <v>872</v>
      </c>
      <c r="B1766" t="s">
        <v>2</v>
      </c>
      <c r="C1766">
        <v>911279847</v>
      </c>
      <c r="D1766" s="1" t="s">
        <v>3538</v>
      </c>
      <c r="E1766" s="14">
        <v>43223</v>
      </c>
      <c r="F1766" s="15" t="s">
        <v>3342</v>
      </c>
      <c r="G1766" s="16">
        <f t="shared" si="27"/>
        <v>0.7950899768518519</v>
      </c>
      <c r="I1766" t="b">
        <v>1</v>
      </c>
    </row>
    <row r="1767" spans="1:9" ht="14.85" customHeight="1" x14ac:dyDescent="0.3">
      <c r="A1767" t="s">
        <v>872</v>
      </c>
      <c r="B1767" t="s">
        <v>879</v>
      </c>
      <c r="C1767">
        <v>911279847</v>
      </c>
      <c r="D1767" s="1" t="s">
        <v>5435</v>
      </c>
      <c r="E1767" s="14">
        <v>43223</v>
      </c>
      <c r="F1767" s="15" t="s">
        <v>5436</v>
      </c>
      <c r="G1767" s="16">
        <f t="shared" si="27"/>
        <v>2.2247800925925265E-3</v>
      </c>
      <c r="I1767" t="b">
        <v>0</v>
      </c>
    </row>
    <row r="1768" spans="1:9" ht="14.85" customHeight="1" x14ac:dyDescent="0.3">
      <c r="A1768" t="s">
        <v>872</v>
      </c>
      <c r="B1768" t="s">
        <v>879</v>
      </c>
      <c r="C1768">
        <v>911279847</v>
      </c>
      <c r="D1768" s="1" t="s">
        <v>3545</v>
      </c>
      <c r="E1768" s="14">
        <v>43223</v>
      </c>
      <c r="F1768" s="15" t="s">
        <v>5437</v>
      </c>
      <c r="G1768" s="16">
        <f t="shared" si="27"/>
        <v>1.3609490740740249E-3</v>
      </c>
      <c r="I1768" t="b">
        <v>1</v>
      </c>
    </row>
    <row r="1769" spans="1:9" ht="14.85" customHeight="1" x14ac:dyDescent="0.3">
      <c r="A1769" t="s">
        <v>872</v>
      </c>
      <c r="B1769" t="s">
        <v>881</v>
      </c>
      <c r="C1769">
        <v>911279847</v>
      </c>
      <c r="D1769" s="1" t="s">
        <v>5438</v>
      </c>
      <c r="E1769" s="14">
        <v>43223</v>
      </c>
      <c r="F1769" s="15" t="s">
        <v>5439</v>
      </c>
      <c r="G1769" s="16">
        <f t="shared" si="27"/>
        <v>1.3673842592594188E-3</v>
      </c>
      <c r="I1769" t="b">
        <v>0</v>
      </c>
    </row>
    <row r="1770" spans="1:9" ht="14.85" customHeight="1" x14ac:dyDescent="0.3">
      <c r="A1770" t="s">
        <v>872</v>
      </c>
      <c r="B1770" t="s">
        <v>881</v>
      </c>
      <c r="C1770">
        <v>911279847</v>
      </c>
      <c r="D1770" s="1" t="s">
        <v>5440</v>
      </c>
      <c r="E1770" s="14">
        <v>43223</v>
      </c>
      <c r="F1770" s="15" t="s">
        <v>5441</v>
      </c>
      <c r="G1770" s="16">
        <f t="shared" si="27"/>
        <v>6.9548611111081016E-5</v>
      </c>
      <c r="I1770" t="b">
        <v>0</v>
      </c>
    </row>
    <row r="1771" spans="1:9" ht="14.85" customHeight="1" x14ac:dyDescent="0.3">
      <c r="A1771" t="s">
        <v>872</v>
      </c>
      <c r="B1771" t="s">
        <v>881</v>
      </c>
      <c r="C1771">
        <v>911279847</v>
      </c>
      <c r="D1771" s="1" t="s">
        <v>3437</v>
      </c>
      <c r="E1771" s="14">
        <v>43223</v>
      </c>
      <c r="F1771" s="15" t="s">
        <v>5442</v>
      </c>
      <c r="G1771" s="16">
        <f t="shared" si="27"/>
        <v>1.1304398148148653E-4</v>
      </c>
      <c r="I1771" t="b">
        <v>1</v>
      </c>
    </row>
    <row r="1772" spans="1:9" ht="14.85" customHeight="1" x14ac:dyDescent="0.3">
      <c r="A1772" t="s">
        <v>872</v>
      </c>
      <c r="B1772" t="s">
        <v>554</v>
      </c>
      <c r="C1772">
        <v>911279847</v>
      </c>
      <c r="D1772" s="1" t="s">
        <v>3814</v>
      </c>
      <c r="E1772" s="14">
        <v>43223</v>
      </c>
      <c r="F1772" s="15" t="s">
        <v>5443</v>
      </c>
      <c r="G1772" s="16">
        <f t="shared" si="27"/>
        <v>1.798703703703608E-3</v>
      </c>
      <c r="I1772" t="b">
        <v>1</v>
      </c>
    </row>
    <row r="1773" spans="1:9" ht="14.85" customHeight="1" x14ac:dyDescent="0.3">
      <c r="A1773" t="s">
        <v>872</v>
      </c>
      <c r="B1773" t="s">
        <v>665</v>
      </c>
      <c r="C1773">
        <v>911279847</v>
      </c>
      <c r="D1773" s="1" t="s">
        <v>5444</v>
      </c>
      <c r="E1773" s="14">
        <v>43223</v>
      </c>
      <c r="F1773" s="15" t="s">
        <v>5445</v>
      </c>
      <c r="G1773" s="16">
        <f t="shared" si="27"/>
        <v>2.737604166666685E-3</v>
      </c>
      <c r="I1773" t="b">
        <v>0</v>
      </c>
    </row>
    <row r="1774" spans="1:9" ht="14.85" customHeight="1" x14ac:dyDescent="0.3">
      <c r="A1774" t="s">
        <v>872</v>
      </c>
      <c r="B1774" t="s">
        <v>665</v>
      </c>
      <c r="C1774">
        <v>911279847</v>
      </c>
      <c r="D1774" s="1" t="s">
        <v>4118</v>
      </c>
      <c r="E1774" s="14">
        <v>43223</v>
      </c>
      <c r="F1774" s="15" t="s">
        <v>5446</v>
      </c>
      <c r="G1774" s="16">
        <f t="shared" si="27"/>
        <v>4.6802083333341571E-4</v>
      </c>
      <c r="I1774" t="b">
        <v>0</v>
      </c>
    </row>
    <row r="1775" spans="1:9" ht="14.85" customHeight="1" x14ac:dyDescent="0.3">
      <c r="A1775" t="s">
        <v>872</v>
      </c>
      <c r="B1775" t="s">
        <v>665</v>
      </c>
      <c r="C1775">
        <v>911279847</v>
      </c>
      <c r="D1775" s="1" t="s">
        <v>3424</v>
      </c>
      <c r="E1775" s="14">
        <v>43223</v>
      </c>
      <c r="F1775" s="15" t="s">
        <v>5447</v>
      </c>
      <c r="G1775" s="16">
        <f t="shared" si="27"/>
        <v>3.8974537037028689E-4</v>
      </c>
      <c r="I1775" t="b">
        <v>1</v>
      </c>
    </row>
    <row r="1776" spans="1:9" s="18" customFormat="1" ht="14.85" customHeight="1" thickBot="1" x14ac:dyDescent="0.35">
      <c r="A1776" s="18" t="s">
        <v>872</v>
      </c>
      <c r="B1776" s="18" t="s">
        <v>762</v>
      </c>
      <c r="C1776" s="18">
        <v>911279847</v>
      </c>
      <c r="D1776" s="19" t="s">
        <v>907</v>
      </c>
      <c r="E1776" s="20">
        <v>43223</v>
      </c>
      <c r="F1776" s="21" t="s">
        <v>5448</v>
      </c>
      <c r="G1776" s="22">
        <f t="shared" si="27"/>
        <v>5.5082060185185355E-3</v>
      </c>
      <c r="H1776" s="22"/>
      <c r="I1776" s="18" t="b">
        <v>1</v>
      </c>
    </row>
    <row r="1777" spans="1:9" ht="14.85" customHeight="1" x14ac:dyDescent="0.3">
      <c r="A1777" t="s">
        <v>872</v>
      </c>
      <c r="B1777" t="s">
        <v>2</v>
      </c>
      <c r="C1777">
        <v>939957168</v>
      </c>
      <c r="D1777" s="1" t="s">
        <v>3466</v>
      </c>
      <c r="E1777" s="14">
        <v>43214</v>
      </c>
      <c r="F1777" s="15" t="s">
        <v>3343</v>
      </c>
      <c r="G1777" s="16">
        <f t="shared" si="27"/>
        <v>4.9951574074074023E-2</v>
      </c>
      <c r="I1777" t="b">
        <v>0</v>
      </c>
    </row>
    <row r="1778" spans="1:9" ht="14.85" customHeight="1" x14ac:dyDescent="0.3">
      <c r="A1778" t="s">
        <v>872</v>
      </c>
      <c r="B1778" t="s">
        <v>2</v>
      </c>
      <c r="C1778">
        <v>939957168</v>
      </c>
      <c r="D1778" s="1" t="s">
        <v>3538</v>
      </c>
      <c r="E1778" s="14">
        <v>43214</v>
      </c>
      <c r="F1778" s="15" t="s">
        <v>3344</v>
      </c>
      <c r="G1778" s="16">
        <f t="shared" si="27"/>
        <v>3.2627314814825947E-4</v>
      </c>
      <c r="I1778" t="b">
        <v>1</v>
      </c>
    </row>
    <row r="1779" spans="1:9" ht="14.85" customHeight="1" x14ac:dyDescent="0.3">
      <c r="A1779" t="s">
        <v>872</v>
      </c>
      <c r="B1779" t="s">
        <v>879</v>
      </c>
      <c r="C1779">
        <v>939957168</v>
      </c>
      <c r="D1779" s="1" t="s">
        <v>5011</v>
      </c>
      <c r="E1779" s="14">
        <v>43214</v>
      </c>
      <c r="F1779" s="15" t="s">
        <v>5449</v>
      </c>
      <c r="G1779" s="16">
        <f t="shared" si="27"/>
        <v>1.3218634259258843E-3</v>
      </c>
      <c r="I1779" t="b">
        <v>0</v>
      </c>
    </row>
    <row r="1780" spans="1:9" ht="14.85" customHeight="1" x14ac:dyDescent="0.3">
      <c r="A1780" t="s">
        <v>872</v>
      </c>
      <c r="B1780" t="s">
        <v>879</v>
      </c>
      <c r="C1780">
        <v>939957168</v>
      </c>
      <c r="D1780" s="1" t="s">
        <v>4652</v>
      </c>
      <c r="E1780" s="14">
        <v>43214</v>
      </c>
      <c r="F1780" s="15" t="s">
        <v>5450</v>
      </c>
      <c r="G1780" s="16">
        <f t="shared" si="27"/>
        <v>3.8353009259262105E-4</v>
      </c>
      <c r="I1780" t="b">
        <v>0</v>
      </c>
    </row>
    <row r="1781" spans="1:9" ht="14.85" customHeight="1" x14ac:dyDescent="0.3">
      <c r="A1781" t="s">
        <v>872</v>
      </c>
      <c r="B1781" t="s">
        <v>879</v>
      </c>
      <c r="C1781">
        <v>939957168</v>
      </c>
      <c r="D1781" s="1" t="s">
        <v>4898</v>
      </c>
      <c r="E1781" s="14">
        <v>43214</v>
      </c>
      <c r="F1781" s="15" t="s">
        <v>5451</v>
      </c>
      <c r="G1781" s="16">
        <f t="shared" si="27"/>
        <v>1.8709490740731471E-4</v>
      </c>
      <c r="I1781" t="b">
        <v>0</v>
      </c>
    </row>
    <row r="1782" spans="1:9" ht="14.85" customHeight="1" x14ac:dyDescent="0.3">
      <c r="A1782" t="s">
        <v>872</v>
      </c>
      <c r="B1782" t="s">
        <v>879</v>
      </c>
      <c r="C1782">
        <v>939957168</v>
      </c>
      <c r="D1782" s="1" t="s">
        <v>5452</v>
      </c>
      <c r="E1782" s="14">
        <v>43214</v>
      </c>
      <c r="F1782" s="15" t="s">
        <v>5453</v>
      </c>
      <c r="G1782" s="16">
        <f t="shared" si="27"/>
        <v>3.1614583333328117E-4</v>
      </c>
      <c r="I1782" t="b">
        <v>0</v>
      </c>
    </row>
    <row r="1783" spans="1:9" ht="14.85" customHeight="1" x14ac:dyDescent="0.3">
      <c r="A1783" t="s">
        <v>872</v>
      </c>
      <c r="B1783" t="s">
        <v>879</v>
      </c>
      <c r="C1783">
        <v>939957168</v>
      </c>
      <c r="D1783" s="1" t="s">
        <v>5454</v>
      </c>
      <c r="E1783" s="14">
        <v>43214</v>
      </c>
      <c r="F1783" s="15" t="s">
        <v>5455</v>
      </c>
      <c r="G1783" s="16">
        <f t="shared" si="27"/>
        <v>4.6223379629628525E-4</v>
      </c>
      <c r="I1783" t="b">
        <v>0</v>
      </c>
    </row>
    <row r="1784" spans="1:9" ht="14.85" customHeight="1" x14ac:dyDescent="0.3">
      <c r="A1784" t="s">
        <v>872</v>
      </c>
      <c r="B1784" t="s">
        <v>879</v>
      </c>
      <c r="C1784">
        <v>939957168</v>
      </c>
      <c r="D1784" s="1" t="s">
        <v>5456</v>
      </c>
      <c r="E1784" s="14">
        <v>43214</v>
      </c>
      <c r="F1784" s="15" t="s">
        <v>5457</v>
      </c>
      <c r="G1784" s="16">
        <f t="shared" si="27"/>
        <v>6.9401620370379558E-4</v>
      </c>
      <c r="I1784" t="b">
        <v>1</v>
      </c>
    </row>
    <row r="1785" spans="1:9" ht="14.85" customHeight="1" x14ac:dyDescent="0.3">
      <c r="A1785" t="s">
        <v>872</v>
      </c>
      <c r="B1785" t="s">
        <v>881</v>
      </c>
      <c r="C1785">
        <v>939957168</v>
      </c>
      <c r="D1785" s="1" t="s">
        <v>5458</v>
      </c>
      <c r="E1785" s="14">
        <v>43214</v>
      </c>
      <c r="F1785" s="15" t="s">
        <v>5459</v>
      </c>
      <c r="G1785" s="16">
        <f t="shared" si="27"/>
        <v>5.6457638888889328E-3</v>
      </c>
      <c r="I1785" t="b">
        <v>0</v>
      </c>
    </row>
    <row r="1786" spans="1:9" ht="14.85" customHeight="1" x14ac:dyDescent="0.3">
      <c r="A1786" t="s">
        <v>872</v>
      </c>
      <c r="B1786" t="s">
        <v>881</v>
      </c>
      <c r="C1786">
        <v>939957168</v>
      </c>
      <c r="D1786" s="1" t="s">
        <v>5458</v>
      </c>
      <c r="E1786" s="14">
        <v>43214</v>
      </c>
      <c r="F1786" s="15" t="s">
        <v>5460</v>
      </c>
      <c r="G1786" s="16">
        <f t="shared" si="27"/>
        <v>1.6255671296295793E-3</v>
      </c>
      <c r="I1786" t="b">
        <v>0</v>
      </c>
    </row>
    <row r="1787" spans="1:9" ht="14.85" customHeight="1" x14ac:dyDescent="0.3">
      <c r="A1787" t="s">
        <v>872</v>
      </c>
      <c r="B1787" t="s">
        <v>881</v>
      </c>
      <c r="C1787">
        <v>939957168</v>
      </c>
      <c r="D1787" s="1" t="s">
        <v>5461</v>
      </c>
      <c r="E1787" s="14">
        <v>43215</v>
      </c>
      <c r="F1787" s="15" t="s">
        <v>5462</v>
      </c>
      <c r="G1787" s="16">
        <f>(TIME(23,59,59.999)-F1786)+F1787</f>
        <v>3.4535532407406803E-3</v>
      </c>
      <c r="I1787" t="b">
        <v>1</v>
      </c>
    </row>
    <row r="1788" spans="1:9" ht="14.85" customHeight="1" x14ac:dyDescent="0.3">
      <c r="A1788" t="s">
        <v>872</v>
      </c>
      <c r="B1788" t="s">
        <v>554</v>
      </c>
      <c r="C1788">
        <v>939957168</v>
      </c>
      <c r="D1788" s="1" t="s">
        <v>3412</v>
      </c>
      <c r="E1788" s="14">
        <v>43215</v>
      </c>
      <c r="F1788" s="15" t="s">
        <v>5463</v>
      </c>
      <c r="G1788" s="16">
        <f t="shared" si="27"/>
        <v>2.3451261574074077E-2</v>
      </c>
      <c r="I1788" t="b">
        <v>0</v>
      </c>
    </row>
    <row r="1789" spans="1:9" ht="14.85" customHeight="1" x14ac:dyDescent="0.3">
      <c r="A1789" t="s">
        <v>872</v>
      </c>
      <c r="B1789" t="s">
        <v>554</v>
      </c>
      <c r="C1789">
        <v>939957168</v>
      </c>
      <c r="D1789" s="1" t="s">
        <v>5464</v>
      </c>
      <c r="E1789" s="14">
        <v>43215</v>
      </c>
      <c r="F1789" s="15" t="s">
        <v>5465</v>
      </c>
      <c r="G1789" s="16">
        <f t="shared" si="27"/>
        <v>5.6222222222221743E-4</v>
      </c>
      <c r="I1789" t="b">
        <v>0</v>
      </c>
    </row>
    <row r="1790" spans="1:9" ht="14.85" customHeight="1" x14ac:dyDescent="0.3">
      <c r="A1790" t="s">
        <v>872</v>
      </c>
      <c r="B1790" t="s">
        <v>554</v>
      </c>
      <c r="C1790">
        <v>939957168</v>
      </c>
      <c r="D1790" s="1" t="s">
        <v>4524</v>
      </c>
      <c r="E1790" s="14">
        <v>43215</v>
      </c>
      <c r="F1790" s="15" t="s">
        <v>5466</v>
      </c>
      <c r="G1790" s="16">
        <f t="shared" si="27"/>
        <v>6.2020833333333719E-4</v>
      </c>
      <c r="I1790" t="b">
        <v>1</v>
      </c>
    </row>
    <row r="1791" spans="1:9" ht="14.85" customHeight="1" x14ac:dyDescent="0.3">
      <c r="A1791" t="s">
        <v>872</v>
      </c>
      <c r="B1791" t="s">
        <v>665</v>
      </c>
      <c r="C1791">
        <v>939957168</v>
      </c>
      <c r="D1791" s="1" t="s">
        <v>3424</v>
      </c>
      <c r="E1791" s="14">
        <v>43215</v>
      </c>
      <c r="F1791" s="15" t="s">
        <v>5467</v>
      </c>
      <c r="G1791" s="16">
        <f t="shared" si="27"/>
        <v>9.7571759259259053E-4</v>
      </c>
      <c r="I1791" t="b">
        <v>1</v>
      </c>
    </row>
    <row r="1792" spans="1:9" ht="14.85" customHeight="1" x14ac:dyDescent="0.3">
      <c r="A1792" t="s">
        <v>872</v>
      </c>
      <c r="B1792" t="s">
        <v>762</v>
      </c>
      <c r="C1792">
        <v>939957168</v>
      </c>
      <c r="D1792" s="1" t="s">
        <v>5468</v>
      </c>
      <c r="E1792" s="14">
        <v>43215</v>
      </c>
      <c r="F1792" s="15" t="s">
        <v>5469</v>
      </c>
      <c r="G1792" s="16">
        <f t="shared" si="27"/>
        <v>8.8548842592592603E-3</v>
      </c>
      <c r="I1792" t="b">
        <v>0</v>
      </c>
    </row>
    <row r="1793" spans="1:9" s="18" customFormat="1" ht="14.85" customHeight="1" thickBot="1" x14ac:dyDescent="0.35">
      <c r="A1793" s="18" t="s">
        <v>872</v>
      </c>
      <c r="B1793" s="18" t="s">
        <v>762</v>
      </c>
      <c r="C1793" s="18">
        <v>939957168</v>
      </c>
      <c r="D1793" s="19" t="s">
        <v>5300</v>
      </c>
      <c r="E1793" s="20">
        <v>43215</v>
      </c>
      <c r="F1793" s="21" t="s">
        <v>5470</v>
      </c>
      <c r="G1793" s="22">
        <f t="shared" si="27"/>
        <v>4.11331018518514E-4</v>
      </c>
      <c r="H1793" s="22"/>
      <c r="I1793" s="18" t="b">
        <v>1</v>
      </c>
    </row>
    <row r="1794" spans="1:9" ht="14.85" customHeight="1" x14ac:dyDescent="0.3">
      <c r="A1794" t="s">
        <v>872</v>
      </c>
      <c r="B1794" t="s">
        <v>2</v>
      </c>
      <c r="C1794">
        <v>942151132</v>
      </c>
      <c r="D1794" s="1" t="s">
        <v>3470</v>
      </c>
      <c r="E1794" s="14">
        <v>43215</v>
      </c>
      <c r="F1794" s="15" t="s">
        <v>3345</v>
      </c>
      <c r="G1794" s="16">
        <f t="shared" si="27"/>
        <v>0.8758658796296297</v>
      </c>
      <c r="I1794" t="b">
        <v>0</v>
      </c>
    </row>
    <row r="1795" spans="1:9" ht="14.85" customHeight="1" x14ac:dyDescent="0.3">
      <c r="A1795" t="s">
        <v>872</v>
      </c>
      <c r="B1795" t="s">
        <v>2</v>
      </c>
      <c r="C1795">
        <v>942151132</v>
      </c>
      <c r="D1795" s="1" t="s">
        <v>5471</v>
      </c>
      <c r="E1795" s="14">
        <v>43215</v>
      </c>
      <c r="F1795" s="15" t="s">
        <v>3346</v>
      </c>
      <c r="G1795" s="16">
        <f t="shared" si="27"/>
        <v>3.3758101851855127E-4</v>
      </c>
      <c r="I1795" t="b">
        <v>0</v>
      </c>
    </row>
    <row r="1796" spans="1:9" ht="14.85" customHeight="1" x14ac:dyDescent="0.3">
      <c r="A1796" t="s">
        <v>872</v>
      </c>
      <c r="B1796" t="s">
        <v>2</v>
      </c>
      <c r="C1796">
        <v>942151132</v>
      </c>
      <c r="D1796" s="1" t="s">
        <v>5472</v>
      </c>
      <c r="E1796" s="14">
        <v>43215</v>
      </c>
      <c r="F1796" s="15" t="s">
        <v>3347</v>
      </c>
      <c r="G1796" s="16">
        <f t="shared" ref="G1796:G1859" si="28">F1796-F1795</f>
        <v>6.2569444444382505E-5</v>
      </c>
      <c r="I1796" t="b">
        <v>0</v>
      </c>
    </row>
    <row r="1797" spans="1:9" ht="14.85" customHeight="1" x14ac:dyDescent="0.3">
      <c r="A1797" t="s">
        <v>872</v>
      </c>
      <c r="B1797" t="s">
        <v>2</v>
      </c>
      <c r="C1797">
        <v>942151132</v>
      </c>
      <c r="D1797" s="1" t="s">
        <v>3860</v>
      </c>
      <c r="E1797" s="14">
        <v>43215</v>
      </c>
      <c r="F1797" s="15" t="s">
        <v>3348</v>
      </c>
      <c r="G1797" s="16">
        <f t="shared" si="28"/>
        <v>3.0482638888884583E-4</v>
      </c>
      <c r="I1797" t="b">
        <v>0</v>
      </c>
    </row>
    <row r="1798" spans="1:9" ht="14.85" customHeight="1" x14ac:dyDescent="0.3">
      <c r="A1798" t="s">
        <v>872</v>
      </c>
      <c r="B1798" t="s">
        <v>2</v>
      </c>
      <c r="C1798">
        <v>942151132</v>
      </c>
      <c r="D1798" s="1" t="s">
        <v>3538</v>
      </c>
      <c r="E1798" s="14">
        <v>43215</v>
      </c>
      <c r="F1798" s="15" t="s">
        <v>3349</v>
      </c>
      <c r="G1798" s="16">
        <f t="shared" si="28"/>
        <v>7.651620370374701E-5</v>
      </c>
      <c r="I1798" t="b">
        <v>1</v>
      </c>
    </row>
    <row r="1799" spans="1:9" ht="14.85" customHeight="1" x14ac:dyDescent="0.3">
      <c r="A1799" t="s">
        <v>872</v>
      </c>
      <c r="B1799" t="s">
        <v>879</v>
      </c>
      <c r="C1799">
        <v>942151132</v>
      </c>
      <c r="D1799" s="1" t="s">
        <v>5473</v>
      </c>
      <c r="E1799" s="14">
        <v>43215</v>
      </c>
      <c r="F1799" s="15" t="s">
        <v>5474</v>
      </c>
      <c r="G1799" s="16">
        <f t="shared" si="28"/>
        <v>7.6840277777767696E-4</v>
      </c>
      <c r="I1799" t="b">
        <v>0</v>
      </c>
    </row>
    <row r="1800" spans="1:9" ht="14.85" customHeight="1" x14ac:dyDescent="0.3">
      <c r="A1800" t="s">
        <v>872</v>
      </c>
      <c r="B1800" t="s">
        <v>879</v>
      </c>
      <c r="C1800">
        <v>942151132</v>
      </c>
      <c r="D1800" s="1" t="s">
        <v>3543</v>
      </c>
      <c r="E1800" s="14">
        <v>43215</v>
      </c>
      <c r="F1800" s="15" t="s">
        <v>5475</v>
      </c>
      <c r="G1800" s="16">
        <f t="shared" si="28"/>
        <v>9.4177083333346623E-4</v>
      </c>
      <c r="I1800" t="b">
        <v>0</v>
      </c>
    </row>
    <row r="1801" spans="1:9" ht="14.85" customHeight="1" x14ac:dyDescent="0.3">
      <c r="A1801" t="s">
        <v>872</v>
      </c>
      <c r="B1801" t="s">
        <v>879</v>
      </c>
      <c r="C1801">
        <v>942151132</v>
      </c>
      <c r="D1801" s="1" t="s">
        <v>5476</v>
      </c>
      <c r="E1801" s="14">
        <v>43215</v>
      </c>
      <c r="F1801" s="15" t="s">
        <v>5477</v>
      </c>
      <c r="G1801" s="16">
        <f t="shared" si="28"/>
        <v>1.5145833333329861E-4</v>
      </c>
      <c r="I1801" t="b">
        <v>0</v>
      </c>
    </row>
    <row r="1802" spans="1:9" ht="14.85" customHeight="1" x14ac:dyDescent="0.3">
      <c r="A1802" t="s">
        <v>872</v>
      </c>
      <c r="B1802" t="s">
        <v>879</v>
      </c>
      <c r="C1802">
        <v>942151132</v>
      </c>
      <c r="D1802" s="1" t="s">
        <v>3694</v>
      </c>
      <c r="E1802" s="14">
        <v>43215</v>
      </c>
      <c r="F1802" s="15" t="s">
        <v>5478</v>
      </c>
      <c r="G1802" s="16">
        <f t="shared" si="28"/>
        <v>1.8160879629625093E-4</v>
      </c>
      <c r="I1802" t="b">
        <v>0</v>
      </c>
    </row>
    <row r="1803" spans="1:9" ht="14.85" customHeight="1" x14ac:dyDescent="0.3">
      <c r="A1803" t="s">
        <v>872</v>
      </c>
      <c r="B1803" t="s">
        <v>879</v>
      </c>
      <c r="C1803">
        <v>942151132</v>
      </c>
      <c r="D1803" s="1" t="s">
        <v>3545</v>
      </c>
      <c r="E1803" s="14">
        <v>43215</v>
      </c>
      <c r="F1803" s="15" t="s">
        <v>5479</v>
      </c>
      <c r="G1803" s="16">
        <f t="shared" si="28"/>
        <v>7.9699074074124354E-5</v>
      </c>
      <c r="I1803" t="b">
        <v>1</v>
      </c>
    </row>
    <row r="1804" spans="1:9" ht="14.85" customHeight="1" x14ac:dyDescent="0.3">
      <c r="A1804" t="s">
        <v>872</v>
      </c>
      <c r="B1804" t="s">
        <v>881</v>
      </c>
      <c r="C1804">
        <v>942151132</v>
      </c>
      <c r="D1804" s="1" t="s">
        <v>3549</v>
      </c>
      <c r="E1804" s="14">
        <v>43215</v>
      </c>
      <c r="F1804" s="15" t="s">
        <v>5480</v>
      </c>
      <c r="G1804" s="16">
        <f t="shared" si="28"/>
        <v>2.6769675925919501E-4</v>
      </c>
      <c r="I1804" t="b">
        <v>0</v>
      </c>
    </row>
    <row r="1805" spans="1:9" ht="14.85" customHeight="1" x14ac:dyDescent="0.3">
      <c r="A1805" t="s">
        <v>872</v>
      </c>
      <c r="B1805" t="s">
        <v>881</v>
      </c>
      <c r="C1805">
        <v>942151132</v>
      </c>
      <c r="D1805" s="1" t="s">
        <v>3408</v>
      </c>
      <c r="E1805" s="14">
        <v>43215</v>
      </c>
      <c r="F1805" s="15" t="s">
        <v>5481</v>
      </c>
      <c r="G1805" s="16">
        <f t="shared" si="28"/>
        <v>3.096875000000443E-4</v>
      </c>
      <c r="I1805" t="b">
        <v>0</v>
      </c>
    </row>
    <row r="1806" spans="1:9" ht="14.85" customHeight="1" x14ac:dyDescent="0.3">
      <c r="A1806" t="s">
        <v>872</v>
      </c>
      <c r="B1806" t="s">
        <v>881</v>
      </c>
      <c r="C1806">
        <v>942151132</v>
      </c>
      <c r="D1806" s="1" t="s">
        <v>4795</v>
      </c>
      <c r="E1806" s="14">
        <v>43215</v>
      </c>
      <c r="F1806" s="15" t="s">
        <v>5482</v>
      </c>
      <c r="G1806" s="16">
        <f t="shared" si="28"/>
        <v>8.2440972222219688E-4</v>
      </c>
      <c r="I1806" t="b">
        <v>0</v>
      </c>
    </row>
    <row r="1807" spans="1:9" ht="14.85" customHeight="1" x14ac:dyDescent="0.3">
      <c r="A1807" t="s">
        <v>872</v>
      </c>
      <c r="B1807" t="s">
        <v>881</v>
      </c>
      <c r="C1807">
        <v>942151132</v>
      </c>
      <c r="D1807" s="1" t="s">
        <v>5483</v>
      </c>
      <c r="E1807" s="14">
        <v>43215</v>
      </c>
      <c r="F1807" s="15" t="s">
        <v>5484</v>
      </c>
      <c r="G1807" s="16">
        <f t="shared" si="28"/>
        <v>4.4407407407409671E-4</v>
      </c>
      <c r="I1807" t="b">
        <v>0</v>
      </c>
    </row>
    <row r="1808" spans="1:9" ht="14.85" customHeight="1" x14ac:dyDescent="0.3">
      <c r="A1808" t="s">
        <v>872</v>
      </c>
      <c r="B1808" t="s">
        <v>881</v>
      </c>
      <c r="C1808">
        <v>942151132</v>
      </c>
      <c r="D1808" s="1" t="s">
        <v>5485</v>
      </c>
      <c r="E1808" s="14">
        <v>43215</v>
      </c>
      <c r="F1808" s="15" t="s">
        <v>5486</v>
      </c>
      <c r="G1808" s="16">
        <f t="shared" si="28"/>
        <v>3.5565972222217912E-4</v>
      </c>
      <c r="I1808" t="b">
        <v>0</v>
      </c>
    </row>
    <row r="1809" spans="1:9" ht="14.85" customHeight="1" x14ac:dyDescent="0.3">
      <c r="A1809" t="s">
        <v>872</v>
      </c>
      <c r="B1809" t="s">
        <v>881</v>
      </c>
      <c r="C1809">
        <v>942151132</v>
      </c>
      <c r="D1809" s="1" t="s">
        <v>5487</v>
      </c>
      <c r="E1809" s="14">
        <v>43215</v>
      </c>
      <c r="F1809" s="15" t="s">
        <v>5488</v>
      </c>
      <c r="G1809" s="16">
        <f t="shared" si="28"/>
        <v>2.6954861111117001E-4</v>
      </c>
      <c r="I1809" t="b">
        <v>0</v>
      </c>
    </row>
    <row r="1810" spans="1:9" ht="14.85" customHeight="1" x14ac:dyDescent="0.3">
      <c r="A1810" t="s">
        <v>872</v>
      </c>
      <c r="B1810" t="s">
        <v>881</v>
      </c>
      <c r="C1810">
        <v>942151132</v>
      </c>
      <c r="D1810" s="1" t="s">
        <v>5489</v>
      </c>
      <c r="E1810" s="14">
        <v>43215</v>
      </c>
      <c r="F1810" s="15" t="s">
        <v>5490</v>
      </c>
      <c r="G1810" s="16">
        <f t="shared" si="28"/>
        <v>2.5542824074065162E-4</v>
      </c>
      <c r="I1810" t="b">
        <v>1</v>
      </c>
    </row>
    <row r="1811" spans="1:9" ht="14.85" customHeight="1" x14ac:dyDescent="0.3">
      <c r="A1811" t="s">
        <v>872</v>
      </c>
      <c r="B1811" t="s">
        <v>554</v>
      </c>
      <c r="C1811">
        <v>942151132</v>
      </c>
      <c r="D1811" s="1" t="s">
        <v>3490</v>
      </c>
      <c r="E1811" s="14">
        <v>43215</v>
      </c>
      <c r="F1811" s="15" t="s">
        <v>5491</v>
      </c>
      <c r="G1811" s="16">
        <f t="shared" si="28"/>
        <v>4.9182870370378939E-4</v>
      </c>
      <c r="I1811" t="b">
        <v>1</v>
      </c>
    </row>
    <row r="1812" spans="1:9" ht="14.85" customHeight="1" x14ac:dyDescent="0.3">
      <c r="A1812" t="s">
        <v>872</v>
      </c>
      <c r="B1812" t="s">
        <v>665</v>
      </c>
      <c r="C1812">
        <v>942151132</v>
      </c>
      <c r="D1812" s="1" t="s">
        <v>3424</v>
      </c>
      <c r="E1812" s="14">
        <v>43215</v>
      </c>
      <c r="F1812" s="15" t="s">
        <v>5492</v>
      </c>
      <c r="G1812" s="16">
        <f t="shared" si="28"/>
        <v>1.7355787037036663E-3</v>
      </c>
      <c r="I1812" t="b">
        <v>1</v>
      </c>
    </row>
    <row r="1813" spans="1:9" ht="14.85" customHeight="1" x14ac:dyDescent="0.3">
      <c r="A1813" t="s">
        <v>872</v>
      </c>
      <c r="B1813" t="s">
        <v>762</v>
      </c>
      <c r="C1813">
        <v>942151132</v>
      </c>
      <c r="D1813" s="1" t="s">
        <v>3840</v>
      </c>
      <c r="E1813" s="14">
        <v>43215</v>
      </c>
      <c r="F1813" s="15" t="s">
        <v>5493</v>
      </c>
      <c r="G1813" s="16">
        <f t="shared" si="28"/>
        <v>2.537731481482286E-4</v>
      </c>
      <c r="I1813" t="b">
        <v>0</v>
      </c>
    </row>
    <row r="1814" spans="1:9" ht="14.85" customHeight="1" x14ac:dyDescent="0.3">
      <c r="A1814" t="s">
        <v>872</v>
      </c>
      <c r="B1814" t="s">
        <v>762</v>
      </c>
      <c r="C1814">
        <v>942151132</v>
      </c>
      <c r="D1814" s="1" t="s">
        <v>4230</v>
      </c>
      <c r="E1814" s="14">
        <v>43215</v>
      </c>
      <c r="F1814" s="15" t="s">
        <v>5494</v>
      </c>
      <c r="G1814" s="16">
        <f t="shared" si="28"/>
        <v>4.44212962962931E-4</v>
      </c>
      <c r="I1814" t="b">
        <v>0</v>
      </c>
    </row>
    <row r="1815" spans="1:9" ht="14.85" customHeight="1" x14ac:dyDescent="0.3">
      <c r="A1815" t="s">
        <v>872</v>
      </c>
      <c r="B1815" t="s">
        <v>762</v>
      </c>
      <c r="C1815">
        <v>942151132</v>
      </c>
      <c r="D1815" s="1" t="s">
        <v>4491</v>
      </c>
      <c r="E1815" s="14">
        <v>43215</v>
      </c>
      <c r="F1815" s="15" t="s">
        <v>5495</v>
      </c>
      <c r="G1815" s="16">
        <f t="shared" si="28"/>
        <v>6.4999999999981739E-5</v>
      </c>
      <c r="I1815" t="b">
        <v>0</v>
      </c>
    </row>
    <row r="1816" spans="1:9" ht="14.85" customHeight="1" x14ac:dyDescent="0.3">
      <c r="A1816" t="s">
        <v>872</v>
      </c>
      <c r="B1816" t="s">
        <v>762</v>
      </c>
      <c r="C1816">
        <v>942151132</v>
      </c>
      <c r="D1816" s="1" t="s">
        <v>3823</v>
      </c>
      <c r="E1816" s="14">
        <v>43215</v>
      </c>
      <c r="F1816" s="15" t="s">
        <v>5496</v>
      </c>
      <c r="G1816" s="16">
        <f t="shared" si="28"/>
        <v>1.7377083333333099E-3</v>
      </c>
      <c r="I1816" t="b">
        <v>0</v>
      </c>
    </row>
    <row r="1817" spans="1:9" ht="14.85" customHeight="1" x14ac:dyDescent="0.3">
      <c r="A1817" t="s">
        <v>872</v>
      </c>
      <c r="B1817" t="s">
        <v>762</v>
      </c>
      <c r="C1817">
        <v>942151132</v>
      </c>
      <c r="D1817" s="1" t="s">
        <v>3428</v>
      </c>
      <c r="E1817" s="14">
        <v>43215</v>
      </c>
      <c r="F1817" s="15" t="s">
        <v>5497</v>
      </c>
      <c r="G1817" s="16">
        <f t="shared" si="28"/>
        <v>8.5373379629629653E-3</v>
      </c>
      <c r="I1817" t="b">
        <v>0</v>
      </c>
    </row>
    <row r="1818" spans="1:9" ht="14.85" customHeight="1" x14ac:dyDescent="0.3">
      <c r="A1818" t="s">
        <v>872</v>
      </c>
      <c r="B1818" t="s">
        <v>762</v>
      </c>
      <c r="C1818">
        <v>942151132</v>
      </c>
      <c r="D1818" s="1" t="s">
        <v>3426</v>
      </c>
      <c r="E1818" s="14">
        <v>43215</v>
      </c>
      <c r="F1818" s="15" t="s">
        <v>5498</v>
      </c>
      <c r="G1818" s="16">
        <f t="shared" si="28"/>
        <v>1.2510416666666746E-4</v>
      </c>
      <c r="I1818" t="b">
        <v>0</v>
      </c>
    </row>
    <row r="1819" spans="1:9" s="18" customFormat="1" ht="14.85" customHeight="1" thickBot="1" x14ac:dyDescent="0.35">
      <c r="A1819" s="18" t="s">
        <v>872</v>
      </c>
      <c r="B1819" s="18" t="s">
        <v>762</v>
      </c>
      <c r="C1819" s="18">
        <v>942151132</v>
      </c>
      <c r="D1819" s="19" t="s">
        <v>907</v>
      </c>
      <c r="E1819" s="20">
        <v>43215</v>
      </c>
      <c r="F1819" s="21" t="s">
        <v>5499</v>
      </c>
      <c r="G1819" s="22">
        <f t="shared" si="28"/>
        <v>2.2676041666666036E-3</v>
      </c>
      <c r="H1819" s="22"/>
      <c r="I1819" s="18" t="b">
        <v>1</v>
      </c>
    </row>
    <row r="1820" spans="1:9" ht="14.85" customHeight="1" x14ac:dyDescent="0.3">
      <c r="A1820" t="s">
        <v>872</v>
      </c>
      <c r="B1820" t="s">
        <v>2</v>
      </c>
      <c r="C1820">
        <v>968474708</v>
      </c>
      <c r="D1820" s="1" t="s">
        <v>3400</v>
      </c>
      <c r="E1820" s="14">
        <v>43216</v>
      </c>
      <c r="F1820" s="15" t="s">
        <v>3350</v>
      </c>
      <c r="I1820" t="b">
        <v>0</v>
      </c>
    </row>
    <row r="1821" spans="1:9" ht="14.85" customHeight="1" x14ac:dyDescent="0.3">
      <c r="A1821" t="s">
        <v>872</v>
      </c>
      <c r="B1821" t="s">
        <v>2</v>
      </c>
      <c r="C1821">
        <v>968474708</v>
      </c>
      <c r="D1821" s="1" t="s">
        <v>3788</v>
      </c>
      <c r="E1821" s="14">
        <v>43216</v>
      </c>
      <c r="F1821" s="15" t="s">
        <v>3351</v>
      </c>
      <c r="G1821" s="16">
        <f t="shared" si="28"/>
        <v>4.8278935185186445E-4</v>
      </c>
      <c r="I1821" t="b">
        <v>0</v>
      </c>
    </row>
    <row r="1822" spans="1:9" ht="14.85" customHeight="1" x14ac:dyDescent="0.3">
      <c r="A1822" t="s">
        <v>872</v>
      </c>
      <c r="B1822" t="s">
        <v>2</v>
      </c>
      <c r="C1822">
        <v>968474708</v>
      </c>
      <c r="D1822" s="1" t="s">
        <v>3615</v>
      </c>
      <c r="E1822" s="14">
        <v>43216</v>
      </c>
      <c r="F1822" s="15" t="s">
        <v>3352</v>
      </c>
      <c r="G1822" s="16">
        <f t="shared" si="28"/>
        <v>1.9313657407404872E-4</v>
      </c>
      <c r="I1822" t="b">
        <v>0</v>
      </c>
    </row>
    <row r="1823" spans="1:9" ht="14.85" customHeight="1" x14ac:dyDescent="0.3">
      <c r="A1823" t="s">
        <v>872</v>
      </c>
      <c r="B1823" t="s">
        <v>2</v>
      </c>
      <c r="C1823">
        <v>968474708</v>
      </c>
      <c r="D1823" s="1" t="s">
        <v>3538</v>
      </c>
      <c r="E1823" s="14">
        <v>43216</v>
      </c>
      <c r="F1823" s="15" t="s">
        <v>3353</v>
      </c>
      <c r="G1823" s="16">
        <f t="shared" si="28"/>
        <v>7.9090277777782436E-4</v>
      </c>
      <c r="I1823" t="b">
        <v>1</v>
      </c>
    </row>
    <row r="1824" spans="1:9" ht="14.85" customHeight="1" x14ac:dyDescent="0.3">
      <c r="A1824" t="s">
        <v>872</v>
      </c>
      <c r="B1824" t="s">
        <v>879</v>
      </c>
      <c r="C1824">
        <v>968474708</v>
      </c>
      <c r="D1824" s="1" t="s">
        <v>3545</v>
      </c>
      <c r="E1824" s="14">
        <v>43216</v>
      </c>
      <c r="F1824" s="15" t="s">
        <v>5500</v>
      </c>
      <c r="G1824" s="16">
        <f t="shared" si="28"/>
        <v>9.9875000000004821E-4</v>
      </c>
      <c r="I1824" t="b">
        <v>1</v>
      </c>
    </row>
    <row r="1825" spans="1:9" ht="14.85" customHeight="1" x14ac:dyDescent="0.3">
      <c r="A1825" t="s">
        <v>872</v>
      </c>
      <c r="B1825" t="s">
        <v>881</v>
      </c>
      <c r="C1825">
        <v>968474708</v>
      </c>
      <c r="D1825" s="1" t="s">
        <v>5501</v>
      </c>
      <c r="E1825" s="14">
        <v>43216</v>
      </c>
      <c r="F1825" s="15" t="s">
        <v>5502</v>
      </c>
      <c r="G1825" s="16">
        <f t="shared" si="28"/>
        <v>4.2997685185175438E-4</v>
      </c>
      <c r="I1825" t="b">
        <v>0</v>
      </c>
    </row>
    <row r="1826" spans="1:9" ht="14.85" customHeight="1" x14ac:dyDescent="0.3">
      <c r="A1826" t="s">
        <v>872</v>
      </c>
      <c r="B1826" t="s">
        <v>881</v>
      </c>
      <c r="C1826">
        <v>968474708</v>
      </c>
      <c r="D1826" s="1" t="s">
        <v>3437</v>
      </c>
      <c r="E1826" s="14">
        <v>43216</v>
      </c>
      <c r="F1826" s="15" t="s">
        <v>5503</v>
      </c>
      <c r="G1826" s="16">
        <f t="shared" si="28"/>
        <v>1.7931712962970803E-4</v>
      </c>
      <c r="I1826" t="b">
        <v>1</v>
      </c>
    </row>
    <row r="1827" spans="1:9" ht="14.85" customHeight="1" x14ac:dyDescent="0.3">
      <c r="A1827" t="s">
        <v>872</v>
      </c>
      <c r="B1827" t="s">
        <v>554</v>
      </c>
      <c r="C1827">
        <v>968474708</v>
      </c>
      <c r="D1827" s="1" t="s">
        <v>3490</v>
      </c>
      <c r="E1827" s="14">
        <v>43216</v>
      </c>
      <c r="F1827" s="15" t="s">
        <v>5504</v>
      </c>
      <c r="G1827" s="16">
        <f t="shared" si="28"/>
        <v>6.7777777777777715E-4</v>
      </c>
      <c r="I1827" t="b">
        <v>1</v>
      </c>
    </row>
    <row r="1828" spans="1:9" ht="14.85" customHeight="1" x14ac:dyDescent="0.3">
      <c r="A1828" t="s">
        <v>872</v>
      </c>
      <c r="B1828" t="s">
        <v>665</v>
      </c>
      <c r="C1828">
        <v>968474708</v>
      </c>
      <c r="D1828" s="1" t="s">
        <v>3598</v>
      </c>
      <c r="E1828" s="14">
        <v>43216</v>
      </c>
      <c r="F1828" s="15" t="s">
        <v>5505</v>
      </c>
      <c r="G1828" s="16">
        <f t="shared" si="28"/>
        <v>3.6579861111107892E-4</v>
      </c>
      <c r="I1828" t="b">
        <v>0</v>
      </c>
    </row>
    <row r="1829" spans="1:9" ht="14.85" customHeight="1" x14ac:dyDescent="0.3">
      <c r="A1829" t="s">
        <v>872</v>
      </c>
      <c r="B1829" t="s">
        <v>665</v>
      </c>
      <c r="C1829">
        <v>968474708</v>
      </c>
      <c r="D1829" s="1" t="s">
        <v>3424</v>
      </c>
      <c r="E1829" s="14">
        <v>43216</v>
      </c>
      <c r="F1829" s="15" t="s">
        <v>5506</v>
      </c>
      <c r="G1829" s="16">
        <f t="shared" si="28"/>
        <v>2.767129629629439E-4</v>
      </c>
      <c r="I1829" t="b">
        <v>1</v>
      </c>
    </row>
    <row r="1830" spans="1:9" ht="14.85" customHeight="1" x14ac:dyDescent="0.3">
      <c r="A1830" t="s">
        <v>872</v>
      </c>
      <c r="B1830" t="s">
        <v>762</v>
      </c>
      <c r="C1830">
        <v>968474708</v>
      </c>
      <c r="D1830" s="1" t="s">
        <v>3426</v>
      </c>
      <c r="E1830" s="14">
        <v>43216</v>
      </c>
      <c r="F1830" s="15" t="s">
        <v>5507</v>
      </c>
      <c r="G1830" s="16">
        <f t="shared" si="28"/>
        <v>6.8163194444448294E-4</v>
      </c>
      <c r="I1830" t="b">
        <v>0</v>
      </c>
    </row>
    <row r="1831" spans="1:9" ht="14.85" customHeight="1" x14ac:dyDescent="0.3">
      <c r="A1831" t="s">
        <v>872</v>
      </c>
      <c r="B1831" t="s">
        <v>762</v>
      </c>
      <c r="C1831">
        <v>968474708</v>
      </c>
      <c r="D1831" s="1" t="s">
        <v>3428</v>
      </c>
      <c r="E1831" s="14">
        <v>43216</v>
      </c>
      <c r="F1831" s="15" t="s">
        <v>5508</v>
      </c>
      <c r="G1831" s="16">
        <f t="shared" si="28"/>
        <v>9.0936342592584651E-4</v>
      </c>
      <c r="I1831" t="b">
        <v>0</v>
      </c>
    </row>
    <row r="1832" spans="1:9" ht="14.85" customHeight="1" x14ac:dyDescent="0.3">
      <c r="A1832" t="s">
        <v>872</v>
      </c>
      <c r="B1832" t="s">
        <v>762</v>
      </c>
      <c r="C1832">
        <v>968474708</v>
      </c>
      <c r="D1832" s="1" t="s">
        <v>3426</v>
      </c>
      <c r="E1832" s="14">
        <v>43216</v>
      </c>
      <c r="F1832" s="15" t="s">
        <v>5509</v>
      </c>
      <c r="G1832" s="16">
        <f t="shared" si="28"/>
        <v>1.5848379629634923E-4</v>
      </c>
      <c r="I1832" t="b">
        <v>0</v>
      </c>
    </row>
    <row r="1833" spans="1:9" ht="14.85" customHeight="1" x14ac:dyDescent="0.3">
      <c r="A1833" t="s">
        <v>872</v>
      </c>
      <c r="B1833" t="s">
        <v>762</v>
      </c>
      <c r="C1833">
        <v>968474708</v>
      </c>
      <c r="D1833" s="1" t="s">
        <v>907</v>
      </c>
      <c r="E1833" s="14">
        <v>43216</v>
      </c>
      <c r="F1833" s="15" t="s">
        <v>5510</v>
      </c>
      <c r="G1833" s="16">
        <f t="shared" si="28"/>
        <v>1.0076967592592689E-3</v>
      </c>
      <c r="I1833" t="b">
        <v>1</v>
      </c>
    </row>
    <row r="1834" spans="1:9" ht="14.85" customHeight="1" x14ac:dyDescent="0.3">
      <c r="A1834" t="s">
        <v>872</v>
      </c>
      <c r="B1834" t="s">
        <v>906</v>
      </c>
      <c r="C1834">
        <v>968474708</v>
      </c>
      <c r="D1834" s="1" t="s">
        <v>907</v>
      </c>
      <c r="E1834" s="14">
        <v>43216</v>
      </c>
      <c r="F1834" s="15" t="s">
        <v>5511</v>
      </c>
      <c r="G1834" s="16">
        <f t="shared" si="28"/>
        <v>7.5254629629650793E-5</v>
      </c>
      <c r="I1834" t="b">
        <v>1</v>
      </c>
    </row>
    <row r="1835" spans="1:9" ht="14.85" customHeight="1" x14ac:dyDescent="0.3">
      <c r="A1835" t="s">
        <v>872</v>
      </c>
      <c r="B1835" t="s">
        <v>2</v>
      </c>
      <c r="C1835">
        <v>968474708</v>
      </c>
      <c r="D1835" s="1" t="s">
        <v>3538</v>
      </c>
      <c r="E1835" s="14">
        <v>43223</v>
      </c>
      <c r="F1835" s="15" t="s">
        <v>5512</v>
      </c>
      <c r="I1835" t="b">
        <v>1</v>
      </c>
    </row>
    <row r="1836" spans="1:9" ht="14.85" customHeight="1" x14ac:dyDescent="0.3">
      <c r="A1836" t="s">
        <v>872</v>
      </c>
      <c r="B1836" t="s">
        <v>879</v>
      </c>
      <c r="C1836">
        <v>968474708</v>
      </c>
      <c r="D1836" s="1" t="s">
        <v>3545</v>
      </c>
      <c r="E1836" s="14">
        <v>43223</v>
      </c>
      <c r="F1836" s="15" t="s">
        <v>5513</v>
      </c>
      <c r="G1836" s="16">
        <f t="shared" si="28"/>
        <v>0.32634980324074075</v>
      </c>
      <c r="I1836" t="b">
        <v>1</v>
      </c>
    </row>
    <row r="1837" spans="1:9" ht="14.85" customHeight="1" x14ac:dyDescent="0.3">
      <c r="A1837" t="s">
        <v>872</v>
      </c>
      <c r="B1837" t="s">
        <v>881</v>
      </c>
      <c r="C1837">
        <v>968474708</v>
      </c>
      <c r="D1837" s="1" t="s">
        <v>3408</v>
      </c>
      <c r="E1837" s="14">
        <v>43223</v>
      </c>
      <c r="F1837" s="15" t="s">
        <v>5514</v>
      </c>
      <c r="G1837" s="16">
        <f t="shared" si="28"/>
        <v>4.8062500000001229E-4</v>
      </c>
      <c r="I1837" t="b">
        <v>0</v>
      </c>
    </row>
    <row r="1838" spans="1:9" ht="14.85" customHeight="1" x14ac:dyDescent="0.3">
      <c r="A1838" t="s">
        <v>872</v>
      </c>
      <c r="B1838" t="s">
        <v>881</v>
      </c>
      <c r="C1838">
        <v>968474708</v>
      </c>
      <c r="D1838" s="1" t="s">
        <v>3437</v>
      </c>
      <c r="E1838" s="14">
        <v>43223</v>
      </c>
      <c r="F1838" s="15" t="s">
        <v>5515</v>
      </c>
      <c r="G1838" s="16">
        <f t="shared" si="28"/>
        <v>6.0760416666666428E-4</v>
      </c>
      <c r="I1838" t="b">
        <v>1</v>
      </c>
    </row>
    <row r="1839" spans="1:9" ht="14.85" customHeight="1" x14ac:dyDescent="0.3">
      <c r="A1839" t="s">
        <v>872</v>
      </c>
      <c r="B1839" t="s">
        <v>554</v>
      </c>
      <c r="C1839">
        <v>968474708</v>
      </c>
      <c r="D1839" s="1" t="s">
        <v>3486</v>
      </c>
      <c r="E1839" s="14">
        <v>43223</v>
      </c>
      <c r="F1839" s="15" t="s">
        <v>5516</v>
      </c>
      <c r="G1839" s="16">
        <f t="shared" si="28"/>
        <v>3.5944444444441226E-4</v>
      </c>
      <c r="I1839" t="b">
        <v>0</v>
      </c>
    </row>
    <row r="1840" spans="1:9" ht="14.85" customHeight="1" x14ac:dyDescent="0.3">
      <c r="A1840" t="s">
        <v>872</v>
      </c>
      <c r="B1840" t="s">
        <v>554</v>
      </c>
      <c r="C1840">
        <v>968474708</v>
      </c>
      <c r="D1840" s="1" t="s">
        <v>3988</v>
      </c>
      <c r="E1840" s="14">
        <v>43223</v>
      </c>
      <c r="F1840" s="15" t="s">
        <v>5517</v>
      </c>
      <c r="G1840" s="16">
        <f t="shared" si="28"/>
        <v>2.1900810185185859E-3</v>
      </c>
      <c r="I1840" t="b">
        <v>1</v>
      </c>
    </row>
    <row r="1841" spans="1:9" ht="14.85" customHeight="1" x14ac:dyDescent="0.3">
      <c r="A1841" t="s">
        <v>872</v>
      </c>
      <c r="B1841" t="s">
        <v>665</v>
      </c>
      <c r="C1841">
        <v>968474708</v>
      </c>
      <c r="D1841" s="1" t="s">
        <v>4009</v>
      </c>
      <c r="E1841" s="14">
        <v>43223</v>
      </c>
      <c r="F1841" s="15" t="s">
        <v>5518</v>
      </c>
      <c r="G1841" s="16">
        <f t="shared" si="28"/>
        <v>9.6126157407400159E-4</v>
      </c>
      <c r="I1841" t="b">
        <v>1</v>
      </c>
    </row>
    <row r="1842" spans="1:9" s="18" customFormat="1" ht="14.85" customHeight="1" thickBot="1" x14ac:dyDescent="0.35">
      <c r="A1842" s="18" t="s">
        <v>872</v>
      </c>
      <c r="B1842" s="18" t="s">
        <v>762</v>
      </c>
      <c r="C1842" s="18">
        <v>968474708</v>
      </c>
      <c r="D1842" s="19" t="s">
        <v>907</v>
      </c>
      <c r="E1842" s="20">
        <v>43223</v>
      </c>
      <c r="F1842" s="21" t="s">
        <v>5519</v>
      </c>
      <c r="G1842" s="22">
        <f t="shared" si="28"/>
        <v>1.6704629629629708E-3</v>
      </c>
      <c r="H1842" s="22"/>
      <c r="I1842" s="18" t="b">
        <v>1</v>
      </c>
    </row>
    <row r="1843" spans="1:9" ht="14.85" customHeight="1" x14ac:dyDescent="0.3">
      <c r="A1843" t="s">
        <v>872</v>
      </c>
      <c r="B1843" t="s">
        <v>2</v>
      </c>
      <c r="C1843">
        <v>969072171</v>
      </c>
      <c r="D1843" s="1" t="s">
        <v>3469</v>
      </c>
      <c r="E1843" s="14">
        <v>43215</v>
      </c>
      <c r="F1843" s="15" t="s">
        <v>3354</v>
      </c>
      <c r="G1843" s="16">
        <f t="shared" si="28"/>
        <v>0.66028282407407413</v>
      </c>
      <c r="I1843" t="b">
        <v>0</v>
      </c>
    </row>
    <row r="1844" spans="1:9" ht="14.85" customHeight="1" x14ac:dyDescent="0.3">
      <c r="A1844" t="s">
        <v>872</v>
      </c>
      <c r="B1844" t="s">
        <v>2</v>
      </c>
      <c r="C1844">
        <v>969072171</v>
      </c>
      <c r="D1844" s="1" t="s">
        <v>3470</v>
      </c>
      <c r="E1844" s="14">
        <v>43215</v>
      </c>
      <c r="F1844" s="15" t="s">
        <v>3355</v>
      </c>
      <c r="G1844" s="16">
        <f t="shared" si="28"/>
        <v>3.0717592592599541E-4</v>
      </c>
      <c r="I1844" t="b">
        <v>0</v>
      </c>
    </row>
    <row r="1845" spans="1:9" ht="14.85" customHeight="1" x14ac:dyDescent="0.3">
      <c r="A1845" t="s">
        <v>872</v>
      </c>
      <c r="B1845" t="s">
        <v>2</v>
      </c>
      <c r="C1845">
        <v>969072171</v>
      </c>
      <c r="D1845" s="1" t="s">
        <v>3469</v>
      </c>
      <c r="E1845" s="14">
        <v>43215</v>
      </c>
      <c r="F1845" s="15" t="s">
        <v>3356</v>
      </c>
      <c r="G1845" s="16">
        <f t="shared" si="28"/>
        <v>1.8018518518503335E-4</v>
      </c>
      <c r="I1845" t="b">
        <v>0</v>
      </c>
    </row>
    <row r="1846" spans="1:9" ht="14.85" customHeight="1" x14ac:dyDescent="0.3">
      <c r="A1846" t="s">
        <v>872</v>
      </c>
      <c r="B1846" t="s">
        <v>2</v>
      </c>
      <c r="C1846">
        <v>969072171</v>
      </c>
      <c r="D1846" s="1" t="s">
        <v>3405</v>
      </c>
      <c r="E1846" s="14">
        <v>43215</v>
      </c>
      <c r="F1846" s="15" t="s">
        <v>3357</v>
      </c>
      <c r="G1846" s="16">
        <f t="shared" si="28"/>
        <v>7.6898148148263346E-5</v>
      </c>
      <c r="I1846" t="b">
        <v>1</v>
      </c>
    </row>
    <row r="1847" spans="1:9" ht="14.85" customHeight="1" x14ac:dyDescent="0.3">
      <c r="A1847" t="s">
        <v>872</v>
      </c>
      <c r="B1847" t="s">
        <v>879</v>
      </c>
      <c r="C1847">
        <v>969072171</v>
      </c>
      <c r="D1847" s="1" t="s">
        <v>5520</v>
      </c>
      <c r="E1847" s="14">
        <v>43215</v>
      </c>
      <c r="F1847" s="15" t="s">
        <v>5521</v>
      </c>
      <c r="G1847" s="16">
        <f t="shared" si="28"/>
        <v>3.7341435185189731E-4</v>
      </c>
      <c r="I1847" t="b">
        <v>0</v>
      </c>
    </row>
    <row r="1848" spans="1:9" ht="14.85" customHeight="1" x14ac:dyDescent="0.3">
      <c r="A1848" t="s">
        <v>872</v>
      </c>
      <c r="B1848" t="s">
        <v>879</v>
      </c>
      <c r="C1848">
        <v>969072171</v>
      </c>
      <c r="D1848" s="1" t="s">
        <v>3656</v>
      </c>
      <c r="E1848" s="14">
        <v>43215</v>
      </c>
      <c r="F1848" s="15" t="s">
        <v>5522</v>
      </c>
      <c r="G1848" s="16">
        <f t="shared" si="28"/>
        <v>1.3394675925915145E-4</v>
      </c>
      <c r="I1848" t="b">
        <v>0</v>
      </c>
    </row>
    <row r="1849" spans="1:9" ht="14.85" customHeight="1" x14ac:dyDescent="0.3">
      <c r="A1849" t="s">
        <v>872</v>
      </c>
      <c r="B1849" t="s">
        <v>879</v>
      </c>
      <c r="C1849">
        <v>969072171</v>
      </c>
      <c r="D1849" s="1" t="s">
        <v>3545</v>
      </c>
      <c r="E1849" s="14">
        <v>43215</v>
      </c>
      <c r="F1849" s="15" t="s">
        <v>5523</v>
      </c>
      <c r="G1849" s="16">
        <f t="shared" si="28"/>
        <v>1.7121527777774759E-4</v>
      </c>
      <c r="I1849" t="b">
        <v>1</v>
      </c>
    </row>
    <row r="1850" spans="1:9" ht="14.85" customHeight="1" x14ac:dyDescent="0.3">
      <c r="A1850" t="s">
        <v>872</v>
      </c>
      <c r="B1850" t="s">
        <v>881</v>
      </c>
      <c r="C1850">
        <v>969072171</v>
      </c>
      <c r="D1850" s="1" t="s">
        <v>3408</v>
      </c>
      <c r="E1850" s="14">
        <v>43215</v>
      </c>
      <c r="F1850" s="15" t="s">
        <v>5524</v>
      </c>
      <c r="G1850" s="16">
        <f t="shared" si="28"/>
        <v>2.7071759259267303E-4</v>
      </c>
      <c r="I1850" t="b">
        <v>0</v>
      </c>
    </row>
    <row r="1851" spans="1:9" ht="14.85" customHeight="1" x14ac:dyDescent="0.3">
      <c r="A1851" t="s">
        <v>872</v>
      </c>
      <c r="B1851" t="s">
        <v>881</v>
      </c>
      <c r="C1851">
        <v>969072171</v>
      </c>
      <c r="D1851" s="1" t="s">
        <v>3549</v>
      </c>
      <c r="E1851" s="14">
        <v>43215</v>
      </c>
      <c r="F1851" s="15" t="s">
        <v>5525</v>
      </c>
      <c r="G1851" s="16">
        <f t="shared" si="28"/>
        <v>6.2263888888891561E-4</v>
      </c>
      <c r="I1851" t="b">
        <v>0</v>
      </c>
    </row>
    <row r="1852" spans="1:9" ht="14.85" customHeight="1" x14ac:dyDescent="0.3">
      <c r="A1852" t="s">
        <v>872</v>
      </c>
      <c r="B1852" t="s">
        <v>881</v>
      </c>
      <c r="C1852">
        <v>969072171</v>
      </c>
      <c r="D1852" s="1" t="s">
        <v>4813</v>
      </c>
      <c r="E1852" s="14">
        <v>43215</v>
      </c>
      <c r="F1852" s="15" t="s">
        <v>5526</v>
      </c>
      <c r="G1852" s="16">
        <f t="shared" si="28"/>
        <v>2.9274305555559987E-4</v>
      </c>
      <c r="I1852" t="b">
        <v>0</v>
      </c>
    </row>
    <row r="1853" spans="1:9" ht="14.85" customHeight="1" x14ac:dyDescent="0.3">
      <c r="A1853" t="s">
        <v>872</v>
      </c>
      <c r="B1853" t="s">
        <v>881</v>
      </c>
      <c r="C1853">
        <v>969072171</v>
      </c>
      <c r="D1853" s="1" t="s">
        <v>5229</v>
      </c>
      <c r="E1853" s="14">
        <v>43215</v>
      </c>
      <c r="F1853" s="15" t="s">
        <v>5527</v>
      </c>
      <c r="G1853" s="16">
        <f t="shared" si="28"/>
        <v>1.4568287037031169E-4</v>
      </c>
      <c r="I1853" t="b">
        <v>0</v>
      </c>
    </row>
    <row r="1854" spans="1:9" ht="14.85" customHeight="1" x14ac:dyDescent="0.3">
      <c r="A1854" t="s">
        <v>872</v>
      </c>
      <c r="B1854" t="s">
        <v>881</v>
      </c>
      <c r="C1854">
        <v>969072171</v>
      </c>
      <c r="D1854" s="1" t="s">
        <v>3437</v>
      </c>
      <c r="E1854" s="14">
        <v>43215</v>
      </c>
      <c r="F1854" s="15" t="s">
        <v>5528</v>
      </c>
      <c r="G1854" s="16">
        <f t="shared" si="28"/>
        <v>1.9427083333334316E-4</v>
      </c>
      <c r="I1854" t="b">
        <v>1</v>
      </c>
    </row>
    <row r="1855" spans="1:9" ht="14.85" customHeight="1" x14ac:dyDescent="0.3">
      <c r="A1855" t="s">
        <v>872</v>
      </c>
      <c r="B1855" t="s">
        <v>554</v>
      </c>
      <c r="C1855">
        <v>969072171</v>
      </c>
      <c r="D1855" s="1" t="s">
        <v>5529</v>
      </c>
      <c r="E1855" s="14">
        <v>43216</v>
      </c>
      <c r="F1855" s="15" t="s">
        <v>5530</v>
      </c>
      <c r="G1855" s="16">
        <f>(TIME(23,59,59.999)-F1854)+F1855</f>
        <v>6.3253472222212317E-4</v>
      </c>
      <c r="I1855" t="b">
        <v>0</v>
      </c>
    </row>
    <row r="1856" spans="1:9" ht="14.85" customHeight="1" x14ac:dyDescent="0.3">
      <c r="A1856" t="s">
        <v>872</v>
      </c>
      <c r="B1856" t="s">
        <v>554</v>
      </c>
      <c r="C1856">
        <v>969072171</v>
      </c>
      <c r="D1856" s="1" t="s">
        <v>3881</v>
      </c>
      <c r="E1856" s="14">
        <v>43216</v>
      </c>
      <c r="F1856" s="15" t="s">
        <v>5531</v>
      </c>
      <c r="G1856" s="16">
        <f t="shared" si="28"/>
        <v>2.1151620370370372E-4</v>
      </c>
      <c r="I1856" t="b">
        <v>0</v>
      </c>
    </row>
    <row r="1857" spans="1:9" ht="14.85" customHeight="1" x14ac:dyDescent="0.3">
      <c r="A1857" t="s">
        <v>872</v>
      </c>
      <c r="B1857" t="s">
        <v>554</v>
      </c>
      <c r="C1857">
        <v>969072171</v>
      </c>
      <c r="D1857" s="1" t="s">
        <v>3490</v>
      </c>
      <c r="E1857" s="14">
        <v>43216</v>
      </c>
      <c r="F1857" s="15" t="s">
        <v>5532</v>
      </c>
      <c r="G1857" s="16">
        <f t="shared" si="28"/>
        <v>1.3685185185185187E-4</v>
      </c>
      <c r="I1857" t="b">
        <v>1</v>
      </c>
    </row>
    <row r="1858" spans="1:9" ht="14.85" customHeight="1" x14ac:dyDescent="0.3">
      <c r="A1858" t="s">
        <v>872</v>
      </c>
      <c r="B1858" t="s">
        <v>665</v>
      </c>
      <c r="C1858">
        <v>969072171</v>
      </c>
      <c r="D1858" s="1" t="s">
        <v>4120</v>
      </c>
      <c r="E1858" s="14">
        <v>43216</v>
      </c>
      <c r="F1858" s="15" t="s">
        <v>5533</v>
      </c>
      <c r="G1858" s="16">
        <f t="shared" si="28"/>
        <v>4.8737268518518509E-4</v>
      </c>
      <c r="I1858" t="b">
        <v>0</v>
      </c>
    </row>
    <row r="1859" spans="1:9" ht="14.85" customHeight="1" x14ac:dyDescent="0.3">
      <c r="A1859" t="s">
        <v>872</v>
      </c>
      <c r="B1859" t="s">
        <v>665</v>
      </c>
      <c r="C1859">
        <v>969072171</v>
      </c>
      <c r="D1859" s="1" t="s">
        <v>3424</v>
      </c>
      <c r="E1859" s="14">
        <v>43216</v>
      </c>
      <c r="F1859" s="15" t="s">
        <v>5534</v>
      </c>
      <c r="G1859" s="16">
        <f t="shared" si="28"/>
        <v>2.5946759259259261E-4</v>
      </c>
      <c r="I1859" t="b">
        <v>1</v>
      </c>
    </row>
    <row r="1860" spans="1:9" ht="14.85" customHeight="1" x14ac:dyDescent="0.3">
      <c r="A1860" t="s">
        <v>872</v>
      </c>
      <c r="B1860" t="s">
        <v>762</v>
      </c>
      <c r="C1860">
        <v>969072171</v>
      </c>
      <c r="D1860" s="1" t="s">
        <v>3426</v>
      </c>
      <c r="E1860" s="14">
        <v>43216</v>
      </c>
      <c r="F1860" s="15" t="s">
        <v>5535</v>
      </c>
      <c r="G1860" s="16">
        <f t="shared" ref="G1860:G1923" si="29">F1860-F1859</f>
        <v>7.4488425925925937E-4</v>
      </c>
      <c r="I1860" t="b">
        <v>0</v>
      </c>
    </row>
    <row r="1861" spans="1:9" ht="14.85" customHeight="1" x14ac:dyDescent="0.3">
      <c r="A1861" t="s">
        <v>872</v>
      </c>
      <c r="B1861" t="s">
        <v>762</v>
      </c>
      <c r="C1861">
        <v>969072171</v>
      </c>
      <c r="D1861" s="1" t="s">
        <v>3428</v>
      </c>
      <c r="E1861" s="14">
        <v>43216</v>
      </c>
      <c r="F1861" s="15" t="s">
        <v>5536</v>
      </c>
      <c r="G1861" s="16">
        <f t="shared" si="29"/>
        <v>5.9384259259259199E-4</v>
      </c>
      <c r="I1861" t="b">
        <v>0</v>
      </c>
    </row>
    <row r="1862" spans="1:9" ht="14.85" customHeight="1" x14ac:dyDescent="0.3">
      <c r="A1862" t="s">
        <v>872</v>
      </c>
      <c r="B1862" t="s">
        <v>762</v>
      </c>
      <c r="C1862">
        <v>969072171</v>
      </c>
      <c r="D1862" s="1" t="s">
        <v>907</v>
      </c>
      <c r="E1862" s="14">
        <v>43216</v>
      </c>
      <c r="F1862" s="15" t="s">
        <v>5537</v>
      </c>
      <c r="G1862" s="16">
        <f t="shared" si="29"/>
        <v>4.675925925925928E-4</v>
      </c>
      <c r="I1862" t="b">
        <v>1</v>
      </c>
    </row>
    <row r="1863" spans="1:9" ht="14.85" customHeight="1" x14ac:dyDescent="0.3">
      <c r="A1863" t="s">
        <v>872</v>
      </c>
      <c r="B1863" t="s">
        <v>906</v>
      </c>
      <c r="C1863">
        <v>969072171</v>
      </c>
      <c r="D1863" s="1" t="s">
        <v>907</v>
      </c>
      <c r="E1863" s="14">
        <v>43216</v>
      </c>
      <c r="F1863" s="15" t="s">
        <v>5538</v>
      </c>
      <c r="G1863" s="16">
        <f t="shared" si="29"/>
        <v>4.6523148148148227E-4</v>
      </c>
      <c r="I1863" t="b">
        <v>1</v>
      </c>
    </row>
    <row r="1864" spans="1:9" ht="14.85" customHeight="1" x14ac:dyDescent="0.3">
      <c r="A1864" t="s">
        <v>872</v>
      </c>
      <c r="B1864" t="s">
        <v>2</v>
      </c>
      <c r="C1864">
        <v>969072171</v>
      </c>
      <c r="D1864" s="1" t="s">
        <v>3470</v>
      </c>
      <c r="E1864" s="14">
        <v>43216</v>
      </c>
      <c r="F1864" s="15" t="s">
        <v>5539</v>
      </c>
      <c r="G1864" s="16">
        <f t="shared" si="29"/>
        <v>2.3785763888888897E-3</v>
      </c>
      <c r="I1864" t="b">
        <v>0</v>
      </c>
    </row>
    <row r="1865" spans="1:9" ht="14.85" customHeight="1" x14ac:dyDescent="0.3">
      <c r="A1865" t="s">
        <v>872</v>
      </c>
      <c r="B1865" t="s">
        <v>2</v>
      </c>
      <c r="C1865">
        <v>969072171</v>
      </c>
      <c r="D1865" s="1" t="s">
        <v>3469</v>
      </c>
      <c r="E1865" s="14">
        <v>43216</v>
      </c>
      <c r="F1865" s="15" t="s">
        <v>5540</v>
      </c>
      <c r="G1865" s="16">
        <f t="shared" si="29"/>
        <v>1.1694444444444209E-4</v>
      </c>
      <c r="I1865" t="b">
        <v>0</v>
      </c>
    </row>
    <row r="1866" spans="1:9" ht="14.85" customHeight="1" x14ac:dyDescent="0.3">
      <c r="A1866" t="s">
        <v>872</v>
      </c>
      <c r="B1866" t="s">
        <v>2</v>
      </c>
      <c r="C1866">
        <v>969072171</v>
      </c>
      <c r="D1866" s="1" t="s">
        <v>3467</v>
      </c>
      <c r="E1866" s="14">
        <v>43216</v>
      </c>
      <c r="F1866" s="15" t="s">
        <v>5541</v>
      </c>
      <c r="G1866" s="16">
        <f t="shared" si="29"/>
        <v>1.1355324074074219E-4</v>
      </c>
      <c r="I1866" t="b">
        <v>0</v>
      </c>
    </row>
    <row r="1867" spans="1:9" ht="14.85" customHeight="1" x14ac:dyDescent="0.3">
      <c r="A1867" t="s">
        <v>872</v>
      </c>
      <c r="B1867" t="s">
        <v>2</v>
      </c>
      <c r="C1867">
        <v>969072171</v>
      </c>
      <c r="D1867" s="1" t="s">
        <v>3470</v>
      </c>
      <c r="E1867" s="14">
        <v>43216</v>
      </c>
      <c r="F1867" s="15" t="s">
        <v>5542</v>
      </c>
      <c r="G1867" s="16">
        <f t="shared" si="29"/>
        <v>1.6570601851851729E-4</v>
      </c>
      <c r="I1867" t="b">
        <v>0</v>
      </c>
    </row>
    <row r="1868" spans="1:9" ht="14.85" customHeight="1" x14ac:dyDescent="0.3">
      <c r="A1868" t="s">
        <v>872</v>
      </c>
      <c r="B1868" t="s">
        <v>2</v>
      </c>
      <c r="C1868">
        <v>969072171</v>
      </c>
      <c r="D1868" s="1" t="s">
        <v>3469</v>
      </c>
      <c r="E1868" s="14">
        <v>43216</v>
      </c>
      <c r="F1868" s="15" t="s">
        <v>5543</v>
      </c>
      <c r="G1868" s="16">
        <f t="shared" si="29"/>
        <v>1.2608796296296326E-4</v>
      </c>
      <c r="I1868" t="b">
        <v>0</v>
      </c>
    </row>
    <row r="1869" spans="1:9" ht="14.85" customHeight="1" x14ac:dyDescent="0.3">
      <c r="A1869" t="s">
        <v>872</v>
      </c>
      <c r="B1869" t="s">
        <v>2</v>
      </c>
      <c r="C1869">
        <v>969072171</v>
      </c>
      <c r="D1869" s="1" t="s">
        <v>3405</v>
      </c>
      <c r="E1869" s="14">
        <v>43216</v>
      </c>
      <c r="F1869" s="15" t="s">
        <v>5544</v>
      </c>
      <c r="G1869" s="16">
        <f t="shared" si="29"/>
        <v>8.6469907407407502E-5</v>
      </c>
      <c r="I1869" t="b">
        <v>1</v>
      </c>
    </row>
    <row r="1870" spans="1:9" ht="14.85" customHeight="1" x14ac:dyDescent="0.3">
      <c r="A1870" t="s">
        <v>872</v>
      </c>
      <c r="B1870" t="s">
        <v>879</v>
      </c>
      <c r="C1870">
        <v>969072171</v>
      </c>
      <c r="D1870" s="1" t="s">
        <v>5545</v>
      </c>
      <c r="E1870" s="14">
        <v>43216</v>
      </c>
      <c r="F1870" s="15" t="s">
        <v>5546</v>
      </c>
      <c r="G1870" s="16">
        <f t="shared" si="29"/>
        <v>4.4435185185185203E-4</v>
      </c>
      <c r="I1870" t="b">
        <v>0</v>
      </c>
    </row>
    <row r="1871" spans="1:9" ht="14.85" customHeight="1" x14ac:dyDescent="0.3">
      <c r="A1871" t="s">
        <v>872</v>
      </c>
      <c r="B1871" t="s">
        <v>879</v>
      </c>
      <c r="C1871">
        <v>969072171</v>
      </c>
      <c r="D1871" s="1" t="s">
        <v>5547</v>
      </c>
      <c r="E1871" s="14">
        <v>43216</v>
      </c>
      <c r="F1871" s="15" t="s">
        <v>5548</v>
      </c>
      <c r="G1871" s="16">
        <f t="shared" si="29"/>
        <v>5.1673611111111191E-4</v>
      </c>
      <c r="I1871" t="b">
        <v>1</v>
      </c>
    </row>
    <row r="1872" spans="1:9" ht="14.85" customHeight="1" x14ac:dyDescent="0.3">
      <c r="A1872" t="s">
        <v>872</v>
      </c>
      <c r="B1872" t="s">
        <v>2</v>
      </c>
      <c r="C1872">
        <v>969072171</v>
      </c>
      <c r="D1872" s="1" t="s">
        <v>3400</v>
      </c>
      <c r="E1872" s="14">
        <v>43222</v>
      </c>
      <c r="F1872" s="15" t="s">
        <v>5549</v>
      </c>
      <c r="G1872" s="16">
        <f t="shared" si="29"/>
        <v>0.71414422453703708</v>
      </c>
      <c r="I1872" t="b">
        <v>0</v>
      </c>
    </row>
    <row r="1873" spans="1:9" ht="14.85" customHeight="1" x14ac:dyDescent="0.3">
      <c r="A1873" t="s">
        <v>872</v>
      </c>
      <c r="B1873" t="s">
        <v>2</v>
      </c>
      <c r="C1873">
        <v>969072171</v>
      </c>
      <c r="D1873" s="1" t="s">
        <v>3405</v>
      </c>
      <c r="E1873" s="14">
        <v>43222</v>
      </c>
      <c r="F1873" s="15" t="s">
        <v>5550</v>
      </c>
      <c r="G1873" s="16">
        <f t="shared" si="29"/>
        <v>1.7694444444449342E-4</v>
      </c>
      <c r="I1873" t="b">
        <v>1</v>
      </c>
    </row>
    <row r="1874" spans="1:9" ht="14.85" customHeight="1" x14ac:dyDescent="0.3">
      <c r="A1874" t="s">
        <v>872</v>
      </c>
      <c r="B1874" t="s">
        <v>879</v>
      </c>
      <c r="C1874">
        <v>969072171</v>
      </c>
      <c r="D1874" s="1" t="s">
        <v>3406</v>
      </c>
      <c r="E1874" s="14">
        <v>43222</v>
      </c>
      <c r="F1874" s="15" t="s">
        <v>5551</v>
      </c>
      <c r="G1874" s="16">
        <f t="shared" si="29"/>
        <v>1.291689814814756E-3</v>
      </c>
      <c r="I1874" t="b">
        <v>1</v>
      </c>
    </row>
    <row r="1875" spans="1:9" ht="14.85" customHeight="1" x14ac:dyDescent="0.3">
      <c r="A1875" t="s">
        <v>872</v>
      </c>
      <c r="B1875" t="s">
        <v>881</v>
      </c>
      <c r="C1875">
        <v>969072171</v>
      </c>
      <c r="D1875" s="1" t="s">
        <v>3437</v>
      </c>
      <c r="E1875" s="14">
        <v>43222</v>
      </c>
      <c r="F1875" s="15" t="s">
        <v>5552</v>
      </c>
      <c r="G1875" s="16">
        <f t="shared" si="29"/>
        <v>1.2289444444444464E-2</v>
      </c>
      <c r="I1875" t="b">
        <v>1</v>
      </c>
    </row>
    <row r="1876" spans="1:9" ht="14.85" customHeight="1" x14ac:dyDescent="0.3">
      <c r="A1876" t="s">
        <v>872</v>
      </c>
      <c r="B1876" t="s">
        <v>554</v>
      </c>
      <c r="C1876">
        <v>969072171</v>
      </c>
      <c r="D1876" s="1" t="s">
        <v>3486</v>
      </c>
      <c r="E1876" s="14">
        <v>43222</v>
      </c>
      <c r="F1876" s="15" t="s">
        <v>5553</v>
      </c>
      <c r="G1876" s="16">
        <f t="shared" si="29"/>
        <v>5.3107638888894027E-4</v>
      </c>
      <c r="I1876" t="b">
        <v>0</v>
      </c>
    </row>
    <row r="1877" spans="1:9" ht="14.85" customHeight="1" x14ac:dyDescent="0.3">
      <c r="A1877" t="s">
        <v>872</v>
      </c>
      <c r="B1877" t="s">
        <v>554</v>
      </c>
      <c r="C1877">
        <v>969072171</v>
      </c>
      <c r="D1877" s="1" t="s">
        <v>3490</v>
      </c>
      <c r="E1877" s="14">
        <v>43222</v>
      </c>
      <c r="F1877" s="15" t="s">
        <v>5554</v>
      </c>
      <c r="G1877" s="16">
        <f t="shared" si="29"/>
        <v>1.9528935185186835E-4</v>
      </c>
      <c r="I1877" t="b">
        <v>1</v>
      </c>
    </row>
    <row r="1878" spans="1:9" ht="14.85" customHeight="1" x14ac:dyDescent="0.3">
      <c r="A1878" t="s">
        <v>872</v>
      </c>
      <c r="B1878" t="s">
        <v>665</v>
      </c>
      <c r="C1878">
        <v>969072171</v>
      </c>
      <c r="D1878" s="1" t="s">
        <v>3424</v>
      </c>
      <c r="E1878" s="14">
        <v>43222</v>
      </c>
      <c r="F1878" s="15" t="s">
        <v>5555</v>
      </c>
      <c r="G1878" s="16">
        <f t="shared" si="29"/>
        <v>7.7932870370356344E-4</v>
      </c>
      <c r="I1878" t="b">
        <v>1</v>
      </c>
    </row>
    <row r="1879" spans="1:9" s="18" customFormat="1" ht="14.85" customHeight="1" thickBot="1" x14ac:dyDescent="0.35">
      <c r="A1879" s="18" t="s">
        <v>872</v>
      </c>
      <c r="B1879" s="18" t="s">
        <v>762</v>
      </c>
      <c r="C1879" s="18">
        <v>969072171</v>
      </c>
      <c r="D1879" s="19" t="s">
        <v>907</v>
      </c>
      <c r="E1879" s="20">
        <v>43222</v>
      </c>
      <c r="F1879" s="21" t="s">
        <v>5556</v>
      </c>
      <c r="G1879" s="22">
        <f t="shared" si="29"/>
        <v>1.8694444444455893E-4</v>
      </c>
      <c r="H1879" s="22"/>
      <c r="I1879" s="18" t="b">
        <v>1</v>
      </c>
    </row>
    <row r="1880" spans="1:9" ht="14.85" customHeight="1" x14ac:dyDescent="0.3">
      <c r="A1880" t="s">
        <v>872</v>
      </c>
      <c r="B1880" t="s">
        <v>2</v>
      </c>
      <c r="C1880">
        <v>982683562</v>
      </c>
      <c r="D1880" s="1" t="s">
        <v>3788</v>
      </c>
      <c r="E1880" s="14">
        <v>43220</v>
      </c>
      <c r="F1880" s="15" t="s">
        <v>3358</v>
      </c>
      <c r="I1880" t="b">
        <v>0</v>
      </c>
    </row>
    <row r="1881" spans="1:9" ht="14.85" customHeight="1" x14ac:dyDescent="0.3">
      <c r="A1881" t="s">
        <v>872</v>
      </c>
      <c r="B1881" t="s">
        <v>2</v>
      </c>
      <c r="C1881">
        <v>982683562</v>
      </c>
      <c r="D1881" s="1" t="s">
        <v>3400</v>
      </c>
      <c r="E1881" s="14">
        <v>43220</v>
      </c>
      <c r="F1881" s="15" t="s">
        <v>3359</v>
      </c>
      <c r="G1881" s="16">
        <f t="shared" si="29"/>
        <v>2.904513888888835E-4</v>
      </c>
      <c r="I1881" t="b">
        <v>0</v>
      </c>
    </row>
    <row r="1882" spans="1:9" ht="14.85" customHeight="1" x14ac:dyDescent="0.3">
      <c r="A1882" t="s">
        <v>872</v>
      </c>
      <c r="B1882" t="s">
        <v>2</v>
      </c>
      <c r="C1882">
        <v>982683562</v>
      </c>
      <c r="D1882" s="1" t="s">
        <v>3615</v>
      </c>
      <c r="E1882" s="14">
        <v>43220</v>
      </c>
      <c r="F1882" s="15" t="s">
        <v>3360</v>
      </c>
      <c r="G1882" s="16">
        <f t="shared" si="29"/>
        <v>1.2812500000000046E-3</v>
      </c>
      <c r="I1882" t="b">
        <v>0</v>
      </c>
    </row>
    <row r="1883" spans="1:9" ht="14.85" customHeight="1" x14ac:dyDescent="0.3">
      <c r="A1883" t="s">
        <v>872</v>
      </c>
      <c r="B1883" t="s">
        <v>2</v>
      </c>
      <c r="C1883">
        <v>982683562</v>
      </c>
      <c r="D1883" s="1" t="s">
        <v>3532</v>
      </c>
      <c r="E1883" s="14">
        <v>43220</v>
      </c>
      <c r="F1883" s="15" t="s">
        <v>3361</v>
      </c>
      <c r="G1883" s="16">
        <f t="shared" si="29"/>
        <v>5.8913194444444594E-4</v>
      </c>
      <c r="I1883" t="b">
        <v>0</v>
      </c>
    </row>
    <row r="1884" spans="1:9" ht="14.85" customHeight="1" x14ac:dyDescent="0.3">
      <c r="A1884" t="s">
        <v>872</v>
      </c>
      <c r="B1884" t="s">
        <v>2</v>
      </c>
      <c r="C1884">
        <v>982683562</v>
      </c>
      <c r="D1884" s="1" t="s">
        <v>3615</v>
      </c>
      <c r="E1884" s="14">
        <v>43220</v>
      </c>
      <c r="F1884" s="15" t="s">
        <v>3362</v>
      </c>
      <c r="G1884" s="16">
        <f t="shared" si="29"/>
        <v>1.4704861111110301E-4</v>
      </c>
      <c r="I1884" t="b">
        <v>0</v>
      </c>
    </row>
    <row r="1885" spans="1:9" ht="14.85" customHeight="1" x14ac:dyDescent="0.3">
      <c r="A1885" t="s">
        <v>872</v>
      </c>
      <c r="B1885" t="s">
        <v>2</v>
      </c>
      <c r="C1885">
        <v>982683562</v>
      </c>
      <c r="D1885" s="1" t="s">
        <v>3538</v>
      </c>
      <c r="E1885" s="14">
        <v>43220</v>
      </c>
      <c r="F1885" s="15" t="s">
        <v>3363</v>
      </c>
      <c r="G1885" s="16">
        <f t="shared" si="29"/>
        <v>1.0473263888888945E-3</v>
      </c>
      <c r="I1885" t="b">
        <v>1</v>
      </c>
    </row>
    <row r="1886" spans="1:9" ht="14.85" customHeight="1" x14ac:dyDescent="0.3">
      <c r="A1886" t="s">
        <v>872</v>
      </c>
      <c r="B1886" t="s">
        <v>879</v>
      </c>
      <c r="C1886">
        <v>982683562</v>
      </c>
      <c r="D1886" s="1" t="s">
        <v>3545</v>
      </c>
      <c r="E1886" s="14">
        <v>43220</v>
      </c>
      <c r="F1886" s="15" t="s">
        <v>5557</v>
      </c>
      <c r="G1886" s="16">
        <f t="shared" si="29"/>
        <v>1.1382523148148194E-3</v>
      </c>
      <c r="I1886" t="b">
        <v>1</v>
      </c>
    </row>
    <row r="1887" spans="1:9" ht="14.85" customHeight="1" x14ac:dyDescent="0.3">
      <c r="A1887" t="s">
        <v>872</v>
      </c>
      <c r="B1887" t="s">
        <v>881</v>
      </c>
      <c r="C1887">
        <v>982683562</v>
      </c>
      <c r="D1887" s="1" t="s">
        <v>3549</v>
      </c>
      <c r="E1887" s="14">
        <v>43220</v>
      </c>
      <c r="F1887" s="15" t="s">
        <v>5558</v>
      </c>
      <c r="G1887" s="16">
        <f t="shared" si="29"/>
        <v>4.6344097222222116E-3</v>
      </c>
      <c r="I1887" t="b">
        <v>0</v>
      </c>
    </row>
    <row r="1888" spans="1:9" ht="14.85" customHeight="1" x14ac:dyDescent="0.3">
      <c r="A1888" t="s">
        <v>872</v>
      </c>
      <c r="B1888" t="s">
        <v>881</v>
      </c>
      <c r="C1888">
        <v>982683562</v>
      </c>
      <c r="D1888" s="1" t="s">
        <v>3557</v>
      </c>
      <c r="E1888" s="14">
        <v>43220</v>
      </c>
      <c r="F1888" s="15" t="s">
        <v>5559</v>
      </c>
      <c r="G1888" s="16">
        <f t="shared" si="29"/>
        <v>1.042361111111112E-3</v>
      </c>
      <c r="I1888" t="b">
        <v>0</v>
      </c>
    </row>
    <row r="1889" spans="1:9" ht="14.85" customHeight="1" x14ac:dyDescent="0.3">
      <c r="A1889" t="s">
        <v>872</v>
      </c>
      <c r="B1889" t="s">
        <v>881</v>
      </c>
      <c r="C1889">
        <v>982683562</v>
      </c>
      <c r="D1889" s="1" t="s">
        <v>4795</v>
      </c>
      <c r="E1889" s="14">
        <v>43220</v>
      </c>
      <c r="F1889" s="15" t="s">
        <v>5560</v>
      </c>
      <c r="G1889" s="16">
        <f t="shared" si="29"/>
        <v>1.5215162037037003E-3</v>
      </c>
      <c r="I1889" t="b">
        <v>0</v>
      </c>
    </row>
    <row r="1890" spans="1:9" ht="14.85" customHeight="1" x14ac:dyDescent="0.3">
      <c r="A1890" t="s">
        <v>872</v>
      </c>
      <c r="B1890" t="s">
        <v>881</v>
      </c>
      <c r="C1890">
        <v>982683562</v>
      </c>
      <c r="D1890" s="1" t="s">
        <v>3437</v>
      </c>
      <c r="E1890" s="14">
        <v>43220</v>
      </c>
      <c r="F1890" s="15" t="s">
        <v>5561</v>
      </c>
      <c r="G1890" s="16">
        <f t="shared" si="29"/>
        <v>5.3291666666667459E-4</v>
      </c>
      <c r="I1890" t="b">
        <v>1</v>
      </c>
    </row>
    <row r="1891" spans="1:9" ht="14.85" customHeight="1" x14ac:dyDescent="0.3">
      <c r="A1891" t="s">
        <v>872</v>
      </c>
      <c r="B1891" t="s">
        <v>554</v>
      </c>
      <c r="C1891">
        <v>982683562</v>
      </c>
      <c r="D1891" s="1" t="s">
        <v>3988</v>
      </c>
      <c r="E1891" s="14">
        <v>43220</v>
      </c>
      <c r="F1891" s="15" t="s">
        <v>5562</v>
      </c>
      <c r="G1891" s="16">
        <f t="shared" si="29"/>
        <v>2.7512499999999968E-3</v>
      </c>
      <c r="I1891" t="b">
        <v>1</v>
      </c>
    </row>
    <row r="1892" spans="1:9" ht="14.85" customHeight="1" x14ac:dyDescent="0.3">
      <c r="A1892" t="s">
        <v>872</v>
      </c>
      <c r="B1892" t="s">
        <v>665</v>
      </c>
      <c r="C1892">
        <v>982683562</v>
      </c>
      <c r="D1892" s="1" t="s">
        <v>3835</v>
      </c>
      <c r="E1892" s="14">
        <v>43220</v>
      </c>
      <c r="F1892" s="15" t="s">
        <v>5563</v>
      </c>
      <c r="G1892" s="16">
        <f t="shared" si="29"/>
        <v>5.8708101851851907E-3</v>
      </c>
      <c r="I1892" t="b">
        <v>0</v>
      </c>
    </row>
    <row r="1893" spans="1:9" ht="14.85" customHeight="1" x14ac:dyDescent="0.3">
      <c r="A1893" t="s">
        <v>872</v>
      </c>
      <c r="B1893" t="s">
        <v>665</v>
      </c>
      <c r="C1893">
        <v>982683562</v>
      </c>
      <c r="D1893" s="1" t="s">
        <v>5564</v>
      </c>
      <c r="E1893" s="14">
        <v>43220</v>
      </c>
      <c r="F1893" s="15" t="s">
        <v>5565</v>
      </c>
      <c r="G1893" s="16">
        <f t="shared" si="29"/>
        <v>1.2884027777777737E-3</v>
      </c>
      <c r="I1893" t="b">
        <v>0</v>
      </c>
    </row>
    <row r="1894" spans="1:9" ht="14.85" customHeight="1" x14ac:dyDescent="0.3">
      <c r="A1894" t="s">
        <v>872</v>
      </c>
      <c r="B1894" t="s">
        <v>665</v>
      </c>
      <c r="C1894">
        <v>982683562</v>
      </c>
      <c r="D1894" s="1" t="s">
        <v>5566</v>
      </c>
      <c r="E1894" s="14">
        <v>43220</v>
      </c>
      <c r="F1894" s="15" t="s">
        <v>5567</v>
      </c>
      <c r="G1894" s="16">
        <f t="shared" si="29"/>
        <v>2.2259259259259367E-4</v>
      </c>
      <c r="I1894" t="b">
        <v>0</v>
      </c>
    </row>
    <row r="1895" spans="1:9" ht="14.85" customHeight="1" x14ac:dyDescent="0.3">
      <c r="A1895" t="s">
        <v>872</v>
      </c>
      <c r="B1895" t="s">
        <v>665</v>
      </c>
      <c r="C1895">
        <v>982683562</v>
      </c>
      <c r="D1895" s="1" t="s">
        <v>5000</v>
      </c>
      <c r="E1895" s="14">
        <v>43220</v>
      </c>
      <c r="F1895" s="15" t="s">
        <v>5568</v>
      </c>
      <c r="G1895" s="16">
        <f t="shared" si="29"/>
        <v>1.8009722222222108E-3</v>
      </c>
      <c r="I1895" t="b">
        <v>1</v>
      </c>
    </row>
    <row r="1896" spans="1:9" ht="14.85" customHeight="1" x14ac:dyDescent="0.3">
      <c r="A1896" t="s">
        <v>872</v>
      </c>
      <c r="B1896" t="s">
        <v>762</v>
      </c>
      <c r="C1896">
        <v>982683562</v>
      </c>
      <c r="D1896" s="1" t="s">
        <v>3823</v>
      </c>
      <c r="E1896" s="14">
        <v>43220</v>
      </c>
      <c r="F1896" s="15" t="s">
        <v>5569</v>
      </c>
      <c r="G1896" s="16">
        <f t="shared" si="29"/>
        <v>5.8814351851851909E-3</v>
      </c>
      <c r="I1896" t="b">
        <v>0</v>
      </c>
    </row>
    <row r="1897" spans="1:9" ht="14.85" customHeight="1" x14ac:dyDescent="0.3">
      <c r="A1897" t="s">
        <v>872</v>
      </c>
      <c r="B1897" t="s">
        <v>762</v>
      </c>
      <c r="C1897">
        <v>982683562</v>
      </c>
      <c r="D1897" s="1" t="s">
        <v>5570</v>
      </c>
      <c r="E1897" s="14">
        <v>43220</v>
      </c>
      <c r="F1897" s="15" t="s">
        <v>5571</v>
      </c>
      <c r="G1897" s="16">
        <f t="shared" si="29"/>
        <v>1.4083101851851965E-3</v>
      </c>
      <c r="I1897" t="b">
        <v>0</v>
      </c>
    </row>
    <row r="1898" spans="1:9" s="18" customFormat="1" ht="14.85" customHeight="1" thickBot="1" x14ac:dyDescent="0.35">
      <c r="A1898" s="18" t="s">
        <v>872</v>
      </c>
      <c r="B1898" s="18" t="s">
        <v>762</v>
      </c>
      <c r="C1898" s="18">
        <v>982683562</v>
      </c>
      <c r="D1898" s="19" t="s">
        <v>5572</v>
      </c>
      <c r="E1898" s="20">
        <v>43220</v>
      </c>
      <c r="F1898" s="21" t="s">
        <v>5573</v>
      </c>
      <c r="G1898" s="22">
        <f t="shared" si="29"/>
        <v>1.0672962962962954E-2</v>
      </c>
      <c r="H1898" s="22"/>
      <c r="I1898" s="18" t="b">
        <v>1</v>
      </c>
    </row>
    <row r="1899" spans="1:9" ht="14.85" customHeight="1" x14ac:dyDescent="0.3">
      <c r="A1899" t="s">
        <v>872</v>
      </c>
      <c r="B1899" t="s">
        <v>2</v>
      </c>
      <c r="C1899">
        <v>986152387</v>
      </c>
      <c r="D1899" s="1" t="s">
        <v>3400</v>
      </c>
      <c r="E1899" s="14">
        <v>43219</v>
      </c>
      <c r="F1899" s="15" t="s">
        <v>3364</v>
      </c>
      <c r="G1899" s="16">
        <f t="shared" si="29"/>
        <v>0.74396040509259254</v>
      </c>
      <c r="I1899" t="b">
        <v>0</v>
      </c>
    </row>
    <row r="1900" spans="1:9" ht="14.85" customHeight="1" x14ac:dyDescent="0.3">
      <c r="A1900" t="s">
        <v>872</v>
      </c>
      <c r="B1900" t="s">
        <v>2</v>
      </c>
      <c r="C1900">
        <v>986152387</v>
      </c>
      <c r="D1900" s="1" t="s">
        <v>3402</v>
      </c>
      <c r="E1900" s="14">
        <v>43219</v>
      </c>
      <c r="F1900" s="15" t="s">
        <v>3365</v>
      </c>
      <c r="G1900" s="16">
        <f t="shared" si="29"/>
        <v>5.905787037038257E-4</v>
      </c>
      <c r="I1900" t="b">
        <v>0</v>
      </c>
    </row>
    <row r="1901" spans="1:9" ht="14.85" customHeight="1" x14ac:dyDescent="0.3">
      <c r="A1901" t="s">
        <v>872</v>
      </c>
      <c r="B1901" t="s">
        <v>2</v>
      </c>
      <c r="C1901">
        <v>986152387</v>
      </c>
      <c r="D1901" s="1" t="s">
        <v>3615</v>
      </c>
      <c r="E1901" s="14">
        <v>43219</v>
      </c>
      <c r="F1901" s="15" t="s">
        <v>3366</v>
      </c>
      <c r="G1901" s="16">
        <f t="shared" si="29"/>
        <v>1.4701388888882505E-4</v>
      </c>
      <c r="I1901" t="b">
        <v>0</v>
      </c>
    </row>
    <row r="1902" spans="1:9" ht="14.85" customHeight="1" x14ac:dyDescent="0.3">
      <c r="A1902" t="s">
        <v>872</v>
      </c>
      <c r="B1902" t="s">
        <v>2</v>
      </c>
      <c r="C1902">
        <v>986152387</v>
      </c>
      <c r="D1902" s="1" t="s">
        <v>3788</v>
      </c>
      <c r="E1902" s="14">
        <v>43219</v>
      </c>
      <c r="F1902" s="15" t="s">
        <v>3367</v>
      </c>
      <c r="G1902" s="16">
        <f t="shared" si="29"/>
        <v>8.6403935185175307E-4</v>
      </c>
      <c r="I1902" t="b">
        <v>0</v>
      </c>
    </row>
    <row r="1903" spans="1:9" ht="14.85" customHeight="1" x14ac:dyDescent="0.3">
      <c r="A1903" t="s">
        <v>872</v>
      </c>
      <c r="B1903" t="s">
        <v>2</v>
      </c>
      <c r="C1903">
        <v>986152387</v>
      </c>
      <c r="D1903" s="1" t="s">
        <v>3401</v>
      </c>
      <c r="E1903" s="14">
        <v>43219</v>
      </c>
      <c r="F1903" s="15" t="s">
        <v>3368</v>
      </c>
      <c r="G1903" s="16">
        <f t="shared" si="29"/>
        <v>1.2451388888901072E-4</v>
      </c>
      <c r="I1903" t="b">
        <v>0</v>
      </c>
    </row>
    <row r="1904" spans="1:9" ht="14.85" customHeight="1" x14ac:dyDescent="0.3">
      <c r="A1904" t="s">
        <v>872</v>
      </c>
      <c r="B1904" t="s">
        <v>2</v>
      </c>
      <c r="C1904">
        <v>986152387</v>
      </c>
      <c r="D1904" s="1" t="s">
        <v>5574</v>
      </c>
      <c r="E1904" s="14">
        <v>43219</v>
      </c>
      <c r="F1904" s="15" t="s">
        <v>3369</v>
      </c>
      <c r="G1904" s="16">
        <f t="shared" si="29"/>
        <v>1.0379629629631015E-4</v>
      </c>
      <c r="I1904" t="b">
        <v>0</v>
      </c>
    </row>
    <row r="1905" spans="1:9" ht="14.85" customHeight="1" x14ac:dyDescent="0.3">
      <c r="A1905" t="s">
        <v>872</v>
      </c>
      <c r="B1905" t="s">
        <v>2</v>
      </c>
      <c r="C1905">
        <v>986152387</v>
      </c>
      <c r="D1905" s="1" t="s">
        <v>5575</v>
      </c>
      <c r="E1905" s="14">
        <v>43219</v>
      </c>
      <c r="F1905" s="15" t="s">
        <v>3370</v>
      </c>
      <c r="G1905" s="16">
        <f t="shared" si="29"/>
        <v>5.7962962963009623E-5</v>
      </c>
      <c r="I1905" t="b">
        <v>0</v>
      </c>
    </row>
    <row r="1906" spans="1:9" ht="14.85" customHeight="1" x14ac:dyDescent="0.3">
      <c r="A1906" t="s">
        <v>872</v>
      </c>
      <c r="B1906" t="s">
        <v>2</v>
      </c>
      <c r="C1906">
        <v>986152387</v>
      </c>
      <c r="D1906" s="1" t="s">
        <v>3712</v>
      </c>
      <c r="E1906" s="14">
        <v>43219</v>
      </c>
      <c r="F1906" s="15" t="s">
        <v>3371</v>
      </c>
      <c r="G1906" s="16">
        <f t="shared" si="29"/>
        <v>1.3182870370365141E-4</v>
      </c>
      <c r="I1906" t="b">
        <v>0</v>
      </c>
    </row>
    <row r="1907" spans="1:9" ht="14.85" customHeight="1" x14ac:dyDescent="0.3">
      <c r="A1907" t="s">
        <v>872</v>
      </c>
      <c r="B1907" t="s">
        <v>2</v>
      </c>
      <c r="C1907">
        <v>986152387</v>
      </c>
      <c r="D1907" s="1" t="s">
        <v>5576</v>
      </c>
      <c r="E1907" s="14">
        <v>43219</v>
      </c>
      <c r="F1907" s="15" t="s">
        <v>3372</v>
      </c>
      <c r="G1907" s="16">
        <f t="shared" si="29"/>
        <v>1.6075231481471608E-4</v>
      </c>
      <c r="I1907" t="b">
        <v>0</v>
      </c>
    </row>
    <row r="1908" spans="1:9" ht="14.85" customHeight="1" x14ac:dyDescent="0.3">
      <c r="A1908" t="s">
        <v>872</v>
      </c>
      <c r="B1908" t="s">
        <v>2</v>
      </c>
      <c r="C1908">
        <v>986152387</v>
      </c>
      <c r="D1908" s="1" t="s">
        <v>5006</v>
      </c>
      <c r="E1908" s="14">
        <v>43219</v>
      </c>
      <c r="F1908" s="15" t="s">
        <v>3373</v>
      </c>
      <c r="G1908" s="16">
        <f t="shared" si="29"/>
        <v>6.4637731481487215E-4</v>
      </c>
      <c r="I1908" t="b">
        <v>0</v>
      </c>
    </row>
    <row r="1909" spans="1:9" ht="14.85" customHeight="1" x14ac:dyDescent="0.3">
      <c r="A1909" t="s">
        <v>872</v>
      </c>
      <c r="B1909" t="s">
        <v>2</v>
      </c>
      <c r="C1909">
        <v>986152387</v>
      </c>
      <c r="D1909" s="1" t="s">
        <v>3532</v>
      </c>
      <c r="E1909" s="14">
        <v>43219</v>
      </c>
      <c r="F1909" s="15" t="s">
        <v>3374</v>
      </c>
      <c r="G1909" s="16">
        <f t="shared" si="29"/>
        <v>9.6377314814821702E-5</v>
      </c>
      <c r="I1909" t="b">
        <v>0</v>
      </c>
    </row>
    <row r="1910" spans="1:9" ht="14.85" customHeight="1" x14ac:dyDescent="0.3">
      <c r="A1910" t="s">
        <v>872</v>
      </c>
      <c r="B1910" t="s">
        <v>2</v>
      </c>
      <c r="C1910">
        <v>986152387</v>
      </c>
      <c r="D1910" s="1" t="s">
        <v>3615</v>
      </c>
      <c r="E1910" s="14">
        <v>43219</v>
      </c>
      <c r="F1910" s="15" t="s">
        <v>3375</v>
      </c>
      <c r="G1910" s="16">
        <f t="shared" si="29"/>
        <v>1.9337962962961974E-4</v>
      </c>
      <c r="I1910" t="b">
        <v>0</v>
      </c>
    </row>
    <row r="1911" spans="1:9" ht="14.85" customHeight="1" x14ac:dyDescent="0.3">
      <c r="A1911" t="s">
        <v>872</v>
      </c>
      <c r="B1911" t="s">
        <v>2</v>
      </c>
      <c r="C1911">
        <v>986152387</v>
      </c>
      <c r="D1911" s="1" t="s">
        <v>3538</v>
      </c>
      <c r="E1911" s="14">
        <v>43219</v>
      </c>
      <c r="F1911" s="15" t="s">
        <v>3376</v>
      </c>
      <c r="G1911" s="16">
        <f t="shared" si="29"/>
        <v>1.0400462962967261E-4</v>
      </c>
      <c r="I1911" t="b">
        <v>1</v>
      </c>
    </row>
    <row r="1912" spans="1:9" ht="14.85" customHeight="1" x14ac:dyDescent="0.3">
      <c r="A1912" t="s">
        <v>872</v>
      </c>
      <c r="B1912" t="s">
        <v>879</v>
      </c>
      <c r="C1912">
        <v>986152387</v>
      </c>
      <c r="D1912" s="1" t="s">
        <v>5577</v>
      </c>
      <c r="E1912" s="14">
        <v>43219</v>
      </c>
      <c r="F1912" s="15" t="s">
        <v>5578</v>
      </c>
      <c r="G1912" s="16">
        <f t="shared" si="29"/>
        <v>1.3023611111110389E-3</v>
      </c>
      <c r="I1912" t="b">
        <v>0</v>
      </c>
    </row>
    <row r="1913" spans="1:9" ht="14.85" customHeight="1" x14ac:dyDescent="0.3">
      <c r="A1913" t="s">
        <v>872</v>
      </c>
      <c r="B1913" t="s">
        <v>879</v>
      </c>
      <c r="C1913">
        <v>986152387</v>
      </c>
      <c r="D1913" s="1" t="s">
        <v>5579</v>
      </c>
      <c r="E1913" s="14">
        <v>43219</v>
      </c>
      <c r="F1913" s="15" t="s">
        <v>5580</v>
      </c>
      <c r="G1913" s="16">
        <f t="shared" si="29"/>
        <v>1.5052083333344513E-4</v>
      </c>
      <c r="I1913" t="b">
        <v>0</v>
      </c>
    </row>
    <row r="1914" spans="1:9" ht="14.85" customHeight="1" x14ac:dyDescent="0.3">
      <c r="A1914" t="s">
        <v>872</v>
      </c>
      <c r="B1914" t="s">
        <v>879</v>
      </c>
      <c r="C1914">
        <v>986152387</v>
      </c>
      <c r="D1914" s="1" t="s">
        <v>5581</v>
      </c>
      <c r="E1914" s="14">
        <v>43219</v>
      </c>
      <c r="F1914" s="15" t="s">
        <v>5582</v>
      </c>
      <c r="G1914" s="16">
        <f t="shared" si="29"/>
        <v>1.8525462962959427E-4</v>
      </c>
      <c r="I1914" t="b">
        <v>1</v>
      </c>
    </row>
    <row r="1915" spans="1:9" ht="14.85" customHeight="1" x14ac:dyDescent="0.3">
      <c r="A1915" t="s">
        <v>872</v>
      </c>
      <c r="B1915" t="s">
        <v>881</v>
      </c>
      <c r="C1915">
        <v>986152387</v>
      </c>
      <c r="D1915" s="1" t="s">
        <v>3549</v>
      </c>
      <c r="E1915" s="14">
        <v>43219</v>
      </c>
      <c r="F1915" s="15" t="s">
        <v>5583</v>
      </c>
      <c r="G1915" s="16">
        <f t="shared" si="29"/>
        <v>9.4636574074069557E-4</v>
      </c>
      <c r="I1915" t="b">
        <v>0</v>
      </c>
    </row>
    <row r="1916" spans="1:9" ht="14.85" customHeight="1" x14ac:dyDescent="0.3">
      <c r="A1916" t="s">
        <v>872</v>
      </c>
      <c r="B1916" t="s">
        <v>881</v>
      </c>
      <c r="C1916">
        <v>986152387</v>
      </c>
      <c r="D1916" s="1" t="s">
        <v>3557</v>
      </c>
      <c r="E1916" s="14">
        <v>43219</v>
      </c>
      <c r="F1916" s="15" t="s">
        <v>5584</v>
      </c>
      <c r="G1916" s="16">
        <f t="shared" si="29"/>
        <v>2.2975694444449246E-4</v>
      </c>
      <c r="I1916" t="b">
        <v>0</v>
      </c>
    </row>
    <row r="1917" spans="1:9" ht="14.85" customHeight="1" x14ac:dyDescent="0.3">
      <c r="A1917" t="s">
        <v>872</v>
      </c>
      <c r="B1917" t="s">
        <v>881</v>
      </c>
      <c r="C1917">
        <v>986152387</v>
      </c>
      <c r="D1917" s="1" t="s">
        <v>3559</v>
      </c>
      <c r="E1917" s="14">
        <v>43219</v>
      </c>
      <c r="F1917" s="15" t="s">
        <v>5585</v>
      </c>
      <c r="G1917" s="16">
        <f t="shared" si="29"/>
        <v>5.7163194444442844E-4</v>
      </c>
      <c r="I1917" t="b">
        <v>0</v>
      </c>
    </row>
    <row r="1918" spans="1:9" ht="14.85" customHeight="1" x14ac:dyDescent="0.3">
      <c r="A1918" t="s">
        <v>872</v>
      </c>
      <c r="B1918" t="s">
        <v>881</v>
      </c>
      <c r="C1918">
        <v>986152387</v>
      </c>
      <c r="D1918" s="1" t="s">
        <v>3564</v>
      </c>
      <c r="E1918" s="14">
        <v>43219</v>
      </c>
      <c r="F1918" s="15" t="s">
        <v>5586</v>
      </c>
      <c r="G1918" s="16">
        <f t="shared" si="29"/>
        <v>3.508564814814763E-4</v>
      </c>
      <c r="I1918" t="b">
        <v>0</v>
      </c>
    </row>
    <row r="1919" spans="1:9" ht="14.85" customHeight="1" x14ac:dyDescent="0.3">
      <c r="A1919" t="s">
        <v>872</v>
      </c>
      <c r="B1919" t="s">
        <v>881</v>
      </c>
      <c r="C1919">
        <v>986152387</v>
      </c>
      <c r="D1919" s="1" t="s">
        <v>3743</v>
      </c>
      <c r="E1919" s="14">
        <v>43219</v>
      </c>
      <c r="F1919" s="15" t="s">
        <v>5587</v>
      </c>
      <c r="G1919" s="16">
        <f t="shared" si="29"/>
        <v>1.2938194444443996E-3</v>
      </c>
      <c r="I1919" t="b">
        <v>0</v>
      </c>
    </row>
    <row r="1920" spans="1:9" ht="14.85" customHeight="1" x14ac:dyDescent="0.3">
      <c r="A1920" t="s">
        <v>872</v>
      </c>
      <c r="B1920" t="s">
        <v>881</v>
      </c>
      <c r="C1920">
        <v>986152387</v>
      </c>
      <c r="D1920" s="1" t="s">
        <v>3549</v>
      </c>
      <c r="E1920" s="14">
        <v>43219</v>
      </c>
      <c r="F1920" s="15" t="s">
        <v>5588</v>
      </c>
      <c r="G1920" s="16">
        <f t="shared" si="29"/>
        <v>1.2202546296302685E-4</v>
      </c>
      <c r="I1920" t="b">
        <v>0</v>
      </c>
    </row>
    <row r="1921" spans="1:9" ht="14.85" customHeight="1" x14ac:dyDescent="0.3">
      <c r="A1921" t="s">
        <v>872</v>
      </c>
      <c r="B1921" t="s">
        <v>881</v>
      </c>
      <c r="C1921">
        <v>986152387</v>
      </c>
      <c r="D1921" s="1" t="s">
        <v>3547</v>
      </c>
      <c r="E1921" s="14">
        <v>43219</v>
      </c>
      <c r="F1921" s="15" t="s">
        <v>5589</v>
      </c>
      <c r="G1921" s="16">
        <f t="shared" si="29"/>
        <v>1.8274305555543435E-4</v>
      </c>
      <c r="I1921" t="b">
        <v>0</v>
      </c>
    </row>
    <row r="1922" spans="1:9" ht="14.85" customHeight="1" x14ac:dyDescent="0.3">
      <c r="A1922" t="s">
        <v>872</v>
      </c>
      <c r="B1922" t="s">
        <v>881</v>
      </c>
      <c r="C1922">
        <v>986152387</v>
      </c>
      <c r="D1922" s="1" t="s">
        <v>3869</v>
      </c>
      <c r="E1922" s="14">
        <v>43219</v>
      </c>
      <c r="F1922" s="15" t="s">
        <v>5590</v>
      </c>
      <c r="G1922" s="16">
        <f t="shared" si="29"/>
        <v>1.1372106481482014E-3</v>
      </c>
      <c r="I1922" t="b">
        <v>0</v>
      </c>
    </row>
    <row r="1923" spans="1:9" ht="14.85" customHeight="1" x14ac:dyDescent="0.3">
      <c r="A1923" t="s">
        <v>872</v>
      </c>
      <c r="B1923" t="s">
        <v>881</v>
      </c>
      <c r="C1923">
        <v>986152387</v>
      </c>
      <c r="D1923" s="1" t="s">
        <v>5591</v>
      </c>
      <c r="E1923" s="14">
        <v>43219</v>
      </c>
      <c r="F1923" s="15" t="s">
        <v>5592</v>
      </c>
      <c r="G1923" s="16">
        <f t="shared" si="29"/>
        <v>3.4839120370377952E-4</v>
      </c>
      <c r="I1923" t="b">
        <v>0</v>
      </c>
    </row>
    <row r="1924" spans="1:9" ht="14.85" customHeight="1" x14ac:dyDescent="0.3">
      <c r="A1924" t="s">
        <v>872</v>
      </c>
      <c r="B1924" t="s">
        <v>881</v>
      </c>
      <c r="C1924">
        <v>986152387</v>
      </c>
      <c r="D1924" s="1" t="s">
        <v>5593</v>
      </c>
      <c r="E1924" s="14">
        <v>43219</v>
      </c>
      <c r="F1924" s="15" t="s">
        <v>5594</v>
      </c>
      <c r="G1924" s="16">
        <f t="shared" ref="G1924:G1979" si="30">F1924-F1923</f>
        <v>4.1296296296289281E-4</v>
      </c>
      <c r="I1924" t="b">
        <v>0</v>
      </c>
    </row>
    <row r="1925" spans="1:9" ht="14.85" customHeight="1" x14ac:dyDescent="0.3">
      <c r="A1925" t="s">
        <v>872</v>
      </c>
      <c r="B1925" t="s">
        <v>881</v>
      </c>
      <c r="C1925">
        <v>986152387</v>
      </c>
      <c r="D1925" s="1" t="s">
        <v>3557</v>
      </c>
      <c r="E1925" s="14">
        <v>43219</v>
      </c>
      <c r="F1925" s="15" t="s">
        <v>5595</v>
      </c>
      <c r="G1925" s="16">
        <f t="shared" si="30"/>
        <v>1.1184027777777494E-4</v>
      </c>
      <c r="I1925" t="b">
        <v>0</v>
      </c>
    </row>
    <row r="1926" spans="1:9" ht="14.85" customHeight="1" x14ac:dyDescent="0.3">
      <c r="A1926" t="s">
        <v>872</v>
      </c>
      <c r="B1926" t="s">
        <v>881</v>
      </c>
      <c r="C1926">
        <v>986152387</v>
      </c>
      <c r="D1926" s="1" t="s">
        <v>3567</v>
      </c>
      <c r="E1926" s="14">
        <v>43219</v>
      </c>
      <c r="F1926" s="15" t="s">
        <v>5596</v>
      </c>
      <c r="G1926" s="16">
        <f t="shared" si="30"/>
        <v>2.2925925925931789E-4</v>
      </c>
      <c r="I1926" t="b">
        <v>0</v>
      </c>
    </row>
    <row r="1927" spans="1:9" ht="14.85" customHeight="1" x14ac:dyDescent="0.3">
      <c r="A1927" t="s">
        <v>872</v>
      </c>
      <c r="B1927" t="s">
        <v>881</v>
      </c>
      <c r="C1927">
        <v>986152387</v>
      </c>
      <c r="D1927" s="1" t="s">
        <v>5597</v>
      </c>
      <c r="E1927" s="14">
        <v>43219</v>
      </c>
      <c r="F1927" s="15" t="s">
        <v>5598</v>
      </c>
      <c r="G1927" s="16">
        <f t="shared" si="30"/>
        <v>1.4623842592598191E-4</v>
      </c>
      <c r="I1927" t="b">
        <v>0</v>
      </c>
    </row>
    <row r="1928" spans="1:9" ht="14.85" customHeight="1" x14ac:dyDescent="0.3">
      <c r="A1928" t="s">
        <v>872</v>
      </c>
      <c r="B1928" t="s">
        <v>881</v>
      </c>
      <c r="C1928">
        <v>986152387</v>
      </c>
      <c r="D1928" s="1" t="s">
        <v>4795</v>
      </c>
      <c r="E1928" s="14">
        <v>43219</v>
      </c>
      <c r="F1928" s="15" t="s">
        <v>5599</v>
      </c>
      <c r="G1928" s="16">
        <f t="shared" si="30"/>
        <v>1.2766203703695744E-4</v>
      </c>
      <c r="I1928" t="b">
        <v>0</v>
      </c>
    </row>
    <row r="1929" spans="1:9" ht="14.85" customHeight="1" x14ac:dyDescent="0.3">
      <c r="A1929" t="s">
        <v>872</v>
      </c>
      <c r="B1929" t="s">
        <v>881</v>
      </c>
      <c r="C1929">
        <v>986152387</v>
      </c>
      <c r="D1929" s="1" t="s">
        <v>5600</v>
      </c>
      <c r="E1929" s="14">
        <v>43219</v>
      </c>
      <c r="F1929" s="15" t="s">
        <v>5601</v>
      </c>
      <c r="G1929" s="16">
        <f t="shared" si="30"/>
        <v>1.7263888888885415E-4</v>
      </c>
      <c r="I1929" t="b">
        <v>0</v>
      </c>
    </row>
    <row r="1930" spans="1:9" ht="14.85" customHeight="1" x14ac:dyDescent="0.3">
      <c r="A1930" t="s">
        <v>872</v>
      </c>
      <c r="B1930" t="s">
        <v>881</v>
      </c>
      <c r="C1930">
        <v>986152387</v>
      </c>
      <c r="D1930" s="1" t="s">
        <v>5602</v>
      </c>
      <c r="E1930" s="14">
        <v>43219</v>
      </c>
      <c r="F1930" s="15" t="s">
        <v>5603</v>
      </c>
      <c r="G1930" s="16">
        <f t="shared" si="30"/>
        <v>2.0942129629630823E-4</v>
      </c>
      <c r="I1930" t="b">
        <v>0</v>
      </c>
    </row>
    <row r="1931" spans="1:9" ht="14.85" customHeight="1" x14ac:dyDescent="0.3">
      <c r="A1931" t="s">
        <v>872</v>
      </c>
      <c r="B1931" t="s">
        <v>881</v>
      </c>
      <c r="C1931">
        <v>986152387</v>
      </c>
      <c r="D1931" s="1" t="s">
        <v>3410</v>
      </c>
      <c r="E1931" s="14">
        <v>43219</v>
      </c>
      <c r="F1931" s="15" t="s">
        <v>5604</v>
      </c>
      <c r="G1931" s="16">
        <f t="shared" si="30"/>
        <v>9.3310185185213612E-5</v>
      </c>
      <c r="I1931" t="b">
        <v>1</v>
      </c>
    </row>
    <row r="1932" spans="1:9" ht="14.85" customHeight="1" x14ac:dyDescent="0.3">
      <c r="A1932" t="s">
        <v>872</v>
      </c>
      <c r="B1932" t="s">
        <v>554</v>
      </c>
      <c r="C1932">
        <v>986152387</v>
      </c>
      <c r="D1932" s="1" t="s">
        <v>3412</v>
      </c>
      <c r="E1932" s="14">
        <v>43219</v>
      </c>
      <c r="F1932" s="15" t="s">
        <v>5605</v>
      </c>
      <c r="G1932" s="16">
        <f t="shared" si="30"/>
        <v>8.000810185185836E-4</v>
      </c>
      <c r="I1932" t="b">
        <v>0</v>
      </c>
    </row>
    <row r="1933" spans="1:9" ht="14.85" customHeight="1" x14ac:dyDescent="0.3">
      <c r="A1933" t="s">
        <v>872</v>
      </c>
      <c r="B1933" t="s">
        <v>554</v>
      </c>
      <c r="C1933">
        <v>986152387</v>
      </c>
      <c r="D1933" s="1" t="s">
        <v>3576</v>
      </c>
      <c r="E1933" s="14">
        <v>43219</v>
      </c>
      <c r="F1933" s="15" t="s">
        <v>5606</v>
      </c>
      <c r="G1933" s="16">
        <f t="shared" si="30"/>
        <v>9.6712962962874904E-5</v>
      </c>
      <c r="I1933" t="b">
        <v>0</v>
      </c>
    </row>
    <row r="1934" spans="1:9" ht="14.85" customHeight="1" x14ac:dyDescent="0.3">
      <c r="A1934" t="s">
        <v>872</v>
      </c>
      <c r="B1934" t="s">
        <v>554</v>
      </c>
      <c r="C1934">
        <v>986152387</v>
      </c>
      <c r="D1934" s="1" t="s">
        <v>5607</v>
      </c>
      <c r="E1934" s="14">
        <v>43219</v>
      </c>
      <c r="F1934" s="15" t="s">
        <v>5608</v>
      </c>
      <c r="G1934" s="16">
        <f t="shared" si="30"/>
        <v>5.7425925925924659E-4</v>
      </c>
      <c r="I1934" t="b">
        <v>1</v>
      </c>
    </row>
    <row r="1935" spans="1:9" ht="14.85" customHeight="1" x14ac:dyDescent="0.3">
      <c r="A1935" t="s">
        <v>872</v>
      </c>
      <c r="B1935" t="s">
        <v>665</v>
      </c>
      <c r="C1935">
        <v>986152387</v>
      </c>
      <c r="D1935" s="1" t="s">
        <v>3647</v>
      </c>
      <c r="E1935" s="14">
        <v>43219</v>
      </c>
      <c r="F1935" s="15" t="s">
        <v>5609</v>
      </c>
      <c r="G1935" s="16">
        <f t="shared" si="30"/>
        <v>7.2075231481483204E-4</v>
      </c>
      <c r="I1935" t="b">
        <v>0</v>
      </c>
    </row>
    <row r="1936" spans="1:9" ht="14.85" customHeight="1" x14ac:dyDescent="0.3">
      <c r="A1936" t="s">
        <v>872</v>
      </c>
      <c r="B1936" t="s">
        <v>665</v>
      </c>
      <c r="C1936">
        <v>986152387</v>
      </c>
      <c r="D1936" s="1" t="s">
        <v>3424</v>
      </c>
      <c r="E1936" s="14">
        <v>43219</v>
      </c>
      <c r="F1936" s="15" t="s">
        <v>5610</v>
      </c>
      <c r="G1936" s="16">
        <f t="shared" si="30"/>
        <v>7.0246527777773071E-4</v>
      </c>
      <c r="I1936" t="b">
        <v>1</v>
      </c>
    </row>
    <row r="1937" spans="1:9" ht="14.85" customHeight="1" x14ac:dyDescent="0.3">
      <c r="A1937" t="s">
        <v>872</v>
      </c>
      <c r="B1937" t="s">
        <v>762</v>
      </c>
      <c r="C1937">
        <v>986152387</v>
      </c>
      <c r="D1937" s="1" t="s">
        <v>3840</v>
      </c>
      <c r="E1937" s="14">
        <v>43219</v>
      </c>
      <c r="F1937" s="15" t="s">
        <v>5611</v>
      </c>
      <c r="G1937" s="16">
        <f t="shared" si="30"/>
        <v>6.7126157407404463E-4</v>
      </c>
      <c r="I1937" t="b">
        <v>0</v>
      </c>
    </row>
    <row r="1938" spans="1:9" ht="14.85" customHeight="1" x14ac:dyDescent="0.3">
      <c r="A1938" t="s">
        <v>872</v>
      </c>
      <c r="B1938" t="s">
        <v>762</v>
      </c>
      <c r="C1938">
        <v>986152387</v>
      </c>
      <c r="D1938" s="1" t="s">
        <v>907</v>
      </c>
      <c r="E1938" s="14">
        <v>43219</v>
      </c>
      <c r="F1938" s="15" t="s">
        <v>5612</v>
      </c>
      <c r="G1938" s="16">
        <f t="shared" si="30"/>
        <v>2.2826851851853736E-3</v>
      </c>
      <c r="I1938" t="b">
        <v>1</v>
      </c>
    </row>
    <row r="1939" spans="1:9" ht="14.85" customHeight="1" x14ac:dyDescent="0.3">
      <c r="A1939" t="s">
        <v>872</v>
      </c>
      <c r="B1939" t="s">
        <v>2</v>
      </c>
      <c r="C1939">
        <v>986152387</v>
      </c>
      <c r="D1939" s="1" t="s">
        <v>3400</v>
      </c>
      <c r="E1939" s="14">
        <v>43222</v>
      </c>
      <c r="F1939" s="15" t="s">
        <v>5613</v>
      </c>
      <c r="G1939" s="16">
        <f t="shared" si="30"/>
        <v>0.14025756944444434</v>
      </c>
      <c r="I1939" t="b">
        <v>0</v>
      </c>
    </row>
    <row r="1940" spans="1:9" ht="14.85" customHeight="1" x14ac:dyDescent="0.3">
      <c r="A1940" t="s">
        <v>872</v>
      </c>
      <c r="B1940" t="s">
        <v>2</v>
      </c>
      <c r="C1940">
        <v>986152387</v>
      </c>
      <c r="D1940" s="1" t="s">
        <v>3405</v>
      </c>
      <c r="E1940" s="14">
        <v>43222</v>
      </c>
      <c r="F1940" s="15" t="s">
        <v>5614</v>
      </c>
      <c r="G1940" s="16">
        <f t="shared" si="30"/>
        <v>7.3680555555455385E-5</v>
      </c>
      <c r="I1940" t="b">
        <v>0</v>
      </c>
    </row>
    <row r="1941" spans="1:9" ht="14.85" customHeight="1" x14ac:dyDescent="0.3">
      <c r="A1941" t="s">
        <v>872</v>
      </c>
      <c r="B1941" t="s">
        <v>2</v>
      </c>
      <c r="C1941">
        <v>986152387</v>
      </c>
      <c r="D1941" s="1" t="s">
        <v>5615</v>
      </c>
      <c r="E1941" s="14">
        <v>43222</v>
      </c>
      <c r="F1941" s="15" t="s">
        <v>5616</v>
      </c>
      <c r="G1941" s="16">
        <f t="shared" si="30"/>
        <v>1.4857060185187176E-3</v>
      </c>
      <c r="I1941" t="b">
        <v>0</v>
      </c>
    </row>
    <row r="1942" spans="1:9" ht="14.85" customHeight="1" x14ac:dyDescent="0.3">
      <c r="A1942" t="s">
        <v>872</v>
      </c>
      <c r="B1942" t="s">
        <v>2</v>
      </c>
      <c r="C1942">
        <v>986152387</v>
      </c>
      <c r="D1942" s="1" t="s">
        <v>5615</v>
      </c>
      <c r="E1942" s="14">
        <v>43222</v>
      </c>
      <c r="F1942" s="15" t="s">
        <v>5617</v>
      </c>
      <c r="G1942" s="16">
        <f t="shared" si="30"/>
        <v>1.1027777777761205E-4</v>
      </c>
      <c r="I1942" t="b">
        <v>0</v>
      </c>
    </row>
    <row r="1943" spans="1:9" ht="14.85" customHeight="1" x14ac:dyDescent="0.3">
      <c r="A1943" t="s">
        <v>872</v>
      </c>
      <c r="B1943" t="s">
        <v>2</v>
      </c>
      <c r="C1943">
        <v>986152387</v>
      </c>
      <c r="D1943" s="1" t="s">
        <v>5618</v>
      </c>
      <c r="E1943" s="14">
        <v>43222</v>
      </c>
      <c r="F1943" s="15" t="s">
        <v>5619</v>
      </c>
      <c r="G1943" s="16">
        <f t="shared" si="30"/>
        <v>3.2356481481488064E-4</v>
      </c>
      <c r="I1943" t="b">
        <v>0</v>
      </c>
    </row>
    <row r="1944" spans="1:9" ht="14.85" customHeight="1" x14ac:dyDescent="0.3">
      <c r="A1944" t="s">
        <v>872</v>
      </c>
      <c r="B1944" t="s">
        <v>2</v>
      </c>
      <c r="C1944">
        <v>986152387</v>
      </c>
      <c r="D1944" s="1" t="s">
        <v>5618</v>
      </c>
      <c r="E1944" s="14">
        <v>43222</v>
      </c>
      <c r="F1944" s="15" t="s">
        <v>5620</v>
      </c>
      <c r="G1944" s="16">
        <f t="shared" si="30"/>
        <v>4.9525462962995981E-5</v>
      </c>
      <c r="I1944" t="b">
        <v>0</v>
      </c>
    </row>
    <row r="1945" spans="1:9" ht="14.85" customHeight="1" x14ac:dyDescent="0.3">
      <c r="A1945" t="s">
        <v>872</v>
      </c>
      <c r="B1945" t="s">
        <v>2</v>
      </c>
      <c r="C1945">
        <v>986152387</v>
      </c>
      <c r="D1945" s="1" t="s">
        <v>5621</v>
      </c>
      <c r="E1945" s="14">
        <v>43222</v>
      </c>
      <c r="F1945" s="15" t="s">
        <v>5622</v>
      </c>
      <c r="G1945" s="16">
        <f t="shared" si="30"/>
        <v>2.6261574074071259E-4</v>
      </c>
      <c r="I1945" t="b">
        <v>0</v>
      </c>
    </row>
    <row r="1946" spans="1:9" ht="14.85" customHeight="1" x14ac:dyDescent="0.3">
      <c r="A1946" t="s">
        <v>872</v>
      </c>
      <c r="B1946" t="s">
        <v>2</v>
      </c>
      <c r="C1946">
        <v>986152387</v>
      </c>
      <c r="D1946" s="1" t="s">
        <v>3538</v>
      </c>
      <c r="E1946" s="14">
        <v>43222</v>
      </c>
      <c r="F1946" s="15" t="s">
        <v>5623</v>
      </c>
      <c r="G1946" s="16">
        <f t="shared" si="30"/>
        <v>2.0300925925920144E-4</v>
      </c>
      <c r="I1946" t="b">
        <v>1</v>
      </c>
    </row>
    <row r="1947" spans="1:9" ht="14.85" customHeight="1" x14ac:dyDescent="0.3">
      <c r="A1947" t="s">
        <v>872</v>
      </c>
      <c r="B1947" t="s">
        <v>879</v>
      </c>
      <c r="C1947">
        <v>986152387</v>
      </c>
      <c r="D1947" s="1" t="s">
        <v>5624</v>
      </c>
      <c r="E1947" s="14">
        <v>43222</v>
      </c>
      <c r="F1947" s="15" t="s">
        <v>5625</v>
      </c>
      <c r="G1947" s="16">
        <f t="shared" si="30"/>
        <v>1.6903935185186292E-3</v>
      </c>
      <c r="I1947" t="b">
        <v>0</v>
      </c>
    </row>
    <row r="1948" spans="1:9" ht="14.85" customHeight="1" x14ac:dyDescent="0.3">
      <c r="A1948" t="s">
        <v>872</v>
      </c>
      <c r="B1948" t="s">
        <v>879</v>
      </c>
      <c r="C1948">
        <v>986152387</v>
      </c>
      <c r="D1948" s="1" t="s">
        <v>5626</v>
      </c>
      <c r="E1948" s="14">
        <v>43222</v>
      </c>
      <c r="F1948" s="15" t="s">
        <v>5627</v>
      </c>
      <c r="G1948" s="16">
        <f t="shared" si="30"/>
        <v>1.5307870370362409E-4</v>
      </c>
      <c r="I1948" t="b">
        <v>0</v>
      </c>
    </row>
    <row r="1949" spans="1:9" ht="14.85" customHeight="1" x14ac:dyDescent="0.3">
      <c r="A1949" t="s">
        <v>872</v>
      </c>
      <c r="B1949" t="s">
        <v>879</v>
      </c>
      <c r="C1949">
        <v>986152387</v>
      </c>
      <c r="D1949" s="1" t="s">
        <v>5626</v>
      </c>
      <c r="E1949" s="14">
        <v>43222</v>
      </c>
      <c r="F1949" s="15" t="s">
        <v>5628</v>
      </c>
      <c r="G1949" s="16">
        <f t="shared" si="30"/>
        <v>4.5497685185247327E-5</v>
      </c>
      <c r="I1949" t="b">
        <v>0</v>
      </c>
    </row>
    <row r="1950" spans="1:9" ht="14.85" customHeight="1" x14ac:dyDescent="0.3">
      <c r="A1950" t="s">
        <v>872</v>
      </c>
      <c r="B1950" t="s">
        <v>879</v>
      </c>
      <c r="C1950">
        <v>986152387</v>
      </c>
      <c r="D1950" s="1" t="s">
        <v>3965</v>
      </c>
      <c r="E1950" s="14">
        <v>43222</v>
      </c>
      <c r="F1950" s="15" t="s">
        <v>5629</v>
      </c>
      <c r="G1950" s="16">
        <f t="shared" si="30"/>
        <v>6.4457175925924926E-4</v>
      </c>
      <c r="I1950" t="b">
        <v>0</v>
      </c>
    </row>
    <row r="1951" spans="1:9" ht="14.85" customHeight="1" x14ac:dyDescent="0.3">
      <c r="A1951" t="s">
        <v>872</v>
      </c>
      <c r="B1951" t="s">
        <v>879</v>
      </c>
      <c r="C1951">
        <v>986152387</v>
      </c>
      <c r="D1951" s="1" t="s">
        <v>3694</v>
      </c>
      <c r="E1951" s="14">
        <v>43222</v>
      </c>
      <c r="F1951" s="15" t="s">
        <v>5630</v>
      </c>
      <c r="G1951" s="16">
        <f t="shared" si="30"/>
        <v>8.6054398148149858E-4</v>
      </c>
      <c r="I1951" t="b">
        <v>0</v>
      </c>
    </row>
    <row r="1952" spans="1:9" ht="14.85" customHeight="1" x14ac:dyDescent="0.3">
      <c r="A1952" t="s">
        <v>872</v>
      </c>
      <c r="B1952" t="s">
        <v>879</v>
      </c>
      <c r="C1952">
        <v>986152387</v>
      </c>
      <c r="D1952" s="1" t="s">
        <v>5631</v>
      </c>
      <c r="E1952" s="14">
        <v>43222</v>
      </c>
      <c r="F1952" s="15" t="s">
        <v>5632</v>
      </c>
      <c r="G1952" s="16">
        <f t="shared" si="30"/>
        <v>5.086805555555296E-4</v>
      </c>
      <c r="I1952" t="b">
        <v>0</v>
      </c>
    </row>
    <row r="1953" spans="1:9" ht="14.85" customHeight="1" x14ac:dyDescent="0.3">
      <c r="A1953" t="s">
        <v>872</v>
      </c>
      <c r="B1953" t="s">
        <v>879</v>
      </c>
      <c r="C1953">
        <v>986152387</v>
      </c>
      <c r="D1953" s="1" t="s">
        <v>3619</v>
      </c>
      <c r="E1953" s="14">
        <v>43222</v>
      </c>
      <c r="F1953" s="15" t="s">
        <v>5633</v>
      </c>
      <c r="G1953" s="16">
        <f t="shared" si="30"/>
        <v>2.2181712962954236E-4</v>
      </c>
      <c r="I1953" t="b">
        <v>0</v>
      </c>
    </row>
    <row r="1954" spans="1:9" ht="14.85" customHeight="1" x14ac:dyDescent="0.3">
      <c r="A1954" t="s">
        <v>872</v>
      </c>
      <c r="B1954" t="s">
        <v>879</v>
      </c>
      <c r="C1954">
        <v>986152387</v>
      </c>
      <c r="D1954" s="1" t="s">
        <v>3630</v>
      </c>
      <c r="E1954" s="14">
        <v>43222</v>
      </c>
      <c r="F1954" s="15" t="s">
        <v>5634</v>
      </c>
      <c r="G1954" s="16">
        <f t="shared" si="30"/>
        <v>1.9737268518519313E-3</v>
      </c>
      <c r="I1954" t="b">
        <v>0</v>
      </c>
    </row>
    <row r="1955" spans="1:9" ht="14.85" customHeight="1" x14ac:dyDescent="0.3">
      <c r="A1955" t="s">
        <v>872</v>
      </c>
      <c r="B1955" t="s">
        <v>879</v>
      </c>
      <c r="C1955">
        <v>986152387</v>
      </c>
      <c r="D1955" s="1" t="s">
        <v>5635</v>
      </c>
      <c r="E1955" s="14">
        <v>43222</v>
      </c>
      <c r="F1955" s="15" t="s">
        <v>5636</v>
      </c>
      <c r="G1955" s="16">
        <f t="shared" si="30"/>
        <v>2.5422453703705106E-4</v>
      </c>
      <c r="I1955" t="b">
        <v>0</v>
      </c>
    </row>
    <row r="1956" spans="1:9" ht="14.85" customHeight="1" x14ac:dyDescent="0.3">
      <c r="A1956" t="s">
        <v>872</v>
      </c>
      <c r="B1956" t="s">
        <v>879</v>
      </c>
      <c r="C1956">
        <v>986152387</v>
      </c>
      <c r="D1956" s="1" t="s">
        <v>3543</v>
      </c>
      <c r="E1956" s="14">
        <v>43222</v>
      </c>
      <c r="F1956" s="15" t="s">
        <v>5637</v>
      </c>
      <c r="G1956" s="16">
        <f t="shared" si="30"/>
        <v>1.1178703703702553E-3</v>
      </c>
      <c r="I1956" t="b">
        <v>0</v>
      </c>
    </row>
    <row r="1957" spans="1:9" ht="14.85" customHeight="1" x14ac:dyDescent="0.3">
      <c r="A1957" t="s">
        <v>872</v>
      </c>
      <c r="B1957" t="s">
        <v>879</v>
      </c>
      <c r="C1957">
        <v>986152387</v>
      </c>
      <c r="D1957" s="1" t="s">
        <v>3694</v>
      </c>
      <c r="E1957" s="14">
        <v>43222</v>
      </c>
      <c r="F1957" s="15" t="s">
        <v>5638</v>
      </c>
      <c r="G1957" s="16">
        <f t="shared" si="30"/>
        <v>5.2996527777782187E-4</v>
      </c>
      <c r="I1957" t="b">
        <v>0</v>
      </c>
    </row>
    <row r="1958" spans="1:9" ht="14.85" customHeight="1" x14ac:dyDescent="0.3">
      <c r="A1958" t="s">
        <v>872</v>
      </c>
      <c r="B1958" t="s">
        <v>879</v>
      </c>
      <c r="C1958">
        <v>986152387</v>
      </c>
      <c r="D1958" s="1" t="s">
        <v>3696</v>
      </c>
      <c r="E1958" s="14">
        <v>43222</v>
      </c>
      <c r="F1958" s="15" t="s">
        <v>5639</v>
      </c>
      <c r="G1958" s="16">
        <f t="shared" si="30"/>
        <v>3.7508101851857489E-4</v>
      </c>
      <c r="I1958" t="b">
        <v>0</v>
      </c>
    </row>
    <row r="1959" spans="1:9" ht="14.85" customHeight="1" x14ac:dyDescent="0.3">
      <c r="A1959" t="s">
        <v>872</v>
      </c>
      <c r="B1959" t="s">
        <v>879</v>
      </c>
      <c r="C1959">
        <v>986152387</v>
      </c>
      <c r="D1959" s="1" t="s">
        <v>3543</v>
      </c>
      <c r="E1959" s="14">
        <v>43222</v>
      </c>
      <c r="F1959" s="15" t="s">
        <v>5640</v>
      </c>
      <c r="G1959" s="16">
        <f t="shared" si="30"/>
        <v>1.2949074074075639E-4</v>
      </c>
      <c r="I1959" t="b">
        <v>0</v>
      </c>
    </row>
    <row r="1960" spans="1:9" ht="14.85" customHeight="1" x14ac:dyDescent="0.3">
      <c r="A1960" t="s">
        <v>872</v>
      </c>
      <c r="B1960" t="s">
        <v>879</v>
      </c>
      <c r="C1960">
        <v>986152387</v>
      </c>
      <c r="D1960" s="1" t="s">
        <v>3545</v>
      </c>
      <c r="E1960" s="14">
        <v>43222</v>
      </c>
      <c r="F1960" s="15" t="s">
        <v>5641</v>
      </c>
      <c r="G1960" s="16">
        <f t="shared" si="30"/>
        <v>1.441435185185469E-4</v>
      </c>
      <c r="I1960" t="b">
        <v>1</v>
      </c>
    </row>
    <row r="1961" spans="1:9" ht="14.85" customHeight="1" x14ac:dyDescent="0.3">
      <c r="A1961" t="s">
        <v>872</v>
      </c>
      <c r="B1961" t="s">
        <v>2</v>
      </c>
      <c r="C1961">
        <v>986152387</v>
      </c>
      <c r="D1961" s="1" t="s">
        <v>3405</v>
      </c>
      <c r="E1961" s="14">
        <v>43222</v>
      </c>
      <c r="F1961" s="15" t="s">
        <v>5642</v>
      </c>
      <c r="G1961" s="16">
        <f t="shared" si="30"/>
        <v>4.0716435185172983E-4</v>
      </c>
      <c r="I1961" t="b">
        <v>1</v>
      </c>
    </row>
    <row r="1962" spans="1:9" ht="14.85" customHeight="1" x14ac:dyDescent="0.3">
      <c r="A1962" t="s">
        <v>872</v>
      </c>
      <c r="B1962" t="s">
        <v>879</v>
      </c>
      <c r="C1962">
        <v>986152387</v>
      </c>
      <c r="D1962" s="1" t="s">
        <v>3545</v>
      </c>
      <c r="E1962" s="14">
        <v>43222</v>
      </c>
      <c r="F1962" s="15" t="s">
        <v>5643</v>
      </c>
      <c r="G1962" s="16">
        <f t="shared" si="30"/>
        <v>8.0182870370382187E-4</v>
      </c>
      <c r="I1962" t="b">
        <v>1</v>
      </c>
    </row>
    <row r="1963" spans="1:9" ht="14.85" customHeight="1" x14ac:dyDescent="0.3">
      <c r="A1963" t="s">
        <v>872</v>
      </c>
      <c r="B1963" t="s">
        <v>881</v>
      </c>
      <c r="C1963">
        <v>986152387</v>
      </c>
      <c r="D1963" s="1" t="s">
        <v>3437</v>
      </c>
      <c r="E1963" s="14">
        <v>43222</v>
      </c>
      <c r="F1963" s="15" t="s">
        <v>5644</v>
      </c>
      <c r="G1963" s="16">
        <f t="shared" si="30"/>
        <v>1.052858796296352E-3</v>
      </c>
      <c r="I1963" t="b">
        <v>1</v>
      </c>
    </row>
    <row r="1964" spans="1:9" ht="14.85" customHeight="1" x14ac:dyDescent="0.3">
      <c r="A1964" t="s">
        <v>872</v>
      </c>
      <c r="B1964" t="s">
        <v>554</v>
      </c>
      <c r="C1964">
        <v>986152387</v>
      </c>
      <c r="D1964" s="1" t="s">
        <v>3439</v>
      </c>
      <c r="E1964" s="14">
        <v>43222</v>
      </c>
      <c r="F1964" s="15" t="s">
        <v>5645</v>
      </c>
      <c r="G1964" s="16">
        <f t="shared" si="30"/>
        <v>1.5020254629628527E-3</v>
      </c>
      <c r="I1964" t="b">
        <v>0</v>
      </c>
    </row>
    <row r="1965" spans="1:9" ht="14.85" customHeight="1" x14ac:dyDescent="0.3">
      <c r="A1965" t="s">
        <v>872</v>
      </c>
      <c r="B1965" t="s">
        <v>554</v>
      </c>
      <c r="C1965">
        <v>986152387</v>
      </c>
      <c r="D1965" s="1" t="s">
        <v>5646</v>
      </c>
      <c r="E1965" s="14">
        <v>43223</v>
      </c>
      <c r="F1965" s="15" t="s">
        <v>5647</v>
      </c>
      <c r="G1965" s="16">
        <f>(TIME(23,59,59.999)-F1964)+F1965</f>
        <v>9.728356481480769E-4</v>
      </c>
      <c r="I1965" t="b">
        <v>0</v>
      </c>
    </row>
    <row r="1966" spans="1:9" ht="14.85" customHeight="1" x14ac:dyDescent="0.3">
      <c r="A1966" t="s">
        <v>872</v>
      </c>
      <c r="B1966" t="s">
        <v>554</v>
      </c>
      <c r="C1966">
        <v>986152387</v>
      </c>
      <c r="D1966" s="1" t="s">
        <v>5648</v>
      </c>
      <c r="E1966" s="14">
        <v>43223</v>
      </c>
      <c r="F1966" s="15" t="s">
        <v>5649</v>
      </c>
      <c r="G1966" s="16">
        <f t="shared" si="30"/>
        <v>1.6336921296296295E-3</v>
      </c>
      <c r="I1966" t="b">
        <v>1</v>
      </c>
    </row>
    <row r="1967" spans="1:9" ht="14.85" customHeight="1" x14ac:dyDescent="0.3">
      <c r="A1967" t="s">
        <v>872</v>
      </c>
      <c r="B1967" t="s">
        <v>665</v>
      </c>
      <c r="C1967">
        <v>986152387</v>
      </c>
      <c r="D1967" s="1" t="s">
        <v>3598</v>
      </c>
      <c r="E1967" s="14">
        <v>43223</v>
      </c>
      <c r="F1967" s="15" t="s">
        <v>5650</v>
      </c>
      <c r="G1967" s="16">
        <f t="shared" si="30"/>
        <v>6.3771064814814819E-3</v>
      </c>
      <c r="I1967" t="b">
        <v>0</v>
      </c>
    </row>
    <row r="1968" spans="1:9" ht="14.85" customHeight="1" x14ac:dyDescent="0.3">
      <c r="A1968" t="s">
        <v>872</v>
      </c>
      <c r="B1968" t="s">
        <v>665</v>
      </c>
      <c r="C1968">
        <v>986152387</v>
      </c>
      <c r="D1968" s="1" t="s">
        <v>4007</v>
      </c>
      <c r="E1968" s="14">
        <v>43223</v>
      </c>
      <c r="F1968" s="15" t="s">
        <v>5651</v>
      </c>
      <c r="G1968" s="16">
        <f t="shared" si="30"/>
        <v>1.2409490740740731E-3</v>
      </c>
      <c r="I1968" t="b">
        <v>0</v>
      </c>
    </row>
    <row r="1969" spans="1:9" ht="14.85" customHeight="1" x14ac:dyDescent="0.3">
      <c r="A1969" t="s">
        <v>872</v>
      </c>
      <c r="B1969" t="s">
        <v>665</v>
      </c>
      <c r="C1969">
        <v>986152387</v>
      </c>
      <c r="D1969" s="1" t="s">
        <v>5652</v>
      </c>
      <c r="E1969" s="14">
        <v>43223</v>
      </c>
      <c r="F1969" s="15" t="s">
        <v>5653</v>
      </c>
      <c r="G1969" s="16">
        <f t="shared" si="30"/>
        <v>2.7351736111111118E-3</v>
      </c>
      <c r="I1969" t="b">
        <v>0</v>
      </c>
    </row>
    <row r="1970" spans="1:9" ht="14.85" customHeight="1" x14ac:dyDescent="0.3">
      <c r="A1970" t="s">
        <v>872</v>
      </c>
      <c r="B1970" t="s">
        <v>665</v>
      </c>
      <c r="C1970">
        <v>986152387</v>
      </c>
      <c r="D1970" s="1" t="s">
        <v>4009</v>
      </c>
      <c r="E1970" s="14">
        <v>43223</v>
      </c>
      <c r="F1970" s="15" t="s">
        <v>5654</v>
      </c>
      <c r="G1970" s="16">
        <f t="shared" si="30"/>
        <v>1.260081018518518E-3</v>
      </c>
      <c r="I1970" t="b">
        <v>1</v>
      </c>
    </row>
    <row r="1971" spans="1:9" ht="14.85" customHeight="1" x14ac:dyDescent="0.3">
      <c r="A1971" t="s">
        <v>872</v>
      </c>
      <c r="B1971" t="s">
        <v>2</v>
      </c>
      <c r="C1971">
        <v>986152387</v>
      </c>
      <c r="D1971" s="1" t="s">
        <v>3470</v>
      </c>
      <c r="E1971" s="14">
        <v>43223</v>
      </c>
      <c r="F1971" s="15" t="s">
        <v>5655</v>
      </c>
      <c r="G1971" s="16">
        <f t="shared" si="30"/>
        <v>2.6598379629629715E-4</v>
      </c>
      <c r="I1971" t="b">
        <v>0</v>
      </c>
    </row>
    <row r="1972" spans="1:9" ht="14.85" customHeight="1" x14ac:dyDescent="0.3">
      <c r="A1972" t="s">
        <v>872</v>
      </c>
      <c r="B1972" t="s">
        <v>2</v>
      </c>
      <c r="C1972">
        <v>986152387</v>
      </c>
      <c r="D1972" s="1" t="s">
        <v>3469</v>
      </c>
      <c r="E1972" s="14">
        <v>43223</v>
      </c>
      <c r="F1972" s="15" t="s">
        <v>5656</v>
      </c>
      <c r="G1972" s="16">
        <f t="shared" si="30"/>
        <v>1.8487268518518722E-4</v>
      </c>
      <c r="I1972" t="b">
        <v>0</v>
      </c>
    </row>
    <row r="1973" spans="1:9" ht="14.85" customHeight="1" x14ac:dyDescent="0.3">
      <c r="A1973" t="s">
        <v>872</v>
      </c>
      <c r="B1973" t="s">
        <v>2</v>
      </c>
      <c r="C1973">
        <v>986152387</v>
      </c>
      <c r="D1973" s="1" t="s">
        <v>3405</v>
      </c>
      <c r="E1973" s="14">
        <v>43223</v>
      </c>
      <c r="F1973" s="15" t="s">
        <v>5657</v>
      </c>
      <c r="G1973" s="16">
        <f t="shared" si="30"/>
        <v>8.0763888888885429E-5</v>
      </c>
      <c r="I1973" t="b">
        <v>1</v>
      </c>
    </row>
    <row r="1974" spans="1:9" ht="14.85" customHeight="1" x14ac:dyDescent="0.3">
      <c r="A1974" t="s">
        <v>872</v>
      </c>
      <c r="B1974" t="s">
        <v>879</v>
      </c>
      <c r="C1974">
        <v>986152387</v>
      </c>
      <c r="D1974" s="1" t="s">
        <v>3545</v>
      </c>
      <c r="E1974" s="14">
        <v>43223</v>
      </c>
      <c r="F1974" s="15" t="s">
        <v>5658</v>
      </c>
      <c r="G1974" s="16">
        <f t="shared" si="30"/>
        <v>4.5091435185185512E-4</v>
      </c>
      <c r="I1974" t="b">
        <v>1</v>
      </c>
    </row>
    <row r="1975" spans="1:9" ht="14.85" customHeight="1" x14ac:dyDescent="0.3">
      <c r="A1975" t="s">
        <v>872</v>
      </c>
      <c r="B1975" t="s">
        <v>881</v>
      </c>
      <c r="C1975">
        <v>986152387</v>
      </c>
      <c r="D1975" s="1" t="s">
        <v>3437</v>
      </c>
      <c r="E1975" s="14">
        <v>43223</v>
      </c>
      <c r="F1975" s="15" t="s">
        <v>5659</v>
      </c>
      <c r="G1975" s="16">
        <f t="shared" si="30"/>
        <v>1.9739583333333068E-4</v>
      </c>
      <c r="I1975" t="b">
        <v>1</v>
      </c>
    </row>
    <row r="1976" spans="1:9" ht="14.85" customHeight="1" x14ac:dyDescent="0.3">
      <c r="A1976" t="s">
        <v>872</v>
      </c>
      <c r="B1976" t="s">
        <v>554</v>
      </c>
      <c r="C1976">
        <v>986152387</v>
      </c>
      <c r="D1976" s="1" t="s">
        <v>5648</v>
      </c>
      <c r="E1976" s="14">
        <v>43223</v>
      </c>
      <c r="F1976" s="15" t="s">
        <v>5660</v>
      </c>
      <c r="G1976" s="16">
        <f t="shared" si="30"/>
        <v>2.5993055555555665E-4</v>
      </c>
      <c r="I1976" t="b">
        <v>1</v>
      </c>
    </row>
    <row r="1977" spans="1:9" ht="14.85" customHeight="1" x14ac:dyDescent="0.3">
      <c r="A1977" t="s">
        <v>872</v>
      </c>
      <c r="B1977" t="s">
        <v>665</v>
      </c>
      <c r="C1977">
        <v>986152387</v>
      </c>
      <c r="D1977" s="1" t="s">
        <v>4009</v>
      </c>
      <c r="E1977" s="14">
        <v>43223</v>
      </c>
      <c r="F1977" s="15" t="s">
        <v>5661</v>
      </c>
      <c r="G1977" s="16">
        <f t="shared" si="30"/>
        <v>6.1273148148148146E-4</v>
      </c>
      <c r="I1977" t="b">
        <v>1</v>
      </c>
    </row>
    <row r="1978" spans="1:9" ht="14.85" customHeight="1" x14ac:dyDescent="0.3">
      <c r="A1978" t="s">
        <v>872</v>
      </c>
      <c r="B1978" t="s">
        <v>762</v>
      </c>
      <c r="C1978">
        <v>986152387</v>
      </c>
      <c r="D1978" s="1" t="s">
        <v>907</v>
      </c>
      <c r="E1978" s="14">
        <v>43223</v>
      </c>
      <c r="F1978" s="15" t="s">
        <v>5662</v>
      </c>
      <c r="G1978" s="16">
        <f t="shared" si="30"/>
        <v>5.0235185185185174E-3</v>
      </c>
      <c r="I1978" t="b">
        <v>1</v>
      </c>
    </row>
    <row r="1979" spans="1:9" s="18" customFormat="1" ht="14.85" customHeight="1" thickBot="1" x14ac:dyDescent="0.35">
      <c r="A1979" s="18" t="s">
        <v>872</v>
      </c>
      <c r="B1979" s="18" t="s">
        <v>906</v>
      </c>
      <c r="C1979" s="18">
        <v>986152387</v>
      </c>
      <c r="D1979" s="19" t="s">
        <v>907</v>
      </c>
      <c r="E1979" s="20">
        <v>43223</v>
      </c>
      <c r="F1979" s="21" t="s">
        <v>5663</v>
      </c>
      <c r="G1979" s="22">
        <f t="shared" si="30"/>
        <v>1.5347222222222151E-4</v>
      </c>
      <c r="H1979" s="22"/>
      <c r="I1979" s="18" t="b">
        <v>1</v>
      </c>
    </row>
    <row r="1980" spans="1:9" ht="14.85" customHeight="1" x14ac:dyDescent="0.3">
      <c r="A1980" t="s">
        <v>872</v>
      </c>
      <c r="B1980" t="s">
        <v>2</v>
      </c>
      <c r="C1980">
        <v>993599705</v>
      </c>
      <c r="D1980" s="1" t="s">
        <v>5664</v>
      </c>
      <c r="E1980" s="14">
        <v>43214</v>
      </c>
      <c r="F1980" s="15" t="s">
        <v>3377</v>
      </c>
    </row>
    <row r="1981" spans="1:9" ht="14.85" customHeight="1" x14ac:dyDescent="0.3">
      <c r="A1981" t="s">
        <v>872</v>
      </c>
      <c r="B1981" t="s">
        <v>2</v>
      </c>
      <c r="C1981">
        <v>993599705</v>
      </c>
      <c r="D1981" s="1" t="s">
        <v>3470</v>
      </c>
      <c r="E1981" s="14">
        <v>43214</v>
      </c>
      <c r="F1981" s="15" t="s">
        <v>3378</v>
      </c>
      <c r="G1981" s="16">
        <f t="shared" ref="G1981:G2004" si="31">F1981-F1980</f>
        <v>1.8074074074070356E-4</v>
      </c>
    </row>
    <row r="1982" spans="1:9" ht="14.85" customHeight="1" x14ac:dyDescent="0.3">
      <c r="A1982" t="s">
        <v>872</v>
      </c>
      <c r="B1982" t="s">
        <v>2</v>
      </c>
      <c r="C1982">
        <v>993599705</v>
      </c>
      <c r="D1982" s="1" t="s">
        <v>3400</v>
      </c>
      <c r="E1982" s="14">
        <v>43214</v>
      </c>
      <c r="F1982" s="15" t="s">
        <v>3379</v>
      </c>
      <c r="G1982" s="16">
        <f t="shared" si="31"/>
        <v>2.6201388888891231E-4</v>
      </c>
    </row>
    <row r="1983" spans="1:9" ht="14.85" customHeight="1" x14ac:dyDescent="0.3">
      <c r="A1983" t="s">
        <v>872</v>
      </c>
      <c r="B1983" t="s">
        <v>2</v>
      </c>
      <c r="C1983">
        <v>993599705</v>
      </c>
      <c r="D1983" s="1" t="s">
        <v>3469</v>
      </c>
      <c r="E1983" s="14">
        <v>43214</v>
      </c>
      <c r="F1983" s="15" t="s">
        <v>3380</v>
      </c>
      <c r="G1983" s="16">
        <f t="shared" si="31"/>
        <v>4.5962962962964315E-4</v>
      </c>
    </row>
    <row r="1984" spans="1:9" ht="14.85" customHeight="1" x14ac:dyDescent="0.3">
      <c r="A1984" t="s">
        <v>872</v>
      </c>
      <c r="B1984" t="s">
        <v>2</v>
      </c>
      <c r="C1984">
        <v>993599705</v>
      </c>
      <c r="D1984" s="1" t="s">
        <v>3405</v>
      </c>
      <c r="E1984" s="14">
        <v>43214</v>
      </c>
      <c r="F1984" s="15" t="s">
        <v>3381</v>
      </c>
      <c r="G1984" s="16">
        <f t="shared" si="31"/>
        <v>3.9369212962958589E-4</v>
      </c>
    </row>
    <row r="1985" spans="1:7" ht="14.85" customHeight="1" x14ac:dyDescent="0.3">
      <c r="A1985" t="s">
        <v>872</v>
      </c>
      <c r="B1985" t="s">
        <v>879</v>
      </c>
      <c r="C1985">
        <v>993599705</v>
      </c>
      <c r="D1985" s="1" t="s">
        <v>3714</v>
      </c>
      <c r="E1985" s="14">
        <v>43214</v>
      </c>
      <c r="F1985" s="15" t="s">
        <v>5665</v>
      </c>
      <c r="G1985" s="16">
        <f t="shared" si="31"/>
        <v>6.4850694444451573E-4</v>
      </c>
    </row>
    <row r="1986" spans="1:7" ht="14.85" customHeight="1" x14ac:dyDescent="0.3">
      <c r="A1986" t="s">
        <v>872</v>
      </c>
      <c r="B1986" t="s">
        <v>879</v>
      </c>
      <c r="C1986">
        <v>993599705</v>
      </c>
      <c r="D1986" s="1" t="s">
        <v>3406</v>
      </c>
      <c r="E1986" s="14">
        <v>43214</v>
      </c>
      <c r="F1986" s="15" t="s">
        <v>5666</v>
      </c>
      <c r="G1986" s="16">
        <f t="shared" si="31"/>
        <v>1.0704861111099362E-4</v>
      </c>
    </row>
    <row r="1987" spans="1:7" ht="14.85" customHeight="1" x14ac:dyDescent="0.3">
      <c r="A1987" t="s">
        <v>872</v>
      </c>
      <c r="B1987" t="s">
        <v>881</v>
      </c>
      <c r="C1987">
        <v>993599705</v>
      </c>
      <c r="D1987" s="1" t="s">
        <v>5667</v>
      </c>
      <c r="E1987" s="14">
        <v>43214</v>
      </c>
      <c r="F1987" s="15" t="s">
        <v>5668</v>
      </c>
      <c r="G1987" s="16">
        <f t="shared" si="31"/>
        <v>4.1098379629633808E-4</v>
      </c>
    </row>
    <row r="1988" spans="1:7" ht="14.85" customHeight="1" x14ac:dyDescent="0.3">
      <c r="A1988" t="s">
        <v>872</v>
      </c>
      <c r="B1988" t="s">
        <v>881</v>
      </c>
      <c r="C1988">
        <v>993599705</v>
      </c>
      <c r="D1988" s="1" t="s">
        <v>5669</v>
      </c>
      <c r="E1988" s="14">
        <v>43214</v>
      </c>
      <c r="F1988" s="15" t="s">
        <v>5670</v>
      </c>
      <c r="G1988" s="16">
        <f t="shared" si="31"/>
        <v>3.2167824074080809E-4</v>
      </c>
    </row>
    <row r="1989" spans="1:7" ht="14.85" customHeight="1" x14ac:dyDescent="0.3">
      <c r="A1989" t="s">
        <v>872</v>
      </c>
      <c r="B1989" t="s">
        <v>881</v>
      </c>
      <c r="C1989">
        <v>993599705</v>
      </c>
      <c r="D1989" s="1" t="s">
        <v>3557</v>
      </c>
      <c r="E1989" s="14">
        <v>43214</v>
      </c>
      <c r="F1989" s="15" t="s">
        <v>5671</v>
      </c>
      <c r="G1989" s="16">
        <f t="shared" si="31"/>
        <v>4.2777777777769366E-4</v>
      </c>
    </row>
    <row r="1990" spans="1:7" ht="14.85" customHeight="1" x14ac:dyDescent="0.3">
      <c r="A1990" t="s">
        <v>872</v>
      </c>
      <c r="B1990" t="s">
        <v>881</v>
      </c>
      <c r="C1990">
        <v>993599705</v>
      </c>
      <c r="D1990" s="1" t="s">
        <v>4245</v>
      </c>
      <c r="E1990" s="14">
        <v>43214</v>
      </c>
      <c r="F1990" s="15" t="s">
        <v>5672</v>
      </c>
      <c r="G1990" s="16">
        <f t="shared" si="31"/>
        <v>2.2957291666667601E-3</v>
      </c>
    </row>
    <row r="1991" spans="1:7" ht="14.85" customHeight="1" x14ac:dyDescent="0.3">
      <c r="A1991" t="s">
        <v>872</v>
      </c>
      <c r="B1991" t="s">
        <v>881</v>
      </c>
      <c r="C1991">
        <v>993599705</v>
      </c>
      <c r="D1991" s="1" t="s">
        <v>3408</v>
      </c>
      <c r="E1991" s="14">
        <v>43214</v>
      </c>
      <c r="F1991" s="15" t="s">
        <v>5673</v>
      </c>
      <c r="G1991" s="16">
        <f t="shared" si="31"/>
        <v>1.6001157407408151E-4</v>
      </c>
    </row>
    <row r="1992" spans="1:7" ht="14.85" customHeight="1" x14ac:dyDescent="0.3">
      <c r="A1992" t="s">
        <v>872</v>
      </c>
      <c r="B1992" t="s">
        <v>881</v>
      </c>
      <c r="C1992">
        <v>993599705</v>
      </c>
      <c r="D1992" s="1" t="s">
        <v>3437</v>
      </c>
      <c r="E1992" s="14">
        <v>43214</v>
      </c>
      <c r="F1992" s="15" t="s">
        <v>5674</v>
      </c>
      <c r="G1992" s="16">
        <f t="shared" si="31"/>
        <v>2.8489583333324298E-4</v>
      </c>
    </row>
    <row r="1993" spans="1:7" ht="14.85" customHeight="1" x14ac:dyDescent="0.3">
      <c r="A1993" t="s">
        <v>872</v>
      </c>
      <c r="B1993" t="s">
        <v>554</v>
      </c>
      <c r="C1993">
        <v>993599705</v>
      </c>
      <c r="D1993" s="1" t="s">
        <v>3439</v>
      </c>
      <c r="E1993" s="14">
        <v>43214</v>
      </c>
      <c r="F1993" s="15" t="s">
        <v>5675</v>
      </c>
      <c r="G1993" s="16">
        <f t="shared" si="31"/>
        <v>3.3189814814815755E-4</v>
      </c>
    </row>
    <row r="1994" spans="1:7" ht="14.85" customHeight="1" x14ac:dyDescent="0.3">
      <c r="A1994" t="s">
        <v>872</v>
      </c>
      <c r="B1994" t="s">
        <v>554</v>
      </c>
      <c r="C1994">
        <v>993599705</v>
      </c>
      <c r="D1994" s="1" t="s">
        <v>5676</v>
      </c>
      <c r="E1994" s="14">
        <v>43214</v>
      </c>
      <c r="F1994" s="15" t="s">
        <v>5677</v>
      </c>
      <c r="G1994" s="16">
        <f t="shared" si="31"/>
        <v>8.5031250000000558E-4</v>
      </c>
    </row>
    <row r="1995" spans="1:7" ht="14.85" customHeight="1" x14ac:dyDescent="0.3">
      <c r="A1995" t="s">
        <v>872</v>
      </c>
      <c r="B1995" t="s">
        <v>665</v>
      </c>
      <c r="C1995">
        <v>993599705</v>
      </c>
      <c r="D1995" s="1" t="s">
        <v>3649</v>
      </c>
      <c r="E1995" s="14">
        <v>43214</v>
      </c>
      <c r="F1995" s="15" t="s">
        <v>5678</v>
      </c>
      <c r="G1995" s="16">
        <f t="shared" si="31"/>
        <v>5.4471064814809456E-4</v>
      </c>
    </row>
    <row r="1996" spans="1:7" ht="14.85" customHeight="1" x14ac:dyDescent="0.3">
      <c r="A1996" t="s">
        <v>872</v>
      </c>
      <c r="B1996" t="s">
        <v>665</v>
      </c>
      <c r="C1996">
        <v>993599705</v>
      </c>
      <c r="D1996" s="1" t="s">
        <v>3424</v>
      </c>
      <c r="E1996" s="14">
        <v>43214</v>
      </c>
      <c r="F1996" s="15" t="s">
        <v>5679</v>
      </c>
      <c r="G1996" s="16">
        <f t="shared" si="31"/>
        <v>1.418171296296844E-4</v>
      </c>
    </row>
    <row r="1997" spans="1:7" ht="14.85" customHeight="1" x14ac:dyDescent="0.3">
      <c r="A1997" t="s">
        <v>872</v>
      </c>
      <c r="B1997" t="s">
        <v>762</v>
      </c>
      <c r="C1997">
        <v>993599705</v>
      </c>
      <c r="D1997" s="1" t="s">
        <v>4491</v>
      </c>
      <c r="E1997" s="14">
        <v>43214</v>
      </c>
      <c r="F1997" s="15" t="s">
        <v>5680</v>
      </c>
      <c r="G1997" s="16">
        <f t="shared" si="31"/>
        <v>1.446331018518543E-3</v>
      </c>
    </row>
    <row r="1998" spans="1:7" ht="14.85" customHeight="1" x14ac:dyDescent="0.3">
      <c r="A1998" t="s">
        <v>872</v>
      </c>
      <c r="B1998" t="s">
        <v>762</v>
      </c>
      <c r="C1998">
        <v>993599705</v>
      </c>
      <c r="D1998" s="1" t="s">
        <v>3426</v>
      </c>
      <c r="E1998" s="14">
        <v>43214</v>
      </c>
      <c r="F1998" s="15" t="s">
        <v>5681</v>
      </c>
      <c r="G1998" s="16">
        <f t="shared" si="31"/>
        <v>3.2200231481482877E-4</v>
      </c>
    </row>
    <row r="1999" spans="1:7" ht="14.85" customHeight="1" x14ac:dyDescent="0.3">
      <c r="A1999" t="s">
        <v>872</v>
      </c>
      <c r="B1999" t="s">
        <v>762</v>
      </c>
      <c r="C1999">
        <v>993599705</v>
      </c>
      <c r="D1999" s="1" t="s">
        <v>5682</v>
      </c>
      <c r="E1999" s="14">
        <v>43214</v>
      </c>
      <c r="F1999" s="15" t="s">
        <v>5683</v>
      </c>
      <c r="G1999" s="16">
        <f t="shared" si="31"/>
        <v>1.3900694444444195E-3</v>
      </c>
    </row>
    <row r="2000" spans="1:7" ht="14.85" customHeight="1" x14ac:dyDescent="0.3">
      <c r="A2000" t="s">
        <v>872</v>
      </c>
      <c r="B2000" t="s">
        <v>762</v>
      </c>
      <c r="C2000">
        <v>993599705</v>
      </c>
      <c r="D2000" s="1" t="s">
        <v>5684</v>
      </c>
      <c r="E2000" s="14">
        <v>43214</v>
      </c>
      <c r="F2000" s="15" t="s">
        <v>5685</v>
      </c>
      <c r="G2000" s="16">
        <f t="shared" si="31"/>
        <v>2.0383101851850771E-4</v>
      </c>
    </row>
    <row r="2001" spans="1:8" ht="14.85" customHeight="1" x14ac:dyDescent="0.3">
      <c r="A2001" t="s">
        <v>872</v>
      </c>
      <c r="B2001" t="s">
        <v>762</v>
      </c>
      <c r="C2001">
        <v>993599705</v>
      </c>
      <c r="D2001" s="1" t="s">
        <v>5686</v>
      </c>
      <c r="E2001" s="14">
        <v>43214</v>
      </c>
      <c r="F2001" s="15" t="s">
        <v>5687</v>
      </c>
      <c r="G2001" s="16">
        <f t="shared" si="31"/>
        <v>1.2974768518518864E-3</v>
      </c>
    </row>
    <row r="2002" spans="1:8" ht="14.85" customHeight="1" x14ac:dyDescent="0.3">
      <c r="A2002" t="s">
        <v>872</v>
      </c>
      <c r="B2002" t="s">
        <v>762</v>
      </c>
      <c r="C2002">
        <v>993599705</v>
      </c>
      <c r="D2002" s="1" t="s">
        <v>5688</v>
      </c>
      <c r="E2002" s="14">
        <v>43214</v>
      </c>
      <c r="F2002" s="15" t="s">
        <v>5689</v>
      </c>
      <c r="G2002" s="16">
        <f t="shared" si="31"/>
        <v>4.8106481481480223E-4</v>
      </c>
    </row>
    <row r="2003" spans="1:8" ht="14.85" customHeight="1" x14ac:dyDescent="0.3">
      <c r="A2003" t="s">
        <v>872</v>
      </c>
      <c r="B2003" t="s">
        <v>762</v>
      </c>
      <c r="C2003">
        <v>993599705</v>
      </c>
      <c r="D2003" s="1" t="s">
        <v>3426</v>
      </c>
      <c r="E2003" s="14">
        <v>43214</v>
      </c>
      <c r="F2003" s="15" t="s">
        <v>5690</v>
      </c>
      <c r="G2003" s="16">
        <f t="shared" si="31"/>
        <v>2.2340277777777029E-4</v>
      </c>
    </row>
    <row r="2004" spans="1:8" s="18" customFormat="1" ht="14.85" customHeight="1" thickBot="1" x14ac:dyDescent="0.35">
      <c r="A2004" s="18" t="s">
        <v>872</v>
      </c>
      <c r="B2004" s="18" t="s">
        <v>762</v>
      </c>
      <c r="C2004" s="18">
        <v>993599705</v>
      </c>
      <c r="D2004" s="19" t="s">
        <v>907</v>
      </c>
      <c r="E2004" s="20">
        <v>43214</v>
      </c>
      <c r="F2004" s="21" t="s">
        <v>5691</v>
      </c>
      <c r="G2004" s="22">
        <f t="shared" si="31"/>
        <v>1.3512731481479801E-4</v>
      </c>
      <c r="H2004" s="22"/>
    </row>
  </sheetData>
  <autoFilter ref="A1:E1" xr:uid="{00000000-0009-0000-0000-000011000000}">
    <sortState xmlns:xlrd2="http://schemas.microsoft.com/office/spreadsheetml/2017/richdata2" ref="A2:E2004">
      <sortCondition ref="C1"/>
    </sortState>
  </autoFilter>
  <mergeCells count="1">
    <mergeCell ref="K1:P2"/>
  </mergeCells>
  <conditionalFormatting sqref="I1:I1048576">
    <cfRule type="cellIs" dxfId="0" priority="1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J341"/>
  <sheetViews>
    <sheetView zoomScale="70" zoomScaleNormal="70" workbookViewId="0">
      <selection activeCell="G6" sqref="G6"/>
    </sheetView>
  </sheetViews>
  <sheetFormatPr defaultColWidth="11.44140625" defaultRowHeight="14.4" x14ac:dyDescent="0.3"/>
  <cols>
    <col min="1" max="1" width="5.88671875" customWidth="1"/>
    <col min="2" max="2" width="8.88671875" customWidth="1"/>
    <col min="4" max="4" width="30" customWidth="1"/>
    <col min="5" max="5" width="15.88671875" style="80" customWidth="1"/>
    <col min="6" max="6" width="34.109375" customWidth="1"/>
    <col min="7" max="7" width="23.88671875" customWidth="1"/>
    <col min="8" max="8" width="10.88671875" customWidth="1"/>
    <col min="9" max="9" width="22.109375" customWidth="1"/>
    <col min="10" max="10" width="10.88671875" customWidth="1"/>
    <col min="11" max="11" width="13.109375" customWidth="1"/>
    <col min="13" max="13" width="8.109375" style="90" customWidth="1"/>
    <col min="14" max="15" width="5.88671875" customWidth="1"/>
    <col min="16" max="16" width="23.6640625" customWidth="1"/>
    <col min="17" max="17" width="10.44140625" customWidth="1"/>
    <col min="18" max="18" width="15.109375" customWidth="1"/>
    <col min="19" max="19" width="15" customWidth="1"/>
    <col min="20" max="20" width="18.44140625" customWidth="1"/>
    <col min="21" max="22" width="5.88671875" customWidth="1"/>
    <col min="23" max="23" width="21.88671875" customWidth="1"/>
    <col min="25" max="25" width="17" customWidth="1"/>
    <col min="26" max="26" width="19.44140625" customWidth="1"/>
    <col min="27" max="27" width="17" customWidth="1"/>
    <col min="28" max="28" width="5.88671875" customWidth="1"/>
    <col min="29" max="29" width="15.109375" customWidth="1"/>
    <col min="30" max="30" width="17.33203125" customWidth="1"/>
    <col min="31" max="31" width="18.88671875" customWidth="1"/>
    <col min="32" max="32" width="17.6640625" customWidth="1"/>
    <col min="33" max="33" width="20.6640625" customWidth="1"/>
    <col min="34" max="34" width="36.33203125" customWidth="1"/>
    <col min="36" max="36" width="47" customWidth="1"/>
  </cols>
  <sheetData>
    <row r="3" spans="1:36" x14ac:dyDescent="0.3">
      <c r="A3" s="73"/>
      <c r="B3" s="73"/>
      <c r="C3" s="73"/>
      <c r="D3" s="3" t="s">
        <v>0</v>
      </c>
      <c r="F3" s="2" t="s">
        <v>162</v>
      </c>
      <c r="G3" s="2"/>
      <c r="H3" s="2"/>
      <c r="I3" s="73"/>
      <c r="J3" s="2"/>
      <c r="K3" s="2"/>
      <c r="Q3" s="10" t="s">
        <v>1</v>
      </c>
      <c r="R3" s="3"/>
      <c r="S3" s="3"/>
      <c r="T3" s="3"/>
      <c r="X3" s="10" t="s">
        <v>1</v>
      </c>
      <c r="Y3" s="3"/>
      <c r="Z3" s="3"/>
      <c r="AA3" s="3"/>
    </row>
    <row r="4" spans="1:36" x14ac:dyDescent="0.3">
      <c r="A4" s="73"/>
      <c r="B4" s="73"/>
      <c r="C4" s="73"/>
      <c r="D4" s="3" t="s">
        <v>163</v>
      </c>
      <c r="E4" s="59" t="s">
        <v>3</v>
      </c>
      <c r="F4" s="2" t="s">
        <v>164</v>
      </c>
      <c r="G4" s="2"/>
      <c r="H4" s="3" t="s">
        <v>165</v>
      </c>
      <c r="I4" s="73"/>
      <c r="J4" s="3" t="s">
        <v>166</v>
      </c>
      <c r="K4" s="2" t="s">
        <v>167</v>
      </c>
      <c r="L4" s="3" t="s">
        <v>4</v>
      </c>
      <c r="M4" s="4" t="s">
        <v>5</v>
      </c>
      <c r="P4" s="3" t="s">
        <v>168</v>
      </c>
      <c r="Q4" s="55" t="s">
        <v>7</v>
      </c>
      <c r="R4" s="4"/>
      <c r="S4" s="4"/>
      <c r="T4" s="79"/>
      <c r="W4" s="3" t="s">
        <v>168</v>
      </c>
      <c r="X4" s="55" t="s">
        <v>7</v>
      </c>
      <c r="Y4" s="4"/>
      <c r="Z4" s="4"/>
      <c r="AA4" s="79"/>
    </row>
    <row r="5" spans="1:36" ht="15" thickBot="1" x14ac:dyDescent="0.35">
      <c r="A5" s="74"/>
      <c r="B5" s="74"/>
      <c r="C5" s="155" t="s">
        <v>9</v>
      </c>
      <c r="D5" s="155" t="s">
        <v>10</v>
      </c>
      <c r="E5" s="60" t="s">
        <v>11</v>
      </c>
      <c r="F5" s="155" t="s">
        <v>10</v>
      </c>
      <c r="G5" s="155" t="s">
        <v>165</v>
      </c>
      <c r="H5" s="23" t="s">
        <v>12</v>
      </c>
      <c r="I5" s="155" t="s">
        <v>166</v>
      </c>
      <c r="J5" s="23" t="s">
        <v>12</v>
      </c>
      <c r="K5" s="3" t="s">
        <v>169</v>
      </c>
      <c r="L5" s="23" t="s">
        <v>10</v>
      </c>
      <c r="M5" s="23" t="s">
        <v>13</v>
      </c>
      <c r="P5" s="155" t="s">
        <v>170</v>
      </c>
      <c r="Q5" s="56" t="s">
        <v>14</v>
      </c>
      <c r="R5" s="157" t="s">
        <v>16</v>
      </c>
      <c r="S5" s="157"/>
      <c r="T5" s="157"/>
      <c r="W5" s="155" t="s">
        <v>171</v>
      </c>
      <c r="X5" s="56" t="s">
        <v>14</v>
      </c>
      <c r="Y5" s="157" t="s">
        <v>16</v>
      </c>
      <c r="Z5" s="157"/>
      <c r="AA5" s="157"/>
    </row>
    <row r="6" spans="1:36" x14ac:dyDescent="0.3">
      <c r="A6" s="73">
        <f>VLOOKUP(C6,'UniqueAuthor#s'!$M$5:$N$68,2,TRUE)</f>
        <v>1</v>
      </c>
      <c r="B6" s="73" t="str">
        <f>IF('Source NewCleanData'!$C8="lesson2",'Source NewCleanData'!C8,"")</f>
        <v>lesson2</v>
      </c>
      <c r="C6" s="73">
        <f>IF('Source NewCleanData'!$C8="lesson2",'Source NewCleanData'!D8,"")</f>
        <v>12696425</v>
      </c>
      <c r="D6" s="73" t="str">
        <f>IF('Source NewCleanData'!$C8="lesson2",'Source NewCleanData'!E8,"")</f>
        <v>ConfirmS=&lt;#I&gt;;
ConfirmK=#J;</v>
      </c>
      <c r="E6" s="80" t="str">
        <f>IF('Source NewCleanData'!$C8="lesson2",'Source NewCleanData'!F8,"")</f>
        <v>2018-04-25T18:58:21.986Z</v>
      </c>
      <c r="F6" s="73" t="s">
        <v>172</v>
      </c>
      <c r="G6" s="75" t="s">
        <v>173</v>
      </c>
      <c r="H6" s="73" t="str">
        <f t="shared" ref="H6:H69" si="0">IF(OR($G6=$AD$9,$G6=$AD$10,$G6=$AD$11),"Correct","Incorrect")</f>
        <v>Correct</v>
      </c>
      <c r="I6" s="75" t="s">
        <v>174</v>
      </c>
      <c r="J6" s="75" t="str">
        <f t="shared" ref="J6:J69" si="1">IF(I6=$AD$17,"Correct","Incorrect")</f>
        <v>Correct</v>
      </c>
      <c r="K6" s="75" t="str">
        <f>IF(AND(H6="Correct",J6="Correct"),"Correct","Incorrect")</f>
        <v>Correct</v>
      </c>
      <c r="L6">
        <f>COUNTIF($C$6:$C$327,"="&amp;C6)</f>
        <v>1</v>
      </c>
      <c r="M6" s="90" t="str">
        <f t="shared" ref="M6:M69" si="2">IF(AND(L6&gt;0,K6="Incorrect"),"Gave Up","")</f>
        <v/>
      </c>
      <c r="O6">
        <v>1</v>
      </c>
      <c r="P6" s="75" t="s">
        <v>175</v>
      </c>
      <c r="Q6">
        <f t="shared" ref="Q6:Q37" si="3">COUNTIF($G$6:$G$327,"="&amp;$P6)</f>
        <v>90</v>
      </c>
      <c r="V6">
        <v>1</v>
      </c>
      <c r="W6" s="75" t="s">
        <v>174</v>
      </c>
      <c r="X6">
        <f t="shared" ref="X6:X37" si="4">COUNTIF($I$6:$I$327,"="&amp;$W6)</f>
        <v>100</v>
      </c>
      <c r="AC6" s="41"/>
      <c r="AD6" s="42" t="s">
        <v>20</v>
      </c>
      <c r="AJ6" s="85" t="s">
        <v>176</v>
      </c>
    </row>
    <row r="7" spans="1:36" x14ac:dyDescent="0.3">
      <c r="A7" s="73">
        <f>VLOOKUP(C7,'UniqueAuthor#s'!$M$5:$N$68,2,TRUE)</f>
        <v>2</v>
      </c>
      <c r="B7" s="73" t="str">
        <f>IF('Source NewCleanData'!$C62="lesson2",'Source NewCleanData'!C62,"")</f>
        <v>lesson2</v>
      </c>
      <c r="C7" s="73">
        <f>IF('Source NewCleanData'!$C62="lesson2",'Source NewCleanData'!D62,"")</f>
        <v>18621716</v>
      </c>
      <c r="D7" s="73" t="str">
        <f>IF('Source NewCleanData'!$C62="lesson2",'Source NewCleanData'!E62,"")</f>
        <v>ConfirmS=#Jo#I;
ConfirmK=#J;</v>
      </c>
      <c r="E7" s="80" t="str">
        <f>IF('Source NewCleanData'!$C62="lesson2",'Source NewCleanData'!F62,"")</f>
        <v>2018-05-03T03:10:05.904Z</v>
      </c>
      <c r="F7" s="73" t="s">
        <v>177</v>
      </c>
      <c r="G7" s="75" t="s">
        <v>178</v>
      </c>
      <c r="H7" s="73" t="str">
        <f t="shared" si="0"/>
        <v>Incorrect</v>
      </c>
      <c r="I7" s="75" t="s">
        <v>174</v>
      </c>
      <c r="J7" s="75" t="str">
        <f t="shared" si="1"/>
        <v>Correct</v>
      </c>
      <c r="K7" s="75" t="str">
        <f t="shared" ref="K7:K70" si="5">IF(AND(H7="Correct",J7="Correct"),"Correct","Incorrect")</f>
        <v>Incorrect</v>
      </c>
      <c r="M7" s="90" t="str">
        <f t="shared" si="2"/>
        <v/>
      </c>
      <c r="O7">
        <v>2</v>
      </c>
      <c r="P7" s="75" t="s">
        <v>173</v>
      </c>
      <c r="Q7">
        <f t="shared" si="3"/>
        <v>64</v>
      </c>
      <c r="V7">
        <v>2</v>
      </c>
      <c r="W7" s="75" t="s">
        <v>179</v>
      </c>
      <c r="X7">
        <f t="shared" si="4"/>
        <v>47</v>
      </c>
      <c r="Y7" s="13" t="s">
        <v>39</v>
      </c>
      <c r="AC7" s="38"/>
      <c r="AD7" s="43" t="s">
        <v>23</v>
      </c>
      <c r="AJ7" s="77" t="s">
        <v>180</v>
      </c>
    </row>
    <row r="8" spans="1:36" ht="15" thickBot="1" x14ac:dyDescent="0.35">
      <c r="A8" s="73">
        <f>VLOOKUP(C8,'UniqueAuthor#s'!$M$5:$N$68,2,TRUE)</f>
        <v>2</v>
      </c>
      <c r="B8" s="73" t="str">
        <f>IF('Source NewCleanData'!$C63="lesson2",'Source NewCleanData'!C63,"")</f>
        <v>lesson2</v>
      </c>
      <c r="C8" s="73">
        <f>IF('Source NewCleanData'!$C63="lesson2",'Source NewCleanData'!D63,"")</f>
        <v>18621716</v>
      </c>
      <c r="D8" s="73" t="str">
        <f>IF('Source NewCleanData'!$C63="lesson2",'Source NewCleanData'!E63,"")</f>
        <v>ConfirmS=#So&lt;#I&gt;;
ConfirmK=#J;</v>
      </c>
      <c r="E8" s="80" t="str">
        <f>IF('Source NewCleanData'!$C63="lesson2",'Source NewCleanData'!F63,"")</f>
        <v>2018-05-03T03:12:34.095Z</v>
      </c>
      <c r="F8" s="73" t="s">
        <v>181</v>
      </c>
      <c r="G8" s="75" t="s">
        <v>182</v>
      </c>
      <c r="H8" s="73" t="str">
        <f t="shared" si="0"/>
        <v>Correct</v>
      </c>
      <c r="I8" s="75" t="s">
        <v>174</v>
      </c>
      <c r="J8" s="75" t="str">
        <f t="shared" si="1"/>
        <v>Correct</v>
      </c>
      <c r="K8" s="75" t="str">
        <f t="shared" si="5"/>
        <v>Correct</v>
      </c>
      <c r="L8">
        <f>COUNTIF($C$6:$C$327,"="&amp;C8)</f>
        <v>2</v>
      </c>
      <c r="M8" s="90" t="str">
        <f t="shared" si="2"/>
        <v/>
      </c>
      <c r="O8">
        <v>3</v>
      </c>
      <c r="P8" s="75" t="s">
        <v>183</v>
      </c>
      <c r="Q8">
        <f t="shared" si="3"/>
        <v>25</v>
      </c>
      <c r="R8" s="13" t="s">
        <v>42</v>
      </c>
      <c r="V8">
        <v>3</v>
      </c>
      <c r="W8" s="75" t="s">
        <v>184</v>
      </c>
      <c r="X8">
        <f t="shared" si="4"/>
        <v>30</v>
      </c>
      <c r="Y8" s="5" t="s">
        <v>18</v>
      </c>
      <c r="AC8" s="67"/>
      <c r="AD8" s="109" t="s">
        <v>185</v>
      </c>
      <c r="AJ8" s="77" t="s">
        <v>186</v>
      </c>
    </row>
    <row r="9" spans="1:36" x14ac:dyDescent="0.3">
      <c r="A9" s="73">
        <f>VLOOKUP(C9,'UniqueAuthor#s'!$M$5:$N$68,2,TRUE)</f>
        <v>3</v>
      </c>
      <c r="B9" s="73" t="str">
        <f>IF('Source NewCleanData'!$C131="lesson2",'Source NewCleanData'!C131,"")</f>
        <v>lesson2</v>
      </c>
      <c r="C9" s="73">
        <f>IF('Source NewCleanData'!$C131="lesson2",'Source NewCleanData'!D131,"")</f>
        <v>61285508</v>
      </c>
      <c r="D9" s="73" t="str">
        <f>IF('Source NewCleanData'!$C131="lesson2",'Source NewCleanData'!E131,"")</f>
        <v>ConfirmS=&lt;I&gt;oS;
ConfirmK=J;</v>
      </c>
      <c r="E9" s="80" t="str">
        <f>IF('Source NewCleanData'!$C131="lesson2",'Source NewCleanData'!F131,"")</f>
        <v>2018-04-29T05:25:36.318Z</v>
      </c>
      <c r="F9" s="73" t="s">
        <v>187</v>
      </c>
      <c r="G9" s="75" t="s">
        <v>188</v>
      </c>
      <c r="H9" s="73" t="str">
        <f t="shared" si="0"/>
        <v>Incorrect</v>
      </c>
      <c r="I9" s="75" t="s">
        <v>184</v>
      </c>
      <c r="J9" s="75" t="str">
        <f t="shared" si="1"/>
        <v>Incorrect</v>
      </c>
      <c r="K9" s="75" t="str">
        <f t="shared" si="5"/>
        <v>Incorrect</v>
      </c>
      <c r="M9" s="90" t="str">
        <f t="shared" si="2"/>
        <v/>
      </c>
      <c r="O9">
        <v>4</v>
      </c>
      <c r="P9" s="75" t="s">
        <v>189</v>
      </c>
      <c r="Q9">
        <f t="shared" si="3"/>
        <v>17</v>
      </c>
      <c r="R9" s="13" t="s">
        <v>42</v>
      </c>
      <c r="V9">
        <v>4</v>
      </c>
      <c r="W9" s="75" t="s">
        <v>190</v>
      </c>
      <c r="X9">
        <f t="shared" si="4"/>
        <v>25</v>
      </c>
      <c r="Y9" s="5" t="s">
        <v>19</v>
      </c>
      <c r="Z9" s="13"/>
      <c r="AC9" s="49">
        <v>1</v>
      </c>
      <c r="AD9" s="35" t="s">
        <v>173</v>
      </c>
      <c r="AJ9" s="77" t="s">
        <v>191</v>
      </c>
    </row>
    <row r="10" spans="1:36" x14ac:dyDescent="0.3">
      <c r="A10" s="73">
        <f>VLOOKUP(C10,'UniqueAuthor#s'!$M$5:$N$68,2,TRUE)</f>
        <v>3</v>
      </c>
      <c r="B10" s="73" t="str">
        <f>IF('Source NewCleanData'!$C132="lesson2",'Source NewCleanData'!C132,"")</f>
        <v>lesson2</v>
      </c>
      <c r="C10" s="73">
        <f>IF('Source NewCleanData'!$C132="lesson2",'Source NewCleanData'!D132,"")</f>
        <v>61285508</v>
      </c>
      <c r="D10" s="73" t="str">
        <f>IF('Source NewCleanData'!$C132="lesson2",'Source NewCleanData'!E132,"")</f>
        <v>ConfirmS=&lt;J,I&gt;oS;
ConfirmK=J;</v>
      </c>
      <c r="E10" s="80" t="str">
        <f>IF('Source NewCleanData'!$C132="lesson2",'Source NewCleanData'!F132,"")</f>
        <v>2018-04-29T05:25:52.724Z</v>
      </c>
      <c r="F10" s="73" t="s">
        <v>192</v>
      </c>
      <c r="G10" s="75" t="s">
        <v>193</v>
      </c>
      <c r="H10" s="73" t="str">
        <f t="shared" si="0"/>
        <v>Incorrect</v>
      </c>
      <c r="I10" s="75" t="s">
        <v>184</v>
      </c>
      <c r="J10" s="75" t="str">
        <f t="shared" si="1"/>
        <v>Incorrect</v>
      </c>
      <c r="K10" s="75" t="str">
        <f t="shared" si="5"/>
        <v>Incorrect</v>
      </c>
      <c r="M10" s="90" t="str">
        <f t="shared" si="2"/>
        <v/>
      </c>
      <c r="O10">
        <v>5</v>
      </c>
      <c r="P10" s="75" t="s">
        <v>194</v>
      </c>
      <c r="Q10">
        <f t="shared" si="3"/>
        <v>12</v>
      </c>
      <c r="R10" s="13" t="s">
        <v>42</v>
      </c>
      <c r="S10" s="5" t="s">
        <v>60</v>
      </c>
      <c r="V10">
        <v>5</v>
      </c>
      <c r="W10" s="75" t="s">
        <v>195</v>
      </c>
      <c r="X10">
        <f t="shared" si="4"/>
        <v>18</v>
      </c>
      <c r="Y10" s="13" t="s">
        <v>18</v>
      </c>
      <c r="Z10" s="5" t="s">
        <v>19</v>
      </c>
      <c r="AC10" s="49">
        <v>2</v>
      </c>
      <c r="AD10" s="35" t="s">
        <v>182</v>
      </c>
      <c r="AJ10" s="77"/>
    </row>
    <row r="11" spans="1:36" ht="15" thickBot="1" x14ac:dyDescent="0.35">
      <c r="A11" s="73">
        <f>VLOOKUP(C11,'UniqueAuthor#s'!$M$5:$N$68,2,TRUE)</f>
        <v>3</v>
      </c>
      <c r="B11" s="73" t="str">
        <f>IF('Source NewCleanData'!$C133="lesson2",'Source NewCleanData'!C133,"")</f>
        <v>lesson2</v>
      </c>
      <c r="C11" s="73">
        <f>IF('Source NewCleanData'!$C133="lesson2",'Source NewCleanData'!D133,"")</f>
        <v>61285508</v>
      </c>
      <c r="D11" s="73" t="str">
        <f>IF('Source NewCleanData'!$C133="lesson2",'Source NewCleanData'!E133,"")</f>
        <v>ConfirmS=&lt;#I&gt;o#S;
ConfirmK=J;</v>
      </c>
      <c r="E11" s="80" t="str">
        <f>IF('Source NewCleanData'!$C133="lesson2",'Source NewCleanData'!F133,"")</f>
        <v>2018-04-29T05:26:20.865Z</v>
      </c>
      <c r="F11" s="73" t="s">
        <v>196</v>
      </c>
      <c r="G11" s="75" t="s">
        <v>175</v>
      </c>
      <c r="H11" s="73" t="str">
        <f t="shared" si="0"/>
        <v>Correct</v>
      </c>
      <c r="I11" s="75" t="s">
        <v>184</v>
      </c>
      <c r="J11" s="75" t="str">
        <f t="shared" si="1"/>
        <v>Incorrect</v>
      </c>
      <c r="K11" s="75" t="str">
        <f t="shared" si="5"/>
        <v>Incorrect</v>
      </c>
      <c r="M11" s="90" t="str">
        <f t="shared" si="2"/>
        <v/>
      </c>
      <c r="O11">
        <v>6</v>
      </c>
      <c r="P11" s="75" t="s">
        <v>197</v>
      </c>
      <c r="Q11">
        <f t="shared" si="3"/>
        <v>9</v>
      </c>
      <c r="R11" s="13" t="s">
        <v>42</v>
      </c>
      <c r="V11">
        <v>6</v>
      </c>
      <c r="W11" s="75" t="s">
        <v>198</v>
      </c>
      <c r="X11">
        <f t="shared" si="4"/>
        <v>12</v>
      </c>
      <c r="Y11" s="13" t="s">
        <v>39</v>
      </c>
      <c r="AC11" s="50">
        <v>3</v>
      </c>
      <c r="AD11" s="44" t="s">
        <v>175</v>
      </c>
      <c r="AJ11" s="77" t="s">
        <v>199</v>
      </c>
    </row>
    <row r="12" spans="1:36" x14ac:dyDescent="0.3">
      <c r="A12" s="73">
        <f>VLOOKUP(C12,'UniqueAuthor#s'!$M$5:$N$68,2,TRUE)</f>
        <v>3</v>
      </c>
      <c r="B12" s="73" t="str">
        <f>IF('Source NewCleanData'!$C134="lesson2",'Source NewCleanData'!C134,"")</f>
        <v>lesson2</v>
      </c>
      <c r="C12" s="73">
        <f>IF('Source NewCleanData'!$C134="lesson2",'Source NewCleanData'!D134,"")</f>
        <v>61285508</v>
      </c>
      <c r="D12" s="73" t="str">
        <f>IF('Source NewCleanData'!$C134="lesson2",'Source NewCleanData'!E134,"")</f>
        <v>ConfirmS=&lt;#I&gt;o#S;
ConfirmK=#J;</v>
      </c>
      <c r="E12" s="80" t="str">
        <f>IF('Source NewCleanData'!$C134="lesson2",'Source NewCleanData'!F134,"")</f>
        <v>2018-04-29T05:26:34.125Z</v>
      </c>
      <c r="F12" s="73" t="s">
        <v>200</v>
      </c>
      <c r="G12" s="75" t="s">
        <v>175</v>
      </c>
      <c r="H12" s="73" t="str">
        <f t="shared" si="0"/>
        <v>Correct</v>
      </c>
      <c r="I12" s="75" t="s">
        <v>174</v>
      </c>
      <c r="J12" s="75" t="str">
        <f t="shared" si="1"/>
        <v>Correct</v>
      </c>
      <c r="K12" s="75" t="str">
        <f t="shared" si="5"/>
        <v>Correct</v>
      </c>
      <c r="L12">
        <f>COUNTIF($C$6:$C$327,"="&amp;C12)</f>
        <v>4</v>
      </c>
      <c r="M12" s="90" t="str">
        <f t="shared" si="2"/>
        <v/>
      </c>
      <c r="O12">
        <v>7</v>
      </c>
      <c r="P12" s="75" t="s">
        <v>201</v>
      </c>
      <c r="Q12">
        <f t="shared" si="3"/>
        <v>8</v>
      </c>
      <c r="R12" s="13" t="s">
        <v>42</v>
      </c>
      <c r="V12">
        <v>7</v>
      </c>
      <c r="W12" s="75" t="s">
        <v>202</v>
      </c>
      <c r="X12">
        <f t="shared" si="4"/>
        <v>11</v>
      </c>
      <c r="Y12" s="13" t="s">
        <v>42</v>
      </c>
      <c r="AJ12" s="77" t="s">
        <v>37</v>
      </c>
    </row>
    <row r="13" spans="1:36" ht="15" thickBot="1" x14ac:dyDescent="0.35">
      <c r="A13" s="73">
        <f>VLOOKUP(C13,'UniqueAuthor#s'!$M$5:$N$68,2,TRUE)</f>
        <v>4</v>
      </c>
      <c r="B13" s="73" t="str">
        <f>IF('Source NewCleanData'!$C178="lesson2",'Source NewCleanData'!C178,"")</f>
        <v>lesson2</v>
      </c>
      <c r="C13" s="73">
        <f>IF('Source NewCleanData'!$C178="lesson2",'Source NewCleanData'!D178,"")</f>
        <v>97667106</v>
      </c>
      <c r="D13" s="73" t="str">
        <f>IF('Source NewCleanData'!$C178="lesson2",'Source NewCleanData'!E178,"")</f>
        <v>ConfirmS=&lt;I&gt;o#S;
ConfirmK=J;</v>
      </c>
      <c r="E13" s="80" t="str">
        <f>IF('Source NewCleanData'!$C178="lesson2",'Source NewCleanData'!F178,"")</f>
        <v>2018-04-30T02:13:15.190Z</v>
      </c>
      <c r="F13" s="73" t="s">
        <v>203</v>
      </c>
      <c r="G13" s="75" t="s">
        <v>204</v>
      </c>
      <c r="H13" s="73" t="str">
        <f t="shared" si="0"/>
        <v>Incorrect</v>
      </c>
      <c r="I13" s="75" t="s">
        <v>184</v>
      </c>
      <c r="J13" s="75" t="str">
        <f t="shared" si="1"/>
        <v>Incorrect</v>
      </c>
      <c r="K13" s="75" t="str">
        <f t="shared" si="5"/>
        <v>Incorrect</v>
      </c>
      <c r="M13" s="90" t="str">
        <f t="shared" si="2"/>
        <v/>
      </c>
      <c r="O13">
        <v>8</v>
      </c>
      <c r="P13" s="75" t="s">
        <v>204</v>
      </c>
      <c r="Q13">
        <f t="shared" si="3"/>
        <v>7</v>
      </c>
      <c r="R13" s="5" t="s">
        <v>18</v>
      </c>
      <c r="V13">
        <v>8</v>
      </c>
      <c r="W13" s="75" t="s">
        <v>205</v>
      </c>
      <c r="X13">
        <f t="shared" si="4"/>
        <v>10</v>
      </c>
      <c r="Y13" s="13" t="s">
        <v>42</v>
      </c>
      <c r="Z13" s="5"/>
      <c r="AA13" s="13"/>
      <c r="AJ13" s="77" t="s">
        <v>40</v>
      </c>
    </row>
    <row r="14" spans="1:36" x14ac:dyDescent="0.3">
      <c r="A14" s="73">
        <f>VLOOKUP(C14,'UniqueAuthor#s'!$M$5:$N$68,2,TRUE)</f>
        <v>4</v>
      </c>
      <c r="B14" s="73" t="str">
        <f>IF('Source NewCleanData'!$C179="lesson2",'Source NewCleanData'!C179,"")</f>
        <v>lesson2</v>
      </c>
      <c r="C14" s="73">
        <f>IF('Source NewCleanData'!$C179="lesson2",'Source NewCleanData'!D179,"")</f>
        <v>97667106</v>
      </c>
      <c r="D14" s="73" t="str">
        <f>IF('Source NewCleanData'!$C179="lesson2",'Source NewCleanData'!E179,"")</f>
        <v>ConfirmS=&lt;I&gt;o#S;
ConfirmK=&lt;J&gt;;</v>
      </c>
      <c r="E14" s="80" t="str">
        <f>IF('Source NewCleanData'!$C179="lesson2",'Source NewCleanData'!F179,"")</f>
        <v>2018-04-30T02:13:54.360Z</v>
      </c>
      <c r="F14" s="73" t="s">
        <v>206</v>
      </c>
      <c r="G14" s="75" t="s">
        <v>204</v>
      </c>
      <c r="H14" s="73" t="str">
        <f t="shared" si="0"/>
        <v>Incorrect</v>
      </c>
      <c r="I14" s="75" t="s">
        <v>195</v>
      </c>
      <c r="J14" s="75" t="str">
        <f t="shared" si="1"/>
        <v>Incorrect</v>
      </c>
      <c r="K14" s="75" t="str">
        <f t="shared" si="5"/>
        <v>Incorrect</v>
      </c>
      <c r="M14" s="90" t="str">
        <f t="shared" si="2"/>
        <v/>
      </c>
      <c r="O14">
        <v>9</v>
      </c>
      <c r="P14" s="75" t="s">
        <v>207</v>
      </c>
      <c r="Q14">
        <f t="shared" si="3"/>
        <v>7</v>
      </c>
      <c r="R14" s="13" t="s">
        <v>42</v>
      </c>
      <c r="V14">
        <v>9</v>
      </c>
      <c r="W14" s="75" t="s">
        <v>208</v>
      </c>
      <c r="X14">
        <f t="shared" si="4"/>
        <v>9</v>
      </c>
      <c r="Y14" s="13" t="s">
        <v>42</v>
      </c>
      <c r="Z14" s="5" t="s">
        <v>19</v>
      </c>
      <c r="AA14" s="13"/>
      <c r="AC14" s="41"/>
      <c r="AD14" s="42" t="s">
        <v>209</v>
      </c>
      <c r="AJ14" s="77" t="s">
        <v>210</v>
      </c>
    </row>
    <row r="15" spans="1:36" x14ac:dyDescent="0.3">
      <c r="A15" s="73">
        <f>VLOOKUP(C15,'UniqueAuthor#s'!$M$5:$N$68,2,TRUE)</f>
        <v>4</v>
      </c>
      <c r="B15" s="73" t="str">
        <f>IF('Source NewCleanData'!$C180="lesson2",'Source NewCleanData'!C180,"")</f>
        <v>lesson2</v>
      </c>
      <c r="C15" s="73">
        <f>IF('Source NewCleanData'!$C180="lesson2",'Source NewCleanData'!D180,"")</f>
        <v>97667106</v>
      </c>
      <c r="D15" s="73" t="str">
        <f>IF('Source NewCleanData'!$C180="lesson2",'Source NewCleanData'!E180,"")</f>
        <v>ConfirmS=&lt;I&gt;oS;
ConfirmK=J;</v>
      </c>
      <c r="E15" s="80" t="str">
        <f>IF('Source NewCleanData'!$C180="lesson2",'Source NewCleanData'!F180,"")</f>
        <v>2018-04-30T02:15:42.799Z</v>
      </c>
      <c r="F15" s="73" t="s">
        <v>187</v>
      </c>
      <c r="G15" s="75" t="s">
        <v>188</v>
      </c>
      <c r="H15" s="73" t="str">
        <f t="shared" si="0"/>
        <v>Incorrect</v>
      </c>
      <c r="I15" s="75" t="s">
        <v>184</v>
      </c>
      <c r="J15" s="75" t="str">
        <f t="shared" si="1"/>
        <v>Incorrect</v>
      </c>
      <c r="K15" s="75" t="str">
        <f t="shared" si="5"/>
        <v>Incorrect</v>
      </c>
      <c r="M15" s="90" t="str">
        <f t="shared" si="2"/>
        <v/>
      </c>
      <c r="O15">
        <v>10</v>
      </c>
      <c r="P15" s="75" t="s">
        <v>211</v>
      </c>
      <c r="Q15">
        <f t="shared" si="3"/>
        <v>6</v>
      </c>
      <c r="R15" s="13" t="s">
        <v>42</v>
      </c>
      <c r="S15" s="5" t="s">
        <v>60</v>
      </c>
      <c r="V15">
        <v>10</v>
      </c>
      <c r="W15" s="75" t="s">
        <v>212</v>
      </c>
      <c r="X15">
        <f t="shared" si="4"/>
        <v>8</v>
      </c>
      <c r="Y15" s="13" t="s">
        <v>39</v>
      </c>
      <c r="AC15" s="38"/>
      <c r="AD15" s="43" t="s">
        <v>23</v>
      </c>
      <c r="AJ15" s="77"/>
    </row>
    <row r="16" spans="1:36" ht="15" thickBot="1" x14ac:dyDescent="0.35">
      <c r="A16" s="73">
        <f>VLOOKUP(C16,'UniqueAuthor#s'!$M$5:$N$68,2,TRUE)</f>
        <v>4</v>
      </c>
      <c r="B16" s="73" t="str">
        <f>IF('Source NewCleanData'!$C181="lesson2",'Source NewCleanData'!C181,"")</f>
        <v>lesson2</v>
      </c>
      <c r="C16" s="73">
        <f>IF('Source NewCleanData'!$C181="lesson2",'Source NewCleanData'!D181,"")</f>
        <v>97667106</v>
      </c>
      <c r="D16" s="73" t="str">
        <f>IF('Source NewCleanData'!$C181="lesson2",'Source NewCleanData'!E181,"")</f>
        <v>ConfirmS=IoS;
ConfirmK=J;</v>
      </c>
      <c r="E16" s="80" t="str">
        <f>IF('Source NewCleanData'!$C181="lesson2",'Source NewCleanData'!F181,"")</f>
        <v>2018-04-30T02:15:51.612Z</v>
      </c>
      <c r="F16" s="73" t="s">
        <v>213</v>
      </c>
      <c r="G16" s="75" t="s">
        <v>214</v>
      </c>
      <c r="H16" s="73" t="str">
        <f t="shared" si="0"/>
        <v>Incorrect</v>
      </c>
      <c r="I16" s="75" t="s">
        <v>184</v>
      </c>
      <c r="J16" s="75" t="str">
        <f t="shared" si="1"/>
        <v>Incorrect</v>
      </c>
      <c r="K16" s="75" t="str">
        <f t="shared" si="5"/>
        <v>Incorrect</v>
      </c>
      <c r="M16" s="90" t="str">
        <f t="shared" si="2"/>
        <v/>
      </c>
      <c r="O16">
        <v>11</v>
      </c>
      <c r="P16" s="75" t="s">
        <v>215</v>
      </c>
      <c r="Q16">
        <f t="shared" si="3"/>
        <v>5</v>
      </c>
      <c r="R16" s="13" t="s">
        <v>42</v>
      </c>
      <c r="V16">
        <v>11</v>
      </c>
      <c r="W16" s="75" t="s">
        <v>216</v>
      </c>
      <c r="X16">
        <f t="shared" si="4"/>
        <v>8</v>
      </c>
      <c r="Y16" s="13" t="s">
        <v>42</v>
      </c>
      <c r="Z16" s="13"/>
      <c r="AC16" s="67"/>
      <c r="AD16" s="109" t="s">
        <v>217</v>
      </c>
      <c r="AJ16" s="77" t="s">
        <v>218</v>
      </c>
    </row>
    <row r="17" spans="1:36" x14ac:dyDescent="0.3">
      <c r="A17" s="73">
        <f>VLOOKUP(C17,'UniqueAuthor#s'!$M$5:$N$68,2,TRUE)</f>
        <v>4</v>
      </c>
      <c r="B17" s="73" t="str">
        <f>IF('Source NewCleanData'!$C182="lesson2",'Source NewCleanData'!C182,"")</f>
        <v>lesson2</v>
      </c>
      <c r="C17" s="73">
        <f>IF('Source NewCleanData'!$C182="lesson2",'Source NewCleanData'!D182,"")</f>
        <v>97667106</v>
      </c>
      <c r="D17" s="73" t="str">
        <f>IF('Source NewCleanData'!$C182="lesson2",'Source NewCleanData'!E182,"")</f>
        <v>ConfirmS=&lt;I&gt;o#S;
ConfirmK=J;</v>
      </c>
      <c r="E17" s="80" t="str">
        <f>IF('Source NewCleanData'!$C182="lesson2",'Source NewCleanData'!F182,"")</f>
        <v>2018-04-30T02:16:10.251Z</v>
      </c>
      <c r="F17" s="73" t="s">
        <v>203</v>
      </c>
      <c r="G17" s="75" t="s">
        <v>204</v>
      </c>
      <c r="H17" s="73" t="str">
        <f t="shared" si="0"/>
        <v>Incorrect</v>
      </c>
      <c r="I17" s="75" t="s">
        <v>184</v>
      </c>
      <c r="J17" s="75" t="str">
        <f t="shared" si="1"/>
        <v>Incorrect</v>
      </c>
      <c r="K17" s="75" t="str">
        <f t="shared" si="5"/>
        <v>Incorrect</v>
      </c>
      <c r="M17" s="90" t="str">
        <f t="shared" si="2"/>
        <v/>
      </c>
      <c r="O17">
        <v>12</v>
      </c>
      <c r="P17" s="75" t="s">
        <v>188</v>
      </c>
      <c r="Q17">
        <f t="shared" si="3"/>
        <v>4</v>
      </c>
      <c r="R17" s="5" t="s">
        <v>18</v>
      </c>
      <c r="V17">
        <v>12</v>
      </c>
      <c r="W17" s="75" t="s">
        <v>219</v>
      </c>
      <c r="X17">
        <f t="shared" si="4"/>
        <v>7</v>
      </c>
      <c r="Y17" s="13" t="s">
        <v>42</v>
      </c>
      <c r="AC17" s="49">
        <v>1</v>
      </c>
      <c r="AD17" s="35" t="s">
        <v>174</v>
      </c>
      <c r="AJ17" s="77" t="s">
        <v>220</v>
      </c>
    </row>
    <row r="18" spans="1:36" x14ac:dyDescent="0.3">
      <c r="A18" s="73">
        <f>VLOOKUP(C18,'UniqueAuthor#s'!$M$5:$N$68,2,TRUE)</f>
        <v>4</v>
      </c>
      <c r="B18" s="73" t="str">
        <f>IF('Source NewCleanData'!$C183="lesson2",'Source NewCleanData'!C183,"")</f>
        <v>lesson2</v>
      </c>
      <c r="C18" s="73">
        <f>IF('Source NewCleanData'!$C183="lesson2",'Source NewCleanData'!D183,"")</f>
        <v>97667106</v>
      </c>
      <c r="D18" s="73" t="str">
        <f>IF('Source NewCleanData'!$C183="lesson2",'Source NewCleanData'!E183,"")</f>
        <v>ConfirmS=&lt;I&gt;;
ConfirmK=J;</v>
      </c>
      <c r="E18" s="80" t="str">
        <f>IF('Source NewCleanData'!$C183="lesson2",'Source NewCleanData'!F183,"")</f>
        <v>2018-04-30T02:17:22.462Z</v>
      </c>
      <c r="F18" s="73" t="s">
        <v>221</v>
      </c>
      <c r="G18" s="75" t="s">
        <v>222</v>
      </c>
      <c r="H18" s="73" t="str">
        <f t="shared" si="0"/>
        <v>Incorrect</v>
      </c>
      <c r="I18" s="75" t="s">
        <v>184</v>
      </c>
      <c r="J18" s="75" t="str">
        <f t="shared" si="1"/>
        <v>Incorrect</v>
      </c>
      <c r="K18" s="75" t="str">
        <f t="shared" si="5"/>
        <v>Incorrect</v>
      </c>
      <c r="M18" s="90" t="str">
        <f t="shared" si="2"/>
        <v/>
      </c>
      <c r="O18">
        <v>13</v>
      </c>
      <c r="P18" s="75" t="s">
        <v>223</v>
      </c>
      <c r="Q18">
        <f t="shared" si="3"/>
        <v>4</v>
      </c>
      <c r="R18" s="13" t="s">
        <v>42</v>
      </c>
      <c r="S18" s="5" t="s">
        <v>18</v>
      </c>
      <c r="V18">
        <v>13</v>
      </c>
      <c r="W18" s="75" t="s">
        <v>224</v>
      </c>
      <c r="X18">
        <f t="shared" si="4"/>
        <v>5</v>
      </c>
      <c r="Y18" s="13" t="s">
        <v>39</v>
      </c>
      <c r="Z18" s="13"/>
      <c r="AC18" s="49"/>
      <c r="AD18" s="35"/>
      <c r="AJ18" s="77" t="s">
        <v>58</v>
      </c>
    </row>
    <row r="19" spans="1:36" ht="15" thickBot="1" x14ac:dyDescent="0.35">
      <c r="A19" s="73">
        <f>VLOOKUP(C19,'UniqueAuthor#s'!$M$5:$N$68,2,TRUE)</f>
        <v>4</v>
      </c>
      <c r="B19" s="73" t="str">
        <f>IF('Source NewCleanData'!$C184="lesson2",'Source NewCleanData'!C184,"")</f>
        <v>lesson2</v>
      </c>
      <c r="C19" s="73">
        <f>IF('Source NewCleanData'!$C184="lesson2",'Source NewCleanData'!D184,"")</f>
        <v>97667106</v>
      </c>
      <c r="D19" s="73" t="str">
        <f>IF('Source NewCleanData'!$C184="lesson2",'Source NewCleanData'!E184,"")</f>
        <v>ConfirmS=I;
ConfirmK=J;</v>
      </c>
      <c r="E19" s="80" t="str">
        <f>IF('Source NewCleanData'!$C184="lesson2",'Source NewCleanData'!F184,"")</f>
        <v>2018-04-30T02:17:36.464Z</v>
      </c>
      <c r="F19" s="73" t="s">
        <v>225</v>
      </c>
      <c r="G19" s="75" t="s">
        <v>226</v>
      </c>
      <c r="H19" s="73" t="str">
        <f t="shared" si="0"/>
        <v>Incorrect</v>
      </c>
      <c r="I19" s="75" t="s">
        <v>184</v>
      </c>
      <c r="J19" s="75" t="str">
        <f t="shared" si="1"/>
        <v>Incorrect</v>
      </c>
      <c r="K19" s="75" t="str">
        <f t="shared" si="5"/>
        <v>Incorrect</v>
      </c>
      <c r="M19" s="90" t="str">
        <f t="shared" si="2"/>
        <v/>
      </c>
      <c r="O19">
        <v>14</v>
      </c>
      <c r="P19" s="75" t="s">
        <v>91</v>
      </c>
      <c r="Q19">
        <f t="shared" si="3"/>
        <v>4</v>
      </c>
      <c r="R19" s="13" t="s">
        <v>39</v>
      </c>
      <c r="V19">
        <v>14</v>
      </c>
      <c r="W19" s="75" t="s">
        <v>227</v>
      </c>
      <c r="X19">
        <f t="shared" si="4"/>
        <v>5</v>
      </c>
      <c r="Y19" s="13" t="s">
        <v>39</v>
      </c>
      <c r="Z19" s="13"/>
      <c r="AC19" s="50"/>
      <c r="AD19" s="44"/>
      <c r="AJ19" s="77" t="s">
        <v>31</v>
      </c>
    </row>
    <row r="20" spans="1:36" x14ac:dyDescent="0.3">
      <c r="A20" s="73">
        <f>VLOOKUP(C20,'UniqueAuthor#s'!$M$5:$N$68,2,TRUE)</f>
        <v>4</v>
      </c>
      <c r="B20" s="73" t="str">
        <f>IF('Source NewCleanData'!$C185="lesson2",'Source NewCleanData'!C185,"")</f>
        <v>lesson2</v>
      </c>
      <c r="C20" s="73">
        <f>IF('Source NewCleanData'!$C185="lesson2",'Source NewCleanData'!D185,"")</f>
        <v>97667106</v>
      </c>
      <c r="D20" s="73" t="str">
        <f>IF('Source NewCleanData'!$C185="lesson2",'Source NewCleanData'!E185,"")</f>
        <v>ConfirmS=&lt;I&gt;oS;
ConfirmK=J;</v>
      </c>
      <c r="E20" s="80" t="str">
        <f>IF('Source NewCleanData'!$C185="lesson2",'Source NewCleanData'!F185,"")</f>
        <v>2018-04-30T02:17:48.672Z</v>
      </c>
      <c r="F20" s="73" t="s">
        <v>187</v>
      </c>
      <c r="G20" s="75" t="s">
        <v>188</v>
      </c>
      <c r="H20" s="73" t="str">
        <f t="shared" si="0"/>
        <v>Incorrect</v>
      </c>
      <c r="I20" s="75" t="s">
        <v>184</v>
      </c>
      <c r="J20" s="75" t="str">
        <f t="shared" si="1"/>
        <v>Incorrect</v>
      </c>
      <c r="K20" s="75" t="str">
        <f t="shared" si="5"/>
        <v>Incorrect</v>
      </c>
      <c r="M20" s="90" t="str">
        <f t="shared" si="2"/>
        <v/>
      </c>
      <c r="O20">
        <v>15</v>
      </c>
      <c r="P20" s="75" t="s">
        <v>228</v>
      </c>
      <c r="Q20">
        <f t="shared" si="3"/>
        <v>4</v>
      </c>
      <c r="R20" s="13" t="s">
        <v>69</v>
      </c>
      <c r="V20">
        <v>15</v>
      </c>
      <c r="W20" s="75" t="s">
        <v>229</v>
      </c>
      <c r="X20">
        <f t="shared" si="4"/>
        <v>5</v>
      </c>
      <c r="Y20" s="13" t="s">
        <v>39</v>
      </c>
      <c r="Z20" s="13"/>
      <c r="AJ20" s="77" t="s">
        <v>230</v>
      </c>
    </row>
    <row r="21" spans="1:36" ht="15" thickBot="1" x14ac:dyDescent="0.35">
      <c r="A21" s="73">
        <f>VLOOKUP(C21,'UniqueAuthor#s'!$M$5:$N$68,2,TRUE)</f>
        <v>4</v>
      </c>
      <c r="B21" s="73" t="str">
        <f>IF('Source NewCleanData'!$C186="lesson2",'Source NewCleanData'!C186,"")</f>
        <v>lesson2</v>
      </c>
      <c r="C21" s="73">
        <f>IF('Source NewCleanData'!$C186="lesson2",'Source NewCleanData'!D186,"")</f>
        <v>97667106</v>
      </c>
      <c r="D21" s="73" t="str">
        <f>IF('Source NewCleanData'!$C186="lesson2",'Source NewCleanData'!E186,"")</f>
        <v>ConfirmS=&lt;J&gt;o&lt;I&gt;o#S;
ConfirmK=J;</v>
      </c>
      <c r="E21" s="80" t="str">
        <f>IF('Source NewCleanData'!$C186="lesson2",'Source NewCleanData'!F186,"")</f>
        <v>2018-04-30T02:18:37.421Z</v>
      </c>
      <c r="F21" s="73" t="s">
        <v>231</v>
      </c>
      <c r="G21" s="75" t="s">
        <v>223</v>
      </c>
      <c r="H21" s="73" t="str">
        <f t="shared" si="0"/>
        <v>Incorrect</v>
      </c>
      <c r="I21" s="75" t="s">
        <v>184</v>
      </c>
      <c r="J21" s="75" t="str">
        <f t="shared" si="1"/>
        <v>Incorrect</v>
      </c>
      <c r="K21" s="75" t="str">
        <f t="shared" si="5"/>
        <v>Incorrect</v>
      </c>
      <c r="M21" s="90" t="str">
        <f t="shared" si="2"/>
        <v/>
      </c>
      <c r="O21">
        <v>16</v>
      </c>
      <c r="P21" s="75" t="s">
        <v>232</v>
      </c>
      <c r="Q21">
        <f t="shared" si="3"/>
        <v>4</v>
      </c>
      <c r="R21" s="13" t="s">
        <v>42</v>
      </c>
      <c r="S21" s="5" t="s">
        <v>18</v>
      </c>
      <c r="V21">
        <v>16</v>
      </c>
      <c r="W21" s="75" t="s">
        <v>233</v>
      </c>
      <c r="X21">
        <f t="shared" si="4"/>
        <v>5</v>
      </c>
      <c r="Y21" s="13" t="s">
        <v>39</v>
      </c>
      <c r="Z21" s="13"/>
      <c r="AJ21" s="77" t="s">
        <v>234</v>
      </c>
    </row>
    <row r="22" spans="1:36" x14ac:dyDescent="0.3">
      <c r="A22" s="73">
        <f>VLOOKUP(C22,'UniqueAuthor#s'!$M$5:$N$68,2,TRUE)</f>
        <v>4</v>
      </c>
      <c r="B22" s="73" t="str">
        <f>IF('Source NewCleanData'!$C187="lesson2",'Source NewCleanData'!C187,"")</f>
        <v>lesson2</v>
      </c>
      <c r="C22" s="73">
        <f>IF('Source NewCleanData'!$C187="lesson2",'Source NewCleanData'!D187,"")</f>
        <v>97667106</v>
      </c>
      <c r="D22" s="73" t="str">
        <f>IF('Source NewCleanData'!$C187="lesson2",'Source NewCleanData'!E187,"")</f>
        <v>ConfirmS=&lt;#I&gt;o#S;
ConfirmK=J;</v>
      </c>
      <c r="E22" s="80" t="str">
        <f>IF('Source NewCleanData'!$C187="lesson2",'Source NewCleanData'!F187,"")</f>
        <v>2018-04-30T02:22:01.207Z</v>
      </c>
      <c r="F22" s="73" t="s">
        <v>196</v>
      </c>
      <c r="G22" s="75" t="s">
        <v>175</v>
      </c>
      <c r="H22" s="73" t="str">
        <f t="shared" si="0"/>
        <v>Correct</v>
      </c>
      <c r="I22" s="75" t="s">
        <v>184</v>
      </c>
      <c r="J22" s="75" t="str">
        <f t="shared" si="1"/>
        <v>Incorrect</v>
      </c>
      <c r="K22" s="75" t="str">
        <f t="shared" si="5"/>
        <v>Incorrect</v>
      </c>
      <c r="M22" s="90" t="str">
        <f t="shared" si="2"/>
        <v/>
      </c>
      <c r="O22">
        <v>17</v>
      </c>
      <c r="P22" s="75" t="s">
        <v>182</v>
      </c>
      <c r="Q22">
        <f t="shared" si="3"/>
        <v>3</v>
      </c>
      <c r="R22" s="13" t="s">
        <v>42</v>
      </c>
      <c r="V22">
        <v>17</v>
      </c>
      <c r="W22" s="75" t="s">
        <v>235</v>
      </c>
      <c r="X22">
        <f t="shared" si="4"/>
        <v>4</v>
      </c>
      <c r="Y22" s="5" t="s">
        <v>19</v>
      </c>
      <c r="Z22" s="29" t="s">
        <v>19</v>
      </c>
      <c r="AA22" s="13" t="s">
        <v>42</v>
      </c>
      <c r="AC22" s="41"/>
      <c r="AD22" s="32"/>
      <c r="AE22" s="70" t="s">
        <v>236</v>
      </c>
      <c r="AF22" s="32"/>
      <c r="AG22" s="32"/>
      <c r="AH22" s="33"/>
      <c r="AJ22" s="77" t="s">
        <v>237</v>
      </c>
    </row>
    <row r="23" spans="1:36" x14ac:dyDescent="0.3">
      <c r="A23" s="73">
        <f>VLOOKUP(C23,'UniqueAuthor#s'!$M$5:$N$68,2,TRUE)</f>
        <v>4</v>
      </c>
      <c r="B23" s="73" t="str">
        <f>IF('Source NewCleanData'!$C188="lesson2",'Source NewCleanData'!C188,"")</f>
        <v>lesson2</v>
      </c>
      <c r="C23" s="73">
        <f>IF('Source NewCleanData'!$C188="lesson2",'Source NewCleanData'!D188,"")</f>
        <v>97667106</v>
      </c>
      <c r="D23" s="73" t="str">
        <f>IF('Source NewCleanData'!$C188="lesson2",'Source NewCleanData'!E188,"")</f>
        <v>ConfirmS=&lt;#I&gt;o#S;
ConfirmK=#J;</v>
      </c>
      <c r="E23" s="80" t="str">
        <f>IF('Source NewCleanData'!$C188="lesson2",'Source NewCleanData'!F188,"")</f>
        <v>2018-04-30T02:22:09.365Z</v>
      </c>
      <c r="F23" s="73" t="s">
        <v>200</v>
      </c>
      <c r="G23" s="75" t="s">
        <v>175</v>
      </c>
      <c r="H23" s="73" t="str">
        <f t="shared" si="0"/>
        <v>Correct</v>
      </c>
      <c r="I23" s="75" t="s">
        <v>174</v>
      </c>
      <c r="J23" s="75" t="str">
        <f t="shared" si="1"/>
        <v>Correct</v>
      </c>
      <c r="K23" s="75" t="str">
        <f t="shared" si="5"/>
        <v>Correct</v>
      </c>
      <c r="L23">
        <f>COUNTIF($C$6:$C$327,"="&amp;C23)</f>
        <v>11</v>
      </c>
      <c r="M23" s="90" t="str">
        <f t="shared" si="2"/>
        <v/>
      </c>
      <c r="O23">
        <v>18</v>
      </c>
      <c r="P23" s="75" t="s">
        <v>226</v>
      </c>
      <c r="Q23">
        <f t="shared" si="3"/>
        <v>3</v>
      </c>
      <c r="R23" s="5" t="s">
        <v>18</v>
      </c>
      <c r="S23" s="5" t="s">
        <v>19</v>
      </c>
      <c r="V23">
        <v>18</v>
      </c>
      <c r="W23" s="75" t="s">
        <v>238</v>
      </c>
      <c r="X23">
        <f t="shared" si="4"/>
        <v>4</v>
      </c>
      <c r="Y23" s="13" t="s">
        <v>39</v>
      </c>
      <c r="AC23" s="38"/>
      <c r="AD23" s="5"/>
      <c r="AE23" s="3" t="s">
        <v>239</v>
      </c>
      <c r="AF23" s="5"/>
      <c r="AG23" s="5"/>
      <c r="AH23" s="35"/>
      <c r="AJ23" s="77" t="s">
        <v>31</v>
      </c>
    </row>
    <row r="24" spans="1:36" x14ac:dyDescent="0.3">
      <c r="A24" s="73">
        <f>VLOOKUP(C24,'UniqueAuthor#s'!$M$5:$N$68,2,TRUE)</f>
        <v>5</v>
      </c>
      <c r="B24" s="73" t="str">
        <f>IF('Source NewCleanData'!$C203="lesson2",'Source NewCleanData'!C203,"")</f>
        <v>lesson2</v>
      </c>
      <c r="C24" s="73">
        <f>IF('Source NewCleanData'!$C203="lesson2",'Source NewCleanData'!D203,"")</f>
        <v>106377461</v>
      </c>
      <c r="D24" s="73" t="str">
        <f>IF('Source NewCleanData'!$C203="lesson2",'Source NewCleanData'!E203,"")</f>
        <v>ConfirmS=&lt;I&gt;o#S;
ConfirmK=#J;</v>
      </c>
      <c r="E24" s="80" t="str">
        <f>IF('Source NewCleanData'!$C203="lesson2",'Source NewCleanData'!F203,"")</f>
        <v>2018-04-24T16:26:56.049Z</v>
      </c>
      <c r="F24" s="73" t="s">
        <v>240</v>
      </c>
      <c r="G24" s="75" t="s">
        <v>204</v>
      </c>
      <c r="H24" s="73" t="str">
        <f t="shared" si="0"/>
        <v>Incorrect</v>
      </c>
      <c r="I24" s="75" t="s">
        <v>174</v>
      </c>
      <c r="J24" s="75" t="str">
        <f t="shared" si="1"/>
        <v>Correct</v>
      </c>
      <c r="K24" s="75" t="str">
        <f t="shared" si="5"/>
        <v>Incorrect</v>
      </c>
      <c r="M24" s="90" t="str">
        <f t="shared" si="2"/>
        <v/>
      </c>
      <c r="O24">
        <v>19</v>
      </c>
      <c r="P24" s="75" t="s">
        <v>41</v>
      </c>
      <c r="Q24">
        <f t="shared" si="3"/>
        <v>2</v>
      </c>
      <c r="R24" s="13" t="s">
        <v>42</v>
      </c>
      <c r="V24">
        <v>19</v>
      </c>
      <c r="W24" s="75" t="s">
        <v>241</v>
      </c>
      <c r="X24">
        <f t="shared" si="4"/>
        <v>4</v>
      </c>
      <c r="Y24" s="13" t="s">
        <v>39</v>
      </c>
      <c r="AC24" s="38"/>
      <c r="AD24" s="5"/>
      <c r="AE24" s="3" t="s">
        <v>48</v>
      </c>
      <c r="AF24" s="5"/>
      <c r="AG24" s="5"/>
      <c r="AH24" s="35"/>
      <c r="AJ24" s="77" t="s">
        <v>52</v>
      </c>
    </row>
    <row r="25" spans="1:36" ht="15" thickBot="1" x14ac:dyDescent="0.35">
      <c r="A25" s="73">
        <f>VLOOKUP(C25,'UniqueAuthor#s'!$M$5:$N$68,2,TRUE)</f>
        <v>5</v>
      </c>
      <c r="B25" s="73" t="str">
        <f>IF('Source NewCleanData'!$C204="lesson2",'Source NewCleanData'!C204,"")</f>
        <v>lesson2</v>
      </c>
      <c r="C25" s="73">
        <f>IF('Source NewCleanData'!$C204="lesson2",'Source NewCleanData'!D204,"")</f>
        <v>106377461</v>
      </c>
      <c r="D25" s="73" t="str">
        <f>IF('Source NewCleanData'!$C204="lesson2",'Source NewCleanData'!E204,"")</f>
        <v>ConfirmS=&lt;J&gt;o&lt;I&gt;o#S;
ConfirmK=#J;</v>
      </c>
      <c r="E25" s="80" t="str">
        <f>IF('Source NewCleanData'!$C204="lesson2",'Source NewCleanData'!F204,"")</f>
        <v>2018-04-24T16:27:31.918Z</v>
      </c>
      <c r="F25" s="73" t="s">
        <v>242</v>
      </c>
      <c r="G25" s="75" t="s">
        <v>223</v>
      </c>
      <c r="H25" s="73" t="str">
        <f t="shared" si="0"/>
        <v>Incorrect</v>
      </c>
      <c r="I25" s="75" t="s">
        <v>174</v>
      </c>
      <c r="J25" s="75" t="str">
        <f t="shared" si="1"/>
        <v>Correct</v>
      </c>
      <c r="K25" s="75" t="str">
        <f t="shared" si="5"/>
        <v>Incorrect</v>
      </c>
      <c r="M25" s="90" t="str">
        <f t="shared" si="2"/>
        <v/>
      </c>
      <c r="O25">
        <v>20</v>
      </c>
      <c r="P25" s="75" t="s">
        <v>243</v>
      </c>
      <c r="Q25">
        <f t="shared" si="3"/>
        <v>2</v>
      </c>
      <c r="R25" s="5" t="s">
        <v>18</v>
      </c>
      <c r="S25" s="13"/>
      <c r="V25">
        <v>20</v>
      </c>
      <c r="W25" s="75" t="s">
        <v>244</v>
      </c>
      <c r="X25">
        <f t="shared" si="4"/>
        <v>4</v>
      </c>
      <c r="Y25" s="13" t="s">
        <v>39</v>
      </c>
      <c r="Z25" s="5"/>
      <c r="AA25" s="5"/>
      <c r="AC25" s="67"/>
      <c r="AD25" s="18"/>
      <c r="AE25" s="155" t="s">
        <v>245</v>
      </c>
      <c r="AF25" s="155" t="s">
        <v>49</v>
      </c>
      <c r="AG25" s="30" t="s">
        <v>50</v>
      </c>
      <c r="AH25" s="37" t="s">
        <v>51</v>
      </c>
      <c r="AJ25" s="77" t="s">
        <v>246</v>
      </c>
    </row>
    <row r="26" spans="1:36" x14ac:dyDescent="0.3">
      <c r="A26" s="73">
        <f>VLOOKUP(C26,'UniqueAuthor#s'!$M$5:$N$68,2,TRUE)</f>
        <v>5</v>
      </c>
      <c r="B26" s="73" t="str">
        <f>IF('Source NewCleanData'!$C205="lesson2",'Source NewCleanData'!C205,"")</f>
        <v>lesson2</v>
      </c>
      <c r="C26" s="73">
        <f>IF('Source NewCleanData'!$C205="lesson2",'Source NewCleanData'!D205,"")</f>
        <v>106377461</v>
      </c>
      <c r="D26" s="73" t="str">
        <f>IF('Source NewCleanData'!$C205="lesson2",'Source NewCleanData'!E205,"")</f>
        <v>ConfirmS=&lt;J&gt;o#S;
ConfirmK=#J;</v>
      </c>
      <c r="E26" s="80" t="str">
        <f>IF('Source NewCleanData'!$C205="lesson2",'Source NewCleanData'!F205,"")</f>
        <v>2018-04-24T16:27:44.084Z</v>
      </c>
      <c r="F26" s="73" t="s">
        <v>247</v>
      </c>
      <c r="G26" s="75" t="s">
        <v>248</v>
      </c>
      <c r="H26" s="73" t="str">
        <f t="shared" si="0"/>
        <v>Incorrect</v>
      </c>
      <c r="I26" s="75" t="s">
        <v>174</v>
      </c>
      <c r="J26" s="75" t="str">
        <f t="shared" si="1"/>
        <v>Correct</v>
      </c>
      <c r="K26" s="75" t="str">
        <f t="shared" si="5"/>
        <v>Incorrect</v>
      </c>
      <c r="M26" s="90" t="str">
        <f t="shared" si="2"/>
        <v/>
      </c>
      <c r="O26">
        <v>21</v>
      </c>
      <c r="P26" s="75" t="s">
        <v>249</v>
      </c>
      <c r="Q26">
        <f t="shared" si="3"/>
        <v>2</v>
      </c>
      <c r="R26" s="13" t="s">
        <v>39</v>
      </c>
      <c r="V26">
        <v>21</v>
      </c>
      <c r="W26" s="75" t="s">
        <v>250</v>
      </c>
      <c r="X26">
        <f t="shared" si="4"/>
        <v>3</v>
      </c>
      <c r="Y26" s="13" t="s">
        <v>39</v>
      </c>
      <c r="AC26" s="38">
        <f>TroubleSpotAnalysis!$A$4</f>
        <v>1</v>
      </c>
      <c r="AD26" s="5" t="str">
        <f>TroubleSpotAnalysis!$B$4</f>
        <v>Input Values:</v>
      </c>
      <c r="AE26" s="7">
        <f t="shared" ref="AE26:AE31" si="6" xml:space="preserve"> COUNTIF(R$6:T$62,"="&amp;AG26)</f>
        <v>17</v>
      </c>
      <c r="AF26" s="108">
        <f t="shared" ref="AF26:AF33" si="7">AE26/AE$34</f>
        <v>0.2</v>
      </c>
      <c r="AG26" s="5" t="s">
        <v>18</v>
      </c>
      <c r="AH26" s="39" t="s">
        <v>54</v>
      </c>
      <c r="AJ26" s="77" t="s">
        <v>251</v>
      </c>
    </row>
    <row r="27" spans="1:36" ht="15" thickBot="1" x14ac:dyDescent="0.35">
      <c r="A27" s="73">
        <f>VLOOKUP(C27,'UniqueAuthor#s'!$M$5:$N$68,2,TRUE)</f>
        <v>5</v>
      </c>
      <c r="B27" s="73" t="str">
        <f>IF('Source NewCleanData'!$C206="lesson2",'Source NewCleanData'!C206,"")</f>
        <v>lesson2</v>
      </c>
      <c r="C27" s="73">
        <f>IF('Source NewCleanData'!$C206="lesson2",'Source NewCleanData'!D206,"")</f>
        <v>106377461</v>
      </c>
      <c r="D27" s="73" t="str">
        <f>IF('Source NewCleanData'!$C206="lesson2",'Source NewCleanData'!E206,"")</f>
        <v>ConfirmS=&lt;#I&gt;o#S;
ConfirmK=#J;</v>
      </c>
      <c r="E27" s="80" t="str">
        <f>IF('Source NewCleanData'!$C206="lesson2",'Source NewCleanData'!F206,"")</f>
        <v>2018-04-24T16:27:52.211Z</v>
      </c>
      <c r="F27" s="73" t="s">
        <v>200</v>
      </c>
      <c r="G27" s="75" t="s">
        <v>175</v>
      </c>
      <c r="H27" s="73" t="str">
        <f t="shared" si="0"/>
        <v>Correct</v>
      </c>
      <c r="I27" s="75" t="s">
        <v>174</v>
      </c>
      <c r="J27" s="75" t="str">
        <f t="shared" si="1"/>
        <v>Correct</v>
      </c>
      <c r="K27" s="75" t="str">
        <f t="shared" si="5"/>
        <v>Correct</v>
      </c>
      <c r="L27">
        <f>COUNTIF($C$6:$C$327,"="&amp;C27)</f>
        <v>4</v>
      </c>
      <c r="M27" s="90" t="str">
        <f t="shared" si="2"/>
        <v/>
      </c>
      <c r="O27">
        <v>22</v>
      </c>
      <c r="P27" s="75" t="s">
        <v>252</v>
      </c>
      <c r="Q27">
        <f t="shared" si="3"/>
        <v>2</v>
      </c>
      <c r="R27" s="13" t="s">
        <v>42</v>
      </c>
      <c r="S27" s="13" t="s">
        <v>60</v>
      </c>
      <c r="T27" s="13" t="s">
        <v>36</v>
      </c>
      <c r="V27">
        <v>22</v>
      </c>
      <c r="W27" s="75" t="s">
        <v>253</v>
      </c>
      <c r="X27">
        <f t="shared" si="4"/>
        <v>3</v>
      </c>
      <c r="Y27" s="13" t="s">
        <v>39</v>
      </c>
      <c r="AC27" s="38">
        <f>TroubleSpotAnalysis!$A$5</f>
        <v>2</v>
      </c>
      <c r="AD27" s="5" t="str">
        <f>TroubleSpotAnalysis!$B$5</f>
        <v>Stringification:</v>
      </c>
      <c r="AE27" s="7">
        <f t="shared" si="6"/>
        <v>11</v>
      </c>
      <c r="AF27" s="108">
        <f t="shared" si="7"/>
        <v>0.12941176470588237</v>
      </c>
      <c r="AG27" s="5" t="s">
        <v>19</v>
      </c>
      <c r="AH27" s="39" t="s">
        <v>57</v>
      </c>
      <c r="AJ27" s="78" t="s">
        <v>254</v>
      </c>
    </row>
    <row r="28" spans="1:36" x14ac:dyDescent="0.3">
      <c r="A28" s="73">
        <f>VLOOKUP(C28,'UniqueAuthor#s'!$M$5:$N$68,2,TRUE)</f>
        <v>6</v>
      </c>
      <c r="B28" s="73" t="str">
        <f>IF('Source NewCleanData'!$C244="lesson2",'Source NewCleanData'!C244,"")</f>
        <v>lesson2</v>
      </c>
      <c r="C28" s="73">
        <f>IF('Source NewCleanData'!$C244="lesson2",'Source NewCleanData'!D244,"")</f>
        <v>171256030</v>
      </c>
      <c r="D28" s="73" t="str">
        <f>IF('Source NewCleanData'!$C244="lesson2",'Source NewCleanData'!E244,"")</f>
        <v>ConfirmS=&lt;#I&gt;o#S;
ConfirmK=&lt;#J&gt;;</v>
      </c>
      <c r="E28" s="80" t="str">
        <f>IF('Source NewCleanData'!$C244="lesson2",'Source NewCleanData'!F244,"")</f>
        <v>2018-04-26T05:01:21.256Z</v>
      </c>
      <c r="F28" s="73" t="s">
        <v>255</v>
      </c>
      <c r="G28" s="75" t="s">
        <v>175</v>
      </c>
      <c r="H28" s="73" t="str">
        <f t="shared" si="0"/>
        <v>Correct</v>
      </c>
      <c r="I28" s="75" t="s">
        <v>190</v>
      </c>
      <c r="J28" s="75" t="str">
        <f t="shared" si="1"/>
        <v>Incorrect</v>
      </c>
      <c r="K28" s="75" t="str">
        <f t="shared" si="5"/>
        <v>Incorrect</v>
      </c>
      <c r="M28" s="90" t="str">
        <f t="shared" si="2"/>
        <v/>
      </c>
      <c r="O28">
        <v>23</v>
      </c>
      <c r="P28" s="75" t="s">
        <v>256</v>
      </c>
      <c r="Q28">
        <f t="shared" si="3"/>
        <v>2</v>
      </c>
      <c r="R28" s="13" t="s">
        <v>42</v>
      </c>
      <c r="S28" s="5" t="s">
        <v>18</v>
      </c>
      <c r="V28">
        <v>23</v>
      </c>
      <c r="W28" s="75" t="s">
        <v>257</v>
      </c>
      <c r="X28">
        <f t="shared" si="4"/>
        <v>2</v>
      </c>
      <c r="Y28" s="13" t="s">
        <v>39</v>
      </c>
      <c r="Z28" s="13"/>
      <c r="AC28" s="38">
        <f>TroubleSpotAnalysis!$A$6</f>
        <v>3</v>
      </c>
      <c r="AD28" s="5" t="str">
        <f>TroubleSpotAnalysis!$B$6</f>
        <v>String Concatenation:</v>
      </c>
      <c r="AE28" s="7">
        <f t="shared" si="6"/>
        <v>8</v>
      </c>
      <c r="AF28" s="108">
        <f t="shared" si="7"/>
        <v>9.4117647058823528E-2</v>
      </c>
      <c r="AG28" s="5" t="s">
        <v>60</v>
      </c>
      <c r="AH28" s="35" t="s">
        <v>61</v>
      </c>
    </row>
    <row r="29" spans="1:36" x14ac:dyDescent="0.3">
      <c r="A29" s="73">
        <f>VLOOKUP(C29,'UniqueAuthor#s'!$M$5:$N$68,2,TRUE)</f>
        <v>6</v>
      </c>
      <c r="B29" s="73" t="str">
        <f>IF('Source NewCleanData'!$C245="lesson2",'Source NewCleanData'!C245,"")</f>
        <v>lesson2</v>
      </c>
      <c r="C29" s="73">
        <f>IF('Source NewCleanData'!$C245="lesson2",'Source NewCleanData'!D245,"")</f>
        <v>171256030</v>
      </c>
      <c r="D29" s="73" t="str">
        <f>IF('Source NewCleanData'!$C245="lesson2",'Source NewCleanData'!E245,"")</f>
        <v>ConfirmS=&lt;#I&gt;o#S;
ConfirmK=&lt;J&gt;;</v>
      </c>
      <c r="E29" s="80" t="str">
        <f>IF('Source NewCleanData'!$C245="lesson2",'Source NewCleanData'!F245,"")</f>
        <v>2018-04-26T05:01:48.998Z</v>
      </c>
      <c r="F29" s="73" t="s">
        <v>258</v>
      </c>
      <c r="G29" s="75" t="s">
        <v>175</v>
      </c>
      <c r="H29" s="73" t="str">
        <f t="shared" si="0"/>
        <v>Correct</v>
      </c>
      <c r="I29" s="75" t="s">
        <v>195</v>
      </c>
      <c r="J29" s="75" t="str">
        <f t="shared" si="1"/>
        <v>Incorrect</v>
      </c>
      <c r="K29" s="75" t="str">
        <f t="shared" si="5"/>
        <v>Incorrect</v>
      </c>
      <c r="M29" s="90" t="str">
        <f t="shared" si="2"/>
        <v/>
      </c>
      <c r="O29">
        <v>24</v>
      </c>
      <c r="P29" s="75" t="s">
        <v>259</v>
      </c>
      <c r="Q29">
        <f t="shared" si="3"/>
        <v>2</v>
      </c>
      <c r="R29" s="13" t="s">
        <v>42</v>
      </c>
      <c r="S29" s="5"/>
      <c r="V29">
        <v>24</v>
      </c>
      <c r="W29" s="75" t="s">
        <v>173</v>
      </c>
      <c r="X29">
        <f t="shared" si="4"/>
        <v>2</v>
      </c>
      <c r="Y29" s="13" t="s">
        <v>39</v>
      </c>
      <c r="AC29" s="38">
        <f>TroubleSpotAnalysis!$A$7</f>
        <v>4</v>
      </c>
      <c r="AD29" s="5" t="str">
        <f>TroubleSpotAnalysis!$B$7</f>
        <v>String Length:</v>
      </c>
      <c r="AE29" s="7">
        <f t="shared" si="6"/>
        <v>0</v>
      </c>
      <c r="AF29" s="108">
        <f t="shared" si="7"/>
        <v>0</v>
      </c>
      <c r="AG29" s="13" t="s">
        <v>63</v>
      </c>
      <c r="AH29" s="39" t="s">
        <v>64</v>
      </c>
    </row>
    <row r="30" spans="1:36" x14ac:dyDescent="0.3">
      <c r="A30" s="73">
        <f>VLOOKUP(C30,'UniqueAuthor#s'!$M$5:$N$68,2,TRUE)</f>
        <v>6</v>
      </c>
      <c r="B30" s="73" t="str">
        <f>IF('Source NewCleanData'!$C246="lesson2",'Source NewCleanData'!C246,"")</f>
        <v>lesson2</v>
      </c>
      <c r="C30" s="73">
        <f>IF('Source NewCleanData'!$C246="lesson2",'Source NewCleanData'!D246,"")</f>
        <v>171256030</v>
      </c>
      <c r="D30" s="73" t="str">
        <f>IF('Source NewCleanData'!$C246="lesson2",'Source NewCleanData'!E246,"")</f>
        <v>ConfirmS=&lt;#I&gt;o#S;
ConfirmK=#J;</v>
      </c>
      <c r="E30" s="80" t="str">
        <f>IF('Source NewCleanData'!$C246="lesson2",'Source NewCleanData'!F246,"")</f>
        <v>2018-04-26T05:02:05.329Z</v>
      </c>
      <c r="F30" s="73" t="s">
        <v>200</v>
      </c>
      <c r="G30" s="75" t="s">
        <v>175</v>
      </c>
      <c r="H30" s="73" t="str">
        <f t="shared" si="0"/>
        <v>Correct</v>
      </c>
      <c r="I30" s="75" t="s">
        <v>174</v>
      </c>
      <c r="J30" s="75" t="str">
        <f t="shared" si="1"/>
        <v>Correct</v>
      </c>
      <c r="K30" s="75" t="str">
        <f t="shared" si="5"/>
        <v>Correct</v>
      </c>
      <c r="L30">
        <f>COUNTIF($C$6:$C$327,"="&amp;C30)</f>
        <v>3</v>
      </c>
      <c r="M30" s="90" t="str">
        <f t="shared" si="2"/>
        <v/>
      </c>
      <c r="O30">
        <v>25</v>
      </c>
      <c r="P30" s="75" t="s">
        <v>260</v>
      </c>
      <c r="Q30">
        <f t="shared" si="3"/>
        <v>2</v>
      </c>
      <c r="R30" s="13" t="s">
        <v>42</v>
      </c>
      <c r="S30" s="5" t="s">
        <v>19</v>
      </c>
      <c r="V30">
        <v>25</v>
      </c>
      <c r="W30" s="75" t="s">
        <v>261</v>
      </c>
      <c r="X30">
        <f t="shared" si="4"/>
        <v>2</v>
      </c>
      <c r="Y30" s="13" t="s">
        <v>39</v>
      </c>
      <c r="Z30" s="13"/>
      <c r="AC30" s="38">
        <f>TroubleSpotAnalysis!$A$8</f>
        <v>5</v>
      </c>
      <c r="AD30" s="5" t="str">
        <f>TroubleSpotAnalysis!$B$8</f>
        <v>Operation Contracts:</v>
      </c>
      <c r="AE30" s="7">
        <f t="shared" si="6"/>
        <v>40</v>
      </c>
      <c r="AF30" s="108">
        <f t="shared" si="7"/>
        <v>0.47058823529411764</v>
      </c>
      <c r="AG30" s="13" t="s">
        <v>42</v>
      </c>
      <c r="AH30" s="39" t="s">
        <v>67</v>
      </c>
    </row>
    <row r="31" spans="1:36" x14ac:dyDescent="0.3">
      <c r="A31" s="73">
        <f>VLOOKUP(C31,'UniqueAuthor#s'!$M$5:$N$68,2,TRUE)</f>
        <v>7</v>
      </c>
      <c r="B31" s="73" t="str">
        <f>IF('Source NewCleanData'!$C273="lesson2",'Source NewCleanData'!C273,"")</f>
        <v>lesson2</v>
      </c>
      <c r="C31" s="73">
        <f>IF('Source NewCleanData'!$C273="lesson2",'Source NewCleanData'!D273,"")</f>
        <v>202435402</v>
      </c>
      <c r="D31" s="73" t="str">
        <f>IF('Source NewCleanData'!$C273="lesson2",'Source NewCleanData'!E273,"")</f>
        <v>ConfirmS=&lt;#I&gt;;
ConfirmK=&lt;#J&gt;;</v>
      </c>
      <c r="E31" s="80" t="str">
        <f>IF('Source NewCleanData'!$C273="lesson2",'Source NewCleanData'!F273,"")</f>
        <v>2018-04-23T23:05:23.736Z</v>
      </c>
      <c r="F31" s="73" t="s">
        <v>262</v>
      </c>
      <c r="G31" s="75" t="s">
        <v>173</v>
      </c>
      <c r="H31" s="73" t="str">
        <f t="shared" si="0"/>
        <v>Correct</v>
      </c>
      <c r="I31" s="75" t="s">
        <v>190</v>
      </c>
      <c r="J31" s="75" t="str">
        <f t="shared" si="1"/>
        <v>Incorrect</v>
      </c>
      <c r="K31" s="75" t="str">
        <f t="shared" si="5"/>
        <v>Incorrect</v>
      </c>
      <c r="M31" s="90" t="str">
        <f t="shared" si="2"/>
        <v/>
      </c>
      <c r="O31">
        <v>26</v>
      </c>
      <c r="P31" s="75" t="s">
        <v>263</v>
      </c>
      <c r="Q31">
        <f t="shared" si="3"/>
        <v>2</v>
      </c>
      <c r="R31" s="13" t="s">
        <v>42</v>
      </c>
      <c r="V31">
        <v>26</v>
      </c>
      <c r="W31" s="75" t="s">
        <v>264</v>
      </c>
      <c r="X31">
        <f t="shared" si="4"/>
        <v>2</v>
      </c>
      <c r="Y31" s="13" t="s">
        <v>39</v>
      </c>
      <c r="AC31" s="38">
        <v>6</v>
      </c>
      <c r="AD31" s="5" t="s">
        <v>265</v>
      </c>
      <c r="AE31" s="7">
        <f t="shared" si="6"/>
        <v>1</v>
      </c>
      <c r="AF31" s="108">
        <f t="shared" si="7"/>
        <v>1.1764705882352941E-2</v>
      </c>
      <c r="AG31" s="13" t="s">
        <v>69</v>
      </c>
      <c r="AH31" s="39" t="s">
        <v>70</v>
      </c>
    </row>
    <row r="32" spans="1:36" x14ac:dyDescent="0.3">
      <c r="A32" s="73">
        <f>VLOOKUP(C32,'UniqueAuthor#s'!$M$5:$N$68,2,TRUE)</f>
        <v>7</v>
      </c>
      <c r="B32" s="73" t="str">
        <f>IF('Source NewCleanData'!$C274="lesson2",'Source NewCleanData'!C274,"")</f>
        <v>lesson2</v>
      </c>
      <c r="C32" s="73">
        <f>IF('Source NewCleanData'!$C274="lesson2",'Source NewCleanData'!D274,"")</f>
        <v>202435402</v>
      </c>
      <c r="D32" s="73" t="str">
        <f>IF('Source NewCleanData'!$C274="lesson2",'Source NewCleanData'!E274,"")</f>
        <v>ConfirmS=&lt;#I&gt;;
ConfirmK=&lt;J&gt;;</v>
      </c>
      <c r="E32" s="80" t="str">
        <f>IF('Source NewCleanData'!$C274="lesson2",'Source NewCleanData'!F274,"")</f>
        <v>2018-04-23T23:05:33.984Z</v>
      </c>
      <c r="F32" s="73" t="s">
        <v>266</v>
      </c>
      <c r="G32" s="75" t="s">
        <v>173</v>
      </c>
      <c r="H32" s="73" t="str">
        <f t="shared" si="0"/>
        <v>Correct</v>
      </c>
      <c r="I32" s="75" t="s">
        <v>195</v>
      </c>
      <c r="J32" s="75" t="str">
        <f t="shared" si="1"/>
        <v>Incorrect</v>
      </c>
      <c r="K32" s="75" t="str">
        <f t="shared" si="5"/>
        <v>Incorrect</v>
      </c>
      <c r="M32" s="90" t="str">
        <f t="shared" si="2"/>
        <v/>
      </c>
      <c r="O32">
        <v>27</v>
      </c>
      <c r="P32" s="75" t="s">
        <v>178</v>
      </c>
      <c r="Q32">
        <f t="shared" si="3"/>
        <v>1</v>
      </c>
      <c r="R32" s="13" t="s">
        <v>42</v>
      </c>
      <c r="S32" s="5" t="s">
        <v>19</v>
      </c>
      <c r="V32">
        <v>27</v>
      </c>
      <c r="W32" s="75" t="s">
        <v>267</v>
      </c>
      <c r="X32">
        <f t="shared" si="4"/>
        <v>2</v>
      </c>
      <c r="Y32" s="13" t="s">
        <v>42</v>
      </c>
      <c r="Z32" t="s">
        <v>39</v>
      </c>
      <c r="AC32" s="38">
        <f>TroubleSpotAnalysis!$A$10</f>
        <v>7</v>
      </c>
      <c r="AD32" s="5" t="str">
        <f>TroubleSpotAnalysis!$B$10</f>
        <v>Variables:</v>
      </c>
      <c r="AE32" s="7">
        <f xml:space="preserve"> COUNTIF(R$6:T$62,"="&amp;AG32)</f>
        <v>2</v>
      </c>
      <c r="AF32" s="108">
        <f t="shared" si="7"/>
        <v>2.3529411764705882E-2</v>
      </c>
      <c r="AG32" s="13" t="s">
        <v>36</v>
      </c>
      <c r="AH32" s="39" t="s">
        <v>72</v>
      </c>
    </row>
    <row r="33" spans="1:34" x14ac:dyDescent="0.3">
      <c r="A33" s="73">
        <f>VLOOKUP(C33,'UniqueAuthor#s'!$M$5:$N$68,2,TRUE)</f>
        <v>7</v>
      </c>
      <c r="B33" s="73" t="str">
        <f>IF('Source NewCleanData'!$C275="lesson2",'Source NewCleanData'!C275,"")</f>
        <v>lesson2</v>
      </c>
      <c r="C33" s="73">
        <f>IF('Source NewCleanData'!$C275="lesson2",'Source NewCleanData'!D275,"")</f>
        <v>202435402</v>
      </c>
      <c r="D33" s="73" t="str">
        <f>IF('Source NewCleanData'!$C275="lesson2",'Source NewCleanData'!E275,"")</f>
        <v>ConfirmS=&lt;#I&gt;;
ConfirmK=&lt;I&gt;;</v>
      </c>
      <c r="E33" s="80" t="str">
        <f>IF('Source NewCleanData'!$C275="lesson2",'Source NewCleanData'!F275,"")</f>
        <v>2018-04-23T23:05:43.915Z</v>
      </c>
      <c r="F33" s="73" t="s">
        <v>268</v>
      </c>
      <c r="G33" s="75" t="s">
        <v>173</v>
      </c>
      <c r="H33" s="73" t="str">
        <f t="shared" si="0"/>
        <v>Correct</v>
      </c>
      <c r="I33" s="75" t="s">
        <v>235</v>
      </c>
      <c r="J33" s="75" t="str">
        <f t="shared" si="1"/>
        <v>Incorrect</v>
      </c>
      <c r="K33" s="75" t="str">
        <f t="shared" si="5"/>
        <v>Incorrect</v>
      </c>
      <c r="M33" s="90" t="str">
        <f t="shared" si="2"/>
        <v/>
      </c>
      <c r="O33">
        <v>28</v>
      </c>
      <c r="P33" s="75" t="s">
        <v>193</v>
      </c>
      <c r="Q33">
        <f t="shared" si="3"/>
        <v>1</v>
      </c>
      <c r="R33" s="13" t="s">
        <v>42</v>
      </c>
      <c r="S33" s="13" t="s">
        <v>60</v>
      </c>
      <c r="T33" s="13"/>
      <c r="V33">
        <v>28</v>
      </c>
      <c r="W33" s="75" t="s">
        <v>269</v>
      </c>
      <c r="X33">
        <f t="shared" si="4"/>
        <v>2</v>
      </c>
      <c r="Y33" s="13" t="s">
        <v>69</v>
      </c>
      <c r="AC33" s="38">
        <f>TroubleSpotAnalysis!$A$11</f>
        <v>8</v>
      </c>
      <c r="AD33" s="5" t="str">
        <f>TroubleSpotAnalysis!$B$11</f>
        <v>Syntax and Other:</v>
      </c>
      <c r="AE33" s="122">
        <f xml:space="preserve"> COUNTIF(R$6:T$62,"="&amp;AG33)</f>
        <v>6</v>
      </c>
      <c r="AF33" s="107">
        <f t="shared" si="7"/>
        <v>7.0588235294117646E-2</v>
      </c>
      <c r="AG33" s="53" t="s">
        <v>39</v>
      </c>
      <c r="AH33" s="54" t="s">
        <v>75</v>
      </c>
    </row>
    <row r="34" spans="1:34" ht="15" thickBot="1" x14ac:dyDescent="0.35">
      <c r="A34" s="73">
        <f>VLOOKUP(C34,'UniqueAuthor#s'!$M$5:$N$68,2,TRUE)</f>
        <v>7</v>
      </c>
      <c r="B34" s="73" t="str">
        <f>IF('Source NewCleanData'!$C276="lesson2",'Source NewCleanData'!C276,"")</f>
        <v>lesson2</v>
      </c>
      <c r="C34" s="73">
        <f>IF('Source NewCleanData'!$C276="lesson2",'Source NewCleanData'!D276,"")</f>
        <v>202435402</v>
      </c>
      <c r="D34" s="73" t="str">
        <f>IF('Source NewCleanData'!$C276="lesson2",'Source NewCleanData'!E276,"")</f>
        <v>ConfirmS=&lt;#I&gt;;
ConfirmK=&lt;J&gt;;</v>
      </c>
      <c r="E34" s="80" t="str">
        <f>IF('Source NewCleanData'!$C276="lesson2",'Source NewCleanData'!F276,"")</f>
        <v>2018-04-23T23:06:01.711Z</v>
      </c>
      <c r="F34" s="73" t="s">
        <v>266</v>
      </c>
      <c r="G34" s="75" t="s">
        <v>173</v>
      </c>
      <c r="H34" s="73" t="str">
        <f t="shared" si="0"/>
        <v>Correct</v>
      </c>
      <c r="I34" s="75" t="s">
        <v>195</v>
      </c>
      <c r="J34" s="75" t="str">
        <f t="shared" si="1"/>
        <v>Incorrect</v>
      </c>
      <c r="K34" s="75" t="str">
        <f t="shared" si="5"/>
        <v>Incorrect</v>
      </c>
      <c r="M34" s="90" t="str">
        <f t="shared" si="2"/>
        <v/>
      </c>
      <c r="O34">
        <v>29</v>
      </c>
      <c r="P34" s="75" t="s">
        <v>214</v>
      </c>
      <c r="Q34">
        <f t="shared" si="3"/>
        <v>1</v>
      </c>
      <c r="R34" s="13" t="s">
        <v>42</v>
      </c>
      <c r="S34" s="5" t="s">
        <v>18</v>
      </c>
      <c r="T34" s="5" t="s">
        <v>19</v>
      </c>
      <c r="V34">
        <v>29</v>
      </c>
      <c r="W34" s="75" t="s">
        <v>270</v>
      </c>
      <c r="X34">
        <f t="shared" si="4"/>
        <v>2</v>
      </c>
      <c r="Y34" s="13" t="s">
        <v>39</v>
      </c>
      <c r="AC34" s="67"/>
      <c r="AD34" s="18"/>
      <c r="AE34" s="123">
        <f>SUM(AE26:AE33)</f>
        <v>85</v>
      </c>
      <c r="AF34" s="130">
        <f>SUM(AF26:AF33)</f>
        <v>1</v>
      </c>
      <c r="AG34" s="40"/>
      <c r="AH34" s="44"/>
    </row>
    <row r="35" spans="1:34" x14ac:dyDescent="0.3">
      <c r="A35" s="73">
        <f>VLOOKUP(C35,'UniqueAuthor#s'!$M$5:$N$68,2,TRUE)</f>
        <v>7</v>
      </c>
      <c r="B35" s="73" t="str">
        <f>IF('Source NewCleanData'!$C277="lesson2",'Source NewCleanData'!C277,"")</f>
        <v>lesson2</v>
      </c>
      <c r="C35" s="73">
        <f>IF('Source NewCleanData'!$C277="lesson2",'Source NewCleanData'!D277,"")</f>
        <v>202435402</v>
      </c>
      <c r="D35" s="73" t="str">
        <f>IF('Source NewCleanData'!$C277="lesson2",'Source NewCleanData'!E277,"")</f>
        <v>ConfirmS=&lt;#I&gt;;
ConfirmK=&lt;J&gt;;</v>
      </c>
      <c r="E35" s="80" t="str">
        <f>IF('Source NewCleanData'!$C277="lesson2",'Source NewCleanData'!F277,"")</f>
        <v>2018-04-23T23:06:11.389Z</v>
      </c>
      <c r="F35" s="73" t="s">
        <v>266</v>
      </c>
      <c r="G35" s="75" t="s">
        <v>173</v>
      </c>
      <c r="H35" s="73" t="str">
        <f t="shared" si="0"/>
        <v>Correct</v>
      </c>
      <c r="I35" s="75" t="s">
        <v>195</v>
      </c>
      <c r="J35" s="75" t="str">
        <f t="shared" si="1"/>
        <v>Incorrect</v>
      </c>
      <c r="K35" s="75" t="str">
        <f t="shared" si="5"/>
        <v>Incorrect</v>
      </c>
      <c r="M35" s="90" t="str">
        <f t="shared" si="2"/>
        <v/>
      </c>
      <c r="O35">
        <v>30</v>
      </c>
      <c r="P35" s="75" t="s">
        <v>222</v>
      </c>
      <c r="Q35">
        <f t="shared" si="3"/>
        <v>1</v>
      </c>
      <c r="R35" s="5" t="s">
        <v>18</v>
      </c>
      <c r="V35">
        <v>30</v>
      </c>
      <c r="W35" s="75" t="s">
        <v>271</v>
      </c>
      <c r="X35">
        <f t="shared" si="4"/>
        <v>2</v>
      </c>
      <c r="Y35" s="13" t="s">
        <v>42</v>
      </c>
      <c r="Z35" s="13" t="s">
        <v>18</v>
      </c>
    </row>
    <row r="36" spans="1:34" ht="15" thickBot="1" x14ac:dyDescent="0.35">
      <c r="A36" s="73">
        <f>VLOOKUP(C36,'UniqueAuthor#s'!$M$5:$N$68,2,TRUE)</f>
        <v>7</v>
      </c>
      <c r="B36" s="73" t="str">
        <f>IF('Source NewCleanData'!$C278="lesson2",'Source NewCleanData'!C278,"")</f>
        <v>lesson2</v>
      </c>
      <c r="C36" s="73">
        <f>IF('Source NewCleanData'!$C278="lesson2",'Source NewCleanData'!D278,"")</f>
        <v>202435402</v>
      </c>
      <c r="D36" s="73" t="str">
        <f>IF('Source NewCleanData'!$C278="lesson2",'Source NewCleanData'!E278,"")</f>
        <v>ConfirmS=&lt;#I&gt;;
ConfirmK=&lt;J&gt;;</v>
      </c>
      <c r="E36" s="80" t="str">
        <f>IF('Source NewCleanData'!$C278="lesson2",'Source NewCleanData'!F278,"")</f>
        <v>2018-04-23T23:06:39.220Z</v>
      </c>
      <c r="F36" s="73" t="s">
        <v>266</v>
      </c>
      <c r="G36" s="75" t="s">
        <v>173</v>
      </c>
      <c r="H36" s="73" t="str">
        <f t="shared" si="0"/>
        <v>Correct</v>
      </c>
      <c r="I36" s="75" t="s">
        <v>195</v>
      </c>
      <c r="J36" s="75" t="str">
        <f t="shared" si="1"/>
        <v>Incorrect</v>
      </c>
      <c r="K36" s="75" t="str">
        <f t="shared" si="5"/>
        <v>Incorrect</v>
      </c>
      <c r="M36" s="90" t="str">
        <f t="shared" si="2"/>
        <v/>
      </c>
      <c r="O36">
        <v>31</v>
      </c>
      <c r="P36" s="75" t="s">
        <v>248</v>
      </c>
      <c r="Q36">
        <f t="shared" si="3"/>
        <v>1</v>
      </c>
      <c r="R36" s="13" t="s">
        <v>42</v>
      </c>
      <c r="S36" s="5" t="s">
        <v>18</v>
      </c>
      <c r="V36">
        <v>31</v>
      </c>
      <c r="W36" s="75" t="s">
        <v>272</v>
      </c>
      <c r="X36">
        <f t="shared" si="4"/>
        <v>2</v>
      </c>
      <c r="Y36" s="13" t="s">
        <v>39</v>
      </c>
      <c r="Z36" s="13"/>
    </row>
    <row r="37" spans="1:34" x14ac:dyDescent="0.3">
      <c r="A37" s="73">
        <f>VLOOKUP(C37,'UniqueAuthor#s'!$M$5:$N$68,2,TRUE)</f>
        <v>7</v>
      </c>
      <c r="B37" s="73" t="str">
        <f>IF('Source NewCleanData'!$C279="lesson2",'Source NewCleanData'!C279,"")</f>
        <v>lesson2</v>
      </c>
      <c r="C37" s="73">
        <f>IF('Source NewCleanData'!$C279="lesson2",'Source NewCleanData'!D279,"")</f>
        <v>202435402</v>
      </c>
      <c r="D37" s="73" t="str">
        <f>IF('Source NewCleanData'!$C279="lesson2",'Source NewCleanData'!E279,"")</f>
        <v>ConfirmS=&lt;#I&gt;;
ConfirmK=&lt;#I&gt;;</v>
      </c>
      <c r="E37" s="80" t="str">
        <f>IF('Source NewCleanData'!$C279="lesson2",'Source NewCleanData'!F279,"")</f>
        <v>2018-04-23T23:06:48.198Z</v>
      </c>
      <c r="F37" s="73" t="s">
        <v>273</v>
      </c>
      <c r="G37" s="75" t="s">
        <v>173</v>
      </c>
      <c r="H37" s="73" t="str">
        <f t="shared" si="0"/>
        <v>Correct</v>
      </c>
      <c r="I37" s="75" t="s">
        <v>205</v>
      </c>
      <c r="J37" s="75" t="str">
        <f t="shared" si="1"/>
        <v>Incorrect</v>
      </c>
      <c r="K37" s="75" t="str">
        <f t="shared" si="5"/>
        <v>Incorrect</v>
      </c>
      <c r="M37" s="90" t="str">
        <f t="shared" si="2"/>
        <v/>
      </c>
      <c r="O37">
        <v>32</v>
      </c>
      <c r="P37" s="75" t="s">
        <v>274</v>
      </c>
      <c r="Q37">
        <f t="shared" si="3"/>
        <v>1</v>
      </c>
      <c r="R37" s="13" t="s">
        <v>42</v>
      </c>
      <c r="S37" s="5" t="s">
        <v>18</v>
      </c>
      <c r="V37">
        <v>32</v>
      </c>
      <c r="W37" s="75" t="s">
        <v>275</v>
      </c>
      <c r="X37">
        <f t="shared" si="4"/>
        <v>2</v>
      </c>
      <c r="Y37" s="13" t="s">
        <v>42</v>
      </c>
      <c r="Z37" t="s">
        <v>19</v>
      </c>
      <c r="AC37" s="41"/>
      <c r="AD37" s="32"/>
      <c r="AE37" s="70" t="s">
        <v>276</v>
      </c>
      <c r="AF37" s="32"/>
      <c r="AG37" s="32"/>
      <c r="AH37" s="33"/>
    </row>
    <row r="38" spans="1:34" x14ac:dyDescent="0.3">
      <c r="A38" s="73">
        <f>VLOOKUP(C38,'UniqueAuthor#s'!$M$5:$N$68,2,TRUE)</f>
        <v>7</v>
      </c>
      <c r="B38" s="73" t="str">
        <f>IF('Source NewCleanData'!$C280="lesson2",'Source NewCleanData'!C280,"")</f>
        <v>lesson2</v>
      </c>
      <c r="C38" s="73">
        <f>IF('Source NewCleanData'!$C280="lesson2",'Source NewCleanData'!D280,"")</f>
        <v>202435402</v>
      </c>
      <c r="D38" s="73" t="str">
        <f>IF('Source NewCleanData'!$C280="lesson2",'Source NewCleanData'!E280,"")</f>
        <v>ConfirmS=&lt;#I&gt;;
ConfirmK=&lt;S&gt;;</v>
      </c>
      <c r="E38" s="80" t="str">
        <f>IF('Source NewCleanData'!$C280="lesson2",'Source NewCleanData'!F280,"")</f>
        <v>2018-04-23T23:06:56.408Z</v>
      </c>
      <c r="F38" s="73" t="s">
        <v>277</v>
      </c>
      <c r="G38" s="75" t="s">
        <v>173</v>
      </c>
      <c r="H38" s="73" t="str">
        <f t="shared" si="0"/>
        <v>Correct</v>
      </c>
      <c r="I38" s="75" t="s">
        <v>278</v>
      </c>
      <c r="J38" s="75" t="str">
        <f t="shared" si="1"/>
        <v>Incorrect</v>
      </c>
      <c r="K38" s="75" t="str">
        <f t="shared" si="5"/>
        <v>Incorrect</v>
      </c>
      <c r="M38" s="90" t="str">
        <f t="shared" si="2"/>
        <v/>
      </c>
      <c r="O38">
        <v>33</v>
      </c>
      <c r="P38" s="75" t="s">
        <v>74</v>
      </c>
      <c r="Q38">
        <f t="shared" ref="Q38:Q62" si="8">COUNTIF($G$6:$G$327,"="&amp;$P38)</f>
        <v>1</v>
      </c>
      <c r="R38" s="13" t="s">
        <v>36</v>
      </c>
      <c r="V38">
        <v>33</v>
      </c>
      <c r="W38" s="75" t="s">
        <v>279</v>
      </c>
      <c r="X38">
        <f t="shared" ref="X38:X64" si="9">COUNTIF($I$6:$I$327,"="&amp;$W38)</f>
        <v>2</v>
      </c>
      <c r="Y38" s="13" t="s">
        <v>39</v>
      </c>
      <c r="Z38" s="13"/>
      <c r="AC38" s="38"/>
      <c r="AD38" s="5"/>
      <c r="AE38" s="3" t="s">
        <v>239</v>
      </c>
      <c r="AF38" s="5"/>
      <c r="AG38" s="5"/>
      <c r="AH38" s="35"/>
    </row>
    <row r="39" spans="1:34" x14ac:dyDescent="0.3">
      <c r="A39" s="73">
        <f>VLOOKUP(C39,'UniqueAuthor#s'!$M$5:$N$68,2,TRUE)</f>
        <v>7</v>
      </c>
      <c r="B39" s="73" t="str">
        <f>IF('Source NewCleanData'!$C281="lesson2",'Source NewCleanData'!C281,"")</f>
        <v>lesson2</v>
      </c>
      <c r="C39" s="73">
        <f>IF('Source NewCleanData'!$C281="lesson2",'Source NewCleanData'!D281,"")</f>
        <v>202435402</v>
      </c>
      <c r="D39" s="73" t="str">
        <f>IF('Source NewCleanData'!$C281="lesson2",'Source NewCleanData'!E281,"")</f>
        <v>ConfirmS=&lt;#I&gt;;
ConfirmK=&lt;#S&gt;;</v>
      </c>
      <c r="E39" s="80" t="str">
        <f>IF('Source NewCleanData'!$C281="lesson2",'Source NewCleanData'!F281,"")</f>
        <v>2018-04-23T23:07:04.602Z</v>
      </c>
      <c r="F39" s="73" t="s">
        <v>280</v>
      </c>
      <c r="G39" s="75" t="s">
        <v>173</v>
      </c>
      <c r="H39" s="73" t="str">
        <f t="shared" si="0"/>
        <v>Correct</v>
      </c>
      <c r="I39" s="75" t="s">
        <v>257</v>
      </c>
      <c r="J39" s="75" t="str">
        <f t="shared" si="1"/>
        <v>Incorrect</v>
      </c>
      <c r="K39" s="75" t="str">
        <f t="shared" si="5"/>
        <v>Incorrect</v>
      </c>
      <c r="M39" s="90" t="str">
        <f t="shared" si="2"/>
        <v/>
      </c>
      <c r="O39">
        <v>34</v>
      </c>
      <c r="P39" s="75" t="s">
        <v>281</v>
      </c>
      <c r="Q39">
        <f t="shared" si="8"/>
        <v>1</v>
      </c>
      <c r="R39" s="13" t="s">
        <v>42</v>
      </c>
      <c r="V39">
        <v>34</v>
      </c>
      <c r="W39" s="75" t="s">
        <v>282</v>
      </c>
      <c r="X39">
        <f t="shared" si="9"/>
        <v>2</v>
      </c>
      <c r="Y39" s="13" t="s">
        <v>39</v>
      </c>
      <c r="Z39" s="13"/>
      <c r="AC39" s="38"/>
      <c r="AD39" s="5"/>
      <c r="AE39" s="3" t="s">
        <v>48</v>
      </c>
      <c r="AF39" s="5"/>
      <c r="AG39" s="5"/>
      <c r="AH39" s="35"/>
    </row>
    <row r="40" spans="1:34" ht="15" thickBot="1" x14ac:dyDescent="0.35">
      <c r="A40" s="73">
        <f>VLOOKUP(C40,'UniqueAuthor#s'!$M$5:$N$68,2,TRUE)</f>
        <v>7</v>
      </c>
      <c r="B40" s="73" t="str">
        <f>IF('Source NewCleanData'!$C282="lesson2",'Source NewCleanData'!C282,"")</f>
        <v>lesson2</v>
      </c>
      <c r="C40" s="73">
        <f>IF('Source NewCleanData'!$C282="lesson2",'Source NewCleanData'!D282,"")</f>
        <v>202435402</v>
      </c>
      <c r="D40" s="73" t="str">
        <f>IF('Source NewCleanData'!$C282="lesson2",'Source NewCleanData'!E282,"")</f>
        <v>ConfirmS=&lt;#I&gt;;
ConfirmK=JoS;</v>
      </c>
      <c r="E40" s="80" t="str">
        <f>IF('Source NewCleanData'!$C282="lesson2",'Source NewCleanData'!F282,"")</f>
        <v>2018-04-23T23:07:14.977Z</v>
      </c>
      <c r="F40" s="73" t="s">
        <v>283</v>
      </c>
      <c r="G40" s="75" t="s">
        <v>173</v>
      </c>
      <c r="H40" s="73" t="str">
        <f t="shared" si="0"/>
        <v>Correct</v>
      </c>
      <c r="I40" s="75" t="s">
        <v>284</v>
      </c>
      <c r="J40" s="75" t="str">
        <f t="shared" si="1"/>
        <v>Incorrect</v>
      </c>
      <c r="K40" s="75" t="str">
        <f t="shared" si="5"/>
        <v>Incorrect</v>
      </c>
      <c r="M40" s="90" t="str">
        <f t="shared" si="2"/>
        <v/>
      </c>
      <c r="O40">
        <v>35</v>
      </c>
      <c r="P40" s="75" t="s">
        <v>285</v>
      </c>
      <c r="Q40">
        <f t="shared" si="8"/>
        <v>1</v>
      </c>
      <c r="R40" s="13" t="s">
        <v>42</v>
      </c>
      <c r="S40" s="5" t="s">
        <v>19</v>
      </c>
      <c r="V40">
        <v>35</v>
      </c>
      <c r="W40" s="75" t="s">
        <v>278</v>
      </c>
      <c r="X40">
        <f t="shared" si="9"/>
        <v>1</v>
      </c>
      <c r="Y40" s="13" t="s">
        <v>39</v>
      </c>
      <c r="Z40" s="13"/>
      <c r="AC40" s="67"/>
      <c r="AD40" s="18"/>
      <c r="AE40" s="155" t="s">
        <v>245</v>
      </c>
      <c r="AF40" s="155" t="s">
        <v>49</v>
      </c>
      <c r="AG40" s="30" t="s">
        <v>50</v>
      </c>
      <c r="AH40" s="37" t="s">
        <v>51</v>
      </c>
    </row>
    <row r="41" spans="1:34" x14ac:dyDescent="0.3">
      <c r="A41" s="73">
        <f>VLOOKUP(C41,'UniqueAuthor#s'!$M$5:$N$68,2,TRUE)</f>
        <v>7</v>
      </c>
      <c r="B41" s="73" t="str">
        <f>IF('Source NewCleanData'!$C283="lesson2",'Source NewCleanData'!C283,"")</f>
        <v>lesson2</v>
      </c>
      <c r="C41" s="73">
        <f>IF('Source NewCleanData'!$C283="lesson2",'Source NewCleanData'!D283,"")</f>
        <v>202435402</v>
      </c>
      <c r="D41" s="73" t="str">
        <f>IF('Source NewCleanData'!$C283="lesson2",'Source NewCleanData'!E283,"")</f>
        <v>ConfirmS=&lt;#I&gt;;
ConfirmS=&lt;#I&gt;;</v>
      </c>
      <c r="E41" s="80" t="str">
        <f>IF('Source NewCleanData'!$C283="lesson2",'Source NewCleanData'!F283,"")</f>
        <v>2018-04-23T23:07:28.410Z</v>
      </c>
      <c r="F41" s="73" t="s">
        <v>286</v>
      </c>
      <c r="G41" s="75" t="s">
        <v>173</v>
      </c>
      <c r="H41" s="73" t="str">
        <f t="shared" si="0"/>
        <v>Correct</v>
      </c>
      <c r="I41" s="75" t="s">
        <v>173</v>
      </c>
      <c r="J41" s="75" t="str">
        <f t="shared" si="1"/>
        <v>Incorrect</v>
      </c>
      <c r="K41" s="75" t="str">
        <f t="shared" si="5"/>
        <v>Incorrect</v>
      </c>
      <c r="M41" s="90" t="str">
        <f t="shared" si="2"/>
        <v/>
      </c>
      <c r="O41">
        <v>36</v>
      </c>
      <c r="P41" s="75" t="s">
        <v>287</v>
      </c>
      <c r="Q41">
        <f t="shared" si="8"/>
        <v>1</v>
      </c>
      <c r="R41" s="5" t="s">
        <v>19</v>
      </c>
      <c r="S41" s="5"/>
      <c r="V41">
        <v>36</v>
      </c>
      <c r="W41" s="75" t="s">
        <v>284</v>
      </c>
      <c r="X41">
        <f t="shared" si="9"/>
        <v>1</v>
      </c>
      <c r="Y41" s="13" t="s">
        <v>39</v>
      </c>
      <c r="Z41" s="13"/>
      <c r="AA41" s="13"/>
      <c r="AC41" s="38">
        <f>TroubleSpotAnalysis!$A$4</f>
        <v>1</v>
      </c>
      <c r="AD41" s="5" t="str">
        <f>TroubleSpotAnalysis!$B$4</f>
        <v>Input Values:</v>
      </c>
      <c r="AE41" s="7">
        <f t="shared" ref="AE41:AE48" si="10">COUNTIF(Y$6:AA$64,"="&amp;AG41)</f>
        <v>3</v>
      </c>
      <c r="AF41" s="108">
        <f t="shared" ref="AF41:AF48" si="11">AE41/AE$49</f>
        <v>4.6153846153846156E-2</v>
      </c>
      <c r="AG41" s="5" t="s">
        <v>18</v>
      </c>
      <c r="AH41" s="39" t="s">
        <v>54</v>
      </c>
    </row>
    <row r="42" spans="1:34" x14ac:dyDescent="0.3">
      <c r="A42" s="73">
        <f>VLOOKUP(C42,'UniqueAuthor#s'!$M$5:$N$68,2,TRUE)</f>
        <v>7</v>
      </c>
      <c r="B42" s="73" t="str">
        <f>IF('Source NewCleanData'!$C289="lesson2",'Source NewCleanData'!C289,"")</f>
        <v>lesson2</v>
      </c>
      <c r="C42" s="73">
        <f>IF('Source NewCleanData'!$C289="lesson2",'Source NewCleanData'!D289,"")</f>
        <v>202435402</v>
      </c>
      <c r="D42" s="73" t="str">
        <f>IF('Source NewCleanData'!$C289="lesson2",'Source NewCleanData'!E289,"")</f>
        <v>ConfirmS=&lt;#I&gt;;
ConfirmS=&lt;#I&gt;;</v>
      </c>
      <c r="E42" s="80" t="str">
        <f>IF('Source NewCleanData'!$C289="lesson2",'Source NewCleanData'!F289,"")</f>
        <v>2018-04-23T23:11:53.919Z</v>
      </c>
      <c r="F42" s="73" t="s">
        <v>286</v>
      </c>
      <c r="G42" s="75" t="s">
        <v>173</v>
      </c>
      <c r="H42" s="73" t="str">
        <f t="shared" si="0"/>
        <v>Correct</v>
      </c>
      <c r="I42" s="75" t="s">
        <v>173</v>
      </c>
      <c r="J42" s="75" t="str">
        <f t="shared" si="1"/>
        <v>Incorrect</v>
      </c>
      <c r="K42" s="75" t="str">
        <f t="shared" si="5"/>
        <v>Incorrect</v>
      </c>
      <c r="M42" s="90" t="str">
        <f t="shared" si="2"/>
        <v/>
      </c>
      <c r="O42">
        <v>37</v>
      </c>
      <c r="P42" s="75" t="s">
        <v>288</v>
      </c>
      <c r="Q42">
        <f t="shared" si="8"/>
        <v>1</v>
      </c>
      <c r="R42" s="13" t="s">
        <v>42</v>
      </c>
      <c r="S42" s="5" t="s">
        <v>18</v>
      </c>
      <c r="V42">
        <v>37</v>
      </c>
      <c r="W42" s="75" t="s">
        <v>289</v>
      </c>
      <c r="X42">
        <f t="shared" si="9"/>
        <v>1</v>
      </c>
      <c r="Y42" s="13" t="s">
        <v>39</v>
      </c>
      <c r="AC42" s="38">
        <f>TroubleSpotAnalysis!$A$5</f>
        <v>2</v>
      </c>
      <c r="AD42" s="5" t="str">
        <f>TroubleSpotAnalysis!$B$5</f>
        <v>Stringification:</v>
      </c>
      <c r="AE42" s="7">
        <f t="shared" si="10"/>
        <v>6</v>
      </c>
      <c r="AF42" s="108">
        <f t="shared" si="11"/>
        <v>9.2307692307692313E-2</v>
      </c>
      <c r="AG42" s="5" t="s">
        <v>19</v>
      </c>
      <c r="AH42" s="39" t="s">
        <v>57</v>
      </c>
    </row>
    <row r="43" spans="1:34" x14ac:dyDescent="0.3">
      <c r="A43" s="73">
        <f>VLOOKUP(C43,'UniqueAuthor#s'!$M$5:$N$68,2,TRUE)</f>
        <v>7</v>
      </c>
      <c r="B43" s="73" t="str">
        <f>IF('Source NewCleanData'!$C306="lesson2",'Source NewCleanData'!C306,"")</f>
        <v>lesson2</v>
      </c>
      <c r="C43" s="73">
        <f>IF('Source NewCleanData'!$C306="lesson2",'Source NewCleanData'!D306,"")</f>
        <v>202435402</v>
      </c>
      <c r="D43" s="73" t="str">
        <f>IF('Source NewCleanData'!$C306="lesson2",'Source NewCleanData'!E306,"")</f>
        <v>ConfirmS=&lt;#I&gt;;
ConfirmK=&lt;#J&gt;;</v>
      </c>
      <c r="E43" s="80" t="str">
        <f>IF('Source NewCleanData'!$C306="lesson2",'Source NewCleanData'!F306,"")</f>
        <v>2018-04-23T23:25:52.493Z</v>
      </c>
      <c r="F43" s="73" t="s">
        <v>262</v>
      </c>
      <c r="G43" s="75" t="s">
        <v>173</v>
      </c>
      <c r="H43" s="73" t="str">
        <f t="shared" si="0"/>
        <v>Correct</v>
      </c>
      <c r="I43" s="75" t="s">
        <v>190</v>
      </c>
      <c r="J43" s="75" t="str">
        <f t="shared" si="1"/>
        <v>Incorrect</v>
      </c>
      <c r="K43" s="75" t="str">
        <f t="shared" si="5"/>
        <v>Incorrect</v>
      </c>
      <c r="M43" s="90" t="str">
        <f t="shared" si="2"/>
        <v/>
      </c>
      <c r="O43">
        <v>38</v>
      </c>
      <c r="P43" s="75" t="s">
        <v>290</v>
      </c>
      <c r="Q43">
        <f t="shared" si="8"/>
        <v>1</v>
      </c>
      <c r="R43" s="13" t="s">
        <v>42</v>
      </c>
      <c r="S43" s="5" t="s">
        <v>18</v>
      </c>
      <c r="V43">
        <v>38</v>
      </c>
      <c r="W43" s="75" t="s">
        <v>291</v>
      </c>
      <c r="X43">
        <f t="shared" si="9"/>
        <v>1</v>
      </c>
      <c r="Y43" s="13" t="s">
        <v>39</v>
      </c>
      <c r="Z43" s="13"/>
      <c r="AC43" s="38">
        <f>TroubleSpotAnalysis!$A$6</f>
        <v>3</v>
      </c>
      <c r="AD43" s="5" t="str">
        <f>TroubleSpotAnalysis!$B$6</f>
        <v>String Concatenation:</v>
      </c>
      <c r="AE43" s="7">
        <f t="shared" si="10"/>
        <v>0</v>
      </c>
      <c r="AF43" s="108">
        <f t="shared" si="11"/>
        <v>0</v>
      </c>
      <c r="AG43" s="5" t="s">
        <v>60</v>
      </c>
      <c r="AH43" s="35" t="s">
        <v>61</v>
      </c>
    </row>
    <row r="44" spans="1:34" x14ac:dyDescent="0.3">
      <c r="A44" s="73">
        <f>VLOOKUP(C44,'UniqueAuthor#s'!$M$5:$N$68,2,TRUE)</f>
        <v>7</v>
      </c>
      <c r="B44" s="73" t="str">
        <f>IF('Source NewCleanData'!$C307="lesson2",'Source NewCleanData'!C307,"")</f>
        <v>lesson2</v>
      </c>
      <c r="C44" s="73">
        <f>IF('Source NewCleanData'!$C307="lesson2",'Source NewCleanData'!D307,"")</f>
        <v>202435402</v>
      </c>
      <c r="D44" s="73" t="str">
        <f>IF('Source NewCleanData'!$C307="lesson2",'Source NewCleanData'!E307,"")</f>
        <v>ConfirmS=&lt;#I&gt;;
ConfirmK=&lt;J&gt;;</v>
      </c>
      <c r="E44" s="80" t="str">
        <f>IF('Source NewCleanData'!$C307="lesson2",'Source NewCleanData'!F307,"")</f>
        <v>2018-04-23T23:26:02.681Z</v>
      </c>
      <c r="F44" s="73" t="s">
        <v>266</v>
      </c>
      <c r="G44" s="75" t="s">
        <v>173</v>
      </c>
      <c r="H44" s="73" t="str">
        <f t="shared" si="0"/>
        <v>Correct</v>
      </c>
      <c r="I44" s="75" t="s">
        <v>195</v>
      </c>
      <c r="J44" s="75" t="str">
        <f t="shared" si="1"/>
        <v>Incorrect</v>
      </c>
      <c r="K44" s="75" t="str">
        <f t="shared" si="5"/>
        <v>Incorrect</v>
      </c>
      <c r="M44" s="90" t="str">
        <f t="shared" si="2"/>
        <v/>
      </c>
      <c r="O44">
        <v>39</v>
      </c>
      <c r="P44" s="75" t="s">
        <v>292</v>
      </c>
      <c r="Q44">
        <f t="shared" si="8"/>
        <v>1</v>
      </c>
      <c r="R44" s="13" t="s">
        <v>42</v>
      </c>
      <c r="S44" s="13" t="s">
        <v>60</v>
      </c>
      <c r="V44">
        <v>39</v>
      </c>
      <c r="W44" s="75" t="s">
        <v>293</v>
      </c>
      <c r="X44">
        <f t="shared" si="9"/>
        <v>1</v>
      </c>
      <c r="Y44" s="13" t="s">
        <v>39</v>
      </c>
      <c r="Z44" s="13"/>
      <c r="AC44" s="38">
        <f>TroubleSpotAnalysis!$A$7</f>
        <v>4</v>
      </c>
      <c r="AD44" s="5" t="str">
        <f>TroubleSpotAnalysis!$B$7</f>
        <v>String Length:</v>
      </c>
      <c r="AE44" s="7">
        <f t="shared" si="10"/>
        <v>2</v>
      </c>
      <c r="AF44" s="108">
        <f t="shared" si="11"/>
        <v>3.0769230769230771E-2</v>
      </c>
      <c r="AG44" s="13" t="s">
        <v>63</v>
      </c>
      <c r="AH44" s="39" t="s">
        <v>64</v>
      </c>
    </row>
    <row r="45" spans="1:34" x14ac:dyDescent="0.3">
      <c r="A45" s="73">
        <f>VLOOKUP(C45,'UniqueAuthor#s'!$M$5:$N$68,2,TRUE)</f>
        <v>7</v>
      </c>
      <c r="B45" s="73" t="str">
        <f>IF('Source NewCleanData'!$C308="lesson2",'Source NewCleanData'!C308,"")</f>
        <v>lesson2</v>
      </c>
      <c r="C45" s="73">
        <f>IF('Source NewCleanData'!$C308="lesson2",'Source NewCleanData'!D308,"")</f>
        <v>202435402</v>
      </c>
      <c r="D45" s="73" t="str">
        <f>IF('Source NewCleanData'!$C308="lesson2",'Source NewCleanData'!E308,"")</f>
        <v>ConfirmS=&lt;#I&gt;;
ConfirmK=J;</v>
      </c>
      <c r="E45" s="80" t="str">
        <f>IF('Source NewCleanData'!$C308="lesson2",'Source NewCleanData'!F308,"")</f>
        <v>2018-04-23T23:26:11.479Z</v>
      </c>
      <c r="F45" s="73" t="s">
        <v>294</v>
      </c>
      <c r="G45" s="75" t="s">
        <v>173</v>
      </c>
      <c r="H45" s="73" t="str">
        <f t="shared" si="0"/>
        <v>Correct</v>
      </c>
      <c r="I45" s="75" t="s">
        <v>184</v>
      </c>
      <c r="J45" s="75" t="str">
        <f t="shared" si="1"/>
        <v>Incorrect</v>
      </c>
      <c r="K45" s="75" t="str">
        <f t="shared" si="5"/>
        <v>Incorrect</v>
      </c>
      <c r="M45" s="90" t="str">
        <f t="shared" si="2"/>
        <v/>
      </c>
      <c r="O45">
        <v>40</v>
      </c>
      <c r="P45" s="75" t="s">
        <v>295</v>
      </c>
      <c r="Q45">
        <f t="shared" si="8"/>
        <v>1</v>
      </c>
      <c r="R45" s="13" t="s">
        <v>42</v>
      </c>
      <c r="S45" s="13" t="s">
        <v>39</v>
      </c>
      <c r="V45">
        <v>40</v>
      </c>
      <c r="W45" s="75" t="s">
        <v>296</v>
      </c>
      <c r="X45">
        <f t="shared" si="9"/>
        <v>1</v>
      </c>
      <c r="Y45" s="13" t="s">
        <v>69</v>
      </c>
      <c r="Z45" s="13"/>
      <c r="AC45" s="38">
        <f>TroubleSpotAnalysis!$A$8</f>
        <v>5</v>
      </c>
      <c r="AD45" s="5" t="str">
        <f>TroubleSpotAnalysis!$B$8</f>
        <v>Operation Contracts:</v>
      </c>
      <c r="AE45" s="7">
        <f t="shared" si="10"/>
        <v>9</v>
      </c>
      <c r="AF45" s="108">
        <f t="shared" si="11"/>
        <v>0.13846153846153847</v>
      </c>
      <c r="AG45" s="13" t="s">
        <v>42</v>
      </c>
      <c r="AH45" s="39" t="s">
        <v>67</v>
      </c>
    </row>
    <row r="46" spans="1:34" x14ac:dyDescent="0.3">
      <c r="A46" s="73">
        <f>VLOOKUP(C46,'UniqueAuthor#s'!$M$5:$N$68,2,TRUE)</f>
        <v>7</v>
      </c>
      <c r="B46" s="73" t="str">
        <f>IF('Source NewCleanData'!$C309="lesson2",'Source NewCleanData'!C309,"")</f>
        <v>lesson2</v>
      </c>
      <c r="C46" s="73">
        <f>IF('Source NewCleanData'!$C309="lesson2",'Source NewCleanData'!D309,"")</f>
        <v>202435402</v>
      </c>
      <c r="D46" s="73" t="str">
        <f>IF('Source NewCleanData'!$C309="lesson2",'Source NewCleanData'!E309,"")</f>
        <v>ConfirmS=&lt;#I&gt;;
ConfirmK=#J;</v>
      </c>
      <c r="E46" s="80" t="str">
        <f>IF('Source NewCleanData'!$C309="lesson2",'Source NewCleanData'!F309,"")</f>
        <v>2018-04-23T23:26:17.265Z</v>
      </c>
      <c r="F46" s="73" t="s">
        <v>172</v>
      </c>
      <c r="G46" s="75" t="s">
        <v>173</v>
      </c>
      <c r="H46" s="73" t="str">
        <f t="shared" si="0"/>
        <v>Correct</v>
      </c>
      <c r="I46" s="75" t="s">
        <v>174</v>
      </c>
      <c r="J46" s="75" t="str">
        <f t="shared" si="1"/>
        <v>Correct</v>
      </c>
      <c r="K46" s="75" t="str">
        <f t="shared" si="5"/>
        <v>Correct</v>
      </c>
      <c r="L46">
        <f>COUNTIF($C$6:$C$327,"="&amp;C46)</f>
        <v>16</v>
      </c>
      <c r="M46" s="90" t="str">
        <f t="shared" si="2"/>
        <v/>
      </c>
      <c r="O46">
        <v>41</v>
      </c>
      <c r="P46" s="75" t="s">
        <v>297</v>
      </c>
      <c r="Q46">
        <f t="shared" si="8"/>
        <v>1</v>
      </c>
      <c r="R46" s="13" t="s">
        <v>42</v>
      </c>
      <c r="S46" s="13" t="s">
        <v>39</v>
      </c>
      <c r="V46">
        <v>41</v>
      </c>
      <c r="W46" s="75" t="s">
        <v>298</v>
      </c>
      <c r="X46">
        <f t="shared" si="9"/>
        <v>1</v>
      </c>
      <c r="Y46" s="13" t="s">
        <v>39</v>
      </c>
      <c r="AC46" s="38">
        <v>6</v>
      </c>
      <c r="AD46" s="5" t="s">
        <v>265</v>
      </c>
      <c r="AE46" s="7">
        <f t="shared" si="10"/>
        <v>2</v>
      </c>
      <c r="AF46" s="108">
        <f t="shared" si="11"/>
        <v>3.0769230769230771E-2</v>
      </c>
      <c r="AG46" s="13" t="s">
        <v>69</v>
      </c>
      <c r="AH46" s="39" t="s">
        <v>70</v>
      </c>
    </row>
    <row r="47" spans="1:34" x14ac:dyDescent="0.3">
      <c r="A47" s="73">
        <f>VLOOKUP(C47,'UniqueAuthor#s'!$M$5:$N$68,2,TRUE)</f>
        <v>8</v>
      </c>
      <c r="B47" s="73" t="str">
        <f>IF('Source NewCleanData'!$C327="lesson2",'Source NewCleanData'!C327,"")</f>
        <v>lesson2</v>
      </c>
      <c r="C47" s="73">
        <f>IF('Source NewCleanData'!$C327="lesson2",'Source NewCleanData'!D327,"")</f>
        <v>211663413</v>
      </c>
      <c r="D47" s="73" t="str">
        <f>IF('Source NewCleanData'!$C327="lesson2",'Source NewCleanData'!E327,"")</f>
        <v>ConfirmS=&lt;#I&gt;o&lt;#J&gt;o#S;
ConfirmK=J;</v>
      </c>
      <c r="E47" s="80" t="str">
        <f>IF('Source NewCleanData'!$C327="lesson2",'Source NewCleanData'!F327,"")</f>
        <v>2018-04-30T01:52:04.704Z</v>
      </c>
      <c r="F47" s="73" t="s">
        <v>299</v>
      </c>
      <c r="G47" s="75" t="s">
        <v>189</v>
      </c>
      <c r="H47" s="73" t="str">
        <f t="shared" si="0"/>
        <v>Incorrect</v>
      </c>
      <c r="I47" s="75" t="s">
        <v>184</v>
      </c>
      <c r="J47" s="75" t="str">
        <f t="shared" si="1"/>
        <v>Incorrect</v>
      </c>
      <c r="K47" s="75" t="str">
        <f t="shared" si="5"/>
        <v>Incorrect</v>
      </c>
      <c r="M47" s="90" t="str">
        <f t="shared" si="2"/>
        <v/>
      </c>
      <c r="O47">
        <v>42</v>
      </c>
      <c r="P47" s="75" t="s">
        <v>300</v>
      </c>
      <c r="Q47">
        <f t="shared" si="8"/>
        <v>1</v>
      </c>
      <c r="R47" s="13" t="s">
        <v>42</v>
      </c>
      <c r="S47" s="13" t="s">
        <v>60</v>
      </c>
      <c r="V47">
        <v>42</v>
      </c>
      <c r="W47" s="75" t="s">
        <v>301</v>
      </c>
      <c r="X47">
        <f t="shared" si="9"/>
        <v>1</v>
      </c>
      <c r="Y47" s="13" t="s">
        <v>63</v>
      </c>
      <c r="Z47" s="13"/>
      <c r="AC47" s="38">
        <f>TroubleSpotAnalysis!$A$10</f>
        <v>7</v>
      </c>
      <c r="AD47" s="5" t="str">
        <f>TroubleSpotAnalysis!$B$10</f>
        <v>Variables:</v>
      </c>
      <c r="AE47" s="7">
        <f t="shared" si="10"/>
        <v>0</v>
      </c>
      <c r="AF47" s="108">
        <f t="shared" si="11"/>
        <v>0</v>
      </c>
      <c r="AG47" s="13" t="s">
        <v>36</v>
      </c>
      <c r="AH47" s="39" t="s">
        <v>72</v>
      </c>
    </row>
    <row r="48" spans="1:34" x14ac:dyDescent="0.3">
      <c r="A48" s="73">
        <f>VLOOKUP(C48,'UniqueAuthor#s'!$M$5:$N$68,2,TRUE)</f>
        <v>8</v>
      </c>
      <c r="B48" s="73" t="str">
        <f>IF('Source NewCleanData'!$C328="lesson2",'Source NewCleanData'!C328,"")</f>
        <v>lesson2</v>
      </c>
      <c r="C48" s="73">
        <f>IF('Source NewCleanData'!$C328="lesson2",'Source NewCleanData'!D328,"")</f>
        <v>211663413</v>
      </c>
      <c r="D48" s="73" t="str">
        <f>IF('Source NewCleanData'!$C328="lesson2",'Source NewCleanData'!E328,"")</f>
        <v>ConfirmS=&lt;#I&gt;o&lt;#J&gt;;
ConfirmK=J;</v>
      </c>
      <c r="E48" s="80" t="str">
        <f>IF('Source NewCleanData'!$C328="lesson2",'Source NewCleanData'!F328,"")</f>
        <v>2018-04-30T01:52:48.272Z</v>
      </c>
      <c r="F48" s="73" t="s">
        <v>302</v>
      </c>
      <c r="G48" s="75" t="s">
        <v>215</v>
      </c>
      <c r="H48" s="73" t="str">
        <f t="shared" si="0"/>
        <v>Incorrect</v>
      </c>
      <c r="I48" s="75" t="s">
        <v>184</v>
      </c>
      <c r="J48" s="75" t="str">
        <f t="shared" si="1"/>
        <v>Incorrect</v>
      </c>
      <c r="K48" s="75" t="str">
        <f t="shared" si="5"/>
        <v>Incorrect</v>
      </c>
      <c r="M48" s="90" t="str">
        <f t="shared" si="2"/>
        <v/>
      </c>
      <c r="O48">
        <v>43</v>
      </c>
      <c r="P48" s="75" t="s">
        <v>303</v>
      </c>
      <c r="Q48">
        <f t="shared" si="8"/>
        <v>1</v>
      </c>
      <c r="R48" s="13" t="s">
        <v>39</v>
      </c>
      <c r="S48" s="13"/>
      <c r="V48">
        <v>43</v>
      </c>
      <c r="W48" s="75" t="s">
        <v>304</v>
      </c>
      <c r="X48">
        <f t="shared" si="9"/>
        <v>1</v>
      </c>
      <c r="Y48" s="13" t="s">
        <v>63</v>
      </c>
      <c r="Z48" s="13"/>
      <c r="AC48" s="38">
        <f>TroubleSpotAnalysis!$A$11</f>
        <v>8</v>
      </c>
      <c r="AD48" s="5" t="str">
        <f>TroubleSpotAnalysis!$B$11</f>
        <v>Syntax and Other:</v>
      </c>
      <c r="AE48" s="122">
        <f t="shared" si="10"/>
        <v>43</v>
      </c>
      <c r="AF48" s="107">
        <f t="shared" si="11"/>
        <v>0.66153846153846152</v>
      </c>
      <c r="AG48" s="53" t="s">
        <v>39</v>
      </c>
      <c r="AH48" s="54" t="s">
        <v>75</v>
      </c>
    </row>
    <row r="49" spans="1:34" ht="15" thickBot="1" x14ac:dyDescent="0.35">
      <c r="A49" s="73">
        <f>VLOOKUP(C49,'UniqueAuthor#s'!$M$5:$N$68,2,TRUE)</f>
        <v>8</v>
      </c>
      <c r="B49" s="73" t="str">
        <f>IF('Source NewCleanData'!$C329="lesson2",'Source NewCleanData'!C329,"")</f>
        <v>lesson2</v>
      </c>
      <c r="C49" s="73">
        <f>IF('Source NewCleanData'!$C329="lesson2",'Source NewCleanData'!D329,"")</f>
        <v>211663413</v>
      </c>
      <c r="D49" s="73" t="str">
        <f>IF('Source NewCleanData'!$C329="lesson2",'Source NewCleanData'!E329,"")</f>
        <v>ConfirmS=&lt;#I&gt;o#S;
ConfirmK=J;</v>
      </c>
      <c r="E49" s="80" t="str">
        <f>IF('Source NewCleanData'!$C329="lesson2",'Source NewCleanData'!F329,"")</f>
        <v>2018-04-30T01:53:11.753Z</v>
      </c>
      <c r="F49" s="73" t="s">
        <v>196</v>
      </c>
      <c r="G49" s="75" t="s">
        <v>175</v>
      </c>
      <c r="H49" s="73" t="str">
        <f t="shared" si="0"/>
        <v>Correct</v>
      </c>
      <c r="I49" s="75" t="s">
        <v>184</v>
      </c>
      <c r="J49" s="75" t="str">
        <f t="shared" si="1"/>
        <v>Incorrect</v>
      </c>
      <c r="K49" s="75" t="str">
        <f t="shared" si="5"/>
        <v>Incorrect</v>
      </c>
      <c r="M49" s="90" t="str">
        <f t="shared" si="2"/>
        <v/>
      </c>
      <c r="O49">
        <v>44</v>
      </c>
      <c r="P49" s="75" t="s">
        <v>305</v>
      </c>
      <c r="Q49">
        <f t="shared" si="8"/>
        <v>1</v>
      </c>
      <c r="R49" s="5" t="s">
        <v>19</v>
      </c>
      <c r="V49">
        <v>44</v>
      </c>
      <c r="W49" s="75" t="s">
        <v>306</v>
      </c>
      <c r="X49">
        <f t="shared" si="9"/>
        <v>1</v>
      </c>
      <c r="Y49" s="13" t="s">
        <v>39</v>
      </c>
      <c r="AC49" s="67"/>
      <c r="AD49" s="18"/>
      <c r="AE49" s="123">
        <f>SUM(AE41:AE48)</f>
        <v>65</v>
      </c>
      <c r="AF49" s="130">
        <f>SUM(AF41:AF48)</f>
        <v>1</v>
      </c>
      <c r="AG49" s="40"/>
      <c r="AH49" s="44"/>
    </row>
    <row r="50" spans="1:34" x14ac:dyDescent="0.3">
      <c r="A50" s="73">
        <f>VLOOKUP(C50,'UniqueAuthor#s'!$M$5:$N$68,2,TRUE)</f>
        <v>8</v>
      </c>
      <c r="B50" s="73" t="str">
        <f>IF('Source NewCleanData'!$C330="lesson2",'Source NewCleanData'!C330,"")</f>
        <v>lesson2</v>
      </c>
      <c r="C50" s="73">
        <f>IF('Source NewCleanData'!$C330="lesson2",'Source NewCleanData'!D330,"")</f>
        <v>211663413</v>
      </c>
      <c r="D50" s="73" t="str">
        <f>IF('Source NewCleanData'!$C330="lesson2",'Source NewCleanData'!E330,"")</f>
        <v>ConfirmS=&lt;#I&gt;o#S;
ConfirmK=&lt;#J&gt;;</v>
      </c>
      <c r="E50" s="80" t="str">
        <f>IF('Source NewCleanData'!$C330="lesson2",'Source NewCleanData'!F330,"")</f>
        <v>2018-04-30T01:53:28.874Z</v>
      </c>
      <c r="F50" s="73" t="s">
        <v>255</v>
      </c>
      <c r="G50" s="75" t="s">
        <v>175</v>
      </c>
      <c r="H50" s="73" t="str">
        <f t="shared" si="0"/>
        <v>Correct</v>
      </c>
      <c r="I50" s="75" t="s">
        <v>190</v>
      </c>
      <c r="J50" s="75" t="str">
        <f t="shared" si="1"/>
        <v>Incorrect</v>
      </c>
      <c r="K50" s="75" t="str">
        <f t="shared" si="5"/>
        <v>Incorrect</v>
      </c>
      <c r="M50" s="90" t="str">
        <f t="shared" si="2"/>
        <v/>
      </c>
      <c r="O50">
        <v>45</v>
      </c>
      <c r="P50" s="75" t="s">
        <v>307</v>
      </c>
      <c r="Q50">
        <f t="shared" si="8"/>
        <v>1</v>
      </c>
      <c r="R50" s="13" t="s">
        <v>42</v>
      </c>
      <c r="S50" s="5" t="s">
        <v>19</v>
      </c>
      <c r="V50">
        <v>45</v>
      </c>
      <c r="W50" s="75" t="s">
        <v>308</v>
      </c>
      <c r="X50">
        <f t="shared" si="9"/>
        <v>1</v>
      </c>
      <c r="Y50" s="13" t="s">
        <v>39</v>
      </c>
      <c r="Z50" s="13"/>
    </row>
    <row r="51" spans="1:34" ht="15" thickBot="1" x14ac:dyDescent="0.35">
      <c r="A51" s="73">
        <f>VLOOKUP(C51,'UniqueAuthor#s'!$M$5:$N$68,2,TRUE)</f>
        <v>8</v>
      </c>
      <c r="B51" s="73" t="str">
        <f>IF('Source NewCleanData'!$C331="lesson2",'Source NewCleanData'!C331,"")</f>
        <v>lesson2</v>
      </c>
      <c r="C51" s="73">
        <f>IF('Source NewCleanData'!$C331="lesson2",'Source NewCleanData'!D331,"")</f>
        <v>211663413</v>
      </c>
      <c r="D51" s="73" t="str">
        <f>IF('Source NewCleanData'!$C331="lesson2",'Source NewCleanData'!E331,"")</f>
        <v>ConfirmS=&lt;#I&gt;o#S;
ConfirmK=&lt;J&gt;;</v>
      </c>
      <c r="E51" s="80" t="str">
        <f>IF('Source NewCleanData'!$C331="lesson2",'Source NewCleanData'!F331,"")</f>
        <v>2018-04-30T01:53:45.994Z</v>
      </c>
      <c r="F51" s="73" t="s">
        <v>258</v>
      </c>
      <c r="G51" s="75" t="s">
        <v>175</v>
      </c>
      <c r="H51" s="73" t="str">
        <f t="shared" si="0"/>
        <v>Correct</v>
      </c>
      <c r="I51" s="75" t="s">
        <v>195</v>
      </c>
      <c r="J51" s="75" t="str">
        <f t="shared" si="1"/>
        <v>Incorrect</v>
      </c>
      <c r="K51" s="75" t="str">
        <f t="shared" si="5"/>
        <v>Incorrect</v>
      </c>
      <c r="M51" s="90" t="str">
        <f t="shared" si="2"/>
        <v/>
      </c>
      <c r="O51">
        <v>46</v>
      </c>
      <c r="P51" s="75" t="s">
        <v>309</v>
      </c>
      <c r="Q51">
        <f t="shared" si="8"/>
        <v>1</v>
      </c>
      <c r="R51" s="13" t="s">
        <v>42</v>
      </c>
      <c r="S51" s="13" t="s">
        <v>60</v>
      </c>
      <c r="V51">
        <v>46</v>
      </c>
      <c r="W51" s="75" t="s">
        <v>310</v>
      </c>
      <c r="X51">
        <f t="shared" si="9"/>
        <v>1</v>
      </c>
      <c r="Y51" s="13" t="s">
        <v>39</v>
      </c>
    </row>
    <row r="52" spans="1:34" x14ac:dyDescent="0.3">
      <c r="A52" s="73">
        <f>VLOOKUP(C52,'UniqueAuthor#s'!$M$5:$N$68,2,TRUE)</f>
        <v>8</v>
      </c>
      <c r="B52" s="73" t="str">
        <f>IF('Source NewCleanData'!$C332="lesson2",'Source NewCleanData'!C332,"")</f>
        <v>lesson2</v>
      </c>
      <c r="C52" s="73">
        <f>IF('Source NewCleanData'!$C332="lesson2",'Source NewCleanData'!D332,"")</f>
        <v>211663413</v>
      </c>
      <c r="D52" s="73" t="str">
        <f>IF('Source NewCleanData'!$C332="lesson2",'Source NewCleanData'!E332,"")</f>
        <v>ConfirmS=&lt;#I&gt;o#S;
ConfirmK=J;</v>
      </c>
      <c r="E52" s="80" t="str">
        <f>IF('Source NewCleanData'!$C332="lesson2",'Source NewCleanData'!F332,"")</f>
        <v>2018-04-30T01:54:16.902Z</v>
      </c>
      <c r="F52" s="73" t="s">
        <v>196</v>
      </c>
      <c r="G52" s="75" t="s">
        <v>175</v>
      </c>
      <c r="H52" s="73" t="str">
        <f t="shared" si="0"/>
        <v>Correct</v>
      </c>
      <c r="I52" s="75" t="s">
        <v>184</v>
      </c>
      <c r="J52" s="75" t="str">
        <f t="shared" si="1"/>
        <v>Incorrect</v>
      </c>
      <c r="K52" s="75" t="str">
        <f t="shared" si="5"/>
        <v>Incorrect</v>
      </c>
      <c r="M52" s="90" t="str">
        <f t="shared" si="2"/>
        <v/>
      </c>
      <c r="O52">
        <v>47</v>
      </c>
      <c r="P52" s="75" t="s">
        <v>311</v>
      </c>
      <c r="Q52">
        <f t="shared" si="8"/>
        <v>1</v>
      </c>
      <c r="R52" s="13" t="s">
        <v>42</v>
      </c>
      <c r="S52" s="5" t="s">
        <v>18</v>
      </c>
      <c r="V52">
        <v>47</v>
      </c>
      <c r="W52" s="75" t="s">
        <v>312</v>
      </c>
      <c r="X52">
        <f t="shared" si="9"/>
        <v>1</v>
      </c>
      <c r="Y52" s="13" t="s">
        <v>39</v>
      </c>
      <c r="Z52" s="5"/>
      <c r="AC52" s="41"/>
      <c r="AD52" s="32"/>
      <c r="AE52" s="70" t="s">
        <v>313</v>
      </c>
      <c r="AF52" s="32"/>
      <c r="AG52" s="32"/>
      <c r="AH52" s="33"/>
    </row>
    <row r="53" spans="1:34" x14ac:dyDescent="0.3">
      <c r="A53" s="73">
        <f>VLOOKUP(C53,'UniqueAuthor#s'!$M$5:$N$68,2,TRUE)</f>
        <v>8</v>
      </c>
      <c r="B53" s="73" t="str">
        <f>IF('Source NewCleanData'!$C333="lesson2",'Source NewCleanData'!C333,"")</f>
        <v>lesson2</v>
      </c>
      <c r="C53" s="73">
        <f>IF('Source NewCleanData'!$C333="lesson2",'Source NewCleanData'!D333,"")</f>
        <v>211663413</v>
      </c>
      <c r="D53" s="73" t="str">
        <f>IF('Source NewCleanData'!$C333="lesson2",'Source NewCleanData'!E333,"")</f>
        <v>ConfirmS=&lt;#I&gt;o#S;
ConfirmK=&lt;J&gt;;</v>
      </c>
      <c r="E53" s="80" t="str">
        <f>IF('Source NewCleanData'!$C333="lesson2",'Source NewCleanData'!F333,"")</f>
        <v>2018-04-30T01:54:28.114Z</v>
      </c>
      <c r="F53" s="73" t="s">
        <v>258</v>
      </c>
      <c r="G53" s="75" t="s">
        <v>175</v>
      </c>
      <c r="H53" s="73" t="str">
        <f t="shared" si="0"/>
        <v>Correct</v>
      </c>
      <c r="I53" s="75" t="s">
        <v>195</v>
      </c>
      <c r="J53" s="75" t="str">
        <f t="shared" si="1"/>
        <v>Incorrect</v>
      </c>
      <c r="K53" s="75" t="str">
        <f t="shared" si="5"/>
        <v>Incorrect</v>
      </c>
      <c r="M53" s="90" t="str">
        <f t="shared" si="2"/>
        <v/>
      </c>
      <c r="O53">
        <v>48</v>
      </c>
      <c r="P53" s="75" t="s">
        <v>314</v>
      </c>
      <c r="Q53">
        <f t="shared" si="8"/>
        <v>1</v>
      </c>
      <c r="R53" s="13" t="s">
        <v>42</v>
      </c>
      <c r="S53" s="5" t="s">
        <v>18</v>
      </c>
      <c r="V53">
        <v>48</v>
      </c>
      <c r="W53" s="75" t="s">
        <v>315</v>
      </c>
      <c r="X53">
        <f t="shared" si="9"/>
        <v>1</v>
      </c>
      <c r="Y53" s="13" t="s">
        <v>39</v>
      </c>
      <c r="Z53" s="5"/>
      <c r="AC53" s="38"/>
      <c r="AD53" s="5"/>
      <c r="AE53" s="3" t="s">
        <v>239</v>
      </c>
      <c r="AF53" s="5"/>
      <c r="AG53" s="5"/>
      <c r="AH53" s="35"/>
    </row>
    <row r="54" spans="1:34" x14ac:dyDescent="0.3">
      <c r="A54" s="73">
        <f>VLOOKUP(C54,'UniqueAuthor#s'!$M$5:$N$68,2,TRUE)</f>
        <v>8</v>
      </c>
      <c r="B54" s="73" t="str">
        <f>IF('Source NewCleanData'!$C334="lesson2",'Source NewCleanData'!C334,"")</f>
        <v>lesson2</v>
      </c>
      <c r="C54" s="73">
        <f>IF('Source NewCleanData'!$C334="lesson2",'Source NewCleanData'!D334,"")</f>
        <v>211663413</v>
      </c>
      <c r="D54" s="73" t="str">
        <f>IF('Source NewCleanData'!$C334="lesson2",'Source NewCleanData'!E334,"")</f>
        <v>ConfirmS=&lt;#I&gt;o#S;
ConfirmK=#J;</v>
      </c>
      <c r="E54" s="80" t="str">
        <f>IF('Source NewCleanData'!$C334="lesson2",'Source NewCleanData'!F334,"")</f>
        <v>2018-04-30T01:54:41.061Z</v>
      </c>
      <c r="F54" s="73" t="s">
        <v>200</v>
      </c>
      <c r="G54" s="75" t="s">
        <v>175</v>
      </c>
      <c r="H54" s="73" t="str">
        <f t="shared" si="0"/>
        <v>Correct</v>
      </c>
      <c r="I54" s="75" t="s">
        <v>174</v>
      </c>
      <c r="J54" s="75" t="str">
        <f t="shared" si="1"/>
        <v>Correct</v>
      </c>
      <c r="K54" s="75" t="str">
        <f t="shared" si="5"/>
        <v>Correct</v>
      </c>
      <c r="L54">
        <f>COUNTIF($C$6:$C$327,"="&amp;C54)</f>
        <v>8</v>
      </c>
      <c r="M54" s="90" t="str">
        <f t="shared" si="2"/>
        <v/>
      </c>
      <c r="O54">
        <v>49</v>
      </c>
      <c r="P54" s="75" t="s">
        <v>316</v>
      </c>
      <c r="Q54">
        <f t="shared" si="8"/>
        <v>1</v>
      </c>
      <c r="R54" s="13" t="s">
        <v>42</v>
      </c>
      <c r="S54" s="5" t="s">
        <v>18</v>
      </c>
      <c r="V54">
        <v>49</v>
      </c>
      <c r="W54" s="75" t="s">
        <v>317</v>
      </c>
      <c r="X54">
        <f t="shared" si="9"/>
        <v>1</v>
      </c>
      <c r="Y54" s="13" t="s">
        <v>39</v>
      </c>
      <c r="AC54" s="38"/>
      <c r="AD54" s="5"/>
      <c r="AE54" s="3" t="s">
        <v>48</v>
      </c>
      <c r="AF54" s="5"/>
      <c r="AG54" s="5"/>
      <c r="AH54" s="35"/>
    </row>
    <row r="55" spans="1:34" ht="15" thickBot="1" x14ac:dyDescent="0.35">
      <c r="A55" s="73">
        <f>VLOOKUP(C55,'UniqueAuthor#s'!$M$5:$N$68,2,TRUE)</f>
        <v>9</v>
      </c>
      <c r="B55" s="73" t="str">
        <f>IF('Source NewCleanData'!$C361="lesson2",'Source NewCleanData'!C361,"")</f>
        <v>lesson2</v>
      </c>
      <c r="C55" s="73">
        <f>IF('Source NewCleanData'!$C361="lesson2",'Source NewCleanData'!D361,"")</f>
        <v>244920322</v>
      </c>
      <c r="D55" s="73" t="str">
        <f>IF('Source NewCleanData'!$C361="lesson2",'Source NewCleanData'!E361,"")</f>
        <v>ConfirmS=&lt;#I&gt;;
ConfirmK=#J;</v>
      </c>
      <c r="E55" s="80" t="str">
        <f>IF('Source NewCleanData'!$C361="lesson2",'Source NewCleanData'!F361,"")</f>
        <v>2018-04-25T18:25:03.619Z</v>
      </c>
      <c r="F55" s="73" t="s">
        <v>172</v>
      </c>
      <c r="G55" s="75" t="s">
        <v>173</v>
      </c>
      <c r="H55" s="73" t="str">
        <f t="shared" si="0"/>
        <v>Correct</v>
      </c>
      <c r="I55" s="75" t="s">
        <v>174</v>
      </c>
      <c r="J55" s="75" t="str">
        <f t="shared" si="1"/>
        <v>Correct</v>
      </c>
      <c r="K55" s="75" t="str">
        <f t="shared" si="5"/>
        <v>Correct</v>
      </c>
      <c r="L55">
        <f>COUNTIF($C$6:$C$327,"="&amp;C55)</f>
        <v>1</v>
      </c>
      <c r="M55" s="90" t="str">
        <f t="shared" si="2"/>
        <v/>
      </c>
      <c r="O55">
        <v>50</v>
      </c>
      <c r="P55" s="75" t="s">
        <v>318</v>
      </c>
      <c r="Q55">
        <f t="shared" si="8"/>
        <v>1</v>
      </c>
      <c r="R55" s="13" t="s">
        <v>42</v>
      </c>
      <c r="S55" s="5"/>
      <c r="V55">
        <v>50</v>
      </c>
      <c r="W55" s="75" t="s">
        <v>319</v>
      </c>
      <c r="X55">
        <f t="shared" si="9"/>
        <v>1</v>
      </c>
      <c r="Y55" s="13" t="s">
        <v>39</v>
      </c>
      <c r="AC55" s="67"/>
      <c r="AD55" s="18"/>
      <c r="AE55" s="155" t="s">
        <v>245</v>
      </c>
      <c r="AF55" s="155" t="s">
        <v>49</v>
      </c>
      <c r="AG55" s="30" t="s">
        <v>50</v>
      </c>
      <c r="AH55" s="37" t="s">
        <v>51</v>
      </c>
    </row>
    <row r="56" spans="1:34" x14ac:dyDescent="0.3">
      <c r="A56" s="73">
        <f>VLOOKUP(C56,'UniqueAuthor#s'!$M$5:$N$68,2,TRUE)</f>
        <v>10</v>
      </c>
      <c r="B56" s="73" t="str">
        <f>IF('Source NewCleanData'!$C376="lesson2",'Source NewCleanData'!C376,"")</f>
        <v>lesson2</v>
      </c>
      <c r="C56" s="73">
        <f>IF('Source NewCleanData'!$C376="lesson2",'Source NewCleanData'!D376,"")</f>
        <v>246635549</v>
      </c>
      <c r="D56" s="73" t="str">
        <f>IF('Source NewCleanData'!$C376="lesson2",'Source NewCleanData'!E376,"")</f>
        <v>ConfirmS=&lt;#I&gt;;
ConfirmK=#J;</v>
      </c>
      <c r="E56" s="80" t="str">
        <f>IF('Source NewCleanData'!$C376="lesson2",'Source NewCleanData'!F376,"")</f>
        <v>2018-05-04T02:11:39.489Z</v>
      </c>
      <c r="F56" s="73" t="s">
        <v>172</v>
      </c>
      <c r="G56" s="75" t="s">
        <v>173</v>
      </c>
      <c r="H56" s="73" t="str">
        <f t="shared" si="0"/>
        <v>Correct</v>
      </c>
      <c r="I56" s="75" t="s">
        <v>174</v>
      </c>
      <c r="J56" s="75" t="str">
        <f t="shared" si="1"/>
        <v>Correct</v>
      </c>
      <c r="K56" s="75" t="str">
        <f t="shared" si="5"/>
        <v>Correct</v>
      </c>
      <c r="L56">
        <f>COUNTIF($C$6:$C$327,"="&amp;C56)</f>
        <v>1</v>
      </c>
      <c r="M56" s="90" t="str">
        <f t="shared" si="2"/>
        <v/>
      </c>
      <c r="O56">
        <v>51</v>
      </c>
      <c r="P56" s="75" t="s">
        <v>320</v>
      </c>
      <c r="Q56">
        <f t="shared" si="8"/>
        <v>1</v>
      </c>
      <c r="R56" s="13" t="s">
        <v>42</v>
      </c>
      <c r="S56" s="13" t="s">
        <v>60</v>
      </c>
      <c r="V56">
        <v>51</v>
      </c>
      <c r="W56" s="75" t="s">
        <v>321</v>
      </c>
      <c r="X56">
        <f t="shared" si="9"/>
        <v>1</v>
      </c>
      <c r="Y56" s="13" t="s">
        <v>39</v>
      </c>
      <c r="Z56" s="5"/>
      <c r="AC56" s="38">
        <f>TroubleSpotAnalysis!$A$4</f>
        <v>1</v>
      </c>
      <c r="AD56" s="5" t="str">
        <f>TroubleSpotAnalysis!$B$4</f>
        <v>Input Values:</v>
      </c>
      <c r="AE56" s="7">
        <f t="shared" ref="AE56:AE63" si="12">COUNTIF(Y$6:AA$64,"="&amp;AG56) + COUNTIF(R$6:T$62,"="&amp;AG56)</f>
        <v>20</v>
      </c>
      <c r="AF56" s="108">
        <f t="shared" ref="AF56:AF63" si="13">AE56/AE$64</f>
        <v>0.13333333333333333</v>
      </c>
      <c r="AG56" s="5" t="s">
        <v>18</v>
      </c>
      <c r="AH56" s="39" t="s">
        <v>54</v>
      </c>
    </row>
    <row r="57" spans="1:34" x14ac:dyDescent="0.3">
      <c r="A57" s="73">
        <f>VLOOKUP(C57,'UniqueAuthor#s'!$M$5:$N$68,2,TRUE)</f>
        <v>11</v>
      </c>
      <c r="B57" s="73" t="str">
        <f>IF('Source NewCleanData'!$C400="lesson2",'Source NewCleanData'!C400,"")</f>
        <v>lesson2</v>
      </c>
      <c r="C57" s="73">
        <f>IF('Source NewCleanData'!$C400="lesson2",'Source NewCleanData'!D400,"")</f>
        <v>255664131</v>
      </c>
      <c r="D57" s="73" t="str">
        <f>IF('Source NewCleanData'!$C400="lesson2",'Source NewCleanData'!E400,"")</f>
        <v>ConfirmS=&lt;#I&gt;;
ConfirmK=#J;</v>
      </c>
      <c r="E57" s="80" t="str">
        <f>IF('Source NewCleanData'!$C400="lesson2",'Source NewCleanData'!F400,"")</f>
        <v>2018-04-26T16:53:13.286Z</v>
      </c>
      <c r="F57" s="73" t="s">
        <v>172</v>
      </c>
      <c r="G57" s="75" t="s">
        <v>173</v>
      </c>
      <c r="H57" s="73" t="str">
        <f t="shared" si="0"/>
        <v>Correct</v>
      </c>
      <c r="I57" s="75" t="s">
        <v>174</v>
      </c>
      <c r="J57" s="75" t="str">
        <f t="shared" si="1"/>
        <v>Correct</v>
      </c>
      <c r="K57" s="75" t="str">
        <f t="shared" si="5"/>
        <v>Correct</v>
      </c>
      <c r="L57">
        <f>COUNTIF($C$6:$C$327,"="&amp;C57)</f>
        <v>1</v>
      </c>
      <c r="M57" s="90" t="str">
        <f t="shared" si="2"/>
        <v/>
      </c>
      <c r="O57">
        <v>52</v>
      </c>
      <c r="P57" s="75" t="s">
        <v>322</v>
      </c>
      <c r="Q57">
        <f t="shared" si="8"/>
        <v>1</v>
      </c>
      <c r="R57" s="13" t="s">
        <v>42</v>
      </c>
      <c r="S57" s="5" t="s">
        <v>18</v>
      </c>
      <c r="V57">
        <v>52</v>
      </c>
      <c r="W57" s="75" t="s">
        <v>323</v>
      </c>
      <c r="X57">
        <f t="shared" si="9"/>
        <v>1</v>
      </c>
      <c r="Y57" s="13" t="s">
        <v>39</v>
      </c>
      <c r="Z57" s="5"/>
      <c r="AC57" s="38">
        <f>TroubleSpotAnalysis!$A$5</f>
        <v>2</v>
      </c>
      <c r="AD57" s="5" t="str">
        <f>TroubleSpotAnalysis!$B$5</f>
        <v>Stringification:</v>
      </c>
      <c r="AE57" s="7">
        <f t="shared" si="12"/>
        <v>17</v>
      </c>
      <c r="AF57" s="108">
        <f t="shared" si="13"/>
        <v>0.11333333333333333</v>
      </c>
      <c r="AG57" s="5" t="s">
        <v>19</v>
      </c>
      <c r="AH57" s="39" t="s">
        <v>57</v>
      </c>
    </row>
    <row r="58" spans="1:34" x14ac:dyDescent="0.3">
      <c r="A58" s="73">
        <f>VLOOKUP(C58,'UniqueAuthor#s'!$M$5:$N$68,2,TRUE)</f>
        <v>12</v>
      </c>
      <c r="B58" s="73" t="str">
        <f>IF('Source NewCleanData'!$C435="lesson2",'Source NewCleanData'!C435,"")</f>
        <v>lesson2</v>
      </c>
      <c r="C58" s="73">
        <f>IF('Source NewCleanData'!$C435="lesson2",'Source NewCleanData'!D435,"")</f>
        <v>256272415</v>
      </c>
      <c r="D58" s="73" t="str">
        <f>IF('Source NewCleanData'!$C435="lesson2",'Source NewCleanData'!E435,"")</f>
        <v>ConfirmS=&lt;#I&gt;;
ConfirmK=&lt;#J&gt;;</v>
      </c>
      <c r="E58" s="80" t="str">
        <f>IF('Source NewCleanData'!$C435="lesson2",'Source NewCleanData'!F435,"")</f>
        <v>2018-04-26T23:05:54.850Z</v>
      </c>
      <c r="F58" s="73" t="s">
        <v>262</v>
      </c>
      <c r="G58" s="75" t="s">
        <v>173</v>
      </c>
      <c r="H58" s="73" t="str">
        <f t="shared" si="0"/>
        <v>Correct</v>
      </c>
      <c r="I58" s="75" t="s">
        <v>190</v>
      </c>
      <c r="J58" s="75" t="str">
        <f t="shared" si="1"/>
        <v>Incorrect</v>
      </c>
      <c r="K58" s="75" t="str">
        <f t="shared" si="5"/>
        <v>Incorrect</v>
      </c>
      <c r="M58" s="90" t="str">
        <f t="shared" si="2"/>
        <v/>
      </c>
      <c r="O58">
        <v>53</v>
      </c>
      <c r="P58" s="75" t="s">
        <v>324</v>
      </c>
      <c r="Q58">
        <f t="shared" si="8"/>
        <v>1</v>
      </c>
      <c r="R58" s="13" t="s">
        <v>42</v>
      </c>
      <c r="S58" s="5" t="s">
        <v>19</v>
      </c>
      <c r="V58">
        <v>53</v>
      </c>
      <c r="W58" s="75" t="s">
        <v>325</v>
      </c>
      <c r="X58">
        <f t="shared" si="9"/>
        <v>1</v>
      </c>
      <c r="Y58" s="13" t="s">
        <v>39</v>
      </c>
      <c r="AC58" s="38">
        <f>TroubleSpotAnalysis!$A$6</f>
        <v>3</v>
      </c>
      <c r="AD58" s="5" t="str">
        <f>TroubleSpotAnalysis!$B$6</f>
        <v>String Concatenation:</v>
      </c>
      <c r="AE58" s="7">
        <f t="shared" si="12"/>
        <v>8</v>
      </c>
      <c r="AF58" s="108">
        <f t="shared" si="13"/>
        <v>5.3333333333333337E-2</v>
      </c>
      <c r="AG58" s="5" t="s">
        <v>60</v>
      </c>
      <c r="AH58" s="35" t="s">
        <v>61</v>
      </c>
    </row>
    <row r="59" spans="1:34" x14ac:dyDescent="0.3">
      <c r="A59" s="73">
        <f>VLOOKUP(C59,'UniqueAuthor#s'!$M$5:$N$68,2,TRUE)</f>
        <v>12</v>
      </c>
      <c r="B59" s="73" t="str">
        <f>IF('Source NewCleanData'!$C436="lesson2",'Source NewCleanData'!C436,"")</f>
        <v>lesson2</v>
      </c>
      <c r="C59" s="73">
        <f>IF('Source NewCleanData'!$C436="lesson2",'Source NewCleanData'!D436,"")</f>
        <v>256272415</v>
      </c>
      <c r="D59" s="73" t="str">
        <f>IF('Source NewCleanData'!$C436="lesson2",'Source NewCleanData'!E436,"")</f>
        <v>ConfirmS=&lt;#I&gt;;
ConfirmK=#J;</v>
      </c>
      <c r="E59" s="80" t="str">
        <f>IF('Source NewCleanData'!$C436="lesson2",'Source NewCleanData'!F436,"")</f>
        <v>2018-04-26T23:06:32.233Z</v>
      </c>
      <c r="F59" s="73" t="s">
        <v>172</v>
      </c>
      <c r="G59" s="75" t="s">
        <v>173</v>
      </c>
      <c r="H59" s="73" t="str">
        <f t="shared" si="0"/>
        <v>Correct</v>
      </c>
      <c r="I59" s="75" t="s">
        <v>174</v>
      </c>
      <c r="J59" s="75" t="str">
        <f t="shared" si="1"/>
        <v>Correct</v>
      </c>
      <c r="K59" s="75" t="str">
        <f t="shared" si="5"/>
        <v>Correct</v>
      </c>
      <c r="L59">
        <f>COUNTIF($C$6:$C$327,"="&amp;C59)</f>
        <v>2</v>
      </c>
      <c r="M59" s="90" t="str">
        <f t="shared" si="2"/>
        <v/>
      </c>
      <c r="O59">
        <v>54</v>
      </c>
      <c r="P59" s="75" t="s">
        <v>326</v>
      </c>
      <c r="Q59">
        <f t="shared" si="8"/>
        <v>1</v>
      </c>
      <c r="R59" s="13" t="s">
        <v>42</v>
      </c>
      <c r="V59">
        <v>54</v>
      </c>
      <c r="W59" s="75" t="s">
        <v>327</v>
      </c>
      <c r="X59">
        <f t="shared" si="9"/>
        <v>1</v>
      </c>
      <c r="Y59" s="13" t="s">
        <v>39</v>
      </c>
      <c r="Z59" s="5"/>
      <c r="AC59" s="38">
        <f>TroubleSpotAnalysis!$A$7</f>
        <v>4</v>
      </c>
      <c r="AD59" s="5" t="str">
        <f>TroubleSpotAnalysis!$B$7</f>
        <v>String Length:</v>
      </c>
      <c r="AE59" s="7">
        <f t="shared" si="12"/>
        <v>2</v>
      </c>
      <c r="AF59" s="108">
        <f t="shared" si="13"/>
        <v>1.3333333333333334E-2</v>
      </c>
      <c r="AG59" s="13" t="s">
        <v>63</v>
      </c>
      <c r="AH59" s="39" t="s">
        <v>64</v>
      </c>
    </row>
    <row r="60" spans="1:34" x14ac:dyDescent="0.3">
      <c r="A60" s="73">
        <f>VLOOKUP(C60,'UniqueAuthor#s'!$M$5:$N$68,2,TRUE)</f>
        <v>13</v>
      </c>
      <c r="B60" s="73" t="str">
        <f>IF('Source NewCleanData'!$C455="lesson2",'Source NewCleanData'!C455,"")</f>
        <v>lesson2</v>
      </c>
      <c r="C60" s="73">
        <f>IF('Source NewCleanData'!$C455="lesson2",'Source NewCleanData'!D455,"")</f>
        <v>265083727</v>
      </c>
      <c r="D60" s="73" t="str">
        <f>IF('Source NewCleanData'!$C455="lesson2",'Source NewCleanData'!E455,"")</f>
        <v>ConfirmS=&lt;J&gt;o&lt;I&gt;oS;
ConfirmK=/*expression*/;</v>
      </c>
      <c r="E60" s="80" t="str">
        <f>IF('Source NewCleanData'!$C455="lesson2",'Source NewCleanData'!F455,"")</f>
        <v>2018-04-29T21:55:35.000Z</v>
      </c>
      <c r="F60" s="73" t="s">
        <v>328</v>
      </c>
      <c r="G60" s="75" t="s">
        <v>274</v>
      </c>
      <c r="H60" s="73" t="str">
        <f t="shared" si="0"/>
        <v>Incorrect</v>
      </c>
      <c r="I60" s="75" t="s">
        <v>212</v>
      </c>
      <c r="J60" s="75" t="str">
        <f t="shared" si="1"/>
        <v>Incorrect</v>
      </c>
      <c r="K60" s="75" t="str">
        <f t="shared" si="5"/>
        <v>Incorrect</v>
      </c>
      <c r="M60" s="90" t="str">
        <f t="shared" si="2"/>
        <v/>
      </c>
      <c r="O60">
        <v>55</v>
      </c>
      <c r="P60" s="75" t="s">
        <v>329</v>
      </c>
      <c r="Q60">
        <f t="shared" si="8"/>
        <v>1</v>
      </c>
      <c r="R60" s="5" t="s">
        <v>19</v>
      </c>
      <c r="S60" s="5"/>
      <c r="V60">
        <v>55</v>
      </c>
      <c r="W60" s="75" t="s">
        <v>330</v>
      </c>
      <c r="X60">
        <f t="shared" si="9"/>
        <v>1</v>
      </c>
      <c r="Y60" s="13" t="s">
        <v>39</v>
      </c>
      <c r="Z60" s="13"/>
      <c r="AC60" s="38">
        <f>TroubleSpotAnalysis!$A$8</f>
        <v>5</v>
      </c>
      <c r="AD60" s="5" t="str">
        <f>TroubleSpotAnalysis!$B$8</f>
        <v>Operation Contracts:</v>
      </c>
      <c r="AE60" s="7">
        <f t="shared" si="12"/>
        <v>49</v>
      </c>
      <c r="AF60" s="108">
        <f t="shared" si="13"/>
        <v>0.32666666666666666</v>
      </c>
      <c r="AG60" s="13" t="s">
        <v>42</v>
      </c>
      <c r="AH60" s="39" t="s">
        <v>67</v>
      </c>
    </row>
    <row r="61" spans="1:34" x14ac:dyDescent="0.3">
      <c r="A61" s="73">
        <f>VLOOKUP(C61,'UniqueAuthor#s'!$M$5:$N$68,2,TRUE)</f>
        <v>13</v>
      </c>
      <c r="B61" s="73" t="str">
        <f>IF('Source NewCleanData'!$C456="lesson2",'Source NewCleanData'!C456,"")</f>
        <v>lesson2</v>
      </c>
      <c r="C61" s="73">
        <f>IF('Source NewCleanData'!$C456="lesson2",'Source NewCleanData'!D456,"")</f>
        <v>265083727</v>
      </c>
      <c r="D61" s="73" t="str">
        <f>IF('Source NewCleanData'!$C456="lesson2",'Source NewCleanData'!E456,"")</f>
        <v>ConfirmS=&lt;#J&gt;o&lt;#I&gt;o#S;
ConfirmK=/*expression*/;</v>
      </c>
      <c r="E61" s="80" t="str">
        <f>IF('Source NewCleanData'!$C456="lesson2",'Source NewCleanData'!F456,"")</f>
        <v>2018-04-29T21:56:13.033Z</v>
      </c>
      <c r="F61" s="73" t="s">
        <v>331</v>
      </c>
      <c r="G61" s="75" t="s">
        <v>183</v>
      </c>
      <c r="H61" s="73" t="str">
        <f t="shared" si="0"/>
        <v>Incorrect</v>
      </c>
      <c r="I61" s="75" t="s">
        <v>212</v>
      </c>
      <c r="J61" s="75" t="str">
        <f t="shared" si="1"/>
        <v>Incorrect</v>
      </c>
      <c r="K61" s="75" t="str">
        <f t="shared" si="5"/>
        <v>Incorrect</v>
      </c>
      <c r="M61" s="90" t="str">
        <f t="shared" si="2"/>
        <v/>
      </c>
      <c r="O61">
        <v>56</v>
      </c>
      <c r="P61" s="75" t="s">
        <v>332</v>
      </c>
      <c r="Q61">
        <f t="shared" si="8"/>
        <v>1</v>
      </c>
      <c r="R61" s="5" t="s">
        <v>19</v>
      </c>
      <c r="V61">
        <v>56</v>
      </c>
      <c r="W61" s="75" t="s">
        <v>333</v>
      </c>
      <c r="X61">
        <f t="shared" si="9"/>
        <v>1</v>
      </c>
      <c r="Y61" s="13" t="s">
        <v>39</v>
      </c>
      <c r="Z61" s="13"/>
      <c r="AC61" s="38">
        <v>6</v>
      </c>
      <c r="AD61" s="5" t="s">
        <v>265</v>
      </c>
      <c r="AE61" s="7">
        <f t="shared" si="12"/>
        <v>3</v>
      </c>
      <c r="AF61" s="108">
        <f t="shared" si="13"/>
        <v>0.02</v>
      </c>
      <c r="AG61" s="13" t="s">
        <v>69</v>
      </c>
      <c r="AH61" s="39" t="s">
        <v>70</v>
      </c>
    </row>
    <row r="62" spans="1:34" x14ac:dyDescent="0.3">
      <c r="A62" s="73">
        <f>VLOOKUP(C62,'UniqueAuthor#s'!$M$5:$N$68,2,TRUE)</f>
        <v>13</v>
      </c>
      <c r="B62" s="73" t="str">
        <f>IF('Source NewCleanData'!$C457="lesson2",'Source NewCleanData'!C457,"")</f>
        <v>lesson2</v>
      </c>
      <c r="C62" s="73">
        <f>IF('Source NewCleanData'!$C457="lesson2",'Source NewCleanData'!D457,"")</f>
        <v>265083727</v>
      </c>
      <c r="D62" s="73" t="str">
        <f>IF('Source NewCleanData'!$C457="lesson2",'Source NewCleanData'!E457,"")</f>
        <v>ConfirmS=&lt;#I&gt;o&lt;#J&gt;o#S;
ConfirmK=/*expression*/;</v>
      </c>
      <c r="E62" s="80" t="str">
        <f>IF('Source NewCleanData'!$C457="lesson2",'Source NewCleanData'!F457,"")</f>
        <v>2018-04-29T21:56:24.297Z</v>
      </c>
      <c r="F62" s="73" t="s">
        <v>334</v>
      </c>
      <c r="G62" s="75" t="s">
        <v>189</v>
      </c>
      <c r="H62" s="73" t="str">
        <f t="shared" si="0"/>
        <v>Incorrect</v>
      </c>
      <c r="I62" s="75" t="s">
        <v>212</v>
      </c>
      <c r="J62" s="75" t="str">
        <f t="shared" si="1"/>
        <v>Incorrect</v>
      </c>
      <c r="K62" s="75" t="str">
        <f t="shared" si="5"/>
        <v>Incorrect</v>
      </c>
      <c r="M62" s="90" t="str">
        <f t="shared" si="2"/>
        <v/>
      </c>
      <c r="O62">
        <v>57</v>
      </c>
      <c r="P62" s="75" t="s">
        <v>38</v>
      </c>
      <c r="Q62">
        <f t="shared" si="8"/>
        <v>1</v>
      </c>
      <c r="R62" s="13" t="s">
        <v>39</v>
      </c>
      <c r="V62">
        <v>57</v>
      </c>
      <c r="W62" s="75" t="s">
        <v>335</v>
      </c>
      <c r="X62">
        <f t="shared" si="9"/>
        <v>1</v>
      </c>
      <c r="Y62" s="13" t="s">
        <v>39</v>
      </c>
      <c r="Z62" s="13"/>
      <c r="AA62" s="13"/>
      <c r="AC62" s="38">
        <f>TroubleSpotAnalysis!$A$10</f>
        <v>7</v>
      </c>
      <c r="AD62" s="5" t="str">
        <f>TroubleSpotAnalysis!$B$10</f>
        <v>Variables:</v>
      </c>
      <c r="AE62" s="7">
        <f t="shared" si="12"/>
        <v>2</v>
      </c>
      <c r="AF62" s="108">
        <f t="shared" si="13"/>
        <v>1.3333333333333334E-2</v>
      </c>
      <c r="AG62" s="13" t="s">
        <v>36</v>
      </c>
      <c r="AH62" s="39" t="s">
        <v>72</v>
      </c>
    </row>
    <row r="63" spans="1:34" x14ac:dyDescent="0.3">
      <c r="A63" s="73">
        <f>VLOOKUP(C63,'UniqueAuthor#s'!$M$5:$N$68,2,TRUE)</f>
        <v>13</v>
      </c>
      <c r="B63" s="73" t="str">
        <f>IF('Source NewCleanData'!$C458="lesson2",'Source NewCleanData'!C458,"")</f>
        <v>lesson2</v>
      </c>
      <c r="C63" s="73">
        <f>IF('Source NewCleanData'!$C458="lesson2",'Source NewCleanData'!D458,"")</f>
        <v>265083727</v>
      </c>
      <c r="D63" s="73" t="str">
        <f>IF('Source NewCleanData'!$C458="lesson2",'Source NewCleanData'!E458,"")</f>
        <v>ConfirmS=;
ConfirmK=;</v>
      </c>
      <c r="E63" s="80" t="str">
        <f>IF('Source NewCleanData'!$C458="lesson2",'Source NewCleanData'!F458,"")</f>
        <v>2018-04-29T21:57:23.838Z</v>
      </c>
      <c r="F63" s="73" t="s">
        <v>336</v>
      </c>
      <c r="G63" s="75" t="s">
        <v>91</v>
      </c>
      <c r="H63" s="73" t="str">
        <f t="shared" si="0"/>
        <v>Incorrect</v>
      </c>
      <c r="I63" s="75" t="s">
        <v>238</v>
      </c>
      <c r="J63" s="75" t="str">
        <f t="shared" si="1"/>
        <v>Incorrect</v>
      </c>
      <c r="K63" s="75" t="str">
        <f t="shared" si="5"/>
        <v>Incorrect</v>
      </c>
      <c r="M63" s="90" t="str">
        <f t="shared" si="2"/>
        <v/>
      </c>
      <c r="V63">
        <v>58</v>
      </c>
      <c r="W63" s="75" t="s">
        <v>337</v>
      </c>
      <c r="X63">
        <f t="shared" si="9"/>
        <v>1</v>
      </c>
      <c r="Y63" s="13" t="s">
        <v>39</v>
      </c>
      <c r="Z63" s="13"/>
      <c r="AA63" s="13"/>
      <c r="AC63" s="38">
        <f>TroubleSpotAnalysis!$A$11</f>
        <v>8</v>
      </c>
      <c r="AD63" s="5" t="str">
        <f>TroubleSpotAnalysis!$B$11</f>
        <v>Syntax and Other:</v>
      </c>
      <c r="AE63" s="122">
        <f t="shared" si="12"/>
        <v>49</v>
      </c>
      <c r="AF63" s="107">
        <f t="shared" si="13"/>
        <v>0.32666666666666666</v>
      </c>
      <c r="AG63" s="53" t="s">
        <v>39</v>
      </c>
      <c r="AH63" s="54" t="s">
        <v>75</v>
      </c>
    </row>
    <row r="64" spans="1:34" ht="15" thickBot="1" x14ac:dyDescent="0.35">
      <c r="A64" s="73">
        <f>VLOOKUP(C64,'UniqueAuthor#s'!$M$5:$N$68,2,TRUE)</f>
        <v>13</v>
      </c>
      <c r="B64" s="73" t="str">
        <f>IF('Source NewCleanData'!$C459="lesson2",'Source NewCleanData'!C459,"")</f>
        <v>lesson2</v>
      </c>
      <c r="C64" s="73">
        <f>IF('Source NewCleanData'!$C459="lesson2",'Source NewCleanData'!D459,"")</f>
        <v>265083727</v>
      </c>
      <c r="D64" s="73" t="str">
        <f>IF('Source NewCleanData'!$C459="lesson2",'Source NewCleanData'!E459,"")</f>
        <v>ConfirmS=;
ConfirmK=&lt;K&gt;oS;</v>
      </c>
      <c r="E64" s="80" t="str">
        <f>IF('Source NewCleanData'!$C459="lesson2",'Source NewCleanData'!F459,"")</f>
        <v>2018-04-29T21:57:45.633Z</v>
      </c>
      <c r="F64" s="73" t="s">
        <v>338</v>
      </c>
      <c r="G64" s="75" t="s">
        <v>91</v>
      </c>
      <c r="H64" s="73" t="str">
        <f t="shared" si="0"/>
        <v>Incorrect</v>
      </c>
      <c r="I64" s="75" t="s">
        <v>224</v>
      </c>
      <c r="J64" s="75" t="str">
        <f t="shared" si="1"/>
        <v>Incorrect</v>
      </c>
      <c r="K64" s="75" t="str">
        <f t="shared" si="5"/>
        <v>Incorrect</v>
      </c>
      <c r="M64" s="90" t="str">
        <f t="shared" si="2"/>
        <v/>
      </c>
      <c r="V64">
        <v>59</v>
      </c>
      <c r="W64" s="75" t="s">
        <v>339</v>
      </c>
      <c r="X64">
        <f t="shared" si="9"/>
        <v>1</v>
      </c>
      <c r="Y64" s="13" t="s">
        <v>39</v>
      </c>
      <c r="Z64" s="13"/>
      <c r="AA64" s="13"/>
      <c r="AC64" s="67"/>
      <c r="AD64" s="18"/>
      <c r="AE64" s="123">
        <f>SUM(AE56:AE63)</f>
        <v>150</v>
      </c>
      <c r="AF64" s="130">
        <f>SUM(AF56:AF63)</f>
        <v>0.99999999999999989</v>
      </c>
      <c r="AG64" s="40"/>
      <c r="AH64" s="44"/>
    </row>
    <row r="65" spans="1:31" x14ac:dyDescent="0.3">
      <c r="A65" s="73">
        <f>VLOOKUP(C65,'UniqueAuthor#s'!$M$5:$N$68,2,TRUE)</f>
        <v>13</v>
      </c>
      <c r="B65" s="73" t="str">
        <f>IF('Source NewCleanData'!$C460="lesson2",'Source NewCleanData'!C460,"")</f>
        <v>lesson2</v>
      </c>
      <c r="C65" s="73">
        <f>IF('Source NewCleanData'!$C460="lesson2",'Source NewCleanData'!D460,"")</f>
        <v>265083727</v>
      </c>
      <c r="D65" s="73" t="str">
        <f>IF('Source NewCleanData'!$C460="lesson2",'Source NewCleanData'!E460,"")</f>
        <v>ConfirmS=&lt;#E&gt;o#S;
ConfirmK=&lt;K&gt;oS;</v>
      </c>
      <c r="E65" s="80" t="str">
        <f>IF('Source NewCleanData'!$C460="lesson2",'Source NewCleanData'!F460,"")</f>
        <v>2018-04-29T21:58:20.693Z</v>
      </c>
      <c r="F65" s="73" t="s">
        <v>340</v>
      </c>
      <c r="G65" s="75" t="s">
        <v>74</v>
      </c>
      <c r="H65" s="73" t="str">
        <f t="shared" si="0"/>
        <v>Incorrect</v>
      </c>
      <c r="I65" s="75" t="s">
        <v>224</v>
      </c>
      <c r="J65" s="75" t="str">
        <f t="shared" si="1"/>
        <v>Incorrect</v>
      </c>
      <c r="K65" s="75" t="str">
        <f t="shared" si="5"/>
        <v>Incorrect</v>
      </c>
      <c r="M65" s="90" t="str">
        <f t="shared" si="2"/>
        <v/>
      </c>
    </row>
    <row r="66" spans="1:31" x14ac:dyDescent="0.3">
      <c r="A66" s="73">
        <f>VLOOKUP(C66,'UniqueAuthor#s'!$M$5:$N$68,2,TRUE)</f>
        <v>13</v>
      </c>
      <c r="B66" s="73" t="str">
        <f>IF('Source NewCleanData'!$C461="lesson2",'Source NewCleanData'!C461,"")</f>
        <v>lesson2</v>
      </c>
      <c r="C66" s="73">
        <f>IF('Source NewCleanData'!$C461="lesson2",'Source NewCleanData'!D461,"")</f>
        <v>265083727</v>
      </c>
      <c r="D66" s="73" t="str">
        <f>IF('Source NewCleanData'!$C461="lesson2",'Source NewCleanData'!E461,"")</f>
        <v>ConfirmS=&lt;#I&gt;o&lt;#J&gt;o#S;
ConfirmK=&lt;K&gt;oS;</v>
      </c>
      <c r="E66" s="80" t="str">
        <f>IF('Source NewCleanData'!$C461="lesson2",'Source NewCleanData'!F461,"")</f>
        <v>2018-04-29T21:59:02.783Z</v>
      </c>
      <c r="F66" s="73" t="s">
        <v>341</v>
      </c>
      <c r="G66" s="75" t="s">
        <v>189</v>
      </c>
      <c r="H66" s="73" t="str">
        <f t="shared" si="0"/>
        <v>Incorrect</v>
      </c>
      <c r="I66" s="75" t="s">
        <v>224</v>
      </c>
      <c r="J66" s="75" t="str">
        <f t="shared" si="1"/>
        <v>Incorrect</v>
      </c>
      <c r="K66" s="75" t="str">
        <f t="shared" si="5"/>
        <v>Incorrect</v>
      </c>
      <c r="M66" s="90" t="str">
        <f t="shared" si="2"/>
        <v/>
      </c>
    </row>
    <row r="67" spans="1:31" ht="15" thickBot="1" x14ac:dyDescent="0.35">
      <c r="A67" s="73">
        <f>VLOOKUP(C67,'UniqueAuthor#s'!$M$5:$N$68,2,TRUE)</f>
        <v>13</v>
      </c>
      <c r="B67" s="73" t="str">
        <f>IF('Source NewCleanData'!$C462="lesson2",'Source NewCleanData'!C462,"")</f>
        <v>lesson2</v>
      </c>
      <c r="C67" s="73">
        <f>IF('Source NewCleanData'!$C462="lesson2",'Source NewCleanData'!D462,"")</f>
        <v>265083727</v>
      </c>
      <c r="D67" s="73" t="str">
        <f>IF('Source NewCleanData'!$C462="lesson2",'Source NewCleanData'!E462,"")</f>
        <v>ConfirmS=&lt;#I&gt;o&lt;#J&gt;o#S;
Confirm#K=&lt;K&gt;oS;</v>
      </c>
      <c r="E67" s="80" t="str">
        <f>IF('Source NewCleanData'!$C462="lesson2",'Source NewCleanData'!F462,"")</f>
        <v>2018-04-29T22:00:00.843Z</v>
      </c>
      <c r="F67" s="73" t="s">
        <v>342</v>
      </c>
      <c r="G67" s="75" t="s">
        <v>189</v>
      </c>
      <c r="H67" s="73" t="str">
        <f t="shared" si="0"/>
        <v>Incorrect</v>
      </c>
      <c r="I67" s="75" t="s">
        <v>261</v>
      </c>
      <c r="J67" s="75" t="str">
        <f t="shared" si="1"/>
        <v>Incorrect</v>
      </c>
      <c r="K67" s="75" t="str">
        <f t="shared" si="5"/>
        <v>Incorrect</v>
      </c>
      <c r="M67" s="90" t="str">
        <f t="shared" si="2"/>
        <v/>
      </c>
    </row>
    <row r="68" spans="1:31" x14ac:dyDescent="0.3">
      <c r="A68" s="73">
        <f>VLOOKUP(C68,'UniqueAuthor#s'!$M$5:$N$68,2,TRUE)</f>
        <v>13</v>
      </c>
      <c r="B68" s="73" t="str">
        <f>IF('Source NewCleanData'!$C463="lesson2",'Source NewCleanData'!C463,"")</f>
        <v>lesson2</v>
      </c>
      <c r="C68" s="73">
        <f>IF('Source NewCleanData'!$C463="lesson2",'Source NewCleanData'!D463,"")</f>
        <v>265083727</v>
      </c>
      <c r="D68" s="73" t="str">
        <f>IF('Source NewCleanData'!$C463="lesson2",'Source NewCleanData'!E463,"")</f>
        <v>ConfirmS=&lt;#I&gt;o&lt;#J&gt;o#S;
ConfirmK=&lt;K&gt;;</v>
      </c>
      <c r="E68" s="80" t="str">
        <f>IF('Source NewCleanData'!$C463="lesson2",'Source NewCleanData'!F463,"")</f>
        <v>2018-04-29T22:00:23.633Z</v>
      </c>
      <c r="F68" s="73" t="s">
        <v>343</v>
      </c>
      <c r="G68" s="75" t="s">
        <v>189</v>
      </c>
      <c r="H68" s="73" t="str">
        <f t="shared" si="0"/>
        <v>Incorrect</v>
      </c>
      <c r="I68" s="75" t="s">
        <v>264</v>
      </c>
      <c r="J68" s="75" t="str">
        <f t="shared" si="1"/>
        <v>Incorrect</v>
      </c>
      <c r="K68" s="75" t="str">
        <f t="shared" si="5"/>
        <v>Incorrect</v>
      </c>
      <c r="M68" s="90" t="str">
        <f t="shared" si="2"/>
        <v/>
      </c>
      <c r="AC68" s="41"/>
      <c r="AD68" s="70" t="s">
        <v>90</v>
      </c>
      <c r="AE68" s="33"/>
    </row>
    <row r="69" spans="1:31" x14ac:dyDescent="0.3">
      <c r="A69" s="73">
        <f>VLOOKUP(C69,'UniqueAuthor#s'!$M$5:$N$68,2,TRUE)</f>
        <v>13</v>
      </c>
      <c r="B69" s="73" t="str">
        <f>IF('Source NewCleanData'!$C464="lesson2",'Source NewCleanData'!C464,"")</f>
        <v>lesson2</v>
      </c>
      <c r="C69" s="73">
        <f>IF('Source NewCleanData'!$C464="lesson2",'Source NewCleanData'!D464,"")</f>
        <v>265083727</v>
      </c>
      <c r="D69" s="73" t="str">
        <f>IF('Source NewCleanData'!$C464="lesson2",'Source NewCleanData'!E464,"")</f>
        <v>ConfirmS=&lt;#K&gt;o&lt;#I&gt;o&lt;#J&gt;o#S;
ConfirmK=&lt;#K&gt;;</v>
      </c>
      <c r="E69" s="80" t="str">
        <f>IF('Source NewCleanData'!$C464="lesson2",'Source NewCleanData'!F464,"")</f>
        <v>2018-04-29T22:01:37.354Z</v>
      </c>
      <c r="F69" s="73" t="s">
        <v>344</v>
      </c>
      <c r="G69" s="75" t="s">
        <v>281</v>
      </c>
      <c r="H69" s="73" t="str">
        <f t="shared" si="0"/>
        <v>Incorrect</v>
      </c>
      <c r="I69" s="75" t="s">
        <v>208</v>
      </c>
      <c r="J69" s="75" t="str">
        <f t="shared" si="1"/>
        <v>Incorrect</v>
      </c>
      <c r="K69" s="75" t="str">
        <f t="shared" si="5"/>
        <v>Incorrect</v>
      </c>
      <c r="M69" s="90" t="str">
        <f t="shared" si="2"/>
        <v/>
      </c>
      <c r="AC69" s="38"/>
      <c r="AD69" s="3" t="s">
        <v>92</v>
      </c>
      <c r="AE69" s="35"/>
    </row>
    <row r="70" spans="1:31" ht="15" thickBot="1" x14ac:dyDescent="0.35">
      <c r="A70" s="73">
        <f>VLOOKUP(C70,'UniqueAuthor#s'!$M$5:$N$68,2,TRUE)</f>
        <v>13</v>
      </c>
      <c r="B70" s="73" t="str">
        <f>IF('Source NewCleanData'!$C465="lesson2",'Source NewCleanData'!C465,"")</f>
        <v>lesson2</v>
      </c>
      <c r="C70" s="73">
        <f>IF('Source NewCleanData'!$C465="lesson2",'Source NewCleanData'!D465,"")</f>
        <v>265083727</v>
      </c>
      <c r="D70" s="73" t="str">
        <f>IF('Source NewCleanData'!$C465="lesson2",'Source NewCleanData'!E465,"")</f>
        <v>ConfirmS=&lt;#I&gt;o&lt;#J&gt;o#S;
ConfirmK=&lt;#K&gt;;</v>
      </c>
      <c r="E70" s="80" t="str">
        <f>IF('Source NewCleanData'!$C465="lesson2",'Source NewCleanData'!F465,"")</f>
        <v>2018-04-29T22:01:52.614Z</v>
      </c>
      <c r="F70" s="73" t="s">
        <v>345</v>
      </c>
      <c r="G70" s="75" t="s">
        <v>189</v>
      </c>
      <c r="H70" s="73" t="str">
        <f t="shared" ref="H70:H133" si="14">IF(OR($G70=$AD$9,$G70=$AD$10,$G70=$AD$11),"Correct","Incorrect")</f>
        <v>Incorrect</v>
      </c>
      <c r="I70" s="75" t="s">
        <v>208</v>
      </c>
      <c r="J70" s="75" t="str">
        <f t="shared" ref="J70:J133" si="15">IF(I70=$AD$17,"Correct","Incorrect")</f>
        <v>Incorrect</v>
      </c>
      <c r="K70" s="75" t="str">
        <f t="shared" si="5"/>
        <v>Incorrect</v>
      </c>
      <c r="M70" s="90" t="str">
        <f t="shared" ref="M70:M133" si="16">IF(AND(L70&gt;0,K70="Incorrect"),"Gave Up","")</f>
        <v/>
      </c>
      <c r="AC70" s="67"/>
      <c r="AD70" s="155" t="s">
        <v>10</v>
      </c>
      <c r="AE70" s="109" t="s">
        <v>49</v>
      </c>
    </row>
    <row r="71" spans="1:31" x14ac:dyDescent="0.3">
      <c r="A71" s="73">
        <f>VLOOKUP(C71,'UniqueAuthor#s'!$M$5:$N$68,2,TRUE)</f>
        <v>13</v>
      </c>
      <c r="B71" s="73" t="str">
        <f>IF('Source NewCleanData'!$C466="lesson2",'Source NewCleanData'!C466,"")</f>
        <v>lesson2</v>
      </c>
      <c r="C71" s="73">
        <f>IF('Source NewCleanData'!$C466="lesson2",'Source NewCleanData'!D466,"")</f>
        <v>265083727</v>
      </c>
      <c r="D71" s="73" t="str">
        <f>IF('Source NewCleanData'!$C466="lesson2",'Source NewCleanData'!E466,"")</f>
        <v>ConfirmS=&lt;#I&gt;o&lt;#J&gt;o#S;
ConfirmK=#SoS;</v>
      </c>
      <c r="E71" s="80" t="str">
        <f>IF('Source NewCleanData'!$C466="lesson2",'Source NewCleanData'!F466,"")</f>
        <v>2018-04-29T22:03:20.935Z</v>
      </c>
      <c r="F71" s="73" t="s">
        <v>346</v>
      </c>
      <c r="G71" s="75" t="s">
        <v>189</v>
      </c>
      <c r="H71" s="73" t="str">
        <f t="shared" si="14"/>
        <v>Incorrect</v>
      </c>
      <c r="I71" s="75" t="s">
        <v>289</v>
      </c>
      <c r="J71" s="75" t="str">
        <f t="shared" si="15"/>
        <v>Incorrect</v>
      </c>
      <c r="K71" s="75" t="str">
        <f t="shared" ref="K71:K134" si="17">IF(AND(H71="Correct",J71="Correct"),"Correct","Incorrect")</f>
        <v>Incorrect</v>
      </c>
      <c r="M71" s="90" t="str">
        <f t="shared" si="16"/>
        <v/>
      </c>
      <c r="AC71" s="49" t="s">
        <v>95</v>
      </c>
      <c r="AD71" s="5">
        <f>COUNTIF($L$6:$L$327,"=1")</f>
        <v>22</v>
      </c>
      <c r="AE71" s="110">
        <f>AD71/'UniqueAuthor#s'!$N$70</f>
        <v>0.34375</v>
      </c>
    </row>
    <row r="72" spans="1:31" x14ac:dyDescent="0.3">
      <c r="A72" s="73">
        <f>VLOOKUP(C72,'UniqueAuthor#s'!$M$5:$N$68,2,TRUE)</f>
        <v>13</v>
      </c>
      <c r="B72" s="73" t="str">
        <f>IF('Source NewCleanData'!$C467="lesson2",'Source NewCleanData'!C467,"")</f>
        <v>lesson2</v>
      </c>
      <c r="C72" s="73">
        <f>IF('Source NewCleanData'!$C467="lesson2",'Source NewCleanData'!D467,"")</f>
        <v>265083727</v>
      </c>
      <c r="D72" s="73" t="str">
        <f>IF('Source NewCleanData'!$C467="lesson2",'Source NewCleanData'!E467,"")</f>
        <v>ConfirmS=&lt;#I&gt;o&lt;#J&gt;o#S;
ConfirmK=KoS;</v>
      </c>
      <c r="E72" s="80" t="str">
        <f>IF('Source NewCleanData'!$C467="lesson2",'Source NewCleanData'!F467,"")</f>
        <v>2018-04-29T22:03:58.370Z</v>
      </c>
      <c r="F72" s="73" t="s">
        <v>347</v>
      </c>
      <c r="G72" s="75" t="s">
        <v>189</v>
      </c>
      <c r="H72" s="73" t="str">
        <f t="shared" si="14"/>
        <v>Incorrect</v>
      </c>
      <c r="I72" s="75" t="s">
        <v>291</v>
      </c>
      <c r="J72" s="75" t="str">
        <f t="shared" si="15"/>
        <v>Incorrect</v>
      </c>
      <c r="K72" s="75" t="str">
        <f t="shared" si="17"/>
        <v>Incorrect</v>
      </c>
      <c r="M72" s="90" t="str">
        <f t="shared" si="16"/>
        <v/>
      </c>
      <c r="AC72" s="49" t="s">
        <v>97</v>
      </c>
      <c r="AD72" s="5">
        <f>SUM(COUNTIFS($L$6:$L$327, {"=2","=3","=4","=5"}))</f>
        <v>25</v>
      </c>
      <c r="AE72" s="110">
        <f>AD72/'UniqueAuthor#s'!$N$70</f>
        <v>0.390625</v>
      </c>
    </row>
    <row r="73" spans="1:31" x14ac:dyDescent="0.3">
      <c r="A73" s="73">
        <f>VLOOKUP(C73,'UniqueAuthor#s'!$M$5:$N$68,2,TRUE)</f>
        <v>13</v>
      </c>
      <c r="B73" s="73" t="str">
        <f>IF('Source NewCleanData'!$C468="lesson2",'Source NewCleanData'!C468,"")</f>
        <v>lesson2</v>
      </c>
      <c r="C73" s="73">
        <f>IF('Source NewCleanData'!$C468="lesson2",'Source NewCleanData'!D468,"")</f>
        <v>265083727</v>
      </c>
      <c r="D73" s="73" t="str">
        <f>IF('Source NewCleanData'!$C468="lesson2",'Source NewCleanData'!E468,"")</f>
        <v>ConfirmS=&lt;#I&gt;o&lt;#J&gt;o#S;
ConfirmK=#S;</v>
      </c>
      <c r="E73" s="80" t="str">
        <f>IF('Source NewCleanData'!$C468="lesson2",'Source NewCleanData'!F468,"")</f>
        <v>2018-04-29T22:04:57.560Z</v>
      </c>
      <c r="F73" s="73" t="s">
        <v>348</v>
      </c>
      <c r="G73" s="75" t="s">
        <v>189</v>
      </c>
      <c r="H73" s="73" t="str">
        <f t="shared" si="14"/>
        <v>Incorrect</v>
      </c>
      <c r="I73" s="75" t="s">
        <v>227</v>
      </c>
      <c r="J73" s="75" t="str">
        <f t="shared" si="15"/>
        <v>Incorrect</v>
      </c>
      <c r="K73" s="75" t="str">
        <f t="shared" si="17"/>
        <v>Incorrect</v>
      </c>
      <c r="M73" s="90" t="str">
        <f t="shared" si="16"/>
        <v/>
      </c>
      <c r="AC73" s="49" t="s">
        <v>99</v>
      </c>
      <c r="AD73" s="5">
        <f>SUM(COUNTIFS($L$6:$L$327, {"=6","=7","=8","=9","=10"}))</f>
        <v>7</v>
      </c>
      <c r="AE73" s="110">
        <f>AD73/'UniqueAuthor#s'!$N$70</f>
        <v>0.109375</v>
      </c>
    </row>
    <row r="74" spans="1:31" x14ac:dyDescent="0.3">
      <c r="A74" s="73">
        <f>VLOOKUP(C74,'UniqueAuthor#s'!$M$5:$N$68,2,TRUE)</f>
        <v>13</v>
      </c>
      <c r="B74" s="73" t="str">
        <f>IF('Source NewCleanData'!$C469="lesson2",'Source NewCleanData'!C469,"")</f>
        <v>lesson2</v>
      </c>
      <c r="C74" s="73">
        <f>IF('Source NewCleanData'!$C469="lesson2",'Source NewCleanData'!D469,"")</f>
        <v>265083727</v>
      </c>
      <c r="D74" s="73" t="str">
        <f>IF('Source NewCleanData'!$C469="lesson2",'Source NewCleanData'!E469,"")</f>
        <v>ConfirmS=&lt;#J&gt;o&lt;#I&gt;o#S;
ConfirmK=#S;</v>
      </c>
      <c r="E74" s="80" t="str">
        <f>IF('Source NewCleanData'!$C469="lesson2",'Source NewCleanData'!F469,"")</f>
        <v>2018-04-29T22:06:47.736Z</v>
      </c>
      <c r="F74" s="73" t="s">
        <v>349</v>
      </c>
      <c r="G74" s="75" t="s">
        <v>183</v>
      </c>
      <c r="H74" s="73" t="str">
        <f t="shared" si="14"/>
        <v>Incorrect</v>
      </c>
      <c r="I74" s="75" t="s">
        <v>227</v>
      </c>
      <c r="J74" s="75" t="str">
        <f t="shared" si="15"/>
        <v>Incorrect</v>
      </c>
      <c r="K74" s="75" t="str">
        <f t="shared" si="17"/>
        <v>Incorrect</v>
      </c>
      <c r="M74" s="90" t="str">
        <f t="shared" si="16"/>
        <v/>
      </c>
      <c r="AC74" s="68" t="s">
        <v>101</v>
      </c>
      <c r="AD74" s="5">
        <f>SUM(COUNTIFS($L$6:$L$327, {"=11","=12","=13","=14","=15"}))</f>
        <v>3</v>
      </c>
      <c r="AE74" s="110">
        <f>AD74/'UniqueAuthor#s'!$N$70</f>
        <v>4.6875E-2</v>
      </c>
    </row>
    <row r="75" spans="1:31" x14ac:dyDescent="0.3">
      <c r="A75" s="73">
        <f>VLOOKUP(C75,'UniqueAuthor#s'!$M$5:$N$68,2,TRUE)</f>
        <v>13</v>
      </c>
      <c r="B75" s="73" t="str">
        <f>IF('Source NewCleanData'!$C470="lesson2",'Source NewCleanData'!C470,"")</f>
        <v>lesson2</v>
      </c>
      <c r="C75" s="73">
        <f>IF('Source NewCleanData'!$C470="lesson2",'Source NewCleanData'!D470,"")</f>
        <v>265083727</v>
      </c>
      <c r="D75" s="73" t="str">
        <f>IF('Source NewCleanData'!$C470="lesson2",'Source NewCleanData'!E470,"")</f>
        <v>ConfirmS=&lt;#J&gt;o&lt;#I&gt;o#S;
ConfirmK=#S-S;</v>
      </c>
      <c r="E75" s="80" t="str">
        <f>IF('Source NewCleanData'!$C470="lesson2",'Source NewCleanData'!F470,"")</f>
        <v>2018-04-29T22:08:25.952Z</v>
      </c>
      <c r="F75" s="73" t="s">
        <v>350</v>
      </c>
      <c r="G75" s="75" t="s">
        <v>183</v>
      </c>
      <c r="H75" s="73" t="str">
        <f t="shared" si="14"/>
        <v>Incorrect</v>
      </c>
      <c r="I75" s="75" t="s">
        <v>229</v>
      </c>
      <c r="J75" s="75" t="str">
        <f t="shared" si="15"/>
        <v>Incorrect</v>
      </c>
      <c r="K75" s="75" t="str">
        <f t="shared" si="17"/>
        <v>Incorrect</v>
      </c>
      <c r="M75" s="90" t="str">
        <f t="shared" si="16"/>
        <v/>
      </c>
      <c r="AC75" s="68" t="s">
        <v>103</v>
      </c>
      <c r="AD75" s="5">
        <f>SUM(COUNTIFS($L$6:$L$327,{"=16","=17","=18","=19","=20"}))</f>
        <v>4</v>
      </c>
      <c r="AE75" s="110">
        <f>AD75/'UniqueAuthor#s'!$N$70</f>
        <v>6.25E-2</v>
      </c>
    </row>
    <row r="76" spans="1:31" ht="15" thickBot="1" x14ac:dyDescent="0.35">
      <c r="A76" s="73">
        <f>VLOOKUP(C76,'UniqueAuthor#s'!$M$5:$N$68,2,TRUE)</f>
        <v>13</v>
      </c>
      <c r="B76" s="73" t="str">
        <f>IF('Source NewCleanData'!$C471="lesson2",'Source NewCleanData'!C471,"")</f>
        <v>lesson2</v>
      </c>
      <c r="C76" s="73">
        <f>IF('Source NewCleanData'!$C471="lesson2",'Source NewCleanData'!D471,"")</f>
        <v>265083727</v>
      </c>
      <c r="D76" s="73" t="str">
        <f>IF('Source NewCleanData'!$C471="lesson2",'Source NewCleanData'!E471,"")</f>
        <v>ConfirmS=&lt;#J&gt;o&lt;#I&gt;o#S;
ConfirmK=S-#S;</v>
      </c>
      <c r="E76" s="80" t="str">
        <f>IF('Source NewCleanData'!$C471="lesson2",'Source NewCleanData'!F471,"")</f>
        <v>2018-04-29T22:08:34.188Z</v>
      </c>
      <c r="F76" s="73" t="s">
        <v>351</v>
      </c>
      <c r="G76" s="75" t="s">
        <v>183</v>
      </c>
      <c r="H76" s="73" t="str">
        <f t="shared" si="14"/>
        <v>Incorrect</v>
      </c>
      <c r="I76" s="75" t="s">
        <v>293</v>
      </c>
      <c r="J76" s="75" t="str">
        <f t="shared" si="15"/>
        <v>Incorrect</v>
      </c>
      <c r="K76" s="75" t="str">
        <f t="shared" si="17"/>
        <v>Incorrect</v>
      </c>
      <c r="M76" s="90" t="str">
        <f t="shared" si="16"/>
        <v/>
      </c>
      <c r="AC76" s="51" t="s">
        <v>105</v>
      </c>
      <c r="AD76" s="18">
        <f>COUNTIF($L$6:$L$327,"&gt;20")</f>
        <v>3</v>
      </c>
      <c r="AE76" s="111">
        <f>AD76/'UniqueAuthor#s'!$N$70</f>
        <v>4.6875E-2</v>
      </c>
    </row>
    <row r="77" spans="1:31" x14ac:dyDescent="0.3">
      <c r="A77" s="73">
        <f>VLOOKUP(C77,'UniqueAuthor#s'!$M$5:$N$68,2,TRUE)</f>
        <v>13</v>
      </c>
      <c r="B77" s="73" t="str">
        <f>IF('Source NewCleanData'!$C472="lesson2",'Source NewCleanData'!C472,"")</f>
        <v>lesson2</v>
      </c>
      <c r="C77" s="73">
        <f>IF('Source NewCleanData'!$C472="lesson2",'Source NewCleanData'!D472,"")</f>
        <v>265083727</v>
      </c>
      <c r="D77" s="73" t="str">
        <f>IF('Source NewCleanData'!$C472="lesson2",'Source NewCleanData'!E472,"")</f>
        <v>ConfirmS=&lt;#J&gt;o&lt;#I&gt;o#S;
ConfirmK=|S|-|#S|;</v>
      </c>
      <c r="E77" s="80" t="str">
        <f>IF('Source NewCleanData'!$C472="lesson2",'Source NewCleanData'!F472,"")</f>
        <v>2018-04-29T22:08:46.475Z</v>
      </c>
      <c r="F77" s="73" t="s">
        <v>352</v>
      </c>
      <c r="G77" s="75" t="s">
        <v>183</v>
      </c>
      <c r="H77" s="73" t="str">
        <f t="shared" si="14"/>
        <v>Incorrect</v>
      </c>
      <c r="I77" s="75" t="s">
        <v>296</v>
      </c>
      <c r="J77" s="75" t="str">
        <f t="shared" si="15"/>
        <v>Incorrect</v>
      </c>
      <c r="K77" s="75" t="str">
        <f t="shared" si="17"/>
        <v>Incorrect</v>
      </c>
      <c r="M77" s="90" t="str">
        <f t="shared" si="16"/>
        <v/>
      </c>
    </row>
    <row r="78" spans="1:31" ht="15" thickBot="1" x14ac:dyDescent="0.35">
      <c r="A78" s="73">
        <f>VLOOKUP(C78,'UniqueAuthor#s'!$M$5:$N$68,2,TRUE)</f>
        <v>13</v>
      </c>
      <c r="B78" s="73" t="str">
        <f>IF('Source NewCleanData'!$C473="lesson2",'Source NewCleanData'!C473,"")</f>
        <v>lesson2</v>
      </c>
      <c r="C78" s="73">
        <f>IF('Source NewCleanData'!$C473="lesson2",'Source NewCleanData'!D473,"")</f>
        <v>265083727</v>
      </c>
      <c r="D78" s="73" t="str">
        <f>IF('Source NewCleanData'!$C473="lesson2",'Source NewCleanData'!E473,"")</f>
        <v>ConfirmS=&lt;#J&gt;o&lt;#I&gt;o#S;
ConfirmK=&lt;S&gt;-&lt;#S&gt;;</v>
      </c>
      <c r="E78" s="80" t="str">
        <f>IF('Source NewCleanData'!$C473="lesson2",'Source NewCleanData'!F473,"")</f>
        <v>2018-04-29T22:08:58.931Z</v>
      </c>
      <c r="F78" s="73" t="s">
        <v>353</v>
      </c>
      <c r="G78" s="75" t="s">
        <v>183</v>
      </c>
      <c r="H78" s="73" t="str">
        <f t="shared" si="14"/>
        <v>Incorrect</v>
      </c>
      <c r="I78" s="75" t="s">
        <v>298</v>
      </c>
      <c r="J78" s="75" t="str">
        <f t="shared" si="15"/>
        <v>Incorrect</v>
      </c>
      <c r="K78" s="75" t="str">
        <f t="shared" si="17"/>
        <v>Incorrect</v>
      </c>
      <c r="M78" s="90" t="str">
        <f t="shared" si="16"/>
        <v/>
      </c>
    </row>
    <row r="79" spans="1:31" ht="15" thickBot="1" x14ac:dyDescent="0.35">
      <c r="A79" s="73">
        <f>VLOOKUP(C79,'UniqueAuthor#s'!$M$5:$N$68,2,TRUE)</f>
        <v>13</v>
      </c>
      <c r="B79" s="73" t="str">
        <f>IF('Source NewCleanData'!$C474="lesson2",'Source NewCleanData'!C474,"")</f>
        <v>lesson2</v>
      </c>
      <c r="C79" s="73">
        <f>IF('Source NewCleanData'!$C474="lesson2",'Source NewCleanData'!D474,"")</f>
        <v>265083727</v>
      </c>
      <c r="D79" s="73" t="str">
        <f>IF('Source NewCleanData'!$C474="lesson2",'Source NewCleanData'!E474,"")</f>
        <v>ConfirmS=&lt;#J&gt;o&lt;#I&gt;o#S;
ConfirmK=#J;</v>
      </c>
      <c r="E79" s="80" t="str">
        <f>IF('Source NewCleanData'!$C474="lesson2",'Source NewCleanData'!F474,"")</f>
        <v>2018-04-29T22:10:00.084Z</v>
      </c>
      <c r="F79" s="73" t="s">
        <v>354</v>
      </c>
      <c r="G79" s="75" t="s">
        <v>183</v>
      </c>
      <c r="H79" s="73" t="str">
        <f t="shared" si="14"/>
        <v>Incorrect</v>
      </c>
      <c r="I79" s="75" t="s">
        <v>174</v>
      </c>
      <c r="J79" s="75" t="str">
        <f t="shared" si="15"/>
        <v>Correct</v>
      </c>
      <c r="K79" s="75" t="str">
        <f t="shared" si="17"/>
        <v>Incorrect</v>
      </c>
      <c r="M79" s="90" t="str">
        <f t="shared" si="16"/>
        <v/>
      </c>
      <c r="AC79" s="102"/>
      <c r="AD79" s="103" t="s">
        <v>108</v>
      </c>
      <c r="AE79" s="104"/>
    </row>
    <row r="80" spans="1:31" x14ac:dyDescent="0.3">
      <c r="A80" s="73">
        <f>VLOOKUP(C80,'UniqueAuthor#s'!$M$5:$N$68,2,TRUE)</f>
        <v>13</v>
      </c>
      <c r="B80" s="73" t="str">
        <f>IF('Source NewCleanData'!$C475="lesson2",'Source NewCleanData'!C475,"")</f>
        <v>lesson2</v>
      </c>
      <c r="C80" s="73">
        <f>IF('Source NewCleanData'!$C475="lesson2",'Source NewCleanData'!D475,"")</f>
        <v>265083727</v>
      </c>
      <c r="D80" s="73" t="str">
        <f>IF('Source NewCleanData'!$C475="lesson2",'Source NewCleanData'!E475,"")</f>
        <v>ConfirmS=#Jo#Io#S;
ConfirmK=#J;</v>
      </c>
      <c r="E80" s="80" t="str">
        <f>IF('Source NewCleanData'!$C475="lesson2",'Source NewCleanData'!F475,"")</f>
        <v>2018-04-29T22:10:22.389Z</v>
      </c>
      <c r="F80" s="73" t="s">
        <v>355</v>
      </c>
      <c r="G80" s="75" t="s">
        <v>285</v>
      </c>
      <c r="H80" s="73" t="str">
        <f t="shared" si="14"/>
        <v>Incorrect</v>
      </c>
      <c r="I80" s="75" t="s">
        <v>174</v>
      </c>
      <c r="J80" s="75" t="str">
        <f t="shared" si="15"/>
        <v>Correct</v>
      </c>
      <c r="K80" s="75" t="str">
        <f t="shared" si="17"/>
        <v>Incorrect</v>
      </c>
      <c r="M80" s="90" t="str">
        <f t="shared" si="16"/>
        <v/>
      </c>
      <c r="AC80" s="96" t="s">
        <v>110</v>
      </c>
      <c r="AD80" s="7" t="str">
        <f>COUNTIF($M$6:$M$327,"=Gave Up")&amp;" out of "&amp;'UniqueAuthor#s'!N70&amp;" gave up"</f>
        <v>5 out of 64 gave up</v>
      </c>
      <c r="AE80" s="112">
        <f>COUNTIF($M$6:$M$327,"=Gave Up")/'UniqueAuthor#s'!$N$70</f>
        <v>7.8125E-2</v>
      </c>
    </row>
    <row r="81" spans="1:31" x14ac:dyDescent="0.3">
      <c r="A81" s="73">
        <f>VLOOKUP(C81,'UniqueAuthor#s'!$M$5:$N$68,2,TRUE)</f>
        <v>13</v>
      </c>
      <c r="B81" s="73" t="str">
        <f>IF('Source NewCleanData'!$C476="lesson2",'Source NewCleanData'!C476,"")</f>
        <v>lesson2</v>
      </c>
      <c r="C81" s="73">
        <f>IF('Source NewCleanData'!$C476="lesson2",'Source NewCleanData'!D476,"")</f>
        <v>265083727</v>
      </c>
      <c r="D81" s="73" t="str">
        <f>IF('Source NewCleanData'!$C476="lesson2",'Source NewCleanData'!E476,"")</f>
        <v>ConfirmS=#Io#S;
ConfirmK=#J;</v>
      </c>
      <c r="E81" s="80" t="str">
        <f>IF('Source NewCleanData'!$C476="lesson2",'Source NewCleanData'!F476,"")</f>
        <v>2018-04-29T22:10:35.835Z</v>
      </c>
      <c r="F81" s="73" t="s">
        <v>356</v>
      </c>
      <c r="G81" s="75" t="s">
        <v>287</v>
      </c>
      <c r="H81" s="73" t="str">
        <f t="shared" si="14"/>
        <v>Incorrect</v>
      </c>
      <c r="I81" s="75" t="s">
        <v>174</v>
      </c>
      <c r="J81" s="75" t="str">
        <f t="shared" si="15"/>
        <v>Correct</v>
      </c>
      <c r="K81" s="75" t="str">
        <f t="shared" si="17"/>
        <v>Incorrect</v>
      </c>
      <c r="M81" s="90" t="str">
        <f t="shared" si="16"/>
        <v/>
      </c>
      <c r="AC81" s="38"/>
      <c r="AD81" s="5"/>
      <c r="AE81" s="94"/>
    </row>
    <row r="82" spans="1:31" x14ac:dyDescent="0.3">
      <c r="A82" s="73">
        <f>VLOOKUP(C82,'UniqueAuthor#s'!$M$5:$N$68,2,TRUE)</f>
        <v>13</v>
      </c>
      <c r="B82" s="73" t="str">
        <f>IF('Source NewCleanData'!$C477="lesson2",'Source NewCleanData'!C477,"")</f>
        <v>lesson2</v>
      </c>
      <c r="C82" s="73">
        <f>IF('Source NewCleanData'!$C477="lesson2",'Source NewCleanData'!D477,"")</f>
        <v>265083727</v>
      </c>
      <c r="D82" s="73" t="str">
        <f>IF('Source NewCleanData'!$C477="lesson2",'Source NewCleanData'!E477,"")</f>
        <v>ConfirmS=&lt;#I&gt;o#S;
ConfirmK=#J;</v>
      </c>
      <c r="E82" s="80" t="str">
        <f>IF('Source NewCleanData'!$C477="lesson2",'Source NewCleanData'!F477,"")</f>
        <v>2018-04-29T22:10:43.470Z</v>
      </c>
      <c r="F82" s="73" t="s">
        <v>200</v>
      </c>
      <c r="G82" s="75" t="s">
        <v>175</v>
      </c>
      <c r="H82" s="73" t="str">
        <f t="shared" si="14"/>
        <v>Correct</v>
      </c>
      <c r="I82" s="75" t="s">
        <v>174</v>
      </c>
      <c r="J82" s="75" t="str">
        <f t="shared" si="15"/>
        <v>Correct</v>
      </c>
      <c r="K82" s="75" t="str">
        <f t="shared" si="17"/>
        <v>Correct</v>
      </c>
      <c r="L82">
        <f>COUNTIF($C$6:$C$327,"="&amp;C82)</f>
        <v>23</v>
      </c>
      <c r="M82" s="90" t="str">
        <f t="shared" si="16"/>
        <v/>
      </c>
      <c r="AC82" s="100" t="s">
        <v>113</v>
      </c>
      <c r="AD82" s="5"/>
      <c r="AE82" s="35"/>
    </row>
    <row r="83" spans="1:31" x14ac:dyDescent="0.3">
      <c r="A83" s="73">
        <f>VLOOKUP(C83,'UniqueAuthor#s'!$M$5:$N$68,2,TRUE)</f>
        <v>14</v>
      </c>
      <c r="B83" s="73" t="str">
        <f>IF('Source NewCleanData'!$C487="lesson2",'Source NewCleanData'!C487,"")</f>
        <v>lesson2</v>
      </c>
      <c r="C83" s="73">
        <f>IF('Source NewCleanData'!$C487="lesson2",'Source NewCleanData'!D487,"")</f>
        <v>271627384</v>
      </c>
      <c r="D83" s="73" t="str">
        <f>IF('Source NewCleanData'!$C487="lesson2",'Source NewCleanData'!E487,"")</f>
        <v>ConfirmS=&lt;#I&gt;o#S;
ConfirmK=#J;</v>
      </c>
      <c r="E83" s="80" t="str">
        <f>IF('Source NewCleanData'!$C487="lesson2",'Source NewCleanData'!F487,"")</f>
        <v>2018-04-24T02:56:54.434Z</v>
      </c>
      <c r="F83" s="73" t="s">
        <v>200</v>
      </c>
      <c r="G83" s="75" t="s">
        <v>175</v>
      </c>
      <c r="H83" s="73" t="str">
        <f t="shared" si="14"/>
        <v>Correct</v>
      </c>
      <c r="I83" s="75" t="s">
        <v>174</v>
      </c>
      <c r="J83" s="75" t="str">
        <f t="shared" si="15"/>
        <v>Correct</v>
      </c>
      <c r="K83" s="75" t="str">
        <f t="shared" si="17"/>
        <v>Correct</v>
      </c>
      <c r="L83">
        <f>COUNTIF($C$6:$C$327,"="&amp;C83)</f>
        <v>1</v>
      </c>
      <c r="M83" s="90" t="str">
        <f t="shared" si="16"/>
        <v/>
      </c>
      <c r="AC83" s="101" t="s">
        <v>115</v>
      </c>
      <c r="AD83" s="5">
        <f>_xlfn.MINIFS($L$6:$L$327,$M$6:$M$327,"=Gave Up")</f>
        <v>1</v>
      </c>
      <c r="AE83" s="35"/>
    </row>
    <row r="84" spans="1:31" x14ac:dyDescent="0.3">
      <c r="A84" s="73">
        <f>VLOOKUP(C84,'UniqueAuthor#s'!$M$5:$N$68,2,TRUE)</f>
        <v>15</v>
      </c>
      <c r="B84" s="73" t="str">
        <f>IF('Source NewCleanData'!$C498="lesson2",'Source NewCleanData'!C498,"")</f>
        <v>lesson2</v>
      </c>
      <c r="C84" s="73">
        <f>IF('Source NewCleanData'!$C498="lesson2",'Source NewCleanData'!D498,"")</f>
        <v>277475471</v>
      </c>
      <c r="D84" s="73" t="str">
        <f>IF('Source NewCleanData'!$C498="lesson2",'Source NewCleanData'!E498,"")</f>
        <v>ConfirmS=&lt;#I&gt;;
ConfirmK=#J;</v>
      </c>
      <c r="E84" s="80" t="str">
        <f>IF('Source NewCleanData'!$C498="lesson2",'Source NewCleanData'!F498,"")</f>
        <v>2018-04-26T04:19:56.367Z</v>
      </c>
      <c r="F84" s="73" t="s">
        <v>172</v>
      </c>
      <c r="G84" s="75" t="s">
        <v>173</v>
      </c>
      <c r="H84" s="73" t="str">
        <f t="shared" si="14"/>
        <v>Correct</v>
      </c>
      <c r="I84" s="75" t="s">
        <v>174</v>
      </c>
      <c r="J84" s="75" t="str">
        <f t="shared" si="15"/>
        <v>Correct</v>
      </c>
      <c r="K84" s="75" t="str">
        <f t="shared" si="17"/>
        <v>Correct</v>
      </c>
      <c r="L84">
        <f>COUNTIF($C$6:$C$327,"="&amp;C84)</f>
        <v>1</v>
      </c>
      <c r="M84" s="90" t="str">
        <f t="shared" si="16"/>
        <v/>
      </c>
      <c r="AC84" s="101" t="s">
        <v>117</v>
      </c>
      <c r="AD84" s="5">
        <f>_xlfn.MAXIFS($L$6:$L$327,$M$6:$M$327,"=Gave Up")</f>
        <v>21</v>
      </c>
      <c r="AE84" s="94"/>
    </row>
    <row r="85" spans="1:31" x14ac:dyDescent="0.3">
      <c r="A85" s="73">
        <f>VLOOKUP(C85,'UniqueAuthor#s'!$M$5:$N$68,2,TRUE)</f>
        <v>16</v>
      </c>
      <c r="B85" s="73" t="str">
        <f>IF('Source NewCleanData'!$C515="lesson2",'Source NewCleanData'!C515,"")</f>
        <v>lesson2</v>
      </c>
      <c r="C85" s="73">
        <f>IF('Source NewCleanData'!$C515="lesson2",'Source NewCleanData'!D515,"")</f>
        <v>295685076</v>
      </c>
      <c r="D85" s="73" t="str">
        <f>IF('Source NewCleanData'!$C515="lesson2",'Source NewCleanData'!E515,"")</f>
        <v>ConfirmS=&lt;#I&gt;;
ConfirmK=#J;</v>
      </c>
      <c r="E85" s="80" t="str">
        <f>IF('Source NewCleanData'!$C515="lesson2",'Source NewCleanData'!F515,"")</f>
        <v>2018-04-28T16:17:49.924Z</v>
      </c>
      <c r="F85" s="73" t="s">
        <v>172</v>
      </c>
      <c r="G85" s="75" t="s">
        <v>173</v>
      </c>
      <c r="H85" s="73" t="str">
        <f t="shared" si="14"/>
        <v>Correct</v>
      </c>
      <c r="I85" s="75" t="s">
        <v>174</v>
      </c>
      <c r="J85" s="75" t="str">
        <f t="shared" si="15"/>
        <v>Correct</v>
      </c>
      <c r="K85" s="75" t="str">
        <f t="shared" si="17"/>
        <v>Correct</v>
      </c>
      <c r="L85">
        <f>COUNTIF($C$6:$C$327,"="&amp;C85)</f>
        <v>1</v>
      </c>
      <c r="M85" s="90" t="str">
        <f t="shared" si="16"/>
        <v/>
      </c>
      <c r="AC85" s="96" t="s">
        <v>119</v>
      </c>
      <c r="AD85" s="99">
        <f>AVERAGEIF($M$6:$M$327,"=Gave Up",$L$6:$L$327)</f>
        <v>7</v>
      </c>
      <c r="AE85" s="35"/>
    </row>
    <row r="86" spans="1:31" ht="15" thickBot="1" x14ac:dyDescent="0.35">
      <c r="A86" s="73">
        <f>VLOOKUP(C86,'UniqueAuthor#s'!$M$5:$N$68,2,TRUE)</f>
        <v>17</v>
      </c>
      <c r="B86" s="73" t="str">
        <f>IF('Source NewCleanData'!$C528="lesson2",'Source NewCleanData'!C528,"")</f>
        <v>lesson2</v>
      </c>
      <c r="C86" s="73">
        <f>IF('Source NewCleanData'!$C528="lesson2",'Source NewCleanData'!D528,"")</f>
        <v>301402026</v>
      </c>
      <c r="D86" s="73" t="str">
        <f>IF('Source NewCleanData'!$C528="lesson2",'Source NewCleanData'!E528,"")</f>
        <v>ConfirmS=&lt;#J&gt;o&lt;#I&gt;;
ConfirmK=;</v>
      </c>
      <c r="E86" s="80" t="str">
        <f>IF('Source NewCleanData'!$C528="lesson2",'Source NewCleanData'!F528,"")</f>
        <v>2018-04-26T15:57:08.820Z</v>
      </c>
      <c r="F86" s="73" t="s">
        <v>357</v>
      </c>
      <c r="G86" s="75" t="s">
        <v>201</v>
      </c>
      <c r="H86" s="73" t="str">
        <f t="shared" si="14"/>
        <v>Incorrect</v>
      </c>
      <c r="I86" s="75" t="s">
        <v>238</v>
      </c>
      <c r="J86" s="75" t="str">
        <f t="shared" si="15"/>
        <v>Incorrect</v>
      </c>
      <c r="K86" s="75" t="str">
        <f t="shared" si="17"/>
        <v>Incorrect</v>
      </c>
      <c r="M86" s="90" t="str">
        <f t="shared" si="16"/>
        <v/>
      </c>
      <c r="AC86" s="97" t="s">
        <v>121</v>
      </c>
      <c r="AD86" s="98">
        <f>DSTDEV($L$5:$M$327,1,AD88:AD89)</f>
        <v>8.1547532151500448</v>
      </c>
      <c r="AE86" s="44"/>
    </row>
    <row r="87" spans="1:31" x14ac:dyDescent="0.3">
      <c r="A87" s="73">
        <f>VLOOKUP(C87,'UniqueAuthor#s'!$M$5:$N$68,2,TRUE)</f>
        <v>17</v>
      </c>
      <c r="B87" s="73" t="str">
        <f>IF('Source NewCleanData'!$C529="lesson2",'Source NewCleanData'!C529,"")</f>
        <v>lesson2</v>
      </c>
      <c r="C87" s="73">
        <f>IF('Source NewCleanData'!$C529="lesson2",'Source NewCleanData'!D529,"")</f>
        <v>301402026</v>
      </c>
      <c r="D87" s="73" t="str">
        <f>IF('Source NewCleanData'!$C529="lesson2",'Source NewCleanData'!E529,"")</f>
        <v>ConfirmS=&lt;#J&gt;o&lt;#I&gt;;
ConfirmK=&lt;#K&gt;;</v>
      </c>
      <c r="E87" s="80" t="str">
        <f>IF('Source NewCleanData'!$C529="lesson2",'Source NewCleanData'!F529,"")</f>
        <v>2018-04-26T15:57:40.108Z</v>
      </c>
      <c r="F87" s="73" t="s">
        <v>358</v>
      </c>
      <c r="G87" s="75" t="s">
        <v>201</v>
      </c>
      <c r="H87" s="73" t="str">
        <f t="shared" si="14"/>
        <v>Incorrect</v>
      </c>
      <c r="I87" s="75" t="s">
        <v>208</v>
      </c>
      <c r="J87" s="75" t="str">
        <f t="shared" si="15"/>
        <v>Incorrect</v>
      </c>
      <c r="K87" s="75" t="str">
        <f t="shared" si="17"/>
        <v>Incorrect</v>
      </c>
      <c r="M87" s="90" t="str">
        <f t="shared" si="16"/>
        <v/>
      </c>
    </row>
    <row r="88" spans="1:31" x14ac:dyDescent="0.3">
      <c r="A88" s="73">
        <f>VLOOKUP(C88,'UniqueAuthor#s'!$M$5:$N$68,2,TRUE)</f>
        <v>17</v>
      </c>
      <c r="B88" s="73" t="str">
        <f>IF('Source NewCleanData'!$C530="lesson2",'Source NewCleanData'!C530,"")</f>
        <v>lesson2</v>
      </c>
      <c r="C88" s="73">
        <f>IF('Source NewCleanData'!$C530="lesson2",'Source NewCleanData'!D530,"")</f>
        <v>301402026</v>
      </c>
      <c r="D88" s="73" t="str">
        <f>IF('Source NewCleanData'!$C530="lesson2",'Source NewCleanData'!E530,"")</f>
        <v>ConfirmS=&lt;J&gt;o&lt;I&gt;;
ConfirmK=&lt;#K&gt;;</v>
      </c>
      <c r="E88" s="80" t="str">
        <f>IF('Source NewCleanData'!$C530="lesson2",'Source NewCleanData'!F530,"")</f>
        <v>2018-04-26T16:18:13.029Z</v>
      </c>
      <c r="F88" s="73" t="s">
        <v>359</v>
      </c>
      <c r="G88" s="75" t="s">
        <v>288</v>
      </c>
      <c r="H88" s="73" t="str">
        <f t="shared" si="14"/>
        <v>Incorrect</v>
      </c>
      <c r="I88" s="75" t="s">
        <v>208</v>
      </c>
      <c r="J88" s="75" t="str">
        <f t="shared" si="15"/>
        <v>Incorrect</v>
      </c>
      <c r="K88" s="75" t="str">
        <f t="shared" si="17"/>
        <v>Incorrect</v>
      </c>
      <c r="M88" s="90" t="str">
        <f t="shared" si="16"/>
        <v/>
      </c>
      <c r="AD88" t="s">
        <v>13</v>
      </c>
    </row>
    <row r="89" spans="1:31" x14ac:dyDescent="0.3">
      <c r="A89" s="73">
        <f>VLOOKUP(C89,'UniqueAuthor#s'!$M$5:$N$68,2,TRUE)</f>
        <v>17</v>
      </c>
      <c r="B89" s="73" t="str">
        <f>IF('Source NewCleanData'!$C531="lesson2",'Source NewCleanData'!C531,"")</f>
        <v>lesson2</v>
      </c>
      <c r="C89" s="73">
        <f>IF('Source NewCleanData'!$C531="lesson2",'Source NewCleanData'!D531,"")</f>
        <v>301402026</v>
      </c>
      <c r="D89" s="73" t="str">
        <f>IF('Source NewCleanData'!$C531="lesson2",'Source NewCleanData'!E531,"")</f>
        <v>ConfirmS=&lt;J&gt;o&lt;I&gt;o&lt;#S&gt;;
ConfirmK=&lt;#K&gt;;</v>
      </c>
      <c r="E89" s="80" t="str">
        <f>IF('Source NewCleanData'!$C531="lesson2",'Source NewCleanData'!F531,"")</f>
        <v>2018-04-26T16:18:42.037Z</v>
      </c>
      <c r="F89" s="73" t="s">
        <v>360</v>
      </c>
      <c r="G89" s="75" t="s">
        <v>290</v>
      </c>
      <c r="H89" s="73" t="str">
        <f t="shared" si="14"/>
        <v>Incorrect</v>
      </c>
      <c r="I89" s="75" t="s">
        <v>208</v>
      </c>
      <c r="J89" s="75" t="str">
        <f t="shared" si="15"/>
        <v>Incorrect</v>
      </c>
      <c r="K89" s="75" t="str">
        <f t="shared" si="17"/>
        <v>Incorrect</v>
      </c>
      <c r="M89" s="90" t="str">
        <f t="shared" si="16"/>
        <v/>
      </c>
      <c r="AD89" t="str">
        <f>"Gave Up"</f>
        <v>Gave Up</v>
      </c>
    </row>
    <row r="90" spans="1:31" x14ac:dyDescent="0.3">
      <c r="A90" s="73">
        <f>VLOOKUP(C90,'UniqueAuthor#s'!$M$5:$N$68,2,TRUE)</f>
        <v>17</v>
      </c>
      <c r="B90" s="73" t="str">
        <f>IF('Source NewCleanData'!$C532="lesson2",'Source NewCleanData'!C532,"")</f>
        <v>lesson2</v>
      </c>
      <c r="C90" s="73">
        <f>IF('Source NewCleanData'!$C532="lesson2",'Source NewCleanData'!D532,"")</f>
        <v>301402026</v>
      </c>
      <c r="D90" s="73" t="str">
        <f>IF('Source NewCleanData'!$C532="lesson2",'Source NewCleanData'!E532,"")</f>
        <v>ConfirmS=;
ConfirmK=;</v>
      </c>
      <c r="E90" s="80" t="str">
        <f>IF('Source NewCleanData'!$C532="lesson2",'Source NewCleanData'!F532,"")</f>
        <v>2018-04-26T16:28:12.680Z</v>
      </c>
      <c r="F90" s="73" t="s">
        <v>336</v>
      </c>
      <c r="G90" s="75" t="s">
        <v>91</v>
      </c>
      <c r="H90" s="73" t="str">
        <f t="shared" si="14"/>
        <v>Incorrect</v>
      </c>
      <c r="I90" s="75" t="s">
        <v>238</v>
      </c>
      <c r="J90" s="75" t="str">
        <f t="shared" si="15"/>
        <v>Incorrect</v>
      </c>
      <c r="K90" s="75" t="str">
        <f t="shared" si="17"/>
        <v>Incorrect</v>
      </c>
      <c r="M90" s="90" t="str">
        <f t="shared" si="16"/>
        <v/>
      </c>
    </row>
    <row r="91" spans="1:31" x14ac:dyDescent="0.3">
      <c r="A91" s="73">
        <f>VLOOKUP(C91,'UniqueAuthor#s'!$M$5:$N$68,2,TRUE)</f>
        <v>17</v>
      </c>
      <c r="B91" s="73" t="str">
        <f>IF('Source NewCleanData'!$C533="lesson2",'Source NewCleanData'!C533,"")</f>
        <v>lesson2</v>
      </c>
      <c r="C91" s="73">
        <f>IF('Source NewCleanData'!$C533="lesson2",'Source NewCleanData'!D533,"")</f>
        <v>301402026</v>
      </c>
      <c r="D91" s="73" t="str">
        <f>IF('Source NewCleanData'!$C533="lesson2",'Source NewCleanData'!E533,"")</f>
        <v>ConfirmS=#S;
ConfirmK=;</v>
      </c>
      <c r="E91" s="80" t="str">
        <f>IF('Source NewCleanData'!$C533="lesson2",'Source NewCleanData'!F533,"")</f>
        <v>2018-04-26T16:28:18.364Z</v>
      </c>
      <c r="F91" s="73" t="s">
        <v>361</v>
      </c>
      <c r="G91" s="75" t="s">
        <v>41</v>
      </c>
      <c r="H91" s="73" t="str">
        <f t="shared" si="14"/>
        <v>Incorrect</v>
      </c>
      <c r="I91" s="75" t="s">
        <v>238</v>
      </c>
      <c r="J91" s="75" t="str">
        <f t="shared" si="15"/>
        <v>Incorrect</v>
      </c>
      <c r="K91" s="75" t="str">
        <f t="shared" si="17"/>
        <v>Incorrect</v>
      </c>
      <c r="M91" s="90" t="str">
        <f t="shared" si="16"/>
        <v/>
      </c>
    </row>
    <row r="92" spans="1:31" x14ac:dyDescent="0.3">
      <c r="A92" s="73">
        <f>VLOOKUP(C92,'UniqueAuthor#s'!$M$5:$N$68,2,TRUE)</f>
        <v>17</v>
      </c>
      <c r="B92" s="73" t="str">
        <f>IF('Source NewCleanData'!$C534="lesson2",'Source NewCleanData'!C534,"")</f>
        <v>lesson2</v>
      </c>
      <c r="C92" s="73">
        <f>IF('Source NewCleanData'!$C534="lesson2",'Source NewCleanData'!D534,"")</f>
        <v>301402026</v>
      </c>
      <c r="D92" s="73" t="str">
        <f>IF('Source NewCleanData'!$C534="lesson2",'Source NewCleanData'!E534,"")</f>
        <v>ConfirmS=#S;
ConfirmK=#K;</v>
      </c>
      <c r="E92" s="80" t="str">
        <f>IF('Source NewCleanData'!$C534="lesson2",'Source NewCleanData'!F534,"")</f>
        <v>2018-04-26T16:28:35.650Z</v>
      </c>
      <c r="F92" s="73" t="s">
        <v>362</v>
      </c>
      <c r="G92" s="75" t="s">
        <v>41</v>
      </c>
      <c r="H92" s="73" t="str">
        <f t="shared" si="14"/>
        <v>Incorrect</v>
      </c>
      <c r="I92" s="75" t="s">
        <v>202</v>
      </c>
      <c r="J92" s="75" t="str">
        <f t="shared" si="15"/>
        <v>Incorrect</v>
      </c>
      <c r="K92" s="75" t="str">
        <f t="shared" si="17"/>
        <v>Incorrect</v>
      </c>
      <c r="L92">
        <f>COUNTIF($C$6:$C$327,"="&amp;C92)</f>
        <v>7</v>
      </c>
      <c r="M92" s="90" t="str">
        <f t="shared" si="16"/>
        <v>Gave Up</v>
      </c>
    </row>
    <row r="93" spans="1:31" x14ac:dyDescent="0.3">
      <c r="A93" s="73">
        <f>VLOOKUP(C93,'UniqueAuthor#s'!$M$5:$N$68,2,TRUE)</f>
        <v>18</v>
      </c>
      <c r="B93" s="73" t="str">
        <f>IF('Source NewCleanData'!$C538="lesson2",'Source NewCleanData'!C538,"")</f>
        <v>lesson2</v>
      </c>
      <c r="C93" s="73">
        <f>IF('Source NewCleanData'!$C538="lesson2",'Source NewCleanData'!D538,"")</f>
        <v>333030749</v>
      </c>
      <c r="D93" s="73" t="str">
        <f>IF('Source NewCleanData'!$C538="lesson2",'Source NewCleanData'!E538,"")</f>
        <v>ConfirmS=&lt;#I&gt;;
ConfirmK=#J;</v>
      </c>
      <c r="E93" s="80" t="str">
        <f>IF('Source NewCleanData'!$C538="lesson2",'Source NewCleanData'!F538,"")</f>
        <v>2018-04-26T04:16:54.284Z</v>
      </c>
      <c r="F93" s="73" t="s">
        <v>172</v>
      </c>
      <c r="G93" s="75" t="s">
        <v>173</v>
      </c>
      <c r="H93" s="73" t="str">
        <f t="shared" si="14"/>
        <v>Correct</v>
      </c>
      <c r="I93" s="75" t="s">
        <v>174</v>
      </c>
      <c r="J93" s="75" t="str">
        <f t="shared" si="15"/>
        <v>Correct</v>
      </c>
      <c r="K93" s="75" t="str">
        <f t="shared" si="17"/>
        <v>Correct</v>
      </c>
      <c r="L93">
        <f>COUNTIF($C$6:$C$327,"="&amp;C93)</f>
        <v>1</v>
      </c>
      <c r="M93" s="90" t="str">
        <f t="shared" si="16"/>
        <v/>
      </c>
    </row>
    <row r="94" spans="1:31" x14ac:dyDescent="0.3">
      <c r="A94" s="73">
        <f>VLOOKUP(C94,'UniqueAuthor#s'!$M$5:$N$68,2,TRUE)</f>
        <v>19</v>
      </c>
      <c r="B94" s="73" t="str">
        <f>IF('Source NewCleanData'!$C566="lesson2",'Source NewCleanData'!C566,"")</f>
        <v>lesson2</v>
      </c>
      <c r="C94" s="73">
        <f>IF('Source NewCleanData'!$C566="lesson2",'Source NewCleanData'!D566,"")</f>
        <v>353072782</v>
      </c>
      <c r="D94" s="73" t="str">
        <f>IF('Source NewCleanData'!$C566="lesson2",'Source NewCleanData'!E566,"")</f>
        <v>ConfirmS=&lt;#J&gt;o&lt;#I&gt;o#S;
ConfirmK=#J;</v>
      </c>
      <c r="E94" s="80" t="str">
        <f>IF('Source NewCleanData'!$C566="lesson2",'Source NewCleanData'!F566,"")</f>
        <v>2018-04-29T18:51:37.173Z</v>
      </c>
      <c r="F94" s="73" t="s">
        <v>354</v>
      </c>
      <c r="G94" s="75" t="s">
        <v>183</v>
      </c>
      <c r="H94" s="73" t="str">
        <f t="shared" si="14"/>
        <v>Incorrect</v>
      </c>
      <c r="I94" s="75" t="s">
        <v>174</v>
      </c>
      <c r="J94" s="75" t="str">
        <f t="shared" si="15"/>
        <v>Correct</v>
      </c>
      <c r="K94" s="75" t="str">
        <f t="shared" si="17"/>
        <v>Incorrect</v>
      </c>
      <c r="M94" s="90" t="str">
        <f t="shared" si="16"/>
        <v/>
      </c>
    </row>
    <row r="95" spans="1:31" x14ac:dyDescent="0.3">
      <c r="A95" s="73">
        <f>VLOOKUP(C95,'UniqueAuthor#s'!$M$5:$N$68,2,TRUE)</f>
        <v>19</v>
      </c>
      <c r="B95" s="73" t="str">
        <f>IF('Source NewCleanData'!$C567="lesson2",'Source NewCleanData'!C567,"")</f>
        <v>lesson2</v>
      </c>
      <c r="C95" s="73">
        <f>IF('Source NewCleanData'!$C567="lesson2",'Source NewCleanData'!D567,"")</f>
        <v>353072782</v>
      </c>
      <c r="D95" s="73" t="str">
        <f>IF('Source NewCleanData'!$C567="lesson2",'Source NewCleanData'!E567,"")</f>
        <v>ConfirmS=&lt;#Jo#I&gt;o#S;
ConfirmK=#J;</v>
      </c>
      <c r="E95" s="80" t="str">
        <f>IF('Source NewCleanData'!$C567="lesson2",'Source NewCleanData'!F567,"")</f>
        <v>2018-04-29T18:52:42.629Z</v>
      </c>
      <c r="F95" s="73" t="s">
        <v>363</v>
      </c>
      <c r="G95" s="75" t="s">
        <v>292</v>
      </c>
      <c r="H95" s="73" t="str">
        <f t="shared" si="14"/>
        <v>Incorrect</v>
      </c>
      <c r="I95" s="75" t="s">
        <v>174</v>
      </c>
      <c r="J95" s="75" t="str">
        <f t="shared" si="15"/>
        <v>Correct</v>
      </c>
      <c r="K95" s="75" t="str">
        <f t="shared" si="17"/>
        <v>Incorrect</v>
      </c>
      <c r="M95" s="90" t="str">
        <f t="shared" si="16"/>
        <v/>
      </c>
    </row>
    <row r="96" spans="1:31" x14ac:dyDescent="0.3">
      <c r="A96" s="73">
        <f>VLOOKUP(C96,'UniqueAuthor#s'!$M$5:$N$68,2,TRUE)</f>
        <v>19</v>
      </c>
      <c r="B96" s="73" t="str">
        <f>IF('Source NewCleanData'!$C568="lesson2",'Source NewCleanData'!C568,"")</f>
        <v>lesson2</v>
      </c>
      <c r="C96" s="73">
        <f>IF('Source NewCleanData'!$C568="lesson2",'Source NewCleanData'!D568,"")</f>
        <v>353072782</v>
      </c>
      <c r="D96" s="73" t="str">
        <f>IF('Source NewCleanData'!$C568="lesson2",'Source NewCleanData'!E568,"")</f>
        <v>ConfirmS=(&lt;#J&gt;o&lt;#I&gt;)o#S;
ConfirmK=#J;</v>
      </c>
      <c r="E96" s="80" t="str">
        <f>IF('Source NewCleanData'!$C568="lesson2",'Source NewCleanData'!F568,"")</f>
        <v>2018-04-29T18:53:06.958Z</v>
      </c>
      <c r="F96" s="73" t="s">
        <v>364</v>
      </c>
      <c r="G96" s="75" t="s">
        <v>295</v>
      </c>
      <c r="H96" s="73" t="str">
        <f t="shared" si="14"/>
        <v>Incorrect</v>
      </c>
      <c r="I96" s="75" t="s">
        <v>174</v>
      </c>
      <c r="J96" s="75" t="str">
        <f t="shared" si="15"/>
        <v>Correct</v>
      </c>
      <c r="K96" s="75" t="str">
        <f t="shared" si="17"/>
        <v>Incorrect</v>
      </c>
      <c r="M96" s="90" t="str">
        <f t="shared" si="16"/>
        <v/>
      </c>
    </row>
    <row r="97" spans="1:13" x14ac:dyDescent="0.3">
      <c r="A97" s="73">
        <f>VLOOKUP(C97,'UniqueAuthor#s'!$M$5:$N$68,2,TRUE)</f>
        <v>19</v>
      </c>
      <c r="B97" s="73" t="str">
        <f>IF('Source NewCleanData'!$C569="lesson2",'Source NewCleanData'!C569,"")</f>
        <v>lesson2</v>
      </c>
      <c r="C97" s="73">
        <f>IF('Source NewCleanData'!$C569="lesson2",'Source NewCleanData'!D569,"")</f>
        <v>353072782</v>
      </c>
      <c r="D97" s="73" t="str">
        <f>IF('Source NewCleanData'!$C569="lesson2",'Source NewCleanData'!E569,"")</f>
        <v>ConfirmS=&lt;#J&gt;o&lt;#I&gt;o#S;
ConfirmK=#J;</v>
      </c>
      <c r="E97" s="80" t="str">
        <f>IF('Source NewCleanData'!$C569="lesson2",'Source NewCleanData'!F569,"")</f>
        <v>2018-04-29T18:53:47.471Z</v>
      </c>
      <c r="F97" s="73" t="s">
        <v>354</v>
      </c>
      <c r="G97" s="75" t="s">
        <v>183</v>
      </c>
      <c r="H97" s="73" t="str">
        <f t="shared" si="14"/>
        <v>Incorrect</v>
      </c>
      <c r="I97" s="75" t="s">
        <v>174</v>
      </c>
      <c r="J97" s="75" t="str">
        <f t="shared" si="15"/>
        <v>Correct</v>
      </c>
      <c r="K97" s="75" t="str">
        <f t="shared" si="17"/>
        <v>Incorrect</v>
      </c>
      <c r="M97" s="90" t="str">
        <f t="shared" si="16"/>
        <v/>
      </c>
    </row>
    <row r="98" spans="1:13" x14ac:dyDescent="0.3">
      <c r="A98" s="73">
        <f>VLOOKUP(C98,'UniqueAuthor#s'!$M$5:$N$68,2,TRUE)</f>
        <v>19</v>
      </c>
      <c r="B98" s="73" t="str">
        <f>IF('Source NewCleanData'!$C570="lesson2",'Source NewCleanData'!C570,"")</f>
        <v>lesson2</v>
      </c>
      <c r="C98" s="73">
        <f>IF('Source NewCleanData'!$C570="lesson2",'Source NewCleanData'!D570,"")</f>
        <v>353072782</v>
      </c>
      <c r="D98" s="73" t="str">
        <f>IF('Source NewCleanData'!$C570="lesson2",'Source NewCleanData'!E570,"")</f>
        <v>ConfirmS=&lt;#J&gt;o(&lt;#I&gt;o#S);
ConfirmK=#J;</v>
      </c>
      <c r="E98" s="80" t="str">
        <f>IF('Source NewCleanData'!$C570="lesson2",'Source NewCleanData'!F570,"")</f>
        <v>2018-04-29T18:54:17.716Z</v>
      </c>
      <c r="F98" s="73" t="s">
        <v>365</v>
      </c>
      <c r="G98" s="75" t="s">
        <v>297</v>
      </c>
      <c r="H98" s="73" t="str">
        <f t="shared" si="14"/>
        <v>Incorrect</v>
      </c>
      <c r="I98" s="75" t="s">
        <v>174</v>
      </c>
      <c r="J98" s="75" t="str">
        <f t="shared" si="15"/>
        <v>Correct</v>
      </c>
      <c r="K98" s="75" t="str">
        <f t="shared" si="17"/>
        <v>Incorrect</v>
      </c>
      <c r="M98" s="90" t="str">
        <f t="shared" si="16"/>
        <v/>
      </c>
    </row>
    <row r="99" spans="1:13" x14ac:dyDescent="0.3">
      <c r="A99" s="73">
        <f>VLOOKUP(C99,'UniqueAuthor#s'!$M$5:$N$68,2,TRUE)</f>
        <v>19</v>
      </c>
      <c r="B99" s="73" t="str">
        <f>IF('Source NewCleanData'!$C571="lesson2",'Source NewCleanData'!C571,"")</f>
        <v>lesson2</v>
      </c>
      <c r="C99" s="73">
        <f>IF('Source NewCleanData'!$C571="lesson2",'Source NewCleanData'!D571,"")</f>
        <v>353072782</v>
      </c>
      <c r="D99" s="73" t="str">
        <f>IF('Source NewCleanData'!$C571="lesson2",'Source NewCleanData'!E571,"")</f>
        <v>ConfirmS=&lt;#I&gt;o#S;
ConfirmK=#J;</v>
      </c>
      <c r="E99" s="80" t="str">
        <f>IF('Source NewCleanData'!$C571="lesson2",'Source NewCleanData'!F571,"")</f>
        <v>2018-04-29T18:54:38.782Z</v>
      </c>
      <c r="F99" s="73" t="s">
        <v>200</v>
      </c>
      <c r="G99" s="75" t="s">
        <v>175</v>
      </c>
      <c r="H99" s="73" t="str">
        <f t="shared" si="14"/>
        <v>Correct</v>
      </c>
      <c r="I99" s="75" t="s">
        <v>174</v>
      </c>
      <c r="J99" s="75" t="str">
        <f t="shared" si="15"/>
        <v>Correct</v>
      </c>
      <c r="K99" s="75" t="str">
        <f t="shared" si="17"/>
        <v>Correct</v>
      </c>
      <c r="L99">
        <f>COUNTIF($C$6:$C$327,"="&amp;C99)</f>
        <v>6</v>
      </c>
      <c r="M99" s="90" t="str">
        <f t="shared" si="16"/>
        <v/>
      </c>
    </row>
    <row r="100" spans="1:13" x14ac:dyDescent="0.3">
      <c r="A100" s="73">
        <f>VLOOKUP(C100,'UniqueAuthor#s'!$M$5:$N$68,2,TRUE)</f>
        <v>20</v>
      </c>
      <c r="B100" s="73" t="str">
        <f>IF('Source NewCleanData'!$C593="lesson2",'Source NewCleanData'!C593,"")</f>
        <v>lesson2</v>
      </c>
      <c r="C100" s="73">
        <f>IF('Source NewCleanData'!$C593="lesson2",'Source NewCleanData'!D593,"")</f>
        <v>377597233</v>
      </c>
      <c r="D100" s="73" t="str">
        <f>IF('Source NewCleanData'!$C593="lesson2",'Source NewCleanData'!E593,"")</f>
        <v>ConfirmS=&lt;#J&gt;;
ConfirmK=#I/*expression*/;</v>
      </c>
      <c r="E100" s="80" t="str">
        <f>IF('Source NewCleanData'!$C593="lesson2",'Source NewCleanData'!F593,"")</f>
        <v>2018-04-26T03:48:10.747Z</v>
      </c>
      <c r="F100" s="73" t="s">
        <v>366</v>
      </c>
      <c r="G100" s="75" t="s">
        <v>207</v>
      </c>
      <c r="H100" s="73" t="str">
        <f t="shared" si="14"/>
        <v>Incorrect</v>
      </c>
      <c r="I100" s="75" t="s">
        <v>267</v>
      </c>
      <c r="J100" s="75" t="str">
        <f t="shared" si="15"/>
        <v>Incorrect</v>
      </c>
      <c r="K100" s="75" t="str">
        <f t="shared" si="17"/>
        <v>Incorrect</v>
      </c>
      <c r="M100" s="90" t="str">
        <f t="shared" si="16"/>
        <v/>
      </c>
    </row>
    <row r="101" spans="1:13" x14ac:dyDescent="0.3">
      <c r="A101" s="73">
        <f>VLOOKUP(C101,'UniqueAuthor#s'!$M$5:$N$68,2,TRUE)</f>
        <v>20</v>
      </c>
      <c r="B101" s="73" t="str">
        <f>IF('Source NewCleanData'!$C594="lesson2",'Source NewCleanData'!C594,"")</f>
        <v>lesson2</v>
      </c>
      <c r="C101" s="73">
        <f>IF('Source NewCleanData'!$C594="lesson2",'Source NewCleanData'!D594,"")</f>
        <v>377597233</v>
      </c>
      <c r="D101" s="73" t="str">
        <f>IF('Source NewCleanData'!$C594="lesson2",'Source NewCleanData'!E594,"")</f>
        <v>ConfirmS=&lt;#J&gt;;
ConfirmK=#I/*expression*/;</v>
      </c>
      <c r="E101" s="80" t="str">
        <f>IF('Source NewCleanData'!$C594="lesson2",'Source NewCleanData'!F594,"")</f>
        <v>2018-04-26T03:48:15.179Z</v>
      </c>
      <c r="F101" s="73" t="s">
        <v>366</v>
      </c>
      <c r="G101" s="75" t="s">
        <v>207</v>
      </c>
      <c r="H101" s="73" t="str">
        <f t="shared" si="14"/>
        <v>Incorrect</v>
      </c>
      <c r="I101" s="75" t="s">
        <v>267</v>
      </c>
      <c r="J101" s="75" t="str">
        <f t="shared" si="15"/>
        <v>Incorrect</v>
      </c>
      <c r="K101" s="75" t="str">
        <f t="shared" si="17"/>
        <v>Incorrect</v>
      </c>
      <c r="M101" s="90" t="str">
        <f t="shared" si="16"/>
        <v/>
      </c>
    </row>
    <row r="102" spans="1:13" x14ac:dyDescent="0.3">
      <c r="A102" s="73">
        <f>VLOOKUP(C102,'UniqueAuthor#s'!$M$5:$N$68,2,TRUE)</f>
        <v>20</v>
      </c>
      <c r="B102" s="73" t="str">
        <f>IF('Source NewCleanData'!$C595="lesson2",'Source NewCleanData'!C595,"")</f>
        <v>lesson2</v>
      </c>
      <c r="C102" s="73">
        <f>IF('Source NewCleanData'!$C595="lesson2",'Source NewCleanData'!D595,"")</f>
        <v>377597233</v>
      </c>
      <c r="D102" s="73" t="str">
        <f>IF('Source NewCleanData'!$C595="lesson2",'Source NewCleanData'!E595,"")</f>
        <v>ConfirmS=&lt;#J&gt;;
ConfirmK=#I;</v>
      </c>
      <c r="E102" s="80" t="str">
        <f>IF('Source NewCleanData'!$C595="lesson2",'Source NewCleanData'!F595,"")</f>
        <v>2018-04-26T03:48:27.708Z</v>
      </c>
      <c r="F102" s="73" t="s">
        <v>367</v>
      </c>
      <c r="G102" s="75" t="s">
        <v>207</v>
      </c>
      <c r="H102" s="73" t="str">
        <f t="shared" si="14"/>
        <v>Incorrect</v>
      </c>
      <c r="I102" s="75" t="s">
        <v>219</v>
      </c>
      <c r="J102" s="75" t="str">
        <f t="shared" si="15"/>
        <v>Incorrect</v>
      </c>
      <c r="K102" s="75" t="str">
        <f t="shared" si="17"/>
        <v>Incorrect</v>
      </c>
      <c r="M102" s="90" t="str">
        <f t="shared" si="16"/>
        <v/>
      </c>
    </row>
    <row r="103" spans="1:13" x14ac:dyDescent="0.3">
      <c r="A103" s="73">
        <f>VLOOKUP(C103,'UniqueAuthor#s'!$M$5:$N$68,2,TRUE)</f>
        <v>20</v>
      </c>
      <c r="B103" s="73" t="str">
        <f>IF('Source NewCleanData'!$C596="lesson2",'Source NewCleanData'!C596,"")</f>
        <v>lesson2</v>
      </c>
      <c r="C103" s="73">
        <f>IF('Source NewCleanData'!$C596="lesson2",'Source NewCleanData'!D596,"")</f>
        <v>377597233</v>
      </c>
      <c r="D103" s="73" t="str">
        <f>IF('Source NewCleanData'!$C596="lesson2",'Source NewCleanData'!E596,"")</f>
        <v>ConfirmS=&lt;#I&gt;;
ConfirmK=#J;</v>
      </c>
      <c r="E103" s="80" t="str">
        <f>IF('Source NewCleanData'!$C596="lesson2",'Source NewCleanData'!F596,"")</f>
        <v>2018-04-26T03:48:40.820Z</v>
      </c>
      <c r="F103" s="73" t="s">
        <v>172</v>
      </c>
      <c r="G103" s="75" t="s">
        <v>173</v>
      </c>
      <c r="H103" s="73" t="str">
        <f t="shared" si="14"/>
        <v>Correct</v>
      </c>
      <c r="I103" s="75" t="s">
        <v>174</v>
      </c>
      <c r="J103" s="75" t="str">
        <f t="shared" si="15"/>
        <v>Correct</v>
      </c>
      <c r="K103" s="75" t="str">
        <f t="shared" si="17"/>
        <v>Correct</v>
      </c>
      <c r="L103">
        <f>COUNTIF($C$6:$C$327,"="&amp;C103)</f>
        <v>4</v>
      </c>
      <c r="M103" s="90" t="str">
        <f t="shared" si="16"/>
        <v/>
      </c>
    </row>
    <row r="104" spans="1:13" x14ac:dyDescent="0.3">
      <c r="A104" s="73">
        <f>VLOOKUP(C104,'UniqueAuthor#s'!$M$5:$N$68,2,TRUE)</f>
        <v>21</v>
      </c>
      <c r="B104" s="73" t="str">
        <f>IF('Source NewCleanData'!$C612="lesson2",'Source NewCleanData'!C612,"")</f>
        <v>lesson2</v>
      </c>
      <c r="C104" s="73">
        <f>IF('Source NewCleanData'!$C612="lesson2",'Source NewCleanData'!D612,"")</f>
        <v>379308075</v>
      </c>
      <c r="D104" s="73" t="str">
        <f>IF('Source NewCleanData'!$C612="lesson2",'Source NewCleanData'!E612,"")</f>
        <v>ConfirmS=&lt;#I&gt;o&lt;#J&gt;;
ConfirmK=#I;</v>
      </c>
      <c r="E104" s="80" t="str">
        <f>IF('Source NewCleanData'!$C612="lesson2",'Source NewCleanData'!F612,"")</f>
        <v>2018-04-26T00:59:37.166Z</v>
      </c>
      <c r="F104" s="73" t="s">
        <v>368</v>
      </c>
      <c r="G104" s="75" t="s">
        <v>215</v>
      </c>
      <c r="H104" s="73" t="str">
        <f t="shared" si="14"/>
        <v>Incorrect</v>
      </c>
      <c r="I104" s="75" t="s">
        <v>219</v>
      </c>
      <c r="J104" s="75" t="str">
        <f t="shared" si="15"/>
        <v>Incorrect</v>
      </c>
      <c r="K104" s="75" t="str">
        <f t="shared" si="17"/>
        <v>Incorrect</v>
      </c>
      <c r="M104" s="90" t="str">
        <f t="shared" si="16"/>
        <v/>
      </c>
    </row>
    <row r="105" spans="1:13" x14ac:dyDescent="0.3">
      <c r="A105" s="73">
        <f>VLOOKUP(C105,'UniqueAuthor#s'!$M$5:$N$68,2,TRUE)</f>
        <v>21</v>
      </c>
      <c r="B105" s="73" t="str">
        <f>IF('Source NewCleanData'!$C613="lesson2",'Source NewCleanData'!C613,"")</f>
        <v>lesson2</v>
      </c>
      <c r="C105" s="73">
        <f>IF('Source NewCleanData'!$C613="lesson2",'Source NewCleanData'!D613,"")</f>
        <v>379308075</v>
      </c>
      <c r="D105" s="73" t="str">
        <f>IF('Source NewCleanData'!$C613="lesson2",'Source NewCleanData'!E613,"")</f>
        <v>ConfirmS=&lt;#J&gt;o&lt;#I&gt;;
ConfirmK=#J;</v>
      </c>
      <c r="E105" s="80" t="str">
        <f>IF('Source NewCleanData'!$C613="lesson2",'Source NewCleanData'!F613,"")</f>
        <v>2018-04-26T01:00:48.856Z</v>
      </c>
      <c r="F105" s="73" t="s">
        <v>369</v>
      </c>
      <c r="G105" s="75" t="s">
        <v>201</v>
      </c>
      <c r="H105" s="73" t="str">
        <f t="shared" si="14"/>
        <v>Incorrect</v>
      </c>
      <c r="I105" s="75" t="s">
        <v>174</v>
      </c>
      <c r="J105" s="75" t="str">
        <f t="shared" si="15"/>
        <v>Correct</v>
      </c>
      <c r="K105" s="75" t="str">
        <f t="shared" si="17"/>
        <v>Incorrect</v>
      </c>
      <c r="M105" s="90" t="str">
        <f t="shared" si="16"/>
        <v/>
      </c>
    </row>
    <row r="106" spans="1:13" x14ac:dyDescent="0.3">
      <c r="A106" s="73">
        <f>VLOOKUP(C106,'UniqueAuthor#s'!$M$5:$N$68,2,TRUE)</f>
        <v>21</v>
      </c>
      <c r="B106" s="73" t="str">
        <f>IF('Source NewCleanData'!$C614="lesson2",'Source NewCleanData'!C614,"")</f>
        <v>lesson2</v>
      </c>
      <c r="C106" s="73">
        <f>IF('Source NewCleanData'!$C614="lesson2",'Source NewCleanData'!D614,"")</f>
        <v>379308075</v>
      </c>
      <c r="D106" s="73" t="str">
        <f>IF('Source NewCleanData'!$C614="lesson2",'Source NewCleanData'!E614,"")</f>
        <v>ConfirmS=&lt;#J&gt;o&lt;#I&gt;o#S;
ConfirmK=#J;</v>
      </c>
      <c r="E106" s="80" t="str">
        <f>IF('Source NewCleanData'!$C614="lesson2",'Source NewCleanData'!F614,"")</f>
        <v>2018-04-26T01:04:07.657Z</v>
      </c>
      <c r="F106" s="73" t="s">
        <v>354</v>
      </c>
      <c r="G106" s="75" t="s">
        <v>183</v>
      </c>
      <c r="H106" s="73" t="str">
        <f t="shared" si="14"/>
        <v>Incorrect</v>
      </c>
      <c r="I106" s="75" t="s">
        <v>174</v>
      </c>
      <c r="J106" s="75" t="str">
        <f t="shared" si="15"/>
        <v>Correct</v>
      </c>
      <c r="K106" s="75" t="str">
        <f t="shared" si="17"/>
        <v>Incorrect</v>
      </c>
      <c r="M106" s="90" t="str">
        <f t="shared" si="16"/>
        <v/>
      </c>
    </row>
    <row r="107" spans="1:13" x14ac:dyDescent="0.3">
      <c r="A107" s="73">
        <f>VLOOKUP(C107,'UniqueAuthor#s'!$M$5:$N$68,2,TRUE)</f>
        <v>21</v>
      </c>
      <c r="B107" s="73" t="str">
        <f>IF('Source NewCleanData'!$C615="lesson2",'Source NewCleanData'!C615,"")</f>
        <v>lesson2</v>
      </c>
      <c r="C107" s="73">
        <f>IF('Source NewCleanData'!$C615="lesson2",'Source NewCleanData'!D615,"")</f>
        <v>379308075</v>
      </c>
      <c r="D107" s="73" t="str">
        <f>IF('Source NewCleanData'!$C615="lesson2",'Source NewCleanData'!E615,"")</f>
        <v>ConfirmS=&lt;#I&gt;o#S;
ConfirmK=#J;</v>
      </c>
      <c r="E107" s="80" t="str">
        <f>IF('Source NewCleanData'!$C615="lesson2",'Source NewCleanData'!F615,"")</f>
        <v>2018-04-26T01:04:31.367Z</v>
      </c>
      <c r="F107" s="73" t="s">
        <v>200</v>
      </c>
      <c r="G107" s="75" t="s">
        <v>175</v>
      </c>
      <c r="H107" s="73" t="str">
        <f t="shared" si="14"/>
        <v>Correct</v>
      </c>
      <c r="I107" s="75" t="s">
        <v>174</v>
      </c>
      <c r="J107" s="75" t="str">
        <f t="shared" si="15"/>
        <v>Correct</v>
      </c>
      <c r="K107" s="75" t="str">
        <f t="shared" si="17"/>
        <v>Correct</v>
      </c>
      <c r="L107">
        <f>COUNTIF($C$6:$C$327,"="&amp;C107)</f>
        <v>4</v>
      </c>
      <c r="M107" s="90" t="str">
        <f t="shared" si="16"/>
        <v/>
      </c>
    </row>
    <row r="108" spans="1:13" x14ac:dyDescent="0.3">
      <c r="A108" s="73">
        <f>VLOOKUP(C108,'UniqueAuthor#s'!$M$5:$N$68,2,TRUE)</f>
        <v>22</v>
      </c>
      <c r="B108" s="73" t="str">
        <f>IF('Source NewCleanData'!$C702="lesson2",'Source NewCleanData'!C702,"")</f>
        <v>lesson2</v>
      </c>
      <c r="C108" s="73">
        <f>IF('Source NewCleanData'!$C702="lesson2",'Source NewCleanData'!D702,"")</f>
        <v>380300581</v>
      </c>
      <c r="D108" s="73" t="str">
        <f>IF('Source NewCleanData'!$C702="lesson2",'Source NewCleanData'!E702,"")</f>
        <v>ConfirmS=&lt;#I&gt;o#S;
ConfirmK=#J;</v>
      </c>
      <c r="E108" s="80" t="str">
        <f>IF('Source NewCleanData'!$C702="lesson2",'Source NewCleanData'!F702,"")</f>
        <v>2018-04-26T16:02:14.878Z</v>
      </c>
      <c r="F108" s="73" t="s">
        <v>200</v>
      </c>
      <c r="G108" s="75" t="s">
        <v>175</v>
      </c>
      <c r="H108" s="73" t="str">
        <f t="shared" si="14"/>
        <v>Correct</v>
      </c>
      <c r="I108" s="75" t="s">
        <v>174</v>
      </c>
      <c r="J108" s="75" t="str">
        <f t="shared" si="15"/>
        <v>Correct</v>
      </c>
      <c r="K108" s="75" t="str">
        <f t="shared" si="17"/>
        <v>Correct</v>
      </c>
      <c r="L108">
        <f>COUNTIF($C$6:$C$327,"="&amp;C108)</f>
        <v>1</v>
      </c>
      <c r="M108" s="90" t="str">
        <f t="shared" si="16"/>
        <v/>
      </c>
    </row>
    <row r="109" spans="1:13" x14ac:dyDescent="0.3">
      <c r="A109" s="73">
        <f>VLOOKUP(C109,'UniqueAuthor#s'!$M$5:$N$68,2,TRUE)</f>
        <v>23</v>
      </c>
      <c r="B109" s="73" t="str">
        <f>IF('Source NewCleanData'!$C715="lesson2",'Source NewCleanData'!C715,"")</f>
        <v>lesson2</v>
      </c>
      <c r="C109" s="73">
        <f>IF('Source NewCleanData'!$C715="lesson2",'Source NewCleanData'!D715,"")</f>
        <v>381170352</v>
      </c>
      <c r="D109" s="73" t="str">
        <f>IF('Source NewCleanData'!$C715="lesson2",'Source NewCleanData'!E715,"")</f>
        <v>ConfirmS=&lt;#I&gt;o#S;
ConfirmK=&lt;#J&gt;;</v>
      </c>
      <c r="E109" s="80" t="str">
        <f>IF('Source NewCleanData'!$C715="lesson2",'Source NewCleanData'!F715,"")</f>
        <v>2018-04-30T01:58:04.203Z</v>
      </c>
      <c r="F109" s="73" t="s">
        <v>255</v>
      </c>
      <c r="G109" s="75" t="s">
        <v>175</v>
      </c>
      <c r="H109" s="73" t="str">
        <f t="shared" si="14"/>
        <v>Correct</v>
      </c>
      <c r="I109" s="75" t="s">
        <v>190</v>
      </c>
      <c r="J109" s="75" t="str">
        <f t="shared" si="15"/>
        <v>Incorrect</v>
      </c>
      <c r="K109" s="75" t="str">
        <f t="shared" si="17"/>
        <v>Incorrect</v>
      </c>
      <c r="M109" s="90" t="str">
        <f t="shared" si="16"/>
        <v/>
      </c>
    </row>
    <row r="110" spans="1:13" x14ac:dyDescent="0.3">
      <c r="A110" s="73">
        <f>VLOOKUP(C110,'UniqueAuthor#s'!$M$5:$N$68,2,TRUE)</f>
        <v>23</v>
      </c>
      <c r="B110" s="73" t="str">
        <f>IF('Source NewCleanData'!$C716="lesson2",'Source NewCleanData'!C716,"")</f>
        <v>lesson2</v>
      </c>
      <c r="C110" s="73">
        <f>IF('Source NewCleanData'!$C716="lesson2",'Source NewCleanData'!D716,"")</f>
        <v>381170352</v>
      </c>
      <c r="D110" s="73" t="str">
        <f>IF('Source NewCleanData'!$C716="lesson2",'Source NewCleanData'!E716,"")</f>
        <v>ConfirmS=&lt;#I&gt;o#S;
ConfirmK=#J;</v>
      </c>
      <c r="E110" s="80" t="str">
        <f>IF('Source NewCleanData'!$C716="lesson2",'Source NewCleanData'!F716,"")</f>
        <v>2018-04-30T01:58:13.566Z</v>
      </c>
      <c r="F110" s="73" t="s">
        <v>200</v>
      </c>
      <c r="G110" s="75" t="s">
        <v>175</v>
      </c>
      <c r="H110" s="73" t="str">
        <f t="shared" si="14"/>
        <v>Correct</v>
      </c>
      <c r="I110" s="75" t="s">
        <v>174</v>
      </c>
      <c r="J110" s="75" t="str">
        <f t="shared" si="15"/>
        <v>Correct</v>
      </c>
      <c r="K110" s="75" t="str">
        <f t="shared" si="17"/>
        <v>Correct</v>
      </c>
      <c r="L110">
        <f>COUNTIF($C$6:$C$327,"="&amp;C110)</f>
        <v>2</v>
      </c>
      <c r="M110" s="90" t="str">
        <f t="shared" si="16"/>
        <v/>
      </c>
    </row>
    <row r="111" spans="1:13" x14ac:dyDescent="0.3">
      <c r="A111" s="73">
        <f>VLOOKUP(C111,'UniqueAuthor#s'!$M$5:$N$68,2,TRUE)</f>
        <v>24</v>
      </c>
      <c r="B111" s="73" t="str">
        <f>IF('Source NewCleanData'!$C756="lesson2",'Source NewCleanData'!C756,"")</f>
        <v>lesson2</v>
      </c>
      <c r="C111" s="73">
        <f>IF('Source NewCleanData'!$C756="lesson2",'Source NewCleanData'!D756,"")</f>
        <v>410358274</v>
      </c>
      <c r="D111" s="73" t="str">
        <f>IF('Source NewCleanData'!$C756="lesson2",'Source NewCleanData'!E756,"")</f>
        <v>ConfirmS=&lt;#I&gt;o#S;
ConfirmK=J;</v>
      </c>
      <c r="E111" s="80" t="str">
        <f>IF('Source NewCleanData'!$C756="lesson2",'Source NewCleanData'!F756,"")</f>
        <v>2018-04-24T14:13:39.964Z</v>
      </c>
      <c r="F111" s="73" t="s">
        <v>196</v>
      </c>
      <c r="G111" s="75" t="s">
        <v>175</v>
      </c>
      <c r="H111" s="73" t="str">
        <f t="shared" si="14"/>
        <v>Correct</v>
      </c>
      <c r="I111" s="75" t="s">
        <v>184</v>
      </c>
      <c r="J111" s="75" t="str">
        <f t="shared" si="15"/>
        <v>Incorrect</v>
      </c>
      <c r="K111" s="75" t="str">
        <f t="shared" si="17"/>
        <v>Incorrect</v>
      </c>
      <c r="M111" s="90" t="str">
        <f t="shared" si="16"/>
        <v/>
      </c>
    </row>
    <row r="112" spans="1:13" x14ac:dyDescent="0.3">
      <c r="A112" s="73">
        <f>VLOOKUP(C112,'UniqueAuthor#s'!$M$5:$N$68,2,TRUE)</f>
        <v>24</v>
      </c>
      <c r="B112" s="73" t="str">
        <f>IF('Source NewCleanData'!$C757="lesson2",'Source NewCleanData'!C757,"")</f>
        <v>lesson2</v>
      </c>
      <c r="C112" s="73">
        <f>IF('Source NewCleanData'!$C757="lesson2",'Source NewCleanData'!D757,"")</f>
        <v>410358274</v>
      </c>
      <c r="D112" s="73" t="str">
        <f>IF('Source NewCleanData'!$C757="lesson2",'Source NewCleanData'!E757,"")</f>
        <v>ConfirmS=&lt;#I&gt;o#S;
ConfirmK=#J;</v>
      </c>
      <c r="E112" s="80" t="str">
        <f>IF('Source NewCleanData'!$C757="lesson2",'Source NewCleanData'!F757,"")</f>
        <v>2018-04-24T14:13:54.100Z</v>
      </c>
      <c r="F112" s="73" t="s">
        <v>200</v>
      </c>
      <c r="G112" s="75" t="s">
        <v>175</v>
      </c>
      <c r="H112" s="73" t="str">
        <f t="shared" si="14"/>
        <v>Correct</v>
      </c>
      <c r="I112" s="75" t="s">
        <v>174</v>
      </c>
      <c r="J112" s="75" t="str">
        <f t="shared" si="15"/>
        <v>Correct</v>
      </c>
      <c r="K112" s="75" t="str">
        <f t="shared" si="17"/>
        <v>Correct</v>
      </c>
      <c r="L112">
        <f>COUNTIF($C$6:$C$327,"="&amp;C112)</f>
        <v>2</v>
      </c>
      <c r="M112" s="90" t="str">
        <f t="shared" si="16"/>
        <v/>
      </c>
    </row>
    <row r="113" spans="1:13" x14ac:dyDescent="0.3">
      <c r="A113" s="73">
        <f>VLOOKUP(C113,'UniqueAuthor#s'!$M$5:$N$68,2,TRUE)</f>
        <v>25</v>
      </c>
      <c r="B113" s="73" t="str">
        <f>IF('Source NewCleanData'!$C831="lesson2",'Source NewCleanData'!C831,"")</f>
        <v>lesson2</v>
      </c>
      <c r="C113" s="73">
        <f>IF('Source NewCleanData'!$C831="lesson2",'Source NewCleanData'!D831,"")</f>
        <v>432230568</v>
      </c>
      <c r="D113" s="73" t="str">
        <f>IF('Source NewCleanData'!$C831="lesson2",'Source NewCleanData'!E831,"")</f>
        <v>ConfirmS=&lt;#I&gt;;
ConfirmK=#J;</v>
      </c>
      <c r="E113" s="80" t="str">
        <f>IF('Source NewCleanData'!$C831="lesson2",'Source NewCleanData'!F831,"")</f>
        <v>2018-04-26T17:06:40.277Z</v>
      </c>
      <c r="F113" s="73" t="s">
        <v>172</v>
      </c>
      <c r="G113" s="75" t="s">
        <v>173</v>
      </c>
      <c r="H113" s="73" t="str">
        <f t="shared" si="14"/>
        <v>Correct</v>
      </c>
      <c r="I113" s="75" t="s">
        <v>174</v>
      </c>
      <c r="J113" s="75" t="str">
        <f t="shared" si="15"/>
        <v>Correct</v>
      </c>
      <c r="K113" s="75" t="str">
        <f t="shared" si="17"/>
        <v>Correct</v>
      </c>
      <c r="L113">
        <f>COUNTIF($C$6:$C$327,"="&amp;C113)</f>
        <v>1</v>
      </c>
      <c r="M113" s="90" t="str">
        <f t="shared" si="16"/>
        <v/>
      </c>
    </row>
    <row r="114" spans="1:13" x14ac:dyDescent="0.3">
      <c r="A114" s="73">
        <f>VLOOKUP(C114,'UniqueAuthor#s'!$M$5:$N$68,2,TRUE)</f>
        <v>26</v>
      </c>
      <c r="B114" s="73" t="str">
        <f>IF('Source NewCleanData'!$C847="lesson2",'Source NewCleanData'!C847,"")</f>
        <v>lesson2</v>
      </c>
      <c r="C114" s="73">
        <f>IF('Source NewCleanData'!$C847="lesson2",'Source NewCleanData'!D847,"")</f>
        <v>457228378</v>
      </c>
      <c r="D114" s="73" t="str">
        <f>IF('Source NewCleanData'!$C847="lesson2",'Source NewCleanData'!E847,"")</f>
        <v>ConfirmS=&lt;#I&gt;o#S;
ConfirmK=#J;</v>
      </c>
      <c r="E114" s="80" t="str">
        <f>IF('Source NewCleanData'!$C847="lesson2",'Source NewCleanData'!F847,"")</f>
        <v>2018-04-29T21:57:59.223Z</v>
      </c>
      <c r="F114" s="73" t="s">
        <v>200</v>
      </c>
      <c r="G114" s="75" t="s">
        <v>175</v>
      </c>
      <c r="H114" s="73" t="str">
        <f t="shared" si="14"/>
        <v>Correct</v>
      </c>
      <c r="I114" s="75" t="s">
        <v>174</v>
      </c>
      <c r="J114" s="75" t="str">
        <f t="shared" si="15"/>
        <v>Correct</v>
      </c>
      <c r="K114" s="75" t="str">
        <f t="shared" si="17"/>
        <v>Correct</v>
      </c>
      <c r="L114">
        <f>COUNTIF($C$6:$C$327,"="&amp;C114)</f>
        <v>1</v>
      </c>
      <c r="M114" s="90" t="str">
        <f t="shared" si="16"/>
        <v/>
      </c>
    </row>
    <row r="115" spans="1:13" x14ac:dyDescent="0.3">
      <c r="A115" s="73">
        <f>VLOOKUP(C115,'UniqueAuthor#s'!$M$5:$N$68,2,TRUE)</f>
        <v>27</v>
      </c>
      <c r="B115" s="73" t="str">
        <f>IF('Source NewCleanData'!$C865="lesson2",'Source NewCleanData'!C865,"")</f>
        <v>lesson2</v>
      </c>
      <c r="C115" s="73">
        <f>IF('Source NewCleanData'!$C865="lesson2",'Source NewCleanData'!D865,"")</f>
        <v>459045734</v>
      </c>
      <c r="D115" s="73" t="str">
        <f>IF('Source NewCleanData'!$C865="lesson2",'Source NewCleanData'!E865,"")</f>
        <v>Confirm|S|&gt;0;
Confirm|K|&gt;0;</v>
      </c>
      <c r="E115" s="80" t="str">
        <f>IF('Source NewCleanData'!$C865="lesson2",'Source NewCleanData'!F865,"")</f>
        <v>2018-04-29T15:06:24.324Z</v>
      </c>
      <c r="F115" s="73" t="s">
        <v>370</v>
      </c>
      <c r="G115" s="75" t="s">
        <v>228</v>
      </c>
      <c r="H115" s="73" t="str">
        <f t="shared" si="14"/>
        <v>Incorrect</v>
      </c>
      <c r="I115" s="75" t="s">
        <v>301</v>
      </c>
      <c r="J115" s="75" t="str">
        <f t="shared" si="15"/>
        <v>Incorrect</v>
      </c>
      <c r="K115" s="75" t="str">
        <f t="shared" si="17"/>
        <v>Incorrect</v>
      </c>
      <c r="M115" s="90" t="str">
        <f t="shared" si="16"/>
        <v/>
      </c>
    </row>
    <row r="116" spans="1:13" x14ac:dyDescent="0.3">
      <c r="A116" s="73">
        <f>VLOOKUP(C116,'UniqueAuthor#s'!$M$5:$N$68,2,TRUE)</f>
        <v>27</v>
      </c>
      <c r="B116" s="73" t="str">
        <f>IF('Source NewCleanData'!$C866="lesson2",'Source NewCleanData'!C866,"")</f>
        <v>lesson2</v>
      </c>
      <c r="C116" s="73">
        <f>IF('Source NewCleanData'!$C866="lesson2",'Source NewCleanData'!D866,"")</f>
        <v>459045734</v>
      </c>
      <c r="D116" s="73" t="str">
        <f>IF('Source NewCleanData'!$C866="lesson2",'Source NewCleanData'!E866,"")</f>
        <v>Confirm|S|&gt;0;
Confirm|K|=0;</v>
      </c>
      <c r="E116" s="80" t="str">
        <f>IF('Source NewCleanData'!$C866="lesson2",'Source NewCleanData'!F866,"")</f>
        <v>2018-04-29T15:06:34.603Z</v>
      </c>
      <c r="F116" s="73" t="s">
        <v>371</v>
      </c>
      <c r="G116" s="75" t="s">
        <v>228</v>
      </c>
      <c r="H116" s="73" t="str">
        <f t="shared" si="14"/>
        <v>Incorrect</v>
      </c>
      <c r="I116" s="75" t="s">
        <v>304</v>
      </c>
      <c r="J116" s="75" t="str">
        <f t="shared" si="15"/>
        <v>Incorrect</v>
      </c>
      <c r="K116" s="75" t="str">
        <f t="shared" si="17"/>
        <v>Incorrect</v>
      </c>
      <c r="M116" s="90" t="str">
        <f t="shared" si="16"/>
        <v/>
      </c>
    </row>
    <row r="117" spans="1:13" x14ac:dyDescent="0.3">
      <c r="A117" s="73">
        <f>VLOOKUP(C117,'UniqueAuthor#s'!$M$5:$N$68,2,TRUE)</f>
        <v>27</v>
      </c>
      <c r="B117" s="73" t="str">
        <f>IF('Source NewCleanData'!$C867="lesson2",'Source NewCleanData'!C867,"")</f>
        <v>lesson2</v>
      </c>
      <c r="C117" s="73">
        <f>IF('Source NewCleanData'!$C867="lesson2",'Source NewCleanData'!D867,"")</f>
        <v>459045734</v>
      </c>
      <c r="D117" s="73" t="str">
        <f>IF('Source NewCleanData'!$C867="lesson2",'Source NewCleanData'!E867,"")</f>
        <v>Confirm|S|&gt;0;
ConfirmK&gt;0;</v>
      </c>
      <c r="E117" s="80" t="str">
        <f>IF('Source NewCleanData'!$C867="lesson2",'Source NewCleanData'!F867,"")</f>
        <v>2018-04-29T15:06:52.353Z</v>
      </c>
      <c r="F117" s="73" t="s">
        <v>372</v>
      </c>
      <c r="G117" s="75" t="s">
        <v>228</v>
      </c>
      <c r="H117" s="73" t="str">
        <f t="shared" si="14"/>
        <v>Incorrect</v>
      </c>
      <c r="I117" s="75" t="s">
        <v>306</v>
      </c>
      <c r="J117" s="75" t="str">
        <f t="shared" si="15"/>
        <v>Incorrect</v>
      </c>
      <c r="K117" s="75" t="str">
        <f t="shared" si="17"/>
        <v>Incorrect</v>
      </c>
      <c r="M117" s="90" t="str">
        <f t="shared" si="16"/>
        <v/>
      </c>
    </row>
    <row r="118" spans="1:13" x14ac:dyDescent="0.3">
      <c r="A118" s="73">
        <f>VLOOKUP(C118,'UniqueAuthor#s'!$M$5:$N$68,2,TRUE)</f>
        <v>27</v>
      </c>
      <c r="B118" s="73" t="str">
        <f>IF('Source NewCleanData'!$C868="lesson2",'Source NewCleanData'!C868,"")</f>
        <v>lesson2</v>
      </c>
      <c r="C118" s="73">
        <f>IF('Source NewCleanData'!$C868="lesson2",'Source NewCleanData'!D868,"")</f>
        <v>459045734</v>
      </c>
      <c r="D118" s="73" t="str">
        <f>IF('Source NewCleanData'!$C868="lesson2",'Source NewCleanData'!E868,"")</f>
        <v>Confirm|S|&gt;0;
ConfirmK=#J;</v>
      </c>
      <c r="E118" s="80" t="str">
        <f>IF('Source NewCleanData'!$C868="lesson2",'Source NewCleanData'!F868,"")</f>
        <v>2018-04-29T15:07:49.928Z</v>
      </c>
      <c r="F118" s="73" t="s">
        <v>373</v>
      </c>
      <c r="G118" s="75" t="s">
        <v>228</v>
      </c>
      <c r="H118" s="73" t="str">
        <f t="shared" si="14"/>
        <v>Incorrect</v>
      </c>
      <c r="I118" s="75" t="s">
        <v>174</v>
      </c>
      <c r="J118" s="75" t="str">
        <f t="shared" si="15"/>
        <v>Correct</v>
      </c>
      <c r="K118" s="75" t="str">
        <f t="shared" si="17"/>
        <v>Incorrect</v>
      </c>
      <c r="L118">
        <f>COUNTIF($C$6:$C$327,"="&amp;C118)</f>
        <v>4</v>
      </c>
      <c r="M118" s="90" t="str">
        <f t="shared" si="16"/>
        <v>Gave Up</v>
      </c>
    </row>
    <row r="119" spans="1:13" x14ac:dyDescent="0.3">
      <c r="A119" s="73">
        <f>VLOOKUP(C119,'UniqueAuthor#s'!$M$5:$N$68,2,TRUE)</f>
        <v>28</v>
      </c>
      <c r="B119" s="73" t="str">
        <f>IF('Source NewCleanData'!$C887="lesson2",'Source NewCleanData'!C887,"")</f>
        <v>lesson2</v>
      </c>
      <c r="C119" s="73">
        <f>IF('Source NewCleanData'!$C887="lesson2",'Source NewCleanData'!D887,"")</f>
        <v>472308960</v>
      </c>
      <c r="D119" s="73" t="str">
        <f>IF('Source NewCleanData'!$C887="lesson2",'Source NewCleanData'!E887,"")</f>
        <v>ConfirmS=&lt;#I&gt;;
ConfirmK=&lt;K&gt;o#S;</v>
      </c>
      <c r="E119" s="80" t="str">
        <f>IF('Source NewCleanData'!$C887="lesson2",'Source NewCleanData'!F887,"")</f>
        <v>2018-04-24T13:13:37.580Z</v>
      </c>
      <c r="F119" s="73" t="s">
        <v>374</v>
      </c>
      <c r="G119" s="75" t="s">
        <v>173</v>
      </c>
      <c r="H119" s="73" t="str">
        <f t="shared" si="14"/>
        <v>Correct</v>
      </c>
      <c r="I119" s="75" t="s">
        <v>308</v>
      </c>
      <c r="J119" s="75" t="str">
        <f t="shared" si="15"/>
        <v>Incorrect</v>
      </c>
      <c r="K119" s="75" t="str">
        <f t="shared" si="17"/>
        <v>Incorrect</v>
      </c>
      <c r="M119" s="90" t="str">
        <f t="shared" si="16"/>
        <v/>
      </c>
    </row>
    <row r="120" spans="1:13" x14ac:dyDescent="0.3">
      <c r="A120" s="73">
        <f>VLOOKUP(C120,'UniqueAuthor#s'!$M$5:$N$68,2,TRUE)</f>
        <v>28</v>
      </c>
      <c r="B120" s="73" t="str">
        <f>IF('Source NewCleanData'!$C888="lesson2",'Source NewCleanData'!C888,"")</f>
        <v>lesson2</v>
      </c>
      <c r="C120" s="73">
        <f>IF('Source NewCleanData'!$C888="lesson2",'Source NewCleanData'!D888,"")</f>
        <v>472308960</v>
      </c>
      <c r="D120" s="73" t="str">
        <f>IF('Source NewCleanData'!$C888="lesson2",'Source NewCleanData'!E888,"")</f>
        <v>ConfirmS=&lt;#I&gt;;
ConfirmK=&lt;#J&gt;o#S;</v>
      </c>
      <c r="E120" s="80" t="str">
        <f>IF('Source NewCleanData'!$C888="lesson2",'Source NewCleanData'!F888,"")</f>
        <v>2018-04-24T13:13:57.366Z</v>
      </c>
      <c r="F120" s="73" t="s">
        <v>375</v>
      </c>
      <c r="G120" s="75" t="s">
        <v>173</v>
      </c>
      <c r="H120" s="73" t="str">
        <f t="shared" si="14"/>
        <v>Correct</v>
      </c>
      <c r="I120" s="75" t="s">
        <v>310</v>
      </c>
      <c r="J120" s="75" t="str">
        <f t="shared" si="15"/>
        <v>Incorrect</v>
      </c>
      <c r="K120" s="75" t="str">
        <f t="shared" si="17"/>
        <v>Incorrect</v>
      </c>
      <c r="M120" s="90" t="str">
        <f t="shared" si="16"/>
        <v/>
      </c>
    </row>
    <row r="121" spans="1:13" x14ac:dyDescent="0.3">
      <c r="A121" s="73">
        <f>VLOOKUP(C121,'UniqueAuthor#s'!$M$5:$N$68,2,TRUE)</f>
        <v>28</v>
      </c>
      <c r="B121" s="73" t="str">
        <f>IF('Source NewCleanData'!$C889="lesson2",'Source NewCleanData'!C889,"")</f>
        <v>lesson2</v>
      </c>
      <c r="C121" s="73">
        <f>IF('Source NewCleanData'!$C889="lesson2",'Source NewCleanData'!D889,"")</f>
        <v>472308960</v>
      </c>
      <c r="D121" s="73" t="str">
        <f>IF('Source NewCleanData'!$C889="lesson2",'Source NewCleanData'!E889,"")</f>
        <v>ConfirmS=&lt;#I&gt;;
ConfirmK=&lt;J&gt;o#S;</v>
      </c>
      <c r="E121" s="80" t="str">
        <f>IF('Source NewCleanData'!$C889="lesson2",'Source NewCleanData'!F889,"")</f>
        <v>2018-04-24T13:14:12.996Z</v>
      </c>
      <c r="F121" s="73" t="s">
        <v>376</v>
      </c>
      <c r="G121" s="75" t="s">
        <v>173</v>
      </c>
      <c r="H121" s="73" t="str">
        <f t="shared" si="14"/>
        <v>Correct</v>
      </c>
      <c r="I121" s="75" t="s">
        <v>312</v>
      </c>
      <c r="J121" s="75" t="str">
        <f t="shared" si="15"/>
        <v>Incorrect</v>
      </c>
      <c r="K121" s="75" t="str">
        <f t="shared" si="17"/>
        <v>Incorrect</v>
      </c>
      <c r="M121" s="90" t="str">
        <f t="shared" si="16"/>
        <v/>
      </c>
    </row>
    <row r="122" spans="1:13" x14ac:dyDescent="0.3">
      <c r="A122" s="73">
        <f>VLOOKUP(C122,'UniqueAuthor#s'!$M$5:$N$68,2,TRUE)</f>
        <v>28</v>
      </c>
      <c r="B122" s="73" t="str">
        <f>IF('Source NewCleanData'!$C890="lesson2",'Source NewCleanData'!C890,"")</f>
        <v>lesson2</v>
      </c>
      <c r="C122" s="73">
        <f>IF('Source NewCleanData'!$C890="lesson2",'Source NewCleanData'!D890,"")</f>
        <v>472308960</v>
      </c>
      <c r="D122" s="73" t="str">
        <f>IF('Source NewCleanData'!$C890="lesson2",'Source NewCleanData'!E890,"")</f>
        <v>ConfirmS=&lt;#I&gt;;
ConfirmK=&lt;J&gt;oS;</v>
      </c>
      <c r="E122" s="80" t="str">
        <f>IF('Source NewCleanData'!$C890="lesson2",'Source NewCleanData'!F890,"")</f>
        <v>2018-04-24T13:14:21.086Z</v>
      </c>
      <c r="F122" s="73" t="s">
        <v>377</v>
      </c>
      <c r="G122" s="75" t="s">
        <v>173</v>
      </c>
      <c r="H122" s="73" t="str">
        <f t="shared" si="14"/>
        <v>Correct</v>
      </c>
      <c r="I122" s="75" t="s">
        <v>315</v>
      </c>
      <c r="J122" s="75" t="str">
        <f t="shared" si="15"/>
        <v>Incorrect</v>
      </c>
      <c r="K122" s="75" t="str">
        <f t="shared" si="17"/>
        <v>Incorrect</v>
      </c>
      <c r="M122" s="90" t="str">
        <f t="shared" si="16"/>
        <v/>
      </c>
    </row>
    <row r="123" spans="1:13" x14ac:dyDescent="0.3">
      <c r="A123" s="73">
        <f>VLOOKUP(C123,'UniqueAuthor#s'!$M$5:$N$68,2,TRUE)</f>
        <v>28</v>
      </c>
      <c r="B123" s="73" t="str">
        <f>IF('Source NewCleanData'!$C891="lesson2",'Source NewCleanData'!C891,"")</f>
        <v>lesson2</v>
      </c>
      <c r="C123" s="73">
        <f>IF('Source NewCleanData'!$C891="lesson2",'Source NewCleanData'!D891,"")</f>
        <v>472308960</v>
      </c>
      <c r="D123" s="73" t="str">
        <f>IF('Source NewCleanData'!$C891="lesson2",'Source NewCleanData'!E891,"")</f>
        <v>ConfirmS=&lt;#I&gt;;
ConfirmK=#J;</v>
      </c>
      <c r="E123" s="80" t="str">
        <f>IF('Source NewCleanData'!$C891="lesson2",'Source NewCleanData'!F891,"")</f>
        <v>2018-04-24T13:14:39.533Z</v>
      </c>
      <c r="F123" s="73" t="s">
        <v>172</v>
      </c>
      <c r="G123" s="75" t="s">
        <v>173</v>
      </c>
      <c r="H123" s="73" t="str">
        <f t="shared" si="14"/>
        <v>Correct</v>
      </c>
      <c r="I123" s="75" t="s">
        <v>174</v>
      </c>
      <c r="J123" s="75" t="str">
        <f t="shared" si="15"/>
        <v>Correct</v>
      </c>
      <c r="K123" s="75" t="str">
        <f t="shared" si="17"/>
        <v>Correct</v>
      </c>
      <c r="L123">
        <f>COUNTIF($C$6:$C$327,"="&amp;C123)</f>
        <v>5</v>
      </c>
      <c r="M123" s="90" t="str">
        <f t="shared" si="16"/>
        <v/>
      </c>
    </row>
    <row r="124" spans="1:13" x14ac:dyDescent="0.3">
      <c r="A124" s="73">
        <f>VLOOKUP(C124,'UniqueAuthor#s'!$M$5:$N$68,2,TRUE)</f>
        <v>29</v>
      </c>
      <c r="B124" s="73" t="str">
        <f>IF('Source NewCleanData'!$C979="lesson2",'Source NewCleanData'!C979,"")</f>
        <v>lesson2</v>
      </c>
      <c r="C124" s="73">
        <f>IF('Source NewCleanData'!$C979="lesson2",'Source NewCleanData'!D979,"")</f>
        <v>479224761</v>
      </c>
      <c r="D124" s="73" t="str">
        <f>IF('Source NewCleanData'!$C979="lesson2",'Source NewCleanData'!E979,"")</f>
        <v>ConfirmS=&lt;#I&gt;o&lt;#J&gt;;
ConfirmK=&lt;#J&gt;;</v>
      </c>
      <c r="E124" s="80" t="str">
        <f>IF('Source NewCleanData'!$C979="lesson2",'Source NewCleanData'!F979,"")</f>
        <v>2018-05-03T23:59:48.328Z</v>
      </c>
      <c r="F124" s="73" t="s">
        <v>378</v>
      </c>
      <c r="G124" s="75" t="s">
        <v>215</v>
      </c>
      <c r="H124" s="73" t="str">
        <f t="shared" si="14"/>
        <v>Incorrect</v>
      </c>
      <c r="I124" s="75" t="s">
        <v>190</v>
      </c>
      <c r="J124" s="75" t="str">
        <f t="shared" si="15"/>
        <v>Incorrect</v>
      </c>
      <c r="K124" s="75" t="str">
        <f t="shared" si="17"/>
        <v>Incorrect</v>
      </c>
      <c r="M124" s="90" t="str">
        <f t="shared" si="16"/>
        <v/>
      </c>
    </row>
    <row r="125" spans="1:13" x14ac:dyDescent="0.3">
      <c r="A125" s="73">
        <f>VLOOKUP(C125,'UniqueAuthor#s'!$M$5:$N$68,2,TRUE)</f>
        <v>29</v>
      </c>
      <c r="B125" s="73" t="str">
        <f>IF('Source NewCleanData'!$C980="lesson2",'Source NewCleanData'!C980,"")</f>
        <v>lesson2</v>
      </c>
      <c r="C125" s="73">
        <f>IF('Source NewCleanData'!$C980="lesson2",'Source NewCleanData'!D980,"")</f>
        <v>479224761</v>
      </c>
      <c r="D125" s="73" t="str">
        <f>IF('Source NewCleanData'!$C980="lesson2",'Source NewCleanData'!E980,"")</f>
        <v>ConfirmS=&lt;#I&gt;;
ConfirmK=&lt;#J&gt;;</v>
      </c>
      <c r="E125" s="80" t="str">
        <f>IF('Source NewCleanData'!$C980="lesson2",'Source NewCleanData'!F980,"")</f>
        <v>2018-05-04T00:00:17.980Z</v>
      </c>
      <c r="F125" s="73" t="s">
        <v>262</v>
      </c>
      <c r="G125" s="75" t="s">
        <v>173</v>
      </c>
      <c r="H125" s="73" t="str">
        <f t="shared" si="14"/>
        <v>Correct</v>
      </c>
      <c r="I125" s="75" t="s">
        <v>190</v>
      </c>
      <c r="J125" s="75" t="str">
        <f t="shared" si="15"/>
        <v>Incorrect</v>
      </c>
      <c r="K125" s="75" t="str">
        <f t="shared" si="17"/>
        <v>Incorrect</v>
      </c>
      <c r="M125" s="90" t="str">
        <f t="shared" si="16"/>
        <v/>
      </c>
    </row>
    <row r="126" spans="1:13" x14ac:dyDescent="0.3">
      <c r="A126" s="73">
        <f>VLOOKUP(C126,'UniqueAuthor#s'!$M$5:$N$68,2,TRUE)</f>
        <v>29</v>
      </c>
      <c r="B126" s="73" t="str">
        <f>IF('Source NewCleanData'!$C981="lesson2",'Source NewCleanData'!C981,"")</f>
        <v>lesson2</v>
      </c>
      <c r="C126" s="73">
        <f>IF('Source NewCleanData'!$C981="lesson2",'Source NewCleanData'!D981,"")</f>
        <v>479224761</v>
      </c>
      <c r="D126" s="73" t="str">
        <f>IF('Source NewCleanData'!$C981="lesson2",'Source NewCleanData'!E981,"")</f>
        <v>ConfirmS=&lt;#I&gt;;
ConfirmK=&lt;#I&gt;;</v>
      </c>
      <c r="E126" s="80" t="str">
        <f>IF('Source NewCleanData'!$C981="lesson2",'Source NewCleanData'!F981,"")</f>
        <v>2018-05-04T00:00:31.502Z</v>
      </c>
      <c r="F126" s="73" t="s">
        <v>273</v>
      </c>
      <c r="G126" s="75" t="s">
        <v>173</v>
      </c>
      <c r="H126" s="73" t="str">
        <f t="shared" si="14"/>
        <v>Correct</v>
      </c>
      <c r="I126" s="75" t="s">
        <v>205</v>
      </c>
      <c r="J126" s="75" t="str">
        <f t="shared" si="15"/>
        <v>Incorrect</v>
      </c>
      <c r="K126" s="75" t="str">
        <f t="shared" si="17"/>
        <v>Incorrect</v>
      </c>
      <c r="M126" s="90" t="str">
        <f t="shared" si="16"/>
        <v/>
      </c>
    </row>
    <row r="127" spans="1:13" x14ac:dyDescent="0.3">
      <c r="A127" s="73">
        <f>VLOOKUP(C127,'UniqueAuthor#s'!$M$5:$N$68,2,TRUE)</f>
        <v>29</v>
      </c>
      <c r="B127" s="73" t="str">
        <f>IF('Source NewCleanData'!$C982="lesson2",'Source NewCleanData'!C982,"")</f>
        <v>lesson2</v>
      </c>
      <c r="C127" s="73">
        <f>IF('Source NewCleanData'!$C982="lesson2",'Source NewCleanData'!D982,"")</f>
        <v>479224761</v>
      </c>
      <c r="D127" s="73" t="str">
        <f>IF('Source NewCleanData'!$C982="lesson2",'Source NewCleanData'!E982,"")</f>
        <v>ConfirmS=&lt;#I&gt;;
ConfirmK=&lt;#J&gt;;</v>
      </c>
      <c r="E127" s="80" t="str">
        <f>IF('Source NewCleanData'!$C982="lesson2",'Source NewCleanData'!F982,"")</f>
        <v>2018-05-04T00:00:47.287Z</v>
      </c>
      <c r="F127" s="73" t="s">
        <v>262</v>
      </c>
      <c r="G127" s="75" t="s">
        <v>173</v>
      </c>
      <c r="H127" s="73" t="str">
        <f t="shared" si="14"/>
        <v>Correct</v>
      </c>
      <c r="I127" s="75" t="s">
        <v>190</v>
      </c>
      <c r="J127" s="75" t="str">
        <f t="shared" si="15"/>
        <v>Incorrect</v>
      </c>
      <c r="K127" s="75" t="str">
        <f t="shared" si="17"/>
        <v>Incorrect</v>
      </c>
      <c r="M127" s="90" t="str">
        <f t="shared" si="16"/>
        <v/>
      </c>
    </row>
    <row r="128" spans="1:13" x14ac:dyDescent="0.3">
      <c r="A128" s="73">
        <f>VLOOKUP(C128,'UniqueAuthor#s'!$M$5:$N$68,2,TRUE)</f>
        <v>29</v>
      </c>
      <c r="B128" s="73" t="str">
        <f>IF('Source NewCleanData'!$C983="lesson2",'Source NewCleanData'!C983,"")</f>
        <v>lesson2</v>
      </c>
      <c r="C128" s="73">
        <f>IF('Source NewCleanData'!$C983="lesson2",'Source NewCleanData'!D983,"")</f>
        <v>479224761</v>
      </c>
      <c r="D128" s="73" t="str">
        <f>IF('Source NewCleanData'!$C983="lesson2",'Source NewCleanData'!E983,"")</f>
        <v>ConfirmS=&lt;#I&gt;;
ConfirmK=&lt;#S&gt;;</v>
      </c>
      <c r="E128" s="80" t="str">
        <f>IF('Source NewCleanData'!$C983="lesson2",'Source NewCleanData'!F983,"")</f>
        <v>2018-05-04T00:00:59.339Z</v>
      </c>
      <c r="F128" s="73" t="s">
        <v>280</v>
      </c>
      <c r="G128" s="75" t="s">
        <v>173</v>
      </c>
      <c r="H128" s="73" t="str">
        <f t="shared" si="14"/>
        <v>Correct</v>
      </c>
      <c r="I128" s="75" t="s">
        <v>257</v>
      </c>
      <c r="J128" s="75" t="str">
        <f t="shared" si="15"/>
        <v>Incorrect</v>
      </c>
      <c r="K128" s="75" t="str">
        <f t="shared" si="17"/>
        <v>Incorrect</v>
      </c>
      <c r="M128" s="90" t="str">
        <f t="shared" si="16"/>
        <v/>
      </c>
    </row>
    <row r="129" spans="1:13" x14ac:dyDescent="0.3">
      <c r="A129" s="73">
        <f>VLOOKUP(C129,'UniqueAuthor#s'!$M$5:$N$68,2,TRUE)</f>
        <v>29</v>
      </c>
      <c r="B129" s="73" t="str">
        <f>IF('Source NewCleanData'!$C984="lesson2",'Source NewCleanData'!C984,"")</f>
        <v>lesson2</v>
      </c>
      <c r="C129" s="73">
        <f>IF('Source NewCleanData'!$C984="lesson2",'Source NewCleanData'!D984,"")</f>
        <v>479224761</v>
      </c>
      <c r="D129" s="73" t="str">
        <f>IF('Source NewCleanData'!$C984="lesson2",'Source NewCleanData'!E984,"")</f>
        <v>ConfirmS=&lt;#I&gt;;
ConfirmK=&lt;#K&gt;;</v>
      </c>
      <c r="E129" s="80" t="str">
        <f>IF('Source NewCleanData'!$C984="lesson2",'Source NewCleanData'!F984,"")</f>
        <v>2018-05-04T00:01:25.492Z</v>
      </c>
      <c r="F129" s="73" t="s">
        <v>379</v>
      </c>
      <c r="G129" s="75" t="s">
        <v>173</v>
      </c>
      <c r="H129" s="73" t="str">
        <f t="shared" si="14"/>
        <v>Correct</v>
      </c>
      <c r="I129" s="75" t="s">
        <v>208</v>
      </c>
      <c r="J129" s="75" t="str">
        <f t="shared" si="15"/>
        <v>Incorrect</v>
      </c>
      <c r="K129" s="75" t="str">
        <f t="shared" si="17"/>
        <v>Incorrect</v>
      </c>
      <c r="M129" s="90" t="str">
        <f t="shared" si="16"/>
        <v/>
      </c>
    </row>
    <row r="130" spans="1:13" x14ac:dyDescent="0.3">
      <c r="A130" s="73">
        <f>VLOOKUP(C130,'UniqueAuthor#s'!$M$5:$N$68,2,TRUE)</f>
        <v>29</v>
      </c>
      <c r="B130" s="73" t="str">
        <f>IF('Source NewCleanData'!$C985="lesson2",'Source NewCleanData'!C985,"")</f>
        <v>lesson2</v>
      </c>
      <c r="C130" s="73">
        <f>IF('Source NewCleanData'!$C985="lesson2",'Source NewCleanData'!D985,"")</f>
        <v>479224761</v>
      </c>
      <c r="D130" s="73" t="str">
        <f>IF('Source NewCleanData'!$C985="lesson2",'Source NewCleanData'!E985,"")</f>
        <v>ConfirmS=&lt;#I&gt;;
ConfirmK=Empty_String;</v>
      </c>
      <c r="E130" s="80" t="str">
        <f>IF('Source NewCleanData'!$C985="lesson2",'Source NewCleanData'!F985,"")</f>
        <v>2018-05-04T00:01:40.067Z</v>
      </c>
      <c r="F130" s="73" t="s">
        <v>380</v>
      </c>
      <c r="G130" s="75" t="s">
        <v>173</v>
      </c>
      <c r="H130" s="73" t="str">
        <f t="shared" si="14"/>
        <v>Correct</v>
      </c>
      <c r="I130" s="75" t="s">
        <v>317</v>
      </c>
      <c r="J130" s="75" t="str">
        <f t="shared" si="15"/>
        <v>Incorrect</v>
      </c>
      <c r="K130" s="75" t="str">
        <f t="shared" si="17"/>
        <v>Incorrect</v>
      </c>
      <c r="M130" s="90" t="str">
        <f t="shared" si="16"/>
        <v/>
      </c>
    </row>
    <row r="131" spans="1:13" x14ac:dyDescent="0.3">
      <c r="A131" s="73">
        <f>VLOOKUP(C131,'UniqueAuthor#s'!$M$5:$N$68,2,TRUE)</f>
        <v>29</v>
      </c>
      <c r="B131" s="73" t="str">
        <f>IF('Source NewCleanData'!$C986="lesson2",'Source NewCleanData'!C986,"")</f>
        <v>lesson2</v>
      </c>
      <c r="C131" s="73">
        <f>IF('Source NewCleanData'!$C986="lesson2",'Source NewCleanData'!D986,"")</f>
        <v>479224761</v>
      </c>
      <c r="D131" s="73" t="str">
        <f>IF('Source NewCleanData'!$C986="lesson2",'Source NewCleanData'!E986,"")</f>
        <v>ConfirmS=&lt;#I&gt;;
ConfirmK=&lt;I&gt;;</v>
      </c>
      <c r="E131" s="80" t="str">
        <f>IF('Source NewCleanData'!$C986="lesson2",'Source NewCleanData'!F986,"")</f>
        <v>2018-05-04T00:02:24.233Z</v>
      </c>
      <c r="F131" s="73" t="s">
        <v>268</v>
      </c>
      <c r="G131" s="75" t="s">
        <v>173</v>
      </c>
      <c r="H131" s="73" t="str">
        <f t="shared" si="14"/>
        <v>Correct</v>
      </c>
      <c r="I131" s="75" t="s">
        <v>235</v>
      </c>
      <c r="J131" s="75" t="str">
        <f t="shared" si="15"/>
        <v>Incorrect</v>
      </c>
      <c r="K131" s="75" t="str">
        <f t="shared" si="17"/>
        <v>Incorrect</v>
      </c>
      <c r="M131" s="90" t="str">
        <f t="shared" si="16"/>
        <v/>
      </c>
    </row>
    <row r="132" spans="1:13" x14ac:dyDescent="0.3">
      <c r="A132" s="73">
        <f>VLOOKUP(C132,'UniqueAuthor#s'!$M$5:$N$68,2,TRUE)</f>
        <v>29</v>
      </c>
      <c r="B132" s="73" t="str">
        <f>IF('Source NewCleanData'!$C987="lesson2",'Source NewCleanData'!C987,"")</f>
        <v>lesson2</v>
      </c>
      <c r="C132" s="73">
        <f>IF('Source NewCleanData'!$C987="lesson2",'Source NewCleanData'!D987,"")</f>
        <v>479224761</v>
      </c>
      <c r="D132" s="73" t="str">
        <f>IF('Source NewCleanData'!$C987="lesson2",'Source NewCleanData'!E987,"")</f>
        <v>ConfirmS=&lt;#I&gt;;
ConfirmK=&lt;J&gt;;</v>
      </c>
      <c r="E132" s="80" t="str">
        <f>IF('Source NewCleanData'!$C987="lesson2",'Source NewCleanData'!F987,"")</f>
        <v>2018-05-04T00:02:46.334Z</v>
      </c>
      <c r="F132" s="73" t="s">
        <v>266</v>
      </c>
      <c r="G132" s="75" t="s">
        <v>173</v>
      </c>
      <c r="H132" s="73" t="str">
        <f t="shared" si="14"/>
        <v>Correct</v>
      </c>
      <c r="I132" s="75" t="s">
        <v>195</v>
      </c>
      <c r="J132" s="75" t="str">
        <f t="shared" si="15"/>
        <v>Incorrect</v>
      </c>
      <c r="K132" s="75" t="str">
        <f t="shared" si="17"/>
        <v>Incorrect</v>
      </c>
      <c r="M132" s="90" t="str">
        <f t="shared" si="16"/>
        <v/>
      </c>
    </row>
    <row r="133" spans="1:13" x14ac:dyDescent="0.3">
      <c r="A133" s="73">
        <f>VLOOKUP(C133,'UniqueAuthor#s'!$M$5:$N$68,2,TRUE)</f>
        <v>29</v>
      </c>
      <c r="B133" s="73" t="str">
        <f>IF('Source NewCleanData'!$C988="lesson2",'Source NewCleanData'!C988,"")</f>
        <v>lesson2</v>
      </c>
      <c r="C133" s="73">
        <f>IF('Source NewCleanData'!$C988="lesson2",'Source NewCleanData'!D988,"")</f>
        <v>479224761</v>
      </c>
      <c r="D133" s="73" t="str">
        <f>IF('Source NewCleanData'!$C988="lesson2",'Source NewCleanData'!E988,"")</f>
        <v>ConfirmS=&lt;#I&gt;;
ConfirmK=&lt;&gt;;</v>
      </c>
      <c r="E133" s="80" t="str">
        <f>IF('Source NewCleanData'!$C988="lesson2",'Source NewCleanData'!F988,"")</f>
        <v>2018-05-04T00:02:57.504Z</v>
      </c>
      <c r="F133" s="73" t="s">
        <v>381</v>
      </c>
      <c r="G133" s="75" t="s">
        <v>173</v>
      </c>
      <c r="H133" s="73" t="str">
        <f t="shared" si="14"/>
        <v>Correct</v>
      </c>
      <c r="I133" s="75" t="s">
        <v>250</v>
      </c>
      <c r="J133" s="75" t="str">
        <f t="shared" si="15"/>
        <v>Incorrect</v>
      </c>
      <c r="K133" s="75" t="str">
        <f t="shared" si="17"/>
        <v>Incorrect</v>
      </c>
      <c r="M133" s="90" t="str">
        <f t="shared" si="16"/>
        <v/>
      </c>
    </row>
    <row r="134" spans="1:13" x14ac:dyDescent="0.3">
      <c r="A134" s="73">
        <f>VLOOKUP(C134,'UniqueAuthor#s'!$M$5:$N$68,2,TRUE)</f>
        <v>29</v>
      </c>
      <c r="B134" s="73" t="str">
        <f>IF('Source NewCleanData'!$C989="lesson2",'Source NewCleanData'!C989,"")</f>
        <v>lesson2</v>
      </c>
      <c r="C134" s="73">
        <f>IF('Source NewCleanData'!$C989="lesson2",'Source NewCleanData'!D989,"")</f>
        <v>479224761</v>
      </c>
      <c r="D134" s="73" t="str">
        <f>IF('Source NewCleanData'!$C989="lesson2",'Source NewCleanData'!E989,"")</f>
        <v>ConfirmS=&lt;#I&gt;;
ConfirmK=#S;</v>
      </c>
      <c r="E134" s="80" t="str">
        <f>IF('Source NewCleanData'!$C989="lesson2",'Source NewCleanData'!F989,"")</f>
        <v>2018-05-04T00:03:14.455Z</v>
      </c>
      <c r="F134" s="73" t="s">
        <v>382</v>
      </c>
      <c r="G134" s="75" t="s">
        <v>173</v>
      </c>
      <c r="H134" s="73" t="str">
        <f t="shared" ref="H134:H197" si="18">IF(OR($G134=$AD$9,$G134=$AD$10,$G134=$AD$11),"Correct","Incorrect")</f>
        <v>Correct</v>
      </c>
      <c r="I134" s="75" t="s">
        <v>227</v>
      </c>
      <c r="J134" s="75" t="str">
        <f t="shared" ref="J134:J197" si="19">IF(I134=$AD$17,"Correct","Incorrect")</f>
        <v>Incorrect</v>
      </c>
      <c r="K134" s="75" t="str">
        <f t="shared" si="17"/>
        <v>Incorrect</v>
      </c>
      <c r="M134" s="90" t="str">
        <f t="shared" ref="M134:M197" si="20">IF(AND(L134&gt;0,K134="Incorrect"),"Gave Up","")</f>
        <v/>
      </c>
    </row>
    <row r="135" spans="1:13" x14ac:dyDescent="0.3">
      <c r="A135" s="73">
        <f>VLOOKUP(C135,'UniqueAuthor#s'!$M$5:$N$68,2,TRUE)</f>
        <v>29</v>
      </c>
      <c r="B135" s="73" t="str">
        <f>IF('Source NewCleanData'!$C990="lesson2",'Source NewCleanData'!C990,"")</f>
        <v>lesson2</v>
      </c>
      <c r="C135" s="73">
        <f>IF('Source NewCleanData'!$C990="lesson2",'Source NewCleanData'!D990,"")</f>
        <v>479224761</v>
      </c>
      <c r="D135" s="73" t="str">
        <f>IF('Source NewCleanData'!$C990="lesson2",'Source NewCleanData'!E990,"")</f>
        <v>ConfirmS=&lt;#I&gt;;
ConfirmK=#J;</v>
      </c>
      <c r="E135" s="80" t="str">
        <f>IF('Source NewCleanData'!$C990="lesson2",'Source NewCleanData'!F990,"")</f>
        <v>2018-05-04T00:03:22.410Z</v>
      </c>
      <c r="F135" s="73" t="s">
        <v>172</v>
      </c>
      <c r="G135" s="75" t="s">
        <v>173</v>
      </c>
      <c r="H135" s="73" t="str">
        <f t="shared" si="18"/>
        <v>Correct</v>
      </c>
      <c r="I135" s="75" t="s">
        <v>174</v>
      </c>
      <c r="J135" s="75" t="str">
        <f t="shared" si="19"/>
        <v>Correct</v>
      </c>
      <c r="K135" s="75" t="str">
        <f t="shared" ref="K135:K198" si="21">IF(AND(H135="Correct",J135="Correct"),"Correct","Incorrect")</f>
        <v>Correct</v>
      </c>
      <c r="L135">
        <f>COUNTIF($C$6:$C$327,"="&amp;C135)</f>
        <v>12</v>
      </c>
      <c r="M135" s="90" t="str">
        <f t="shared" si="20"/>
        <v/>
      </c>
    </row>
    <row r="136" spans="1:13" x14ac:dyDescent="0.3">
      <c r="A136" s="73">
        <f>VLOOKUP(C136,'UniqueAuthor#s'!$M$5:$N$68,2,TRUE)</f>
        <v>30</v>
      </c>
      <c r="B136" s="73" t="str">
        <f>IF('Source NewCleanData'!$C1009="lesson2",'Source NewCleanData'!C1009,"")</f>
        <v>lesson2</v>
      </c>
      <c r="C136" s="73">
        <f>IF('Source NewCleanData'!$C1009="lesson2",'Source NewCleanData'!D1009,"")</f>
        <v>505534945</v>
      </c>
      <c r="D136" s="73" t="str">
        <f>IF('Source NewCleanData'!$C1009="lesson2",'Source NewCleanData'!E1009,"")</f>
        <v>ConfirmS=&lt;I&gt;o#s;
ConfirmK=#J;</v>
      </c>
      <c r="E136" s="80" t="str">
        <f>IF('Source NewCleanData'!$C1009="lesson2",'Source NewCleanData'!F1009,"")</f>
        <v>2018-04-24T23:58:49.665Z</v>
      </c>
      <c r="F136" s="73" t="s">
        <v>383</v>
      </c>
      <c r="G136" s="75" t="s">
        <v>384</v>
      </c>
      <c r="H136" s="73" t="str">
        <f t="shared" si="18"/>
        <v>Incorrect</v>
      </c>
      <c r="I136" s="75" t="s">
        <v>174</v>
      </c>
      <c r="J136" s="75" t="str">
        <f t="shared" si="19"/>
        <v>Correct</v>
      </c>
      <c r="K136" s="75" t="str">
        <f t="shared" si="21"/>
        <v>Incorrect</v>
      </c>
      <c r="M136" s="90" t="str">
        <f t="shared" si="20"/>
        <v/>
      </c>
    </row>
    <row r="137" spans="1:13" x14ac:dyDescent="0.3">
      <c r="A137" s="73">
        <f>VLOOKUP(C137,'UniqueAuthor#s'!$M$5:$N$68,2,TRUE)</f>
        <v>30</v>
      </c>
      <c r="B137" s="73" t="str">
        <f>IF('Source NewCleanData'!$C1010="lesson2",'Source NewCleanData'!C1010,"")</f>
        <v>lesson2</v>
      </c>
      <c r="C137" s="73">
        <f>IF('Source NewCleanData'!$C1010="lesson2",'Source NewCleanData'!D1010,"")</f>
        <v>505534945</v>
      </c>
      <c r="D137" s="73" t="str">
        <f>IF('Source NewCleanData'!$C1010="lesson2",'Source NewCleanData'!E1010,"")</f>
        <v>ConfirmS=&lt;I&gt;o#S;
ConfirmK=#J;</v>
      </c>
      <c r="E137" s="80" t="str">
        <f>IF('Source NewCleanData'!$C1010="lesson2",'Source NewCleanData'!F1010,"")</f>
        <v>2018-04-24T23:59:04.840Z</v>
      </c>
      <c r="F137" s="73" t="s">
        <v>240</v>
      </c>
      <c r="G137" s="75" t="s">
        <v>204</v>
      </c>
      <c r="H137" s="73" t="str">
        <f t="shared" si="18"/>
        <v>Incorrect</v>
      </c>
      <c r="I137" s="75" t="s">
        <v>174</v>
      </c>
      <c r="J137" s="75" t="str">
        <f t="shared" si="19"/>
        <v>Correct</v>
      </c>
      <c r="K137" s="75" t="str">
        <f t="shared" si="21"/>
        <v>Incorrect</v>
      </c>
      <c r="M137" s="90" t="str">
        <f t="shared" si="20"/>
        <v/>
      </c>
    </row>
    <row r="138" spans="1:13" x14ac:dyDescent="0.3">
      <c r="A138" s="73">
        <f>VLOOKUP(C138,'UniqueAuthor#s'!$M$5:$N$68,2,TRUE)</f>
        <v>30</v>
      </c>
      <c r="B138" s="73" t="str">
        <f>IF('Source NewCleanData'!$C1011="lesson2",'Source NewCleanData'!C1011,"")</f>
        <v>lesson2</v>
      </c>
      <c r="C138" s="73">
        <f>IF('Source NewCleanData'!$C1011="lesson2",'Source NewCleanData'!D1011,"")</f>
        <v>505534945</v>
      </c>
      <c r="D138" s="73" t="str">
        <f>IF('Source NewCleanData'!$C1011="lesson2",'Source NewCleanData'!E1011,"")</f>
        <v>ConfirmS=#So&lt;I&gt;;
ConfirmK=#J;</v>
      </c>
      <c r="E138" s="80" t="str">
        <f>IF('Source NewCleanData'!$C1011="lesson2",'Source NewCleanData'!F1011,"")</f>
        <v>2018-04-24T23:59:22.213Z</v>
      </c>
      <c r="F138" s="73" t="s">
        <v>385</v>
      </c>
      <c r="G138" s="75" t="s">
        <v>243</v>
      </c>
      <c r="H138" s="73" t="str">
        <f t="shared" si="18"/>
        <v>Incorrect</v>
      </c>
      <c r="I138" s="75" t="s">
        <v>174</v>
      </c>
      <c r="J138" s="75" t="str">
        <f t="shared" si="19"/>
        <v>Correct</v>
      </c>
      <c r="K138" s="75" t="str">
        <f t="shared" si="21"/>
        <v>Incorrect</v>
      </c>
      <c r="M138" s="90" t="str">
        <f t="shared" si="20"/>
        <v/>
      </c>
    </row>
    <row r="139" spans="1:13" x14ac:dyDescent="0.3">
      <c r="A139" s="73">
        <f>VLOOKUP(C139,'UniqueAuthor#s'!$M$5:$N$68,2,TRUE)</f>
        <v>30</v>
      </c>
      <c r="B139" s="73" t="str">
        <f>IF('Source NewCleanData'!$C1012="lesson2",'Source NewCleanData'!C1012,"")</f>
        <v>lesson2</v>
      </c>
      <c r="C139" s="73">
        <f>IF('Source NewCleanData'!$C1012="lesson2",'Source NewCleanData'!D1012,"")</f>
        <v>505534945</v>
      </c>
      <c r="D139" s="73" t="str">
        <f>IF('Source NewCleanData'!$C1012="lesson2",'Source NewCleanData'!E1012,"")</f>
        <v>ConfirmS=#So&lt;#I&gt;;
ConfirmK=#J;</v>
      </c>
      <c r="E139" s="80" t="str">
        <f>IF('Source NewCleanData'!$C1012="lesson2",'Source NewCleanData'!F1012,"")</f>
        <v>2018-04-24T23:59:30.131Z</v>
      </c>
      <c r="F139" s="73" t="s">
        <v>181</v>
      </c>
      <c r="G139" s="75" t="s">
        <v>182</v>
      </c>
      <c r="H139" s="73" t="str">
        <f t="shared" si="18"/>
        <v>Correct</v>
      </c>
      <c r="I139" s="75" t="s">
        <v>174</v>
      </c>
      <c r="J139" s="75" t="str">
        <f t="shared" si="19"/>
        <v>Correct</v>
      </c>
      <c r="K139" s="75" t="str">
        <f t="shared" si="21"/>
        <v>Correct</v>
      </c>
      <c r="L139">
        <f>COUNTIF($C$6:$C$327,"="&amp;C139)</f>
        <v>4</v>
      </c>
      <c r="M139" s="90" t="str">
        <f t="shared" si="20"/>
        <v/>
      </c>
    </row>
    <row r="140" spans="1:13" x14ac:dyDescent="0.3">
      <c r="A140" s="73">
        <f>VLOOKUP(C140,'UniqueAuthor#s'!$M$5:$N$68,2,TRUE)</f>
        <v>31</v>
      </c>
      <c r="B140" s="73" t="str">
        <f>IF('Source NewCleanData'!$C1048="lesson2",'Source NewCleanData'!C1048,"")</f>
        <v>lesson2</v>
      </c>
      <c r="C140" s="73">
        <f>IF('Source NewCleanData'!$C1048="lesson2",'Source NewCleanData'!D1048,"")</f>
        <v>520399923</v>
      </c>
      <c r="D140" s="73" t="str">
        <f>IF('Source NewCleanData'!$C1048="lesson2",'Source NewCleanData'!E1048,"")</f>
        <v>ConfirmS=&lt;#I&gt;;
ConfirmK=&lt;#J&gt;;</v>
      </c>
      <c r="E140" s="80" t="str">
        <f>IF('Source NewCleanData'!$C1048="lesson2",'Source NewCleanData'!F1048,"")</f>
        <v>2018-04-24T00:23:01.198Z</v>
      </c>
      <c r="F140" s="73" t="s">
        <v>262</v>
      </c>
      <c r="G140" s="75" t="s">
        <v>173</v>
      </c>
      <c r="H140" s="73" t="str">
        <f t="shared" si="18"/>
        <v>Correct</v>
      </c>
      <c r="I140" s="75" t="s">
        <v>190</v>
      </c>
      <c r="J140" s="75" t="str">
        <f t="shared" si="19"/>
        <v>Incorrect</v>
      </c>
      <c r="K140" s="75" t="str">
        <f t="shared" si="21"/>
        <v>Incorrect</v>
      </c>
      <c r="M140" s="90" t="str">
        <f t="shared" si="20"/>
        <v/>
      </c>
    </row>
    <row r="141" spans="1:13" x14ac:dyDescent="0.3">
      <c r="A141" s="73">
        <f>VLOOKUP(C141,'UniqueAuthor#s'!$M$5:$N$68,2,TRUE)</f>
        <v>31</v>
      </c>
      <c r="B141" s="73" t="str">
        <f>IF('Source NewCleanData'!$C1049="lesson2",'Source NewCleanData'!C1049,"")</f>
        <v>lesson2</v>
      </c>
      <c r="C141" s="73">
        <f>IF('Source NewCleanData'!$C1049="lesson2",'Source NewCleanData'!D1049,"")</f>
        <v>520399923</v>
      </c>
      <c r="D141" s="73" t="str">
        <f>IF('Source NewCleanData'!$C1049="lesson2",'Source NewCleanData'!E1049,"")</f>
        <v>ConfirmS=&lt;#J&gt;;
ConfirmK=&lt;#I&gt;;</v>
      </c>
      <c r="E141" s="80" t="str">
        <f>IF('Source NewCleanData'!$C1049="lesson2",'Source NewCleanData'!F1049,"")</f>
        <v>2018-04-24T00:23:22.036Z</v>
      </c>
      <c r="F141" s="73" t="s">
        <v>386</v>
      </c>
      <c r="G141" s="75" t="s">
        <v>207</v>
      </c>
      <c r="H141" s="73" t="str">
        <f t="shared" si="18"/>
        <v>Incorrect</v>
      </c>
      <c r="I141" s="75" t="s">
        <v>205</v>
      </c>
      <c r="J141" s="75" t="str">
        <f t="shared" si="19"/>
        <v>Incorrect</v>
      </c>
      <c r="K141" s="75" t="str">
        <f t="shared" si="21"/>
        <v>Incorrect</v>
      </c>
      <c r="M141" s="90" t="str">
        <f t="shared" si="20"/>
        <v/>
      </c>
    </row>
    <row r="142" spans="1:13" x14ac:dyDescent="0.3">
      <c r="A142" s="73">
        <f>VLOOKUP(C142,'UniqueAuthor#s'!$M$5:$N$68,2,TRUE)</f>
        <v>31</v>
      </c>
      <c r="B142" s="73" t="str">
        <f>IF('Source NewCleanData'!$C1050="lesson2",'Source NewCleanData'!C1050,"")</f>
        <v>lesson2</v>
      </c>
      <c r="C142" s="73">
        <f>IF('Source NewCleanData'!$C1050="lesson2",'Source NewCleanData'!D1050,"")</f>
        <v>520399923</v>
      </c>
      <c r="D142" s="73" t="str">
        <f>IF('Source NewCleanData'!$C1050="lesson2",'Source NewCleanData'!E1050,"")</f>
        <v>ConfirmS=&lt;#I&gt;;
ConfirmK=&lt;#I&gt;;</v>
      </c>
      <c r="E142" s="80" t="str">
        <f>IF('Source NewCleanData'!$C1050="lesson2",'Source NewCleanData'!F1050,"")</f>
        <v>2018-04-24T00:23:45.441Z</v>
      </c>
      <c r="F142" s="73" t="s">
        <v>273</v>
      </c>
      <c r="G142" s="75" t="s">
        <v>173</v>
      </c>
      <c r="H142" s="73" t="str">
        <f t="shared" si="18"/>
        <v>Correct</v>
      </c>
      <c r="I142" s="75" t="s">
        <v>205</v>
      </c>
      <c r="J142" s="75" t="str">
        <f t="shared" si="19"/>
        <v>Incorrect</v>
      </c>
      <c r="K142" s="75" t="str">
        <f t="shared" si="21"/>
        <v>Incorrect</v>
      </c>
      <c r="M142" s="90" t="str">
        <f t="shared" si="20"/>
        <v/>
      </c>
    </row>
    <row r="143" spans="1:13" x14ac:dyDescent="0.3">
      <c r="A143" s="73">
        <f>VLOOKUP(C143,'UniqueAuthor#s'!$M$5:$N$68,2,TRUE)</f>
        <v>31</v>
      </c>
      <c r="B143" s="73" t="str">
        <f>IF('Source NewCleanData'!$C1051="lesson2",'Source NewCleanData'!C1051,"")</f>
        <v>lesson2</v>
      </c>
      <c r="C143" s="73">
        <f>IF('Source NewCleanData'!$C1051="lesson2",'Source NewCleanData'!D1051,"")</f>
        <v>520399923</v>
      </c>
      <c r="D143" s="73" t="str">
        <f>IF('Source NewCleanData'!$C1051="lesson2",'Source NewCleanData'!E1051,"")</f>
        <v>ConfirmS=&lt;#I&gt;;
ConfirmK=#S;</v>
      </c>
      <c r="E143" s="80" t="str">
        <f>IF('Source NewCleanData'!$C1051="lesson2",'Source NewCleanData'!F1051,"")</f>
        <v>2018-04-24T00:24:17.097Z</v>
      </c>
      <c r="F143" s="73" t="s">
        <v>382</v>
      </c>
      <c r="G143" s="75" t="s">
        <v>173</v>
      </c>
      <c r="H143" s="73" t="str">
        <f t="shared" si="18"/>
        <v>Correct</v>
      </c>
      <c r="I143" s="75" t="s">
        <v>227</v>
      </c>
      <c r="J143" s="75" t="str">
        <f t="shared" si="19"/>
        <v>Incorrect</v>
      </c>
      <c r="K143" s="75" t="str">
        <f t="shared" si="21"/>
        <v>Incorrect</v>
      </c>
      <c r="M143" s="90" t="str">
        <f t="shared" si="20"/>
        <v/>
      </c>
    </row>
    <row r="144" spans="1:13" x14ac:dyDescent="0.3">
      <c r="A144" s="73">
        <f>VLOOKUP(C144,'UniqueAuthor#s'!$M$5:$N$68,2,TRUE)</f>
        <v>31</v>
      </c>
      <c r="B144" s="73" t="str">
        <f>IF('Source NewCleanData'!$C1052="lesson2",'Source NewCleanData'!C1052,"")</f>
        <v>lesson2</v>
      </c>
      <c r="C144" s="73">
        <f>IF('Source NewCleanData'!$C1052="lesson2",'Source NewCleanData'!D1052,"")</f>
        <v>520399923</v>
      </c>
      <c r="D144" s="73" t="str">
        <f>IF('Source NewCleanData'!$C1052="lesson2",'Source NewCleanData'!E1052,"")</f>
        <v>ConfirmS=&lt;#I&gt;;
ConfirmK=#J;</v>
      </c>
      <c r="E144" s="80" t="str">
        <f>IF('Source NewCleanData'!$C1052="lesson2",'Source NewCleanData'!F1052,"")</f>
        <v>2018-04-24T00:24:47.075Z</v>
      </c>
      <c r="F144" s="73" t="s">
        <v>172</v>
      </c>
      <c r="G144" s="75" t="s">
        <v>173</v>
      </c>
      <c r="H144" s="73" t="str">
        <f t="shared" si="18"/>
        <v>Correct</v>
      </c>
      <c r="I144" s="75" t="s">
        <v>174</v>
      </c>
      <c r="J144" s="75" t="str">
        <f t="shared" si="19"/>
        <v>Correct</v>
      </c>
      <c r="K144" s="75" t="str">
        <f t="shared" si="21"/>
        <v>Correct</v>
      </c>
      <c r="L144">
        <f>COUNTIF($C$6:$C$327,"="&amp;C144)</f>
        <v>5</v>
      </c>
      <c r="M144" s="90" t="str">
        <f t="shared" si="20"/>
        <v/>
      </c>
    </row>
    <row r="145" spans="1:13" x14ac:dyDescent="0.3">
      <c r="A145" s="73">
        <f>VLOOKUP(C145,'UniqueAuthor#s'!$M$5:$N$68,2,TRUE)</f>
        <v>32</v>
      </c>
      <c r="B145" s="73" t="str">
        <f>IF('Source NewCleanData'!$C1067="lesson2",'Source NewCleanData'!C1067,"")</f>
        <v>lesson2</v>
      </c>
      <c r="C145" s="73">
        <f>IF('Source NewCleanData'!$C1067="lesson2",'Source NewCleanData'!D1067,"")</f>
        <v>539024302</v>
      </c>
      <c r="D145" s="73" t="str">
        <f>IF('Source NewCleanData'!$C1067="lesson2",'Source NewCleanData'!E1067,"")</f>
        <v>ConfirmS=&lt;#I&gt;;
ConfirmK=#J;</v>
      </c>
      <c r="E145" s="80" t="str">
        <f>IF('Source NewCleanData'!$C1067="lesson2",'Source NewCleanData'!F1067,"")</f>
        <v>2018-04-26T12:10:01.782Z</v>
      </c>
      <c r="F145" s="73" t="s">
        <v>172</v>
      </c>
      <c r="G145" s="75" t="s">
        <v>173</v>
      </c>
      <c r="H145" s="73" t="str">
        <f t="shared" si="18"/>
        <v>Correct</v>
      </c>
      <c r="I145" s="75" t="s">
        <v>174</v>
      </c>
      <c r="J145" s="75" t="str">
        <f t="shared" si="19"/>
        <v>Correct</v>
      </c>
      <c r="K145" s="75" t="str">
        <f t="shared" si="21"/>
        <v>Correct</v>
      </c>
      <c r="L145">
        <f>COUNTIF($C$6:$C$327,"="&amp;C145)</f>
        <v>1</v>
      </c>
      <c r="M145" s="90" t="str">
        <f t="shared" si="20"/>
        <v/>
      </c>
    </row>
    <row r="146" spans="1:13" x14ac:dyDescent="0.3">
      <c r="A146" s="73">
        <f>VLOOKUP(C146,'UniqueAuthor#s'!$M$5:$N$68,2,TRUE)</f>
        <v>33</v>
      </c>
      <c r="B146" s="73" t="str">
        <f>IF('Source NewCleanData'!$C1085="lesson2",'Source NewCleanData'!C1085,"")</f>
        <v>lesson2</v>
      </c>
      <c r="C146" s="73">
        <f>IF('Source NewCleanData'!$C1085="lesson2",'Source NewCleanData'!D1085,"")</f>
        <v>564686712</v>
      </c>
      <c r="D146" s="73" t="str">
        <f>IF('Source NewCleanData'!$C1085="lesson2",'Source NewCleanData'!E1085,"")</f>
        <v>ConfirmS=&lt;#J&gt;o&lt;#I&gt;o#S;
ConfirmK=&lt;K&gt;;</v>
      </c>
      <c r="E146" s="80" t="str">
        <f>IF('Source NewCleanData'!$C1085="lesson2",'Source NewCleanData'!F1085,"")</f>
        <v>2018-05-03T22:05:07.355Z</v>
      </c>
      <c r="F146" s="73" t="s">
        <v>387</v>
      </c>
      <c r="G146" s="75" t="s">
        <v>183</v>
      </c>
      <c r="H146" s="73" t="str">
        <f t="shared" si="18"/>
        <v>Incorrect</v>
      </c>
      <c r="I146" s="75" t="s">
        <v>264</v>
      </c>
      <c r="J146" s="75" t="str">
        <f t="shared" si="19"/>
        <v>Incorrect</v>
      </c>
      <c r="K146" s="75" t="str">
        <f t="shared" si="21"/>
        <v>Incorrect</v>
      </c>
      <c r="M146" s="90" t="str">
        <f t="shared" si="20"/>
        <v/>
      </c>
    </row>
    <row r="147" spans="1:13" x14ac:dyDescent="0.3">
      <c r="A147" s="73">
        <f>VLOOKUP(C147,'UniqueAuthor#s'!$M$5:$N$68,2,TRUE)</f>
        <v>33</v>
      </c>
      <c r="B147" s="73" t="str">
        <f>IF('Source NewCleanData'!$C1086="lesson2",'Source NewCleanData'!C1086,"")</f>
        <v>lesson2</v>
      </c>
      <c r="C147" s="73">
        <f>IF('Source NewCleanData'!$C1086="lesson2",'Source NewCleanData'!D1086,"")</f>
        <v>564686712</v>
      </c>
      <c r="D147" s="73" t="str">
        <f>IF('Source NewCleanData'!$C1086="lesson2",'Source NewCleanData'!E1086,"")</f>
        <v>ConfirmS=&lt;#J&gt;o&lt;#I&gt;o#S;
ConfirmK=&lt;#K&gt;;</v>
      </c>
      <c r="E147" s="80" t="str">
        <f>IF('Source NewCleanData'!$C1086="lesson2",'Source NewCleanData'!F1086,"")</f>
        <v>2018-05-03T22:05:20.111Z</v>
      </c>
      <c r="F147" s="73" t="s">
        <v>388</v>
      </c>
      <c r="G147" s="75" t="s">
        <v>183</v>
      </c>
      <c r="H147" s="73" t="str">
        <f t="shared" si="18"/>
        <v>Incorrect</v>
      </c>
      <c r="I147" s="75" t="s">
        <v>208</v>
      </c>
      <c r="J147" s="75" t="str">
        <f t="shared" si="19"/>
        <v>Incorrect</v>
      </c>
      <c r="K147" s="75" t="str">
        <f t="shared" si="21"/>
        <v>Incorrect</v>
      </c>
      <c r="M147" s="90" t="str">
        <f t="shared" si="20"/>
        <v/>
      </c>
    </row>
    <row r="148" spans="1:13" x14ac:dyDescent="0.3">
      <c r="A148" s="73">
        <f>VLOOKUP(C148,'UniqueAuthor#s'!$M$5:$N$68,2,TRUE)</f>
        <v>33</v>
      </c>
      <c r="B148" s="73" t="str">
        <f>IF('Source NewCleanData'!$C1087="lesson2",'Source NewCleanData'!C1087,"")</f>
        <v>lesson2</v>
      </c>
      <c r="C148" s="73">
        <f>IF('Source NewCleanData'!$C1087="lesson2",'Source NewCleanData'!D1087,"")</f>
        <v>564686712</v>
      </c>
      <c r="D148" s="73" t="str">
        <f>IF('Source NewCleanData'!$C1087="lesson2",'Source NewCleanData'!E1087,"")</f>
        <v>ConfirmS=&lt;#J&gt;o#S;
ConfirmK=&lt;#K&gt;;</v>
      </c>
      <c r="E148" s="80" t="str">
        <f>IF('Source NewCleanData'!$C1087="lesson2",'Source NewCleanData'!F1087,"")</f>
        <v>2018-05-03T22:05:59.049Z</v>
      </c>
      <c r="F148" s="73" t="s">
        <v>389</v>
      </c>
      <c r="G148" s="75" t="s">
        <v>197</v>
      </c>
      <c r="H148" s="73" t="str">
        <f t="shared" si="18"/>
        <v>Incorrect</v>
      </c>
      <c r="I148" s="75" t="s">
        <v>208</v>
      </c>
      <c r="J148" s="75" t="str">
        <f t="shared" si="19"/>
        <v>Incorrect</v>
      </c>
      <c r="K148" s="75" t="str">
        <f t="shared" si="21"/>
        <v>Incorrect</v>
      </c>
      <c r="M148" s="90" t="str">
        <f t="shared" si="20"/>
        <v/>
      </c>
    </row>
    <row r="149" spans="1:13" x14ac:dyDescent="0.3">
      <c r="A149" s="73">
        <f>VLOOKUP(C149,'UniqueAuthor#s'!$M$5:$N$68,2,TRUE)</f>
        <v>33</v>
      </c>
      <c r="B149" s="73" t="str">
        <f>IF('Source NewCleanData'!$C1088="lesson2",'Source NewCleanData'!C1088,"")</f>
        <v>lesson2</v>
      </c>
      <c r="C149" s="73">
        <f>IF('Source NewCleanData'!$C1088="lesson2",'Source NewCleanData'!D1088,"")</f>
        <v>564686712</v>
      </c>
      <c r="D149" s="73" t="str">
        <f>IF('Source NewCleanData'!$C1088="lesson2",'Source NewCleanData'!E1088,"")</f>
        <v>ConfirmS=&lt;#J&gt;o#S;
ConfirmK=K;</v>
      </c>
      <c r="E149" s="80" t="str">
        <f>IF('Source NewCleanData'!$C1088="lesson2",'Source NewCleanData'!F1088,"")</f>
        <v>2018-05-03T22:07:03.951Z</v>
      </c>
      <c r="F149" s="73" t="s">
        <v>390</v>
      </c>
      <c r="G149" s="75" t="s">
        <v>197</v>
      </c>
      <c r="H149" s="73" t="str">
        <f t="shared" si="18"/>
        <v>Incorrect</v>
      </c>
      <c r="I149" s="75" t="s">
        <v>269</v>
      </c>
      <c r="J149" s="75" t="str">
        <f t="shared" si="19"/>
        <v>Incorrect</v>
      </c>
      <c r="K149" s="75" t="str">
        <f t="shared" si="21"/>
        <v>Incorrect</v>
      </c>
      <c r="M149" s="90" t="str">
        <f t="shared" si="20"/>
        <v/>
      </c>
    </row>
    <row r="150" spans="1:13" x14ac:dyDescent="0.3">
      <c r="A150" s="73">
        <f>VLOOKUP(C150,'UniqueAuthor#s'!$M$5:$N$68,2,TRUE)</f>
        <v>33</v>
      </c>
      <c r="B150" s="73" t="str">
        <f>IF('Source NewCleanData'!$C1089="lesson2",'Source NewCleanData'!C1089,"")</f>
        <v>lesson2</v>
      </c>
      <c r="C150" s="73">
        <f>IF('Source NewCleanData'!$C1089="lesson2",'Source NewCleanData'!D1089,"")</f>
        <v>564686712</v>
      </c>
      <c r="D150" s="73" t="str">
        <f>IF('Source NewCleanData'!$C1089="lesson2",'Source NewCleanData'!E1089,"")</f>
        <v>ConfirmS=&lt;#J&gt;o#S;
ConfirmK=#K;</v>
      </c>
      <c r="E150" s="80" t="str">
        <f>IF('Source NewCleanData'!$C1089="lesson2",'Source NewCleanData'!F1089,"")</f>
        <v>2018-05-03T22:07:20.429Z</v>
      </c>
      <c r="F150" s="73" t="s">
        <v>391</v>
      </c>
      <c r="G150" s="75" t="s">
        <v>197</v>
      </c>
      <c r="H150" s="73" t="str">
        <f t="shared" si="18"/>
        <v>Incorrect</v>
      </c>
      <c r="I150" s="75" t="s">
        <v>202</v>
      </c>
      <c r="J150" s="75" t="str">
        <f t="shared" si="19"/>
        <v>Incorrect</v>
      </c>
      <c r="K150" s="75" t="str">
        <f t="shared" si="21"/>
        <v>Incorrect</v>
      </c>
      <c r="M150" s="90" t="str">
        <f t="shared" si="20"/>
        <v/>
      </c>
    </row>
    <row r="151" spans="1:13" x14ac:dyDescent="0.3">
      <c r="A151" s="73">
        <f>VLOOKUP(C151,'UniqueAuthor#s'!$M$5:$N$68,2,TRUE)</f>
        <v>33</v>
      </c>
      <c r="B151" s="73" t="str">
        <f>IF('Source NewCleanData'!$C1090="lesson2",'Source NewCleanData'!C1090,"")</f>
        <v>lesson2</v>
      </c>
      <c r="C151" s="73">
        <f>IF('Source NewCleanData'!$C1090="lesson2",'Source NewCleanData'!D1090,"")</f>
        <v>564686712</v>
      </c>
      <c r="D151" s="73" t="str">
        <f>IF('Source NewCleanData'!$C1090="lesson2",'Source NewCleanData'!E1090,"")</f>
        <v>ConfirmS=&lt;#J&gt;o#S;
ConfirmK=K;</v>
      </c>
      <c r="E151" s="80" t="str">
        <f>IF('Source NewCleanData'!$C1090="lesson2",'Source NewCleanData'!F1090,"")</f>
        <v>2018-05-03T22:07:26.132Z</v>
      </c>
      <c r="F151" s="73" t="s">
        <v>390</v>
      </c>
      <c r="G151" s="75" t="s">
        <v>197</v>
      </c>
      <c r="H151" s="73" t="str">
        <f t="shared" si="18"/>
        <v>Incorrect</v>
      </c>
      <c r="I151" s="75" t="s">
        <v>269</v>
      </c>
      <c r="J151" s="75" t="str">
        <f t="shared" si="19"/>
        <v>Incorrect</v>
      </c>
      <c r="K151" s="75" t="str">
        <f t="shared" si="21"/>
        <v>Incorrect</v>
      </c>
      <c r="M151" s="90" t="str">
        <f t="shared" si="20"/>
        <v/>
      </c>
    </row>
    <row r="152" spans="1:13" x14ac:dyDescent="0.3">
      <c r="A152" s="73">
        <f>VLOOKUP(C152,'UniqueAuthor#s'!$M$5:$N$68,2,TRUE)</f>
        <v>33</v>
      </c>
      <c r="B152" s="73" t="str">
        <f>IF('Source NewCleanData'!$C1091="lesson2",'Source NewCleanData'!C1091,"")</f>
        <v>lesson2</v>
      </c>
      <c r="C152" s="73">
        <f>IF('Source NewCleanData'!$C1091="lesson2",'Source NewCleanData'!D1091,"")</f>
        <v>564686712</v>
      </c>
      <c r="D152" s="73" t="str">
        <f>IF('Source NewCleanData'!$C1091="lesson2",'Source NewCleanData'!E1091,"")</f>
        <v>ConfirmS=&lt;#J&gt;o#S;
ConfirmK=&lt;#I&gt;;</v>
      </c>
      <c r="E152" s="80" t="str">
        <f>IF('Source NewCleanData'!$C1091="lesson2",'Source NewCleanData'!F1091,"")</f>
        <v>2018-05-03T22:07:57.563Z</v>
      </c>
      <c r="F152" s="73" t="s">
        <v>392</v>
      </c>
      <c r="G152" s="75" t="s">
        <v>197</v>
      </c>
      <c r="H152" s="73" t="str">
        <f t="shared" si="18"/>
        <v>Incorrect</v>
      </c>
      <c r="I152" s="75" t="s">
        <v>205</v>
      </c>
      <c r="J152" s="75" t="str">
        <f t="shared" si="19"/>
        <v>Incorrect</v>
      </c>
      <c r="K152" s="75" t="str">
        <f t="shared" si="21"/>
        <v>Incorrect</v>
      </c>
      <c r="M152" s="90" t="str">
        <f t="shared" si="20"/>
        <v/>
      </c>
    </row>
    <row r="153" spans="1:13" x14ac:dyDescent="0.3">
      <c r="A153" s="73">
        <f>VLOOKUP(C153,'UniqueAuthor#s'!$M$5:$N$68,2,TRUE)</f>
        <v>33</v>
      </c>
      <c r="B153" s="73" t="str">
        <f>IF('Source NewCleanData'!$C1092="lesson2",'Source NewCleanData'!C1092,"")</f>
        <v>lesson2</v>
      </c>
      <c r="C153" s="73">
        <f>IF('Source NewCleanData'!$C1092="lesson2",'Source NewCleanData'!D1092,"")</f>
        <v>564686712</v>
      </c>
      <c r="D153" s="73" t="str">
        <f>IF('Source NewCleanData'!$C1092="lesson2",'Source NewCleanData'!E1092,"")</f>
        <v>ConfirmS=&lt;#I&gt;o#S;
ConfirmK=&lt;#J&gt;;</v>
      </c>
      <c r="E153" s="80" t="str">
        <f>IF('Source NewCleanData'!$C1092="lesson2",'Source NewCleanData'!F1092,"")</f>
        <v>2018-05-03T22:08:12.681Z</v>
      </c>
      <c r="F153" s="73" t="s">
        <v>255</v>
      </c>
      <c r="G153" s="75" t="s">
        <v>175</v>
      </c>
      <c r="H153" s="73" t="str">
        <f t="shared" si="18"/>
        <v>Correct</v>
      </c>
      <c r="I153" s="75" t="s">
        <v>190</v>
      </c>
      <c r="J153" s="75" t="str">
        <f t="shared" si="19"/>
        <v>Incorrect</v>
      </c>
      <c r="K153" s="75" t="str">
        <f t="shared" si="21"/>
        <v>Incorrect</v>
      </c>
      <c r="M153" s="90" t="str">
        <f t="shared" si="20"/>
        <v/>
      </c>
    </row>
    <row r="154" spans="1:13" x14ac:dyDescent="0.3">
      <c r="A154" s="73">
        <f>VLOOKUP(C154,'UniqueAuthor#s'!$M$5:$N$68,2,TRUE)</f>
        <v>33</v>
      </c>
      <c r="B154" s="73" t="str">
        <f>IF('Source NewCleanData'!$C1093="lesson2",'Source NewCleanData'!C1093,"")</f>
        <v>lesson2</v>
      </c>
      <c r="C154" s="73">
        <f>IF('Source NewCleanData'!$C1093="lesson2",'Source NewCleanData'!D1093,"")</f>
        <v>564686712</v>
      </c>
      <c r="D154" s="73" t="str">
        <f>IF('Source NewCleanData'!$C1093="lesson2",'Source NewCleanData'!E1093,"")</f>
        <v>ConfirmS=&lt;#I&gt;o#S;
ConfirmK=#J;</v>
      </c>
      <c r="E154" s="80" t="str">
        <f>IF('Source NewCleanData'!$C1093="lesson2",'Source NewCleanData'!F1093,"")</f>
        <v>2018-05-03T22:08:24.891Z</v>
      </c>
      <c r="F154" s="73" t="s">
        <v>200</v>
      </c>
      <c r="G154" s="75" t="s">
        <v>175</v>
      </c>
      <c r="H154" s="73" t="str">
        <f t="shared" si="18"/>
        <v>Correct</v>
      </c>
      <c r="I154" s="75" t="s">
        <v>174</v>
      </c>
      <c r="J154" s="75" t="str">
        <f t="shared" si="19"/>
        <v>Correct</v>
      </c>
      <c r="K154" s="75" t="str">
        <f t="shared" si="21"/>
        <v>Correct</v>
      </c>
      <c r="L154">
        <f>COUNTIF($C$6:$C$327,"="&amp;C154)</f>
        <v>9</v>
      </c>
      <c r="M154" s="90" t="str">
        <f t="shared" si="20"/>
        <v/>
      </c>
    </row>
    <row r="155" spans="1:13" x14ac:dyDescent="0.3">
      <c r="A155" s="73">
        <f>VLOOKUP(C155,'UniqueAuthor#s'!$M$5:$N$68,2,TRUE)</f>
        <v>34</v>
      </c>
      <c r="B155" s="73" t="str">
        <f>IF('Source NewCleanData'!$C1125="lesson2",'Source NewCleanData'!C1125,"")</f>
        <v>lesson2</v>
      </c>
      <c r="C155" s="73">
        <f>IF('Source NewCleanData'!$C1125="lesson2",'Source NewCleanData'!D1125,"")</f>
        <v>566473760</v>
      </c>
      <c r="D155" s="73" t="str">
        <f>IF('Source NewCleanData'!$C1125="lesson2",'Source NewCleanData'!E1125,"")</f>
        <v>ConfirmS=&lt;#I&gt;o#S;
ConfirmK=#J</v>
      </c>
      <c r="E155" s="80" t="str">
        <f>IF('Source NewCleanData'!$C1125="lesson2",'Source NewCleanData'!F1125,"")</f>
        <v>2018-04-25T21:56:46.259Z</v>
      </c>
      <c r="F155" s="73" t="s">
        <v>393</v>
      </c>
      <c r="G155" s="75" t="s">
        <v>175</v>
      </c>
      <c r="H155" s="73" t="str">
        <f t="shared" si="18"/>
        <v>Correct</v>
      </c>
      <c r="I155" s="75" t="s">
        <v>270</v>
      </c>
      <c r="J155" s="75" t="str">
        <f t="shared" si="19"/>
        <v>Incorrect</v>
      </c>
      <c r="K155" s="75" t="str">
        <f t="shared" si="21"/>
        <v>Incorrect</v>
      </c>
      <c r="M155" s="90" t="str">
        <f t="shared" si="20"/>
        <v/>
      </c>
    </row>
    <row r="156" spans="1:13" x14ac:dyDescent="0.3">
      <c r="A156" s="73">
        <f>VLOOKUP(C156,'UniqueAuthor#s'!$M$5:$N$68,2,TRUE)</f>
        <v>34</v>
      </c>
      <c r="B156" s="73" t="str">
        <f>IF('Source NewCleanData'!$C1126="lesson2",'Source NewCleanData'!C1126,"")</f>
        <v>lesson2</v>
      </c>
      <c r="C156" s="73">
        <f>IF('Source NewCleanData'!$C1126="lesson2",'Source NewCleanData'!D1126,"")</f>
        <v>566473760</v>
      </c>
      <c r="D156" s="73" t="str">
        <f>IF('Source NewCleanData'!$C1126="lesson2",'Source NewCleanData'!E1126,"")</f>
        <v>ConfirmS=&lt;#I&gt;o#S;
ConfirmK=#J;</v>
      </c>
      <c r="E156" s="80" t="str">
        <f>IF('Source NewCleanData'!$C1126="lesson2",'Source NewCleanData'!F1126,"")</f>
        <v>2018-04-25T21:56:52.816Z</v>
      </c>
      <c r="F156" s="73" t="s">
        <v>200</v>
      </c>
      <c r="G156" s="75" t="s">
        <v>175</v>
      </c>
      <c r="H156" s="73" t="str">
        <f t="shared" si="18"/>
        <v>Correct</v>
      </c>
      <c r="I156" s="75" t="s">
        <v>174</v>
      </c>
      <c r="J156" s="75" t="str">
        <f t="shared" si="19"/>
        <v>Correct</v>
      </c>
      <c r="K156" s="75" t="str">
        <f t="shared" si="21"/>
        <v>Correct</v>
      </c>
      <c r="L156">
        <f>COUNTIF($C$6:$C$327,"="&amp;C156)</f>
        <v>2</v>
      </c>
      <c r="M156" s="90" t="str">
        <f t="shared" si="20"/>
        <v/>
      </c>
    </row>
    <row r="157" spans="1:13" x14ac:dyDescent="0.3">
      <c r="A157" s="73">
        <f>VLOOKUP(C157,'UniqueAuthor#s'!$M$5:$N$68,2,TRUE)</f>
        <v>35</v>
      </c>
      <c r="B157" s="73" t="str">
        <f>IF('Source NewCleanData'!$C1147="lesson2",'Source NewCleanData'!C1147,"")</f>
        <v>lesson2</v>
      </c>
      <c r="C157" s="73">
        <f>IF('Source NewCleanData'!$C1147="lesson2",'Source NewCleanData'!D1147,"")</f>
        <v>584901398</v>
      </c>
      <c r="D157" s="73" t="str">
        <f>IF('Source NewCleanData'!$C1147="lesson2",'Source NewCleanData'!E1147,"")</f>
        <v>ConfirmS=&lt;#I&gt;;
ConfirmK=#J;</v>
      </c>
      <c r="E157" s="80" t="str">
        <f>IF('Source NewCleanData'!$C1147="lesson2",'Source NewCleanData'!F1147,"")</f>
        <v>2018-04-26T01:24:35.226Z</v>
      </c>
      <c r="F157" s="73" t="s">
        <v>172</v>
      </c>
      <c r="G157" s="75" t="s">
        <v>173</v>
      </c>
      <c r="H157" s="73" t="str">
        <f t="shared" si="18"/>
        <v>Correct</v>
      </c>
      <c r="I157" s="75" t="s">
        <v>174</v>
      </c>
      <c r="J157" s="75" t="str">
        <f t="shared" si="19"/>
        <v>Correct</v>
      </c>
      <c r="K157" s="75" t="str">
        <f t="shared" si="21"/>
        <v>Correct</v>
      </c>
      <c r="L157">
        <f>COUNTIF($C$6:$C$327,"="&amp;C157)</f>
        <v>1</v>
      </c>
      <c r="M157" s="90" t="str">
        <f t="shared" si="20"/>
        <v/>
      </c>
    </row>
    <row r="158" spans="1:13" x14ac:dyDescent="0.3">
      <c r="A158" s="73">
        <f>VLOOKUP(C158,'UniqueAuthor#s'!$M$5:$N$68,2,TRUE)</f>
        <v>36</v>
      </c>
      <c r="B158" s="73" t="str">
        <f>IF('Source NewCleanData'!$C1155="lesson2",'Source NewCleanData'!C1155,"")</f>
        <v>lesson2</v>
      </c>
      <c r="C158" s="73">
        <f>IF('Source NewCleanData'!$C1155="lesson2",'Source NewCleanData'!D1155,"")</f>
        <v>594515373</v>
      </c>
      <c r="D158" s="73" t="str">
        <f>IF('Source NewCleanData'!$C1155="lesson2",'Source NewCleanData'!E1155,"")</f>
        <v>ConfirmS=&lt;#I&gt;;
ConfirmK=&lt;#J&gt;;</v>
      </c>
      <c r="E158" s="80" t="str">
        <f>IF('Source NewCleanData'!$C1155="lesson2",'Source NewCleanData'!F1155,"")</f>
        <v>2018-04-24T00:17:32.236Z</v>
      </c>
      <c r="F158" s="73" t="s">
        <v>262</v>
      </c>
      <c r="G158" s="75" t="s">
        <v>173</v>
      </c>
      <c r="H158" s="73" t="str">
        <f t="shared" si="18"/>
        <v>Correct</v>
      </c>
      <c r="I158" s="75" t="s">
        <v>190</v>
      </c>
      <c r="J158" s="75" t="str">
        <f t="shared" si="19"/>
        <v>Incorrect</v>
      </c>
      <c r="K158" s="75" t="str">
        <f t="shared" si="21"/>
        <v>Incorrect</v>
      </c>
      <c r="M158" s="90" t="str">
        <f t="shared" si="20"/>
        <v/>
      </c>
    </row>
    <row r="159" spans="1:13" x14ac:dyDescent="0.3">
      <c r="A159" s="73">
        <f>VLOOKUP(C159,'UniqueAuthor#s'!$M$5:$N$68,2,TRUE)</f>
        <v>36</v>
      </c>
      <c r="B159" s="73" t="str">
        <f>IF('Source NewCleanData'!$C1156="lesson2",'Source NewCleanData'!C1156,"")</f>
        <v>lesson2</v>
      </c>
      <c r="C159" s="73">
        <f>IF('Source NewCleanData'!$C1156="lesson2",'Source NewCleanData'!D1156,"")</f>
        <v>594515373</v>
      </c>
      <c r="D159" s="73" t="str">
        <f>IF('Source NewCleanData'!$C1156="lesson2",'Source NewCleanData'!E1156,"")</f>
        <v>ConfirmS=&lt;#I&gt;;
ConfirmK=#J;</v>
      </c>
      <c r="E159" s="80" t="str">
        <f>IF('Source NewCleanData'!$C1156="lesson2",'Source NewCleanData'!F1156,"")</f>
        <v>2018-04-24T00:17:48.579Z</v>
      </c>
      <c r="F159" s="73" t="s">
        <v>172</v>
      </c>
      <c r="G159" s="75" t="s">
        <v>173</v>
      </c>
      <c r="H159" s="73" t="str">
        <f t="shared" si="18"/>
        <v>Correct</v>
      </c>
      <c r="I159" s="75" t="s">
        <v>174</v>
      </c>
      <c r="J159" s="75" t="str">
        <f t="shared" si="19"/>
        <v>Correct</v>
      </c>
      <c r="K159" s="75" t="str">
        <f t="shared" si="21"/>
        <v>Correct</v>
      </c>
      <c r="L159">
        <f>COUNTIF($C$6:$C$327,"="&amp;C159)</f>
        <v>2</v>
      </c>
      <c r="M159" s="90" t="str">
        <f t="shared" si="20"/>
        <v/>
      </c>
    </row>
    <row r="160" spans="1:13" x14ac:dyDescent="0.3">
      <c r="A160" s="73">
        <f>VLOOKUP(C160,'UniqueAuthor#s'!$M$5:$N$68,2,TRUE)</f>
        <v>37</v>
      </c>
      <c r="B160" s="73" t="str">
        <f>IF('Source NewCleanData'!$C1194="lesson2",'Source NewCleanData'!C1194,"")</f>
        <v>lesson2</v>
      </c>
      <c r="C160" s="73">
        <f>IF('Source NewCleanData'!$C1194="lesson2",'Source NewCleanData'!D1194,"")</f>
        <v>596146975</v>
      </c>
      <c r="D160" s="73" t="str">
        <f>IF('Source NewCleanData'!$C1194="lesson2",'Source NewCleanData'!E1194,"")</f>
        <v>ConfirmS=&lt;#J,#I&gt;;
ConfirmK=#K;</v>
      </c>
      <c r="E160" s="80" t="str">
        <f>IF('Source NewCleanData'!$C1194="lesson2",'Source NewCleanData'!F1194,"")</f>
        <v>2018-05-03T02:11:12.478Z</v>
      </c>
      <c r="F160" s="73" t="s">
        <v>394</v>
      </c>
      <c r="G160" s="75" t="s">
        <v>211</v>
      </c>
      <c r="H160" s="73" t="str">
        <f t="shared" si="18"/>
        <v>Incorrect</v>
      </c>
      <c r="I160" s="75" t="s">
        <v>202</v>
      </c>
      <c r="J160" s="75" t="str">
        <f t="shared" si="19"/>
        <v>Incorrect</v>
      </c>
      <c r="K160" s="75" t="str">
        <f t="shared" si="21"/>
        <v>Incorrect</v>
      </c>
      <c r="M160" s="90" t="str">
        <f t="shared" si="20"/>
        <v/>
      </c>
    </row>
    <row r="161" spans="1:13" x14ac:dyDescent="0.3">
      <c r="A161" s="73">
        <f>VLOOKUP(C161,'UniqueAuthor#s'!$M$5:$N$68,2,TRUE)</f>
        <v>37</v>
      </c>
      <c r="B161" s="73" t="str">
        <f>IF('Source NewCleanData'!$C1195="lesson2",'Source NewCleanData'!C1195,"")</f>
        <v>lesson2</v>
      </c>
      <c r="C161" s="73">
        <f>IF('Source NewCleanData'!$C1195="lesson2",'Source NewCleanData'!D1195,"")</f>
        <v>596146975</v>
      </c>
      <c r="D161" s="73" t="str">
        <f>IF('Source NewCleanData'!$C1195="lesson2",'Source NewCleanData'!E1195,"")</f>
        <v>ConfirmS=&lt;#J,#I&gt;;
ConfirmK=#K;</v>
      </c>
      <c r="E161" s="80" t="str">
        <f>IF('Source NewCleanData'!$C1195="lesson2",'Source NewCleanData'!F1195,"")</f>
        <v>2018-05-03T02:11:19.177Z</v>
      </c>
      <c r="F161" s="73" t="s">
        <v>394</v>
      </c>
      <c r="G161" s="75" t="s">
        <v>211</v>
      </c>
      <c r="H161" s="73" t="str">
        <f t="shared" si="18"/>
        <v>Incorrect</v>
      </c>
      <c r="I161" s="75" t="s">
        <v>202</v>
      </c>
      <c r="J161" s="75" t="str">
        <f t="shared" si="19"/>
        <v>Incorrect</v>
      </c>
      <c r="K161" s="75" t="str">
        <f t="shared" si="21"/>
        <v>Incorrect</v>
      </c>
      <c r="M161" s="90" t="str">
        <f t="shared" si="20"/>
        <v/>
      </c>
    </row>
    <row r="162" spans="1:13" x14ac:dyDescent="0.3">
      <c r="A162" s="73">
        <f>VLOOKUP(C162,'UniqueAuthor#s'!$M$5:$N$68,2,TRUE)</f>
        <v>37</v>
      </c>
      <c r="B162" s="73" t="str">
        <f>IF('Source NewCleanData'!$C1196="lesson2",'Source NewCleanData'!C1196,"")</f>
        <v>lesson2</v>
      </c>
      <c r="C162" s="73">
        <f>IF('Source NewCleanData'!$C1196="lesson2",'Source NewCleanData'!D1196,"")</f>
        <v>596146975</v>
      </c>
      <c r="D162" s="73" t="str">
        <f>IF('Source NewCleanData'!$C1196="lesson2",'Source NewCleanData'!E1196,"")</f>
        <v>ConfirmS=&lt;#J,#I&gt;;
ConfirmK=#K;</v>
      </c>
      <c r="E162" s="80" t="str">
        <f>IF('Source NewCleanData'!$C1196="lesson2",'Source NewCleanData'!F1196,"")</f>
        <v>2018-05-03T02:11:32.592Z</v>
      </c>
      <c r="F162" s="73" t="s">
        <v>394</v>
      </c>
      <c r="G162" s="75" t="s">
        <v>211</v>
      </c>
      <c r="H162" s="73" t="str">
        <f t="shared" si="18"/>
        <v>Incorrect</v>
      </c>
      <c r="I162" s="75" t="s">
        <v>202</v>
      </c>
      <c r="J162" s="75" t="str">
        <f t="shared" si="19"/>
        <v>Incorrect</v>
      </c>
      <c r="K162" s="75" t="str">
        <f t="shared" si="21"/>
        <v>Incorrect</v>
      </c>
      <c r="M162" s="90" t="str">
        <f t="shared" si="20"/>
        <v/>
      </c>
    </row>
    <row r="163" spans="1:13" x14ac:dyDescent="0.3">
      <c r="A163" s="73">
        <f>VLOOKUP(C163,'UniqueAuthor#s'!$M$5:$N$68,2,TRUE)</f>
        <v>37</v>
      </c>
      <c r="B163" s="73" t="str">
        <f>IF('Source NewCleanData'!$C1197="lesson2",'Source NewCleanData'!C1197,"")</f>
        <v>lesson2</v>
      </c>
      <c r="C163" s="73">
        <f>IF('Source NewCleanData'!$C1197="lesson2",'Source NewCleanData'!D1197,"")</f>
        <v>596146975</v>
      </c>
      <c r="D163" s="73" t="str">
        <f>IF('Source NewCleanData'!$C1197="lesson2",'Source NewCleanData'!E1197,"")</f>
        <v>ConfirmS=&lt;#J,#I&gt;;
ConfirmK=/**/</v>
      </c>
      <c r="E163" s="80" t="str">
        <f>IF('Source NewCleanData'!$C1197="lesson2",'Source NewCleanData'!F1197,"")</f>
        <v>2018-05-03T02:11:54.836Z</v>
      </c>
      <c r="F163" s="73" t="s">
        <v>395</v>
      </c>
      <c r="G163" s="75" t="s">
        <v>211</v>
      </c>
      <c r="H163" s="73" t="str">
        <f t="shared" si="18"/>
        <v>Incorrect</v>
      </c>
      <c r="I163" s="75" t="s">
        <v>319</v>
      </c>
      <c r="J163" s="75" t="str">
        <f t="shared" si="19"/>
        <v>Incorrect</v>
      </c>
      <c r="K163" s="75" t="str">
        <f t="shared" si="21"/>
        <v>Incorrect</v>
      </c>
      <c r="M163" s="90" t="str">
        <f t="shared" si="20"/>
        <v/>
      </c>
    </row>
    <row r="164" spans="1:13" x14ac:dyDescent="0.3">
      <c r="A164" s="73">
        <f>VLOOKUP(C164,'UniqueAuthor#s'!$M$5:$N$68,2,TRUE)</f>
        <v>37</v>
      </c>
      <c r="B164" s="73" t="str">
        <f>IF('Source NewCleanData'!$C1198="lesson2",'Source NewCleanData'!C1198,"")</f>
        <v>lesson2</v>
      </c>
      <c r="C164" s="73">
        <f>IF('Source NewCleanData'!$C1198="lesson2",'Source NewCleanData'!D1198,"")</f>
        <v>596146975</v>
      </c>
      <c r="D164" s="73" t="str">
        <f>IF('Source NewCleanData'!$C1198="lesson2",'Source NewCleanData'!E1198,"")</f>
        <v>ConfirmS=&lt;#J,#I&gt;;
ConfirmK=/**/;</v>
      </c>
      <c r="E164" s="80" t="str">
        <f>IF('Source NewCleanData'!$C1198="lesson2",'Source NewCleanData'!F1198,"")</f>
        <v>2018-05-03T02:12:02.638Z</v>
      </c>
      <c r="F164" s="73" t="s">
        <v>396</v>
      </c>
      <c r="G164" s="75" t="s">
        <v>211</v>
      </c>
      <c r="H164" s="73" t="str">
        <f t="shared" si="18"/>
        <v>Incorrect</v>
      </c>
      <c r="I164" s="75" t="s">
        <v>198</v>
      </c>
      <c r="J164" s="75" t="str">
        <f t="shared" si="19"/>
        <v>Incorrect</v>
      </c>
      <c r="K164" s="75" t="str">
        <f t="shared" si="21"/>
        <v>Incorrect</v>
      </c>
      <c r="M164" s="90" t="str">
        <f t="shared" si="20"/>
        <v/>
      </c>
    </row>
    <row r="165" spans="1:13" x14ac:dyDescent="0.3">
      <c r="A165" s="73">
        <f>VLOOKUP(C165,'UniqueAuthor#s'!$M$5:$N$68,2,TRUE)</f>
        <v>37</v>
      </c>
      <c r="B165" s="73" t="str">
        <f>IF('Source NewCleanData'!$C1199="lesson2",'Source NewCleanData'!C1199,"")</f>
        <v>lesson2</v>
      </c>
      <c r="C165" s="73">
        <f>IF('Source NewCleanData'!$C1199="lesson2",'Source NewCleanData'!D1199,"")</f>
        <v>596146975</v>
      </c>
      <c r="D165" s="73" t="str">
        <f>IF('Source NewCleanData'!$C1199="lesson2",'Source NewCleanData'!E1199,"")</f>
        <v>ConfirmS=;
ConfirmK=/**/;</v>
      </c>
      <c r="E165" s="80" t="str">
        <f>IF('Source NewCleanData'!$C1199="lesson2",'Source NewCleanData'!F1199,"")</f>
        <v>2018-05-03T02:12:22.792Z</v>
      </c>
      <c r="F165" s="73" t="s">
        <v>397</v>
      </c>
      <c r="G165" s="75" t="s">
        <v>91</v>
      </c>
      <c r="H165" s="73" t="str">
        <f t="shared" si="18"/>
        <v>Incorrect</v>
      </c>
      <c r="I165" s="75" t="s">
        <v>198</v>
      </c>
      <c r="J165" s="75" t="str">
        <f t="shared" si="19"/>
        <v>Incorrect</v>
      </c>
      <c r="K165" s="75" t="str">
        <f t="shared" si="21"/>
        <v>Incorrect</v>
      </c>
      <c r="M165" s="90" t="str">
        <f t="shared" si="20"/>
        <v/>
      </c>
    </row>
    <row r="166" spans="1:13" x14ac:dyDescent="0.3">
      <c r="A166" s="73">
        <f>VLOOKUP(C166,'UniqueAuthor#s'!$M$5:$N$68,2,TRUE)</f>
        <v>37</v>
      </c>
      <c r="B166" s="73" t="str">
        <f>IF('Source NewCleanData'!$C1200="lesson2",'Source NewCleanData'!C1200,"")</f>
        <v>lesson2</v>
      </c>
      <c r="C166" s="73">
        <f>IF('Source NewCleanData'!$C1200="lesson2",'Source NewCleanData'!D1200,"")</f>
        <v>596146975</v>
      </c>
      <c r="D166" s="73" t="str">
        <f>IF('Source NewCleanData'!$C1200="lesson2",'Source NewCleanData'!E1200,"")</f>
        <v>ConfirmS=/**/;
ConfirmK=/**/;</v>
      </c>
      <c r="E166" s="80" t="str">
        <f>IF('Source NewCleanData'!$C1200="lesson2",'Source NewCleanData'!F1200,"")</f>
        <v>2018-05-03T02:12:30.058Z</v>
      </c>
      <c r="F166" s="73" t="s">
        <v>398</v>
      </c>
      <c r="G166" s="75" t="s">
        <v>249</v>
      </c>
      <c r="H166" s="73" t="str">
        <f t="shared" si="18"/>
        <v>Incorrect</v>
      </c>
      <c r="I166" s="75" t="s">
        <v>198</v>
      </c>
      <c r="J166" s="75" t="str">
        <f t="shared" si="19"/>
        <v>Incorrect</v>
      </c>
      <c r="K166" s="75" t="str">
        <f t="shared" si="21"/>
        <v>Incorrect</v>
      </c>
      <c r="M166" s="90" t="str">
        <f t="shared" si="20"/>
        <v/>
      </c>
    </row>
    <row r="167" spans="1:13" x14ac:dyDescent="0.3">
      <c r="A167" s="73">
        <f>VLOOKUP(C167,'UniqueAuthor#s'!$M$5:$N$68,2,TRUE)</f>
        <v>37</v>
      </c>
      <c r="B167" s="73" t="str">
        <f>IF('Source NewCleanData'!$C1201="lesson2",'Source NewCleanData'!C1201,"")</f>
        <v>lesson2</v>
      </c>
      <c r="C167" s="73">
        <f>IF('Source NewCleanData'!$C1201="lesson2",'Source NewCleanData'!D1201,"")</f>
        <v>596146975</v>
      </c>
      <c r="D167" s="73" t="str">
        <f>IF('Source NewCleanData'!$C1201="lesson2",'Source NewCleanData'!E1201,"")</f>
        <v>ConfirmS=&lt;#J&gt;;
ConfirmK=/**/;</v>
      </c>
      <c r="E167" s="80" t="str">
        <f>IF('Source NewCleanData'!$C1201="lesson2",'Source NewCleanData'!F1201,"")</f>
        <v>2018-05-03T02:13:17.582Z</v>
      </c>
      <c r="F167" s="73" t="s">
        <v>399</v>
      </c>
      <c r="G167" s="75" t="s">
        <v>207</v>
      </c>
      <c r="H167" s="73" t="str">
        <f t="shared" si="18"/>
        <v>Incorrect</v>
      </c>
      <c r="I167" s="75" t="s">
        <v>198</v>
      </c>
      <c r="J167" s="75" t="str">
        <f t="shared" si="19"/>
        <v>Incorrect</v>
      </c>
      <c r="K167" s="75" t="str">
        <f t="shared" si="21"/>
        <v>Incorrect</v>
      </c>
      <c r="M167" s="90" t="str">
        <f t="shared" si="20"/>
        <v/>
      </c>
    </row>
    <row r="168" spans="1:13" x14ac:dyDescent="0.3">
      <c r="A168" s="73">
        <f>VLOOKUP(C168,'UniqueAuthor#s'!$M$5:$N$68,2,TRUE)</f>
        <v>37</v>
      </c>
      <c r="B168" s="73" t="str">
        <f>IF('Source NewCleanData'!$C1202="lesson2",'Source NewCleanData'!C1202,"")</f>
        <v>lesson2</v>
      </c>
      <c r="C168" s="73">
        <f>IF('Source NewCleanData'!$C1202="lesson2",'Source NewCleanData'!D1202,"")</f>
        <v>596146975</v>
      </c>
      <c r="D168" s="73" t="str">
        <f>IF('Source NewCleanData'!$C1202="lesson2",'Source NewCleanData'!E1202,"")</f>
        <v>ConfirmS=&lt;#J&gt;;
ConfirmK=3;</v>
      </c>
      <c r="E168" s="80" t="str">
        <f>IF('Source NewCleanData'!$C1202="lesson2",'Source NewCleanData'!F1202,"")</f>
        <v>2018-05-03T02:13:38.096Z</v>
      </c>
      <c r="F168" s="73" t="s">
        <v>400</v>
      </c>
      <c r="G168" s="75" t="s">
        <v>207</v>
      </c>
      <c r="H168" s="73" t="str">
        <f t="shared" si="18"/>
        <v>Incorrect</v>
      </c>
      <c r="I168" s="75" t="s">
        <v>241</v>
      </c>
      <c r="J168" s="75" t="str">
        <f t="shared" si="19"/>
        <v>Incorrect</v>
      </c>
      <c r="K168" s="75" t="str">
        <f t="shared" si="21"/>
        <v>Incorrect</v>
      </c>
      <c r="M168" s="90" t="str">
        <f t="shared" si="20"/>
        <v/>
      </c>
    </row>
    <row r="169" spans="1:13" x14ac:dyDescent="0.3">
      <c r="A169" s="73">
        <f>VLOOKUP(C169,'UniqueAuthor#s'!$M$5:$N$68,2,TRUE)</f>
        <v>37</v>
      </c>
      <c r="B169" s="73" t="str">
        <f>IF('Source NewCleanData'!$C1203="lesson2",'Source NewCleanData'!C1203,"")</f>
        <v>lesson2</v>
      </c>
      <c r="C169" s="73">
        <f>IF('Source NewCleanData'!$C1203="lesson2",'Source NewCleanData'!D1203,"")</f>
        <v>596146975</v>
      </c>
      <c r="D169" s="73" t="str">
        <f>IF('Source NewCleanData'!$C1203="lesson2",'Source NewCleanData'!E1203,"")</f>
        <v>ConfirmS=&lt;#J,#I&gt;;
ConfirmK=3;</v>
      </c>
      <c r="E169" s="80" t="str">
        <f>IF('Source NewCleanData'!$C1203="lesson2",'Source NewCleanData'!F1203,"")</f>
        <v>2018-05-03T02:13:44.604Z</v>
      </c>
      <c r="F169" s="73" t="s">
        <v>401</v>
      </c>
      <c r="G169" s="75" t="s">
        <v>211</v>
      </c>
      <c r="H169" s="73" t="str">
        <f t="shared" si="18"/>
        <v>Incorrect</v>
      </c>
      <c r="I169" s="75" t="s">
        <v>241</v>
      </c>
      <c r="J169" s="75" t="str">
        <f t="shared" si="19"/>
        <v>Incorrect</v>
      </c>
      <c r="K169" s="75" t="str">
        <f t="shared" si="21"/>
        <v>Incorrect</v>
      </c>
      <c r="M169" s="90" t="str">
        <f t="shared" si="20"/>
        <v/>
      </c>
    </row>
    <row r="170" spans="1:13" x14ac:dyDescent="0.3">
      <c r="A170" s="73">
        <f>VLOOKUP(C170,'UniqueAuthor#s'!$M$5:$N$68,2,TRUE)</f>
        <v>37</v>
      </c>
      <c r="B170" s="73" t="str">
        <f>IF('Source NewCleanData'!$C1204="lesson2",'Source NewCleanData'!C1204,"")</f>
        <v>lesson2</v>
      </c>
      <c r="C170" s="73">
        <f>IF('Source NewCleanData'!$C1204="lesson2",'Source NewCleanData'!D1204,"")</f>
        <v>596146975</v>
      </c>
      <c r="D170" s="73" t="str">
        <f>IF('Source NewCleanData'!$C1204="lesson2",'Source NewCleanData'!E1204,"")</f>
        <v>ConfirmS=&lt;#J#I&gt;;
ConfirmK=3;</v>
      </c>
      <c r="E170" s="80" t="str">
        <f>IF('Source NewCleanData'!$C1204="lesson2",'Source NewCleanData'!F1204,"")</f>
        <v>2018-05-03T02:13:50.985Z</v>
      </c>
      <c r="F170" s="73" t="s">
        <v>402</v>
      </c>
      <c r="G170" s="75" t="s">
        <v>300</v>
      </c>
      <c r="H170" s="73" t="str">
        <f t="shared" si="18"/>
        <v>Incorrect</v>
      </c>
      <c r="I170" s="75" t="s">
        <v>241</v>
      </c>
      <c r="J170" s="75" t="str">
        <f t="shared" si="19"/>
        <v>Incorrect</v>
      </c>
      <c r="K170" s="75" t="str">
        <f t="shared" si="21"/>
        <v>Incorrect</v>
      </c>
      <c r="M170" s="90" t="str">
        <f t="shared" si="20"/>
        <v/>
      </c>
    </row>
    <row r="171" spans="1:13" x14ac:dyDescent="0.3">
      <c r="A171" s="73">
        <f>VLOOKUP(C171,'UniqueAuthor#s'!$M$5:$N$68,2,TRUE)</f>
        <v>37</v>
      </c>
      <c r="B171" s="73" t="str">
        <f>IF('Source NewCleanData'!$C1205="lesson2",'Source NewCleanData'!C1205,"")</f>
        <v>lesson2</v>
      </c>
      <c r="C171" s="73">
        <f>IF('Source NewCleanData'!$C1205="lesson2",'Source NewCleanData'!D1205,"")</f>
        <v>596146975</v>
      </c>
      <c r="D171" s="73" t="str">
        <f>IF('Source NewCleanData'!$C1205="lesson2",'Source NewCleanData'!E1205,"")</f>
        <v>ConfirmS=&lt;#J&gt;o&lt;#I&gt;;
ConfirmK=3;</v>
      </c>
      <c r="E171" s="80" t="str">
        <f>IF('Source NewCleanData'!$C1205="lesson2",'Source NewCleanData'!F1205,"")</f>
        <v>2018-05-03T02:14:26.869Z</v>
      </c>
      <c r="F171" s="73" t="s">
        <v>403</v>
      </c>
      <c r="G171" s="75" t="s">
        <v>201</v>
      </c>
      <c r="H171" s="73" t="str">
        <f t="shared" si="18"/>
        <v>Incorrect</v>
      </c>
      <c r="I171" s="75" t="s">
        <v>241</v>
      </c>
      <c r="J171" s="75" t="str">
        <f t="shared" si="19"/>
        <v>Incorrect</v>
      </c>
      <c r="K171" s="75" t="str">
        <f t="shared" si="21"/>
        <v>Incorrect</v>
      </c>
      <c r="M171" s="90" t="str">
        <f t="shared" si="20"/>
        <v/>
      </c>
    </row>
    <row r="172" spans="1:13" x14ac:dyDescent="0.3">
      <c r="A172" s="73">
        <f>VLOOKUP(C172,'UniqueAuthor#s'!$M$5:$N$68,2,TRUE)</f>
        <v>37</v>
      </c>
      <c r="B172" s="73" t="str">
        <f>IF('Source NewCleanData'!$C1206="lesson2",'Source NewCleanData'!C1206,"")</f>
        <v>lesson2</v>
      </c>
      <c r="C172" s="73">
        <f>IF('Source NewCleanData'!$C1206="lesson2",'Source NewCleanData'!D1206,"")</f>
        <v>596146975</v>
      </c>
      <c r="D172" s="73" t="str">
        <f>IF('Source NewCleanData'!$C1206="lesson2",'Source NewCleanData'!E1206,"")</f>
        <v>ConfirmS=&lt;#J&gt;o&lt;#I&gt;;
ConfirmK=#K;</v>
      </c>
      <c r="E172" s="80" t="str">
        <f>IF('Source NewCleanData'!$C1206="lesson2",'Source NewCleanData'!F1206,"")</f>
        <v>2018-05-03T02:14:40.700Z</v>
      </c>
      <c r="F172" s="73" t="s">
        <v>404</v>
      </c>
      <c r="G172" s="75" t="s">
        <v>201</v>
      </c>
      <c r="H172" s="73" t="str">
        <f t="shared" si="18"/>
        <v>Incorrect</v>
      </c>
      <c r="I172" s="75" t="s">
        <v>202</v>
      </c>
      <c r="J172" s="75" t="str">
        <f t="shared" si="19"/>
        <v>Incorrect</v>
      </c>
      <c r="K172" s="75" t="str">
        <f t="shared" si="21"/>
        <v>Incorrect</v>
      </c>
      <c r="M172" s="90" t="str">
        <f t="shared" si="20"/>
        <v/>
      </c>
    </row>
    <row r="173" spans="1:13" x14ac:dyDescent="0.3">
      <c r="A173" s="73">
        <f>VLOOKUP(C173,'UniqueAuthor#s'!$M$5:$N$68,2,TRUE)</f>
        <v>37</v>
      </c>
      <c r="B173" s="73" t="str">
        <f>IF('Source NewCleanData'!$C1207="lesson2",'Source NewCleanData'!C1207,"")</f>
        <v>lesson2</v>
      </c>
      <c r="C173" s="73">
        <f>IF('Source NewCleanData'!$C1207="lesson2",'Source NewCleanData'!D1207,"")</f>
        <v>596146975</v>
      </c>
      <c r="D173" s="73" t="str">
        <f>IF('Source NewCleanData'!$C1207="lesson2",'Source NewCleanData'!E1207,"")</f>
        <v>ConfirmS=&lt;#I&gt;;
ConfirmK=#J;</v>
      </c>
      <c r="E173" s="80" t="str">
        <f>IF('Source NewCleanData'!$C1207="lesson2",'Source NewCleanData'!F1207,"")</f>
        <v>2018-05-03T02:15:30.849Z</v>
      </c>
      <c r="F173" s="73" t="s">
        <v>172</v>
      </c>
      <c r="G173" s="75" t="s">
        <v>173</v>
      </c>
      <c r="H173" s="73" t="str">
        <f t="shared" si="18"/>
        <v>Correct</v>
      </c>
      <c r="I173" s="75" t="s">
        <v>174</v>
      </c>
      <c r="J173" s="75" t="str">
        <f t="shared" si="19"/>
        <v>Correct</v>
      </c>
      <c r="K173" s="75" t="str">
        <f t="shared" si="21"/>
        <v>Correct</v>
      </c>
      <c r="L173">
        <f>COUNTIF($C$6:$C$327,"="&amp;C173)</f>
        <v>14</v>
      </c>
      <c r="M173" s="90" t="str">
        <f t="shared" si="20"/>
        <v/>
      </c>
    </row>
    <row r="174" spans="1:13" x14ac:dyDescent="0.3">
      <c r="A174" s="73">
        <f>VLOOKUP(C174,'UniqueAuthor#s'!$M$5:$N$68,2,TRUE)</f>
        <v>38</v>
      </c>
      <c r="B174" s="73" t="str">
        <f>IF('Source NewCleanData'!$C1226="lesson2",'Source NewCleanData'!C1226,"")</f>
        <v>lesson2</v>
      </c>
      <c r="C174" s="73">
        <f>IF('Source NewCleanData'!$C1226="lesson2",'Source NewCleanData'!D1226,"")</f>
        <v>599521860</v>
      </c>
      <c r="D174" s="73" t="str">
        <f>IF('Source NewCleanData'!$C1226="lesson2",'Source NewCleanData'!E1226,"")</f>
        <v>ConfirmS=&lt;#I&gt;;
ConfirmK=#J;</v>
      </c>
      <c r="E174" s="80" t="str">
        <f>IF('Source NewCleanData'!$C1226="lesson2",'Source NewCleanData'!F1226,"")</f>
        <v>2018-04-30T00:48:10.061Z</v>
      </c>
      <c r="F174" s="73" t="s">
        <v>172</v>
      </c>
      <c r="G174" s="75" t="s">
        <v>173</v>
      </c>
      <c r="H174" s="73" t="str">
        <f t="shared" si="18"/>
        <v>Correct</v>
      </c>
      <c r="I174" s="75" t="s">
        <v>174</v>
      </c>
      <c r="J174" s="75" t="str">
        <f t="shared" si="19"/>
        <v>Correct</v>
      </c>
      <c r="K174" s="75" t="str">
        <f t="shared" si="21"/>
        <v>Correct</v>
      </c>
      <c r="L174">
        <f>COUNTIF($C$6:$C$327,"="&amp;C174)</f>
        <v>1</v>
      </c>
      <c r="M174" s="90" t="str">
        <f t="shared" si="20"/>
        <v/>
      </c>
    </row>
    <row r="175" spans="1:13" x14ac:dyDescent="0.3">
      <c r="A175" s="73">
        <f>VLOOKUP(C175,'UniqueAuthor#s'!$M$5:$N$68,2,TRUE)</f>
        <v>39</v>
      </c>
      <c r="B175" s="73" t="str">
        <f>IF('Source NewCleanData'!$C1242="lesson2",'Source NewCleanData'!C1242,"")</f>
        <v>lesson2</v>
      </c>
      <c r="C175" s="73">
        <f>IF('Source NewCleanData'!$C1242="lesson2",'Source NewCleanData'!D1242,"")</f>
        <v>602371802</v>
      </c>
      <c r="D175" s="73" t="str">
        <f>IF('Source NewCleanData'!$C1242="lesson2",'Source NewCleanData'!E1242,"")</f>
        <v>ConfirmS=&lt;#I&gt;o&lt;#J&gt;o#S;
ConfirmK=#J;</v>
      </c>
      <c r="E175" s="80" t="str">
        <f>IF('Source NewCleanData'!$C1242="lesson2",'Source NewCleanData'!F1242,"")</f>
        <v>2018-04-30T00:05:52.613Z</v>
      </c>
      <c r="F175" s="73" t="s">
        <v>405</v>
      </c>
      <c r="G175" s="75" t="s">
        <v>189</v>
      </c>
      <c r="H175" s="73" t="str">
        <f t="shared" si="18"/>
        <v>Incorrect</v>
      </c>
      <c r="I175" s="75" t="s">
        <v>174</v>
      </c>
      <c r="J175" s="75" t="str">
        <f t="shared" si="19"/>
        <v>Correct</v>
      </c>
      <c r="K175" s="75" t="str">
        <f t="shared" si="21"/>
        <v>Incorrect</v>
      </c>
      <c r="M175" s="90" t="str">
        <f t="shared" si="20"/>
        <v/>
      </c>
    </row>
    <row r="176" spans="1:13" x14ac:dyDescent="0.3">
      <c r="A176" s="73">
        <f>VLOOKUP(C176,'UniqueAuthor#s'!$M$5:$N$68,2,TRUE)</f>
        <v>39</v>
      </c>
      <c r="B176" s="73" t="str">
        <f>IF('Source NewCleanData'!$C1243="lesson2",'Source NewCleanData'!C1243,"")</f>
        <v>lesson2</v>
      </c>
      <c r="C176" s="73">
        <f>IF('Source NewCleanData'!$C1243="lesson2",'Source NewCleanData'!D1243,"")</f>
        <v>602371802</v>
      </c>
      <c r="D176" s="73" t="str">
        <f>IF('Source NewCleanData'!$C1243="lesson2",'Source NewCleanData'!E1243,"")</f>
        <v>ConfirmS=&lt;#J&gt;o&lt;#I&gt;o#S;
ConfirmK=#J;</v>
      </c>
      <c r="E176" s="80" t="str">
        <f>IF('Source NewCleanData'!$C1243="lesson2",'Source NewCleanData'!F1243,"")</f>
        <v>2018-04-30T00:06:04.392Z</v>
      </c>
      <c r="F176" s="73" t="s">
        <v>354</v>
      </c>
      <c r="G176" s="75" t="s">
        <v>183</v>
      </c>
      <c r="H176" s="73" t="str">
        <f t="shared" si="18"/>
        <v>Incorrect</v>
      </c>
      <c r="I176" s="75" t="s">
        <v>174</v>
      </c>
      <c r="J176" s="75" t="str">
        <f t="shared" si="19"/>
        <v>Correct</v>
      </c>
      <c r="K176" s="75" t="str">
        <f t="shared" si="21"/>
        <v>Incorrect</v>
      </c>
      <c r="M176" s="90" t="str">
        <f t="shared" si="20"/>
        <v/>
      </c>
    </row>
    <row r="177" spans="1:13" x14ac:dyDescent="0.3">
      <c r="A177" s="73">
        <f>VLOOKUP(C177,'UniqueAuthor#s'!$M$5:$N$68,2,TRUE)</f>
        <v>39</v>
      </c>
      <c r="B177" s="73" t="str">
        <f>IF('Source NewCleanData'!$C1244="lesson2",'Source NewCleanData'!C1244,"")</f>
        <v>lesson2</v>
      </c>
      <c r="C177" s="73">
        <f>IF('Source NewCleanData'!$C1244="lesson2",'Source NewCleanData'!D1244,"")</f>
        <v>602371802</v>
      </c>
      <c r="D177" s="73" t="str">
        <f>IF('Source NewCleanData'!$C1244="lesson2",'Source NewCleanData'!E1244,"")</f>
        <v>ConfirmS=&lt;#I&gt;o#S;
ConfirmK=#J;</v>
      </c>
      <c r="E177" s="80" t="str">
        <f>IF('Source NewCleanData'!$C1244="lesson2",'Source NewCleanData'!F1244,"")</f>
        <v>2018-04-30T00:06:43.816Z</v>
      </c>
      <c r="F177" s="73" t="s">
        <v>200</v>
      </c>
      <c r="G177" s="75" t="s">
        <v>175</v>
      </c>
      <c r="H177" s="73" t="str">
        <f t="shared" si="18"/>
        <v>Correct</v>
      </c>
      <c r="I177" s="75" t="s">
        <v>174</v>
      </c>
      <c r="J177" s="75" t="str">
        <f t="shared" si="19"/>
        <v>Correct</v>
      </c>
      <c r="K177" s="75" t="str">
        <f t="shared" si="21"/>
        <v>Correct</v>
      </c>
      <c r="L177">
        <f>COUNTIF($C$6:$C$327,"="&amp;C177)</f>
        <v>3</v>
      </c>
      <c r="M177" s="90" t="str">
        <f t="shared" si="20"/>
        <v/>
      </c>
    </row>
    <row r="178" spans="1:13" x14ac:dyDescent="0.3">
      <c r="A178" s="73">
        <f>VLOOKUP(C178,'UniqueAuthor#s'!$M$5:$N$68,2,TRUE)</f>
        <v>40</v>
      </c>
      <c r="B178" s="73" t="str">
        <f>IF('Source NewCleanData'!$C1282="lesson2",'Source NewCleanData'!C1282,"")</f>
        <v>lesson2</v>
      </c>
      <c r="C178" s="73">
        <f>IF('Source NewCleanData'!$C1282="lesson2",'Source NewCleanData'!D1282,"")</f>
        <v>618773139</v>
      </c>
      <c r="D178" s="73" t="str">
        <f>IF('Source NewCleanData'!$C1282="lesson2",'Source NewCleanData'!E1282,"")</f>
        <v>ConfirmS=I;
ConfirmK=J;</v>
      </c>
      <c r="E178" s="80" t="str">
        <f>IF('Source NewCleanData'!$C1282="lesson2",'Source NewCleanData'!F1282,"")</f>
        <v>2018-04-29T20:38:13.830Z</v>
      </c>
      <c r="F178" s="73" t="s">
        <v>225</v>
      </c>
      <c r="G178" s="75" t="s">
        <v>226</v>
      </c>
      <c r="H178" s="73" t="str">
        <f t="shared" si="18"/>
        <v>Incorrect</v>
      </c>
      <c r="I178" s="75" t="s">
        <v>184</v>
      </c>
      <c r="J178" s="75" t="str">
        <f t="shared" si="19"/>
        <v>Incorrect</v>
      </c>
      <c r="K178" s="75" t="str">
        <f t="shared" si="21"/>
        <v>Incorrect</v>
      </c>
      <c r="M178" s="90" t="str">
        <f t="shared" si="20"/>
        <v/>
      </c>
    </row>
    <row r="179" spans="1:13" x14ac:dyDescent="0.3">
      <c r="A179" s="73">
        <f>VLOOKUP(C179,'UniqueAuthor#s'!$M$5:$N$68,2,TRUE)</f>
        <v>40</v>
      </c>
      <c r="B179" s="73" t="str">
        <f>IF('Source NewCleanData'!$C1283="lesson2",'Source NewCleanData'!C1283,"")</f>
        <v>lesson2</v>
      </c>
      <c r="C179" s="73">
        <f>IF('Source NewCleanData'!$C1283="lesson2",'Source NewCleanData'!D1283,"")</f>
        <v>618773139</v>
      </c>
      <c r="D179" s="73" t="str">
        <f>IF('Source NewCleanData'!$C1283="lesson2",'Source NewCleanData'!E1283,"")</f>
        <v>ConfirmS=&lt;#I&gt;o#S;
ConfirmK=J;</v>
      </c>
      <c r="E179" s="80" t="str">
        <f>IF('Source NewCleanData'!$C1283="lesson2",'Source NewCleanData'!F1283,"")</f>
        <v>2018-04-29T20:38:51.418Z</v>
      </c>
      <c r="F179" s="73" t="s">
        <v>196</v>
      </c>
      <c r="G179" s="75" t="s">
        <v>175</v>
      </c>
      <c r="H179" s="73" t="str">
        <f t="shared" si="18"/>
        <v>Correct</v>
      </c>
      <c r="I179" s="75" t="s">
        <v>184</v>
      </c>
      <c r="J179" s="75" t="str">
        <f t="shared" si="19"/>
        <v>Incorrect</v>
      </c>
      <c r="K179" s="75" t="str">
        <f t="shared" si="21"/>
        <v>Incorrect</v>
      </c>
      <c r="L179">
        <f>COUNTIF($C$6:$C$327,"="&amp;C179)</f>
        <v>2</v>
      </c>
      <c r="M179" s="90" t="str">
        <f t="shared" si="20"/>
        <v>Gave Up</v>
      </c>
    </row>
    <row r="180" spans="1:13" x14ac:dyDescent="0.3">
      <c r="A180" s="73">
        <f>VLOOKUP(C180,'UniqueAuthor#s'!$M$5:$N$68,2,TRUE)</f>
        <v>41</v>
      </c>
      <c r="B180" s="73" t="str">
        <f>IF('Source NewCleanData'!$C1290="lesson2",'Source NewCleanData'!C1290,"")</f>
        <v>lesson2</v>
      </c>
      <c r="C180" s="73">
        <f>IF('Source NewCleanData'!$C1290="lesson2",'Source NewCleanData'!D1290,"")</f>
        <v>625941617</v>
      </c>
      <c r="D180" s="73" t="str">
        <f>IF('Source NewCleanData'!$C1290="lesson2",'Source NewCleanData'!E1290,"")</f>
        <v>ConfirmS=&lt;#I&gt;:
ConfirmK=#J;</v>
      </c>
      <c r="E180" s="80" t="str">
        <f>IF('Source NewCleanData'!$C1290="lesson2",'Source NewCleanData'!F1290,"")</f>
        <v>2018-04-26T15:56:42.965Z</v>
      </c>
      <c r="F180" s="73" t="s">
        <v>406</v>
      </c>
      <c r="G180" s="75" t="s">
        <v>303</v>
      </c>
      <c r="H180" s="73" t="str">
        <f t="shared" si="18"/>
        <v>Incorrect</v>
      </c>
      <c r="I180" s="75" t="s">
        <v>174</v>
      </c>
      <c r="J180" s="75" t="str">
        <f t="shared" si="19"/>
        <v>Correct</v>
      </c>
      <c r="K180" s="75" t="str">
        <f t="shared" si="21"/>
        <v>Incorrect</v>
      </c>
      <c r="M180" s="90" t="str">
        <f t="shared" si="20"/>
        <v/>
      </c>
    </row>
    <row r="181" spans="1:13" x14ac:dyDescent="0.3">
      <c r="A181" s="73">
        <f>VLOOKUP(C181,'UniqueAuthor#s'!$M$5:$N$68,2,TRUE)</f>
        <v>41</v>
      </c>
      <c r="B181" s="73" t="str">
        <f>IF('Source NewCleanData'!$C1291="lesson2",'Source NewCleanData'!C1291,"")</f>
        <v>lesson2</v>
      </c>
      <c r="C181" s="73">
        <f>IF('Source NewCleanData'!$C1291="lesson2",'Source NewCleanData'!D1291,"")</f>
        <v>625941617</v>
      </c>
      <c r="D181" s="73" t="str">
        <f>IF('Source NewCleanData'!$C1291="lesson2",'Source NewCleanData'!E1291,"")</f>
        <v>ConfirmS=&lt;#I&gt;;
ConfirmK=#J;</v>
      </c>
      <c r="E181" s="80" t="str">
        <f>IF('Source NewCleanData'!$C1291="lesson2",'Source NewCleanData'!F1291,"")</f>
        <v>2018-04-26T15:56:49.301Z</v>
      </c>
      <c r="F181" s="73" t="s">
        <v>172</v>
      </c>
      <c r="G181" s="75" t="s">
        <v>173</v>
      </c>
      <c r="H181" s="73" t="str">
        <f t="shared" si="18"/>
        <v>Correct</v>
      </c>
      <c r="I181" s="75" t="s">
        <v>174</v>
      </c>
      <c r="J181" s="75" t="str">
        <f t="shared" si="19"/>
        <v>Correct</v>
      </c>
      <c r="K181" s="75" t="str">
        <f t="shared" si="21"/>
        <v>Correct</v>
      </c>
      <c r="L181">
        <f>COUNTIF($C$6:$C$327,"="&amp;C181)</f>
        <v>2</v>
      </c>
      <c r="M181" s="90" t="str">
        <f t="shared" si="20"/>
        <v/>
      </c>
    </row>
    <row r="182" spans="1:13" x14ac:dyDescent="0.3">
      <c r="A182" s="73">
        <f>VLOOKUP(C182,'UniqueAuthor#s'!$M$5:$N$68,2,TRUE)</f>
        <v>42</v>
      </c>
      <c r="B182" s="73" t="str">
        <f>IF('Source NewCleanData'!$C1322="lesson2",'Source NewCleanData'!C1322,"")</f>
        <v>lesson2</v>
      </c>
      <c r="C182" s="73">
        <f>IF('Source NewCleanData'!$C1322="lesson2",'Source NewCleanData'!D1322,"")</f>
        <v>641372445</v>
      </c>
      <c r="D182" s="73" t="str">
        <f>IF('Source NewCleanData'!$C1322="lesson2",'Source NewCleanData'!E1322,"")</f>
        <v>ConfirmS=#So&lt;I&gt;;
ConfirmK=J;</v>
      </c>
      <c r="E182" s="80" t="str">
        <f>IF('Source NewCleanData'!$C1322="lesson2",'Source NewCleanData'!F1322,"")</f>
        <v>2018-04-29T23:20:11.907Z</v>
      </c>
      <c r="F182" s="73" t="s">
        <v>407</v>
      </c>
      <c r="G182" s="75" t="s">
        <v>243</v>
      </c>
      <c r="H182" s="73" t="str">
        <f t="shared" si="18"/>
        <v>Incorrect</v>
      </c>
      <c r="I182" s="75" t="s">
        <v>184</v>
      </c>
      <c r="J182" s="75" t="str">
        <f t="shared" si="19"/>
        <v>Incorrect</v>
      </c>
      <c r="K182" s="75" t="str">
        <f t="shared" si="21"/>
        <v>Incorrect</v>
      </c>
      <c r="M182" s="90" t="str">
        <f t="shared" si="20"/>
        <v/>
      </c>
    </row>
    <row r="183" spans="1:13" x14ac:dyDescent="0.3">
      <c r="A183" s="73">
        <f>VLOOKUP(C183,'UniqueAuthor#s'!$M$5:$N$68,2,TRUE)</f>
        <v>42</v>
      </c>
      <c r="B183" s="73" t="str">
        <f>IF('Source NewCleanData'!$C1323="lesson2",'Source NewCleanData'!C1323,"")</f>
        <v>lesson2</v>
      </c>
      <c r="C183" s="73">
        <f>IF('Source NewCleanData'!$C1323="lesson2",'Source NewCleanData'!D1323,"")</f>
        <v>641372445</v>
      </c>
      <c r="D183" s="73" t="str">
        <f>IF('Source NewCleanData'!$C1323="lesson2",'Source NewCleanData'!E1323,"")</f>
        <v>ConfirmS=#So&lt;#I&gt;;
ConfirmK=#J;</v>
      </c>
      <c r="E183" s="80" t="str">
        <f>IF('Source NewCleanData'!$C1323="lesson2",'Source NewCleanData'!F1323,"")</f>
        <v>2018-04-29T23:20:23.305Z</v>
      </c>
      <c r="F183" s="73" t="s">
        <v>181</v>
      </c>
      <c r="G183" s="75" t="s">
        <v>182</v>
      </c>
      <c r="H183" s="73" t="str">
        <f t="shared" si="18"/>
        <v>Correct</v>
      </c>
      <c r="I183" s="75" t="s">
        <v>174</v>
      </c>
      <c r="J183" s="75" t="str">
        <f t="shared" si="19"/>
        <v>Correct</v>
      </c>
      <c r="K183" s="75" t="str">
        <f t="shared" si="21"/>
        <v>Correct</v>
      </c>
      <c r="L183">
        <f>COUNTIF($C$6:$C$327,"="&amp;C183)</f>
        <v>2</v>
      </c>
      <c r="M183" s="90" t="str">
        <f t="shared" si="20"/>
        <v/>
      </c>
    </row>
    <row r="184" spans="1:13" x14ac:dyDescent="0.3">
      <c r="A184" s="73">
        <f>VLOOKUP(C184,'UniqueAuthor#s'!$M$5:$N$68,2,TRUE)</f>
        <v>43</v>
      </c>
      <c r="B184" s="73" t="str">
        <f>IF('Source NewCleanData'!$C1346="lesson2",'Source NewCleanData'!C1346,"")</f>
        <v>lesson2</v>
      </c>
      <c r="C184" s="73">
        <f>IF('Source NewCleanData'!$C1346="lesson2",'Source NewCleanData'!D1346,"")</f>
        <v>665385044</v>
      </c>
      <c r="D184" s="73" t="str">
        <f>IF('Source NewCleanData'!$C1346="lesson2",'Source NewCleanData'!E1346,"")</f>
        <v>ConfirmS=&lt;#I,#J&gt;;
ConfirmK=&lt;#I&gt;;</v>
      </c>
      <c r="E184" s="80" t="str">
        <f>IF('Source NewCleanData'!$C1346="lesson2",'Source NewCleanData'!F1346,"")</f>
        <v>2018-04-24T13:49:07.936Z</v>
      </c>
      <c r="F184" s="73" t="s">
        <v>408</v>
      </c>
      <c r="G184" s="75" t="s">
        <v>194</v>
      </c>
      <c r="H184" s="73" t="str">
        <f t="shared" si="18"/>
        <v>Incorrect</v>
      </c>
      <c r="I184" s="75" t="s">
        <v>205</v>
      </c>
      <c r="J184" s="75" t="str">
        <f t="shared" si="19"/>
        <v>Incorrect</v>
      </c>
      <c r="K184" s="75" t="str">
        <f t="shared" si="21"/>
        <v>Incorrect</v>
      </c>
      <c r="M184" s="90" t="str">
        <f t="shared" si="20"/>
        <v/>
      </c>
    </row>
    <row r="185" spans="1:13" x14ac:dyDescent="0.3">
      <c r="A185" s="73">
        <f>VLOOKUP(C185,'UniqueAuthor#s'!$M$5:$N$68,2,TRUE)</f>
        <v>43</v>
      </c>
      <c r="B185" s="73" t="str">
        <f>IF('Source NewCleanData'!$C1347="lesson2",'Source NewCleanData'!C1347,"")</f>
        <v>lesson2</v>
      </c>
      <c r="C185" s="73">
        <f>IF('Source NewCleanData'!$C1347="lesson2",'Source NewCleanData'!D1347,"")</f>
        <v>665385044</v>
      </c>
      <c r="D185" s="73" t="str">
        <f>IF('Source NewCleanData'!$C1347="lesson2",'Source NewCleanData'!E1347,"")</f>
        <v>ConfirmS=&lt;#I,#J&gt;;
ConfirmK=#I;</v>
      </c>
      <c r="E185" s="80" t="str">
        <f>IF('Source NewCleanData'!$C1347="lesson2",'Source NewCleanData'!F1347,"")</f>
        <v>2018-04-24T13:49:19.737Z</v>
      </c>
      <c r="F185" s="73" t="s">
        <v>409</v>
      </c>
      <c r="G185" s="75" t="s">
        <v>194</v>
      </c>
      <c r="H185" s="73" t="str">
        <f t="shared" si="18"/>
        <v>Incorrect</v>
      </c>
      <c r="I185" s="75" t="s">
        <v>219</v>
      </c>
      <c r="J185" s="75" t="str">
        <f t="shared" si="19"/>
        <v>Incorrect</v>
      </c>
      <c r="K185" s="75" t="str">
        <f t="shared" si="21"/>
        <v>Incorrect</v>
      </c>
      <c r="M185" s="90" t="str">
        <f t="shared" si="20"/>
        <v/>
      </c>
    </row>
    <row r="186" spans="1:13" x14ac:dyDescent="0.3">
      <c r="A186" s="73">
        <f>VLOOKUP(C186,'UniqueAuthor#s'!$M$5:$N$68,2,TRUE)</f>
        <v>43</v>
      </c>
      <c r="B186" s="73" t="str">
        <f>IF('Source NewCleanData'!$C1348="lesson2",'Source NewCleanData'!C1348,"")</f>
        <v>lesson2</v>
      </c>
      <c r="C186" s="73">
        <f>IF('Source NewCleanData'!$C1348="lesson2",'Source NewCleanData'!D1348,"")</f>
        <v>665385044</v>
      </c>
      <c r="D186" s="73" t="str">
        <f>IF('Source NewCleanData'!$C1348="lesson2",'Source NewCleanData'!E1348,"")</f>
        <v>ConfirmS=&lt;#I,#J&gt;;
ConfirmK=I;</v>
      </c>
      <c r="E186" s="80" t="str">
        <f>IF('Source NewCleanData'!$C1348="lesson2",'Source NewCleanData'!F1348,"")</f>
        <v>2018-04-24T13:49:25.735Z</v>
      </c>
      <c r="F186" s="73" t="s">
        <v>410</v>
      </c>
      <c r="G186" s="75" t="s">
        <v>194</v>
      </c>
      <c r="H186" s="73" t="str">
        <f t="shared" si="18"/>
        <v>Incorrect</v>
      </c>
      <c r="I186" s="75" t="s">
        <v>271</v>
      </c>
      <c r="J186" s="75" t="str">
        <f t="shared" si="19"/>
        <v>Incorrect</v>
      </c>
      <c r="K186" s="75" t="str">
        <f t="shared" si="21"/>
        <v>Incorrect</v>
      </c>
      <c r="M186" s="90" t="str">
        <f t="shared" si="20"/>
        <v/>
      </c>
    </row>
    <row r="187" spans="1:13" x14ac:dyDescent="0.3">
      <c r="A187" s="73">
        <f>VLOOKUP(C187,'UniqueAuthor#s'!$M$5:$N$68,2,TRUE)</f>
        <v>43</v>
      </c>
      <c r="B187" s="73" t="str">
        <f>IF('Source NewCleanData'!$C1349="lesson2",'Source NewCleanData'!C1349,"")</f>
        <v>lesson2</v>
      </c>
      <c r="C187" s="73">
        <f>IF('Source NewCleanData'!$C1349="lesson2",'Source NewCleanData'!D1349,"")</f>
        <v>665385044</v>
      </c>
      <c r="D187" s="73" t="str">
        <f>IF('Source NewCleanData'!$C1349="lesson2",'Source NewCleanData'!E1349,"")</f>
        <v>ConfirmS=&lt;#I,#J&gt;;
ConfirmK=0;</v>
      </c>
      <c r="E187" s="80" t="str">
        <f>IF('Source NewCleanData'!$C1349="lesson2",'Source NewCleanData'!F1349,"")</f>
        <v>2018-04-24T13:50:11.060Z</v>
      </c>
      <c r="F187" s="73" t="s">
        <v>411</v>
      </c>
      <c r="G187" s="75" t="s">
        <v>194</v>
      </c>
      <c r="H187" s="73" t="str">
        <f t="shared" si="18"/>
        <v>Incorrect</v>
      </c>
      <c r="I187" s="75" t="s">
        <v>253</v>
      </c>
      <c r="J187" s="75" t="str">
        <f t="shared" si="19"/>
        <v>Incorrect</v>
      </c>
      <c r="K187" s="75" t="str">
        <f t="shared" si="21"/>
        <v>Incorrect</v>
      </c>
      <c r="M187" s="90" t="str">
        <f t="shared" si="20"/>
        <v/>
      </c>
    </row>
    <row r="188" spans="1:13" x14ac:dyDescent="0.3">
      <c r="A188" s="73">
        <f>VLOOKUP(C188,'UniqueAuthor#s'!$M$5:$N$68,2,TRUE)</f>
        <v>43</v>
      </c>
      <c r="B188" s="73" t="str">
        <f>IF('Source NewCleanData'!$C1350="lesson2",'Source NewCleanData'!C1350,"")</f>
        <v>lesson2</v>
      </c>
      <c r="C188" s="73">
        <f>IF('Source NewCleanData'!$C1350="lesson2",'Source NewCleanData'!D1350,"")</f>
        <v>665385044</v>
      </c>
      <c r="D188" s="73" t="str">
        <f>IF('Source NewCleanData'!$C1350="lesson2",'Source NewCleanData'!E1350,"")</f>
        <v>ConfirmS=&lt;#K,#J&gt;;
ConfirmK=0;</v>
      </c>
      <c r="E188" s="80" t="str">
        <f>IF('Source NewCleanData'!$C1350="lesson2",'Source NewCleanData'!F1350,"")</f>
        <v>2018-04-24T13:50:58.277Z</v>
      </c>
      <c r="F188" s="73" t="s">
        <v>412</v>
      </c>
      <c r="G188" s="75" t="s">
        <v>252</v>
      </c>
      <c r="H188" s="73" t="str">
        <f t="shared" si="18"/>
        <v>Incorrect</v>
      </c>
      <c r="I188" s="75" t="s">
        <v>253</v>
      </c>
      <c r="J188" s="75" t="str">
        <f t="shared" si="19"/>
        <v>Incorrect</v>
      </c>
      <c r="K188" s="75" t="str">
        <f t="shared" si="21"/>
        <v>Incorrect</v>
      </c>
      <c r="M188" s="90" t="str">
        <f t="shared" si="20"/>
        <v/>
      </c>
    </row>
    <row r="189" spans="1:13" x14ac:dyDescent="0.3">
      <c r="A189" s="73">
        <f>VLOOKUP(C189,'UniqueAuthor#s'!$M$5:$N$68,2,TRUE)</f>
        <v>43</v>
      </c>
      <c r="B189" s="73" t="str">
        <f>IF('Source NewCleanData'!$C1351="lesson2",'Source NewCleanData'!C1351,"")</f>
        <v>lesson2</v>
      </c>
      <c r="C189" s="73">
        <f>IF('Source NewCleanData'!$C1351="lesson2",'Source NewCleanData'!D1351,"")</f>
        <v>665385044</v>
      </c>
      <c r="D189" s="73" t="str">
        <f>IF('Source NewCleanData'!$C1351="lesson2",'Source NewCleanData'!E1351,"")</f>
        <v>ConfirmS=&lt;#K,#J&gt;;
ConfirmK=0;</v>
      </c>
      <c r="E189" s="80" t="str">
        <f>IF('Source NewCleanData'!$C1351="lesson2",'Source NewCleanData'!F1351,"")</f>
        <v>2018-04-24T13:51:53.046Z</v>
      </c>
      <c r="F189" s="73" t="s">
        <v>412</v>
      </c>
      <c r="G189" s="75" t="s">
        <v>252</v>
      </c>
      <c r="H189" s="73" t="str">
        <f t="shared" si="18"/>
        <v>Incorrect</v>
      </c>
      <c r="I189" s="75" t="s">
        <v>253</v>
      </c>
      <c r="J189" s="75" t="str">
        <f t="shared" si="19"/>
        <v>Incorrect</v>
      </c>
      <c r="K189" s="75" t="str">
        <f t="shared" si="21"/>
        <v>Incorrect</v>
      </c>
      <c r="M189" s="90" t="str">
        <f t="shared" si="20"/>
        <v/>
      </c>
    </row>
    <row r="190" spans="1:13" x14ac:dyDescent="0.3">
      <c r="A190" s="73">
        <f>VLOOKUP(C190,'UniqueAuthor#s'!$M$5:$N$68,2,TRUE)</f>
        <v>43</v>
      </c>
      <c r="B190" s="73" t="str">
        <f>IF('Source NewCleanData'!$C1354="lesson2",'Source NewCleanData'!C1354,"")</f>
        <v>lesson2</v>
      </c>
      <c r="C190" s="73">
        <f>IF('Source NewCleanData'!$C1354="lesson2",'Source NewCleanData'!D1354,"")</f>
        <v>665385044</v>
      </c>
      <c r="D190" s="73" t="str">
        <f>IF('Source NewCleanData'!$C1354="lesson2",'Source NewCleanData'!E1354,"")</f>
        <v>ConfirmS=&lt;#I&gt;;
ConfirmK=J;</v>
      </c>
      <c r="E190" s="80" t="str">
        <f>IF('Source NewCleanData'!$C1354="lesson2",'Source NewCleanData'!F1354,"")</f>
        <v>2018-04-24T13:55:08.046Z</v>
      </c>
      <c r="F190" s="73" t="s">
        <v>294</v>
      </c>
      <c r="G190" s="75" t="s">
        <v>173</v>
      </c>
      <c r="H190" s="73" t="str">
        <f t="shared" si="18"/>
        <v>Correct</v>
      </c>
      <c r="I190" s="75" t="s">
        <v>184</v>
      </c>
      <c r="J190" s="75" t="str">
        <f t="shared" si="19"/>
        <v>Incorrect</v>
      </c>
      <c r="K190" s="75" t="str">
        <f t="shared" si="21"/>
        <v>Incorrect</v>
      </c>
      <c r="M190" s="90" t="str">
        <f t="shared" si="20"/>
        <v/>
      </c>
    </row>
    <row r="191" spans="1:13" x14ac:dyDescent="0.3">
      <c r="A191" s="73">
        <f>VLOOKUP(C191,'UniqueAuthor#s'!$M$5:$N$68,2,TRUE)</f>
        <v>43</v>
      </c>
      <c r="B191" s="73" t="str">
        <f>IF('Source NewCleanData'!$C1355="lesson2",'Source NewCleanData'!C1355,"")</f>
        <v>lesson2</v>
      </c>
      <c r="C191" s="73">
        <f>IF('Source NewCleanData'!$C1355="lesson2",'Source NewCleanData'!D1355,"")</f>
        <v>665385044</v>
      </c>
      <c r="D191" s="73" t="str">
        <f>IF('Source NewCleanData'!$C1355="lesson2",'Source NewCleanData'!E1355,"")</f>
        <v>ConfirmS=&lt;#I&gt;;
ConfirmK=#J;</v>
      </c>
      <c r="E191" s="80" t="str">
        <f>IF('Source NewCleanData'!$C1355="lesson2",'Source NewCleanData'!F1355,"")</f>
        <v>2018-04-24T13:55:15.079Z</v>
      </c>
      <c r="F191" s="73" t="s">
        <v>172</v>
      </c>
      <c r="G191" s="75" t="s">
        <v>173</v>
      </c>
      <c r="H191" s="73" t="str">
        <f t="shared" si="18"/>
        <v>Correct</v>
      </c>
      <c r="I191" s="75" t="s">
        <v>174</v>
      </c>
      <c r="J191" s="75" t="str">
        <f t="shared" si="19"/>
        <v>Correct</v>
      </c>
      <c r="K191" s="75" t="str">
        <f t="shared" si="21"/>
        <v>Correct</v>
      </c>
      <c r="L191">
        <f>COUNTIF($C$6:$C$327,"="&amp;C191)</f>
        <v>8</v>
      </c>
      <c r="M191" s="90" t="str">
        <f t="shared" si="20"/>
        <v/>
      </c>
    </row>
    <row r="192" spans="1:13" x14ac:dyDescent="0.3">
      <c r="A192" s="73">
        <f>VLOOKUP(C192,'UniqueAuthor#s'!$M$5:$N$68,2,TRUE)</f>
        <v>44</v>
      </c>
      <c r="B192" s="73" t="str">
        <f>IF('Source NewCleanData'!$C1368="lesson2",'Source NewCleanData'!C1368,"")</f>
        <v>lesson2</v>
      </c>
      <c r="C192" s="73">
        <f>IF('Source NewCleanData'!$C1368="lesson2",'Source NewCleanData'!D1368,"")</f>
        <v>667897783</v>
      </c>
      <c r="D192" s="73" t="str">
        <f>IF('Source NewCleanData'!$C1368="lesson2",'Source NewCleanData'!E1368,"")</f>
        <v>ConfirmS=&lt;#I&gt;o&lt;#S&gt;;
ConfirmK=/*expression*/;</v>
      </c>
      <c r="E192" s="80" t="str">
        <f>IF('Source NewCleanData'!$C1368="lesson2",'Source NewCleanData'!F1368,"")</f>
        <v>2018-05-03T21:56:34.701Z</v>
      </c>
      <c r="F192" s="73" t="s">
        <v>413</v>
      </c>
      <c r="G192" s="75" t="s">
        <v>305</v>
      </c>
      <c r="H192" s="73" t="str">
        <f t="shared" si="18"/>
        <v>Incorrect</v>
      </c>
      <c r="I192" s="75" t="s">
        <v>212</v>
      </c>
      <c r="J192" s="75" t="str">
        <f t="shared" si="19"/>
        <v>Incorrect</v>
      </c>
      <c r="K192" s="75" t="str">
        <f t="shared" si="21"/>
        <v>Incorrect</v>
      </c>
      <c r="M192" s="90" t="str">
        <f t="shared" si="20"/>
        <v/>
      </c>
    </row>
    <row r="193" spans="1:13" x14ac:dyDescent="0.3">
      <c r="A193" s="73">
        <f>VLOOKUP(C193,'UniqueAuthor#s'!$M$5:$N$68,2,TRUE)</f>
        <v>44</v>
      </c>
      <c r="B193" s="73" t="str">
        <f>IF('Source NewCleanData'!$C1369="lesson2",'Source NewCleanData'!C1369,"")</f>
        <v>lesson2</v>
      </c>
      <c r="C193" s="73">
        <f>IF('Source NewCleanData'!$C1369="lesson2",'Source NewCleanData'!D1369,"")</f>
        <v>667897783</v>
      </c>
      <c r="D193" s="73" t="str">
        <f>IF('Source NewCleanData'!$C1369="lesson2",'Source NewCleanData'!E1369,"")</f>
        <v>ConfirmS=&lt;#I&gt;o#S;
ConfirmK=/*expression*/;</v>
      </c>
      <c r="E193" s="80" t="str">
        <f>IF('Source NewCleanData'!$C1369="lesson2",'Source NewCleanData'!F1369,"")</f>
        <v>2018-05-03T21:56:42.141Z</v>
      </c>
      <c r="F193" s="73" t="s">
        <v>414</v>
      </c>
      <c r="G193" s="75" t="s">
        <v>175</v>
      </c>
      <c r="H193" s="73" t="str">
        <f t="shared" si="18"/>
        <v>Correct</v>
      </c>
      <c r="I193" s="75" t="s">
        <v>212</v>
      </c>
      <c r="J193" s="75" t="str">
        <f t="shared" si="19"/>
        <v>Incorrect</v>
      </c>
      <c r="K193" s="75" t="str">
        <f t="shared" si="21"/>
        <v>Incorrect</v>
      </c>
      <c r="M193" s="90" t="str">
        <f t="shared" si="20"/>
        <v/>
      </c>
    </row>
    <row r="194" spans="1:13" x14ac:dyDescent="0.3">
      <c r="A194" s="73">
        <f>VLOOKUP(C194,'UniqueAuthor#s'!$M$5:$N$68,2,TRUE)</f>
        <v>44</v>
      </c>
      <c r="B194" s="73" t="str">
        <f>IF('Source NewCleanData'!$C1370="lesson2",'Source NewCleanData'!C1370,"")</f>
        <v>lesson2</v>
      </c>
      <c r="C194" s="73">
        <f>IF('Source NewCleanData'!$C1370="lesson2",'Source NewCleanData'!D1370,"")</f>
        <v>667897783</v>
      </c>
      <c r="D194" s="73" t="str">
        <f>IF('Source NewCleanData'!$C1370="lesson2",'Source NewCleanData'!E1370,"")</f>
        <v>ConfirmS=&lt;#I&gt;o#S;
ConfirmK=/*expression*/;</v>
      </c>
      <c r="E194" s="80" t="str">
        <f>IF('Source NewCleanData'!$C1370="lesson2",'Source NewCleanData'!F1370,"")</f>
        <v>2018-05-03T21:56:54.072Z</v>
      </c>
      <c r="F194" s="73" t="s">
        <v>414</v>
      </c>
      <c r="G194" s="75" t="s">
        <v>175</v>
      </c>
      <c r="H194" s="73" t="str">
        <f t="shared" si="18"/>
        <v>Correct</v>
      </c>
      <c r="I194" s="75" t="s">
        <v>212</v>
      </c>
      <c r="J194" s="75" t="str">
        <f t="shared" si="19"/>
        <v>Incorrect</v>
      </c>
      <c r="K194" s="75" t="str">
        <f t="shared" si="21"/>
        <v>Incorrect</v>
      </c>
      <c r="M194" s="90" t="str">
        <f t="shared" si="20"/>
        <v/>
      </c>
    </row>
    <row r="195" spans="1:13" x14ac:dyDescent="0.3">
      <c r="A195" s="73">
        <f>VLOOKUP(C195,'UniqueAuthor#s'!$M$5:$N$68,2,TRUE)</f>
        <v>44</v>
      </c>
      <c r="B195" s="73" t="str">
        <f>IF('Source NewCleanData'!$C1371="lesson2",'Source NewCleanData'!C1371,"")</f>
        <v>lesson2</v>
      </c>
      <c r="C195" s="73">
        <f>IF('Source NewCleanData'!$C1371="lesson2",'Source NewCleanData'!D1371,"")</f>
        <v>667897783</v>
      </c>
      <c r="D195" s="73" t="str">
        <f>IF('Source NewCleanData'!$C1371="lesson2",'Source NewCleanData'!E1371,"")</f>
        <v>ConfirmS=&lt;#I&gt;o#S;
ConfirmK=&lt;#I&gt;;</v>
      </c>
      <c r="E195" s="80" t="str">
        <f>IF('Source NewCleanData'!$C1371="lesson2",'Source NewCleanData'!F1371,"")</f>
        <v>2018-05-03T21:57:24.739Z</v>
      </c>
      <c r="F195" s="73" t="s">
        <v>415</v>
      </c>
      <c r="G195" s="75" t="s">
        <v>175</v>
      </c>
      <c r="H195" s="73" t="str">
        <f t="shared" si="18"/>
        <v>Correct</v>
      </c>
      <c r="I195" s="75" t="s">
        <v>205</v>
      </c>
      <c r="J195" s="75" t="str">
        <f t="shared" si="19"/>
        <v>Incorrect</v>
      </c>
      <c r="K195" s="75" t="str">
        <f t="shared" si="21"/>
        <v>Incorrect</v>
      </c>
      <c r="M195" s="90" t="str">
        <f t="shared" si="20"/>
        <v/>
      </c>
    </row>
    <row r="196" spans="1:13" x14ac:dyDescent="0.3">
      <c r="A196" s="73">
        <f>VLOOKUP(C196,'UniqueAuthor#s'!$M$5:$N$68,2,TRUE)</f>
        <v>44</v>
      </c>
      <c r="B196" s="73" t="str">
        <f>IF('Source NewCleanData'!$C1372="lesson2",'Source NewCleanData'!C1372,"")</f>
        <v>lesson2</v>
      </c>
      <c r="C196" s="73">
        <f>IF('Source NewCleanData'!$C1372="lesson2",'Source NewCleanData'!D1372,"")</f>
        <v>667897783</v>
      </c>
      <c r="D196" s="73" t="str">
        <f>IF('Source NewCleanData'!$C1372="lesson2",'Source NewCleanData'!E1372,"")</f>
        <v>ConfirmS=&lt;#I&gt;o#S;
ConfirmK=&lt;#J&gt;;</v>
      </c>
      <c r="E196" s="80" t="str">
        <f>IF('Source NewCleanData'!$C1372="lesson2",'Source NewCleanData'!F1372,"")</f>
        <v>2018-05-03T21:57:33.954Z</v>
      </c>
      <c r="F196" s="73" t="s">
        <v>255</v>
      </c>
      <c r="G196" s="75" t="s">
        <v>175</v>
      </c>
      <c r="H196" s="73" t="str">
        <f t="shared" si="18"/>
        <v>Correct</v>
      </c>
      <c r="I196" s="75" t="s">
        <v>190</v>
      </c>
      <c r="J196" s="75" t="str">
        <f t="shared" si="19"/>
        <v>Incorrect</v>
      </c>
      <c r="K196" s="75" t="str">
        <f t="shared" si="21"/>
        <v>Incorrect</v>
      </c>
      <c r="M196" s="90" t="str">
        <f t="shared" si="20"/>
        <v/>
      </c>
    </row>
    <row r="197" spans="1:13" x14ac:dyDescent="0.3">
      <c r="A197" s="73">
        <f>VLOOKUP(C197,'UniqueAuthor#s'!$M$5:$N$68,2,TRUE)</f>
        <v>44</v>
      </c>
      <c r="B197" s="73" t="str">
        <f>IF('Source NewCleanData'!$C1373="lesson2",'Source NewCleanData'!C1373,"")</f>
        <v>lesson2</v>
      </c>
      <c r="C197" s="73">
        <f>IF('Source NewCleanData'!$C1373="lesson2",'Source NewCleanData'!D1373,"")</f>
        <v>667897783</v>
      </c>
      <c r="D197" s="73" t="str">
        <f>IF('Source NewCleanData'!$C1373="lesson2",'Source NewCleanData'!E1373,"")</f>
        <v>ConfirmS=&lt;#I&gt;o#S;
ConfirmK=&lt;J&gt;;</v>
      </c>
      <c r="E197" s="80" t="str">
        <f>IF('Source NewCleanData'!$C1373="lesson2",'Source NewCleanData'!F1373,"")</f>
        <v>2018-05-03T21:57:43.993Z</v>
      </c>
      <c r="F197" s="73" t="s">
        <v>258</v>
      </c>
      <c r="G197" s="75" t="s">
        <v>175</v>
      </c>
      <c r="H197" s="73" t="str">
        <f t="shared" si="18"/>
        <v>Correct</v>
      </c>
      <c r="I197" s="75" t="s">
        <v>195</v>
      </c>
      <c r="J197" s="75" t="str">
        <f t="shared" si="19"/>
        <v>Incorrect</v>
      </c>
      <c r="K197" s="75" t="str">
        <f t="shared" si="21"/>
        <v>Incorrect</v>
      </c>
      <c r="M197" s="90" t="str">
        <f t="shared" si="20"/>
        <v/>
      </c>
    </row>
    <row r="198" spans="1:13" x14ac:dyDescent="0.3">
      <c r="A198" s="73">
        <f>VLOOKUP(C198,'UniqueAuthor#s'!$M$5:$N$68,2,TRUE)</f>
        <v>44</v>
      </c>
      <c r="B198" s="73" t="str">
        <f>IF('Source NewCleanData'!$C1374="lesson2",'Source NewCleanData'!C1374,"")</f>
        <v>lesson2</v>
      </c>
      <c r="C198" s="73">
        <f>IF('Source NewCleanData'!$C1374="lesson2",'Source NewCleanData'!D1374,"")</f>
        <v>667897783</v>
      </c>
      <c r="D198" s="73" t="str">
        <f>IF('Source NewCleanData'!$C1374="lesson2",'Source NewCleanData'!E1374,"")</f>
        <v>ConfirmS=&lt;#I&gt;o#S;
ConfirmK=J;</v>
      </c>
      <c r="E198" s="80" t="str">
        <f>IF('Source NewCleanData'!$C1374="lesson2",'Source NewCleanData'!F1374,"")</f>
        <v>2018-05-03T21:57:59.017Z</v>
      </c>
      <c r="F198" s="73" t="s">
        <v>196</v>
      </c>
      <c r="G198" s="75" t="s">
        <v>175</v>
      </c>
      <c r="H198" s="73" t="str">
        <f t="shared" ref="H198:H261" si="22">IF(OR($G198=$AD$9,$G198=$AD$10,$G198=$AD$11),"Correct","Incorrect")</f>
        <v>Correct</v>
      </c>
      <c r="I198" s="75" t="s">
        <v>184</v>
      </c>
      <c r="J198" s="75" t="str">
        <f t="shared" ref="J198:J261" si="23">IF(I198=$AD$17,"Correct","Incorrect")</f>
        <v>Incorrect</v>
      </c>
      <c r="K198" s="75" t="str">
        <f t="shared" si="21"/>
        <v>Incorrect</v>
      </c>
      <c r="M198" s="90" t="str">
        <f t="shared" ref="M198:M261" si="24">IF(AND(L198&gt;0,K198="Incorrect"),"Gave Up","")</f>
        <v/>
      </c>
    </row>
    <row r="199" spans="1:13" x14ac:dyDescent="0.3">
      <c r="A199" s="73">
        <f>VLOOKUP(C199,'UniqueAuthor#s'!$M$5:$N$68,2,TRUE)</f>
        <v>44</v>
      </c>
      <c r="B199" s="73" t="str">
        <f>IF('Source NewCleanData'!$C1375="lesson2",'Source NewCleanData'!C1375,"")</f>
        <v>lesson2</v>
      </c>
      <c r="C199" s="73">
        <f>IF('Source NewCleanData'!$C1375="lesson2",'Source NewCleanData'!D1375,"")</f>
        <v>667897783</v>
      </c>
      <c r="D199" s="73" t="str">
        <f>IF('Source NewCleanData'!$C1375="lesson2",'Source NewCleanData'!E1375,"")</f>
        <v>ConfirmS=&lt;#I&gt;o#S;
ConfirmK=#J;</v>
      </c>
      <c r="E199" s="80" t="str">
        <f>IF('Source NewCleanData'!$C1375="lesson2",'Source NewCleanData'!F1375,"")</f>
        <v>2018-05-03T21:58:02.799Z</v>
      </c>
      <c r="F199" s="73" t="s">
        <v>200</v>
      </c>
      <c r="G199" s="75" t="s">
        <v>175</v>
      </c>
      <c r="H199" s="73" t="str">
        <f t="shared" si="22"/>
        <v>Correct</v>
      </c>
      <c r="I199" s="75" t="s">
        <v>174</v>
      </c>
      <c r="J199" s="75" t="str">
        <f t="shared" si="23"/>
        <v>Correct</v>
      </c>
      <c r="K199" s="75" t="str">
        <f t="shared" ref="K199:K262" si="25">IF(AND(H199="Correct",J199="Correct"),"Correct","Incorrect")</f>
        <v>Correct</v>
      </c>
      <c r="L199">
        <f>COUNTIF($C$6:$C$327,"="&amp;C199)</f>
        <v>8</v>
      </c>
      <c r="M199" s="90" t="str">
        <f t="shared" si="24"/>
        <v/>
      </c>
    </row>
    <row r="200" spans="1:13" x14ac:dyDescent="0.3">
      <c r="A200" s="73">
        <f>VLOOKUP(C200,'UniqueAuthor#s'!$M$5:$N$68,2,TRUE)</f>
        <v>45</v>
      </c>
      <c r="B200" s="73" t="str">
        <f>IF('Source NewCleanData'!$C1402="lesson2",'Source NewCleanData'!C1402,"")</f>
        <v>lesson2</v>
      </c>
      <c r="C200" s="73">
        <f>IF('Source NewCleanData'!$C1402="lesson2",'Source NewCleanData'!D1402,"")</f>
        <v>675845501</v>
      </c>
      <c r="D200" s="73" t="str">
        <f>IF('Source NewCleanData'!$C1402="lesson2",'Source NewCleanData'!E1402,"")</f>
        <v>ConfirmS=&lt;#I&gt;o#S;
ConfirmK=#J;</v>
      </c>
      <c r="E200" s="80" t="str">
        <f>IF('Source NewCleanData'!$C1402="lesson2",'Source NewCleanData'!F1402,"")</f>
        <v>2018-04-27T15:36:24.819Z</v>
      </c>
      <c r="F200" s="73" t="s">
        <v>200</v>
      </c>
      <c r="G200" s="75" t="s">
        <v>175</v>
      </c>
      <c r="H200" s="73" t="str">
        <f t="shared" si="22"/>
        <v>Correct</v>
      </c>
      <c r="I200" s="75" t="s">
        <v>174</v>
      </c>
      <c r="J200" s="75" t="str">
        <f t="shared" si="23"/>
        <v>Correct</v>
      </c>
      <c r="K200" s="75" t="str">
        <f t="shared" si="25"/>
        <v>Correct</v>
      </c>
      <c r="L200">
        <f>COUNTIF($C$6:$C$327,"="&amp;C200)</f>
        <v>1</v>
      </c>
      <c r="M200" s="90" t="str">
        <f t="shared" si="24"/>
        <v/>
      </c>
    </row>
    <row r="201" spans="1:13" x14ac:dyDescent="0.3">
      <c r="A201" s="73">
        <f>VLOOKUP(C201,'UniqueAuthor#s'!$M$5:$N$68,2,TRUE)</f>
        <v>46</v>
      </c>
      <c r="B201" s="73" t="str">
        <f>IF('Source NewCleanData'!$C1411="lesson2",'Source NewCleanData'!C1411,"")</f>
        <v>lesson2</v>
      </c>
      <c r="C201" s="73">
        <f>IF('Source NewCleanData'!$C1411="lesson2",'Source NewCleanData'!D1411,"")</f>
        <v>722009152</v>
      </c>
      <c r="D201" s="73" t="str">
        <f>IF('Source NewCleanData'!$C1411="lesson2",'Source NewCleanData'!E1411,"")</f>
        <v>ConfirmS=&lt;#J&gt;o&lt;#I&gt;o&lt;#S&gt;;
ConfirmK=&lt;S&gt;o&lt;#K&gt;;</v>
      </c>
      <c r="E201" s="80" t="str">
        <f>IF('Source NewCleanData'!$C1411="lesson2",'Source NewCleanData'!F1411,"")</f>
        <v>2018-04-26T13:39:12.595Z</v>
      </c>
      <c r="F201" s="73" t="s">
        <v>416</v>
      </c>
      <c r="G201" s="75" t="s">
        <v>307</v>
      </c>
      <c r="H201" s="73" t="str">
        <f t="shared" si="22"/>
        <v>Incorrect</v>
      </c>
      <c r="I201" s="75" t="s">
        <v>321</v>
      </c>
      <c r="J201" s="75" t="str">
        <f t="shared" si="23"/>
        <v>Incorrect</v>
      </c>
      <c r="K201" s="75" t="str">
        <f t="shared" si="25"/>
        <v>Incorrect</v>
      </c>
      <c r="M201" s="90" t="str">
        <f t="shared" si="24"/>
        <v/>
      </c>
    </row>
    <row r="202" spans="1:13" x14ac:dyDescent="0.3">
      <c r="A202" s="73">
        <f>VLOOKUP(C202,'UniqueAuthor#s'!$M$5:$N$68,2,TRUE)</f>
        <v>46</v>
      </c>
      <c r="B202" s="73" t="str">
        <f>IF('Source NewCleanData'!$C1412="lesson2",'Source NewCleanData'!C1412,"")</f>
        <v>lesson2</v>
      </c>
      <c r="C202" s="73">
        <f>IF('Source NewCleanData'!$C1412="lesson2",'Source NewCleanData'!D1412,"")</f>
        <v>722009152</v>
      </c>
      <c r="D202" s="73" t="str">
        <f>IF('Source NewCleanData'!$C1412="lesson2",'Source NewCleanData'!E1412,"")</f>
        <v>ConfirmS=&lt;#J&gt;o&lt;#I&gt;o#S;
ConfirmK=So&lt;#K&gt;;</v>
      </c>
      <c r="E202" s="80" t="str">
        <f>IF('Source NewCleanData'!$C1412="lesson2",'Source NewCleanData'!F1412,"")</f>
        <v>2018-04-26T13:39:32.728Z</v>
      </c>
      <c r="F202" s="73" t="s">
        <v>417</v>
      </c>
      <c r="G202" s="75" t="s">
        <v>183</v>
      </c>
      <c r="H202" s="73" t="str">
        <f t="shared" si="22"/>
        <v>Incorrect</v>
      </c>
      <c r="I202" s="75" t="s">
        <v>323</v>
      </c>
      <c r="J202" s="75" t="str">
        <f t="shared" si="23"/>
        <v>Incorrect</v>
      </c>
      <c r="K202" s="75" t="str">
        <f t="shared" si="25"/>
        <v>Incorrect</v>
      </c>
      <c r="M202" s="90" t="str">
        <f t="shared" si="24"/>
        <v/>
      </c>
    </row>
    <row r="203" spans="1:13" x14ac:dyDescent="0.3">
      <c r="A203" s="73">
        <f>VLOOKUP(C203,'UniqueAuthor#s'!$M$5:$N$68,2,TRUE)</f>
        <v>46</v>
      </c>
      <c r="B203" s="73" t="str">
        <f>IF('Source NewCleanData'!$C1413="lesson2",'Source NewCleanData'!C1413,"")</f>
        <v>lesson2</v>
      </c>
      <c r="C203" s="73">
        <f>IF('Source NewCleanData'!$C1413="lesson2",'Source NewCleanData'!D1413,"")</f>
        <v>722009152</v>
      </c>
      <c r="D203" s="73" t="str">
        <f>IF('Source NewCleanData'!$C1413="lesson2",'Source NewCleanData'!E1413,"")</f>
        <v>ConfirmS=&lt;#I&gt;o&lt;#J&gt;o#S;
ConfirmK=#K;</v>
      </c>
      <c r="E203" s="80" t="str">
        <f>IF('Source NewCleanData'!$C1413="lesson2",'Source NewCleanData'!F1413,"")</f>
        <v>2018-04-26T13:42:28.407Z</v>
      </c>
      <c r="F203" s="73" t="s">
        <v>418</v>
      </c>
      <c r="G203" s="75" t="s">
        <v>189</v>
      </c>
      <c r="H203" s="73" t="str">
        <f t="shared" si="22"/>
        <v>Incorrect</v>
      </c>
      <c r="I203" s="75" t="s">
        <v>202</v>
      </c>
      <c r="J203" s="75" t="str">
        <f t="shared" si="23"/>
        <v>Incorrect</v>
      </c>
      <c r="K203" s="75" t="str">
        <f t="shared" si="25"/>
        <v>Incorrect</v>
      </c>
      <c r="M203" s="90" t="str">
        <f t="shared" si="24"/>
        <v/>
      </c>
    </row>
    <row r="204" spans="1:13" x14ac:dyDescent="0.3">
      <c r="A204" s="73">
        <f>VLOOKUP(C204,'UniqueAuthor#s'!$M$5:$N$68,2,TRUE)</f>
        <v>46</v>
      </c>
      <c r="B204" s="73" t="str">
        <f>IF('Source NewCleanData'!$C1415="lesson2",'Source NewCleanData'!C1415,"")</f>
        <v>lesson2</v>
      </c>
      <c r="C204" s="73">
        <f>IF('Source NewCleanData'!$C1415="lesson2",'Source NewCleanData'!D1415,"")</f>
        <v>722009152</v>
      </c>
      <c r="D204" s="73" t="str">
        <f>IF('Source NewCleanData'!$C1415="lesson2",'Source NewCleanData'!E1415,"")</f>
        <v>ConfirmS=&lt;I&gt;o&lt;J&gt;o#S;
ConfirmK=&lt;I&gt;;</v>
      </c>
      <c r="E204" s="80" t="str">
        <f>IF('Source NewCleanData'!$C1415="lesson2",'Source NewCleanData'!F1415,"")</f>
        <v>2018-04-26T16:00:58.278Z</v>
      </c>
      <c r="F204" s="73" t="s">
        <v>419</v>
      </c>
      <c r="G204" s="75" t="s">
        <v>256</v>
      </c>
      <c r="H204" s="73" t="str">
        <f t="shared" si="22"/>
        <v>Incorrect</v>
      </c>
      <c r="I204" s="75" t="s">
        <v>235</v>
      </c>
      <c r="J204" s="75" t="str">
        <f t="shared" si="23"/>
        <v>Incorrect</v>
      </c>
      <c r="K204" s="75" t="str">
        <f t="shared" si="25"/>
        <v>Incorrect</v>
      </c>
      <c r="M204" s="90" t="str">
        <f t="shared" si="24"/>
        <v/>
      </c>
    </row>
    <row r="205" spans="1:13" x14ac:dyDescent="0.3">
      <c r="A205" s="73">
        <f>VLOOKUP(C205,'UniqueAuthor#s'!$M$5:$N$68,2,TRUE)</f>
        <v>46</v>
      </c>
      <c r="B205" s="73" t="str">
        <f>IF('Source NewCleanData'!$C1416="lesson2",'Source NewCleanData'!C1416,"")</f>
        <v>lesson2</v>
      </c>
      <c r="C205" s="73">
        <f>IF('Source NewCleanData'!$C1416="lesson2",'Source NewCleanData'!D1416,"")</f>
        <v>722009152</v>
      </c>
      <c r="D205" s="73" t="str">
        <f>IF('Source NewCleanData'!$C1416="lesson2",'Source NewCleanData'!E1416,"")</f>
        <v>ConfirmS=&lt;J&gt;o&lt;I&gt;o#S;
ConfirmK=&lt;J&gt;;</v>
      </c>
      <c r="E205" s="80" t="str">
        <f>IF('Source NewCleanData'!$C1416="lesson2",'Source NewCleanData'!F1416,"")</f>
        <v>2018-04-26T16:01:42.981Z</v>
      </c>
      <c r="F205" s="73" t="s">
        <v>420</v>
      </c>
      <c r="G205" s="75" t="s">
        <v>223</v>
      </c>
      <c r="H205" s="73" t="str">
        <f t="shared" si="22"/>
        <v>Incorrect</v>
      </c>
      <c r="I205" s="75" t="s">
        <v>195</v>
      </c>
      <c r="J205" s="75" t="str">
        <f t="shared" si="23"/>
        <v>Incorrect</v>
      </c>
      <c r="K205" s="75" t="str">
        <f t="shared" si="25"/>
        <v>Incorrect</v>
      </c>
      <c r="M205" s="90" t="str">
        <f t="shared" si="24"/>
        <v/>
      </c>
    </row>
    <row r="206" spans="1:13" x14ac:dyDescent="0.3">
      <c r="A206" s="73">
        <f>VLOOKUP(C206,'UniqueAuthor#s'!$M$5:$N$68,2,TRUE)</f>
        <v>46</v>
      </c>
      <c r="B206" s="73" t="str">
        <f>IF('Source NewCleanData'!$C1417="lesson2",'Source NewCleanData'!C1417,"")</f>
        <v>lesson2</v>
      </c>
      <c r="C206" s="73">
        <f>IF('Source NewCleanData'!$C1417="lesson2",'Source NewCleanData'!D1417,"")</f>
        <v>722009152</v>
      </c>
      <c r="D206" s="73" t="str">
        <f>IF('Source NewCleanData'!$C1417="lesson2",'Source NewCleanData'!E1417,"")</f>
        <v>ConfirmS=&lt;J&gt;o&lt;I&gt;o#S;
ConfirmK=J;</v>
      </c>
      <c r="E206" s="80" t="str">
        <f>IF('Source NewCleanData'!$C1417="lesson2",'Source NewCleanData'!F1417,"")</f>
        <v>2018-04-26T16:01:59.492Z</v>
      </c>
      <c r="F206" s="73" t="s">
        <v>231</v>
      </c>
      <c r="G206" s="75" t="s">
        <v>223</v>
      </c>
      <c r="H206" s="73" t="str">
        <f t="shared" si="22"/>
        <v>Incorrect</v>
      </c>
      <c r="I206" s="75" t="s">
        <v>184</v>
      </c>
      <c r="J206" s="75" t="str">
        <f t="shared" si="23"/>
        <v>Incorrect</v>
      </c>
      <c r="K206" s="75" t="str">
        <f t="shared" si="25"/>
        <v>Incorrect</v>
      </c>
      <c r="M206" s="90" t="str">
        <f t="shared" si="24"/>
        <v/>
      </c>
    </row>
    <row r="207" spans="1:13" x14ac:dyDescent="0.3">
      <c r="A207" s="73">
        <f>VLOOKUP(C207,'UniqueAuthor#s'!$M$5:$N$68,2,TRUE)</f>
        <v>46</v>
      </c>
      <c r="B207" s="73" t="str">
        <f>IF('Source NewCleanData'!$C1418="lesson2",'Source NewCleanData'!C1418,"")</f>
        <v>lesson2</v>
      </c>
      <c r="C207" s="73">
        <f>IF('Source NewCleanData'!$C1418="lesson2",'Source NewCleanData'!D1418,"")</f>
        <v>722009152</v>
      </c>
      <c r="D207" s="73" t="str">
        <f>IF('Source NewCleanData'!$C1418="lesson2",'Source NewCleanData'!E1418,"")</f>
        <v>ConfirmS=&lt;#J&gt;o&lt;#I&gt;o#S;
ConfirmK=#J;</v>
      </c>
      <c r="E207" s="80" t="str">
        <f>IF('Source NewCleanData'!$C1418="lesson2",'Source NewCleanData'!F1418,"")</f>
        <v>2018-04-26T16:02:39.839Z</v>
      </c>
      <c r="F207" s="73" t="s">
        <v>354</v>
      </c>
      <c r="G207" s="75" t="s">
        <v>183</v>
      </c>
      <c r="H207" s="73" t="str">
        <f t="shared" si="22"/>
        <v>Incorrect</v>
      </c>
      <c r="I207" s="75" t="s">
        <v>174</v>
      </c>
      <c r="J207" s="75" t="str">
        <f t="shared" si="23"/>
        <v>Correct</v>
      </c>
      <c r="K207" s="75" t="str">
        <f t="shared" si="25"/>
        <v>Incorrect</v>
      </c>
      <c r="M207" s="90" t="str">
        <f t="shared" si="24"/>
        <v/>
      </c>
    </row>
    <row r="208" spans="1:13" x14ac:dyDescent="0.3">
      <c r="A208" s="73">
        <f>VLOOKUP(C208,'UniqueAuthor#s'!$M$5:$N$68,2,TRUE)</f>
        <v>46</v>
      </c>
      <c r="B208" s="73" t="str">
        <f>IF('Source NewCleanData'!$C1419="lesson2",'Source NewCleanData'!C1419,"")</f>
        <v>lesson2</v>
      </c>
      <c r="C208" s="73">
        <f>IF('Source NewCleanData'!$C1419="lesson2",'Source NewCleanData'!D1419,"")</f>
        <v>722009152</v>
      </c>
      <c r="D208" s="73" t="str">
        <f>IF('Source NewCleanData'!$C1419="lesson2",'Source NewCleanData'!E1419,"")</f>
        <v>ConfirmS=&lt;#J,#I&gt;o#S;
ConfirmK=#J;</v>
      </c>
      <c r="E208" s="80" t="str">
        <f>IF('Source NewCleanData'!$C1419="lesson2",'Source NewCleanData'!F1419,"")</f>
        <v>2018-04-26T16:03:47.378Z</v>
      </c>
      <c r="F208" s="73" t="s">
        <v>421</v>
      </c>
      <c r="G208" s="75" t="s">
        <v>309</v>
      </c>
      <c r="H208" s="73" t="str">
        <f t="shared" si="22"/>
        <v>Incorrect</v>
      </c>
      <c r="I208" s="75" t="s">
        <v>174</v>
      </c>
      <c r="J208" s="75" t="str">
        <f t="shared" si="23"/>
        <v>Correct</v>
      </c>
      <c r="K208" s="75" t="str">
        <f t="shared" si="25"/>
        <v>Incorrect</v>
      </c>
      <c r="M208" s="90" t="str">
        <f t="shared" si="24"/>
        <v/>
      </c>
    </row>
    <row r="209" spans="1:13" x14ac:dyDescent="0.3">
      <c r="A209" s="73">
        <f>VLOOKUP(C209,'UniqueAuthor#s'!$M$5:$N$68,2,TRUE)</f>
        <v>46</v>
      </c>
      <c r="B209" s="73" t="str">
        <f>IF('Source NewCleanData'!$C1420="lesson2",'Source NewCleanData'!C1420,"")</f>
        <v>lesson2</v>
      </c>
      <c r="C209" s="73">
        <f>IF('Source NewCleanData'!$C1420="lesson2",'Source NewCleanData'!D1420,"")</f>
        <v>722009152</v>
      </c>
      <c r="D209" s="73" t="str">
        <f>IF('Source NewCleanData'!$C1420="lesson2",'Source NewCleanData'!E1420,"")</f>
        <v>ConfirmS=&lt;#J&gt;o&lt;#I&gt;o#S;
ConfirmK=#J;</v>
      </c>
      <c r="E209" s="80" t="str">
        <f>IF('Source NewCleanData'!$C1420="lesson2",'Source NewCleanData'!F1420,"")</f>
        <v>2018-04-26T16:04:05.362Z</v>
      </c>
      <c r="F209" s="73" t="s">
        <v>354</v>
      </c>
      <c r="G209" s="75" t="s">
        <v>183</v>
      </c>
      <c r="H209" s="73" t="str">
        <f t="shared" si="22"/>
        <v>Incorrect</v>
      </c>
      <c r="I209" s="75" t="s">
        <v>174</v>
      </c>
      <c r="J209" s="75" t="str">
        <f t="shared" si="23"/>
        <v>Correct</v>
      </c>
      <c r="K209" s="75" t="str">
        <f t="shared" si="25"/>
        <v>Incorrect</v>
      </c>
      <c r="M209" s="90" t="str">
        <f t="shared" si="24"/>
        <v/>
      </c>
    </row>
    <row r="210" spans="1:13" x14ac:dyDescent="0.3">
      <c r="A210" s="73">
        <f>VLOOKUP(C210,'UniqueAuthor#s'!$M$5:$N$68,2,TRUE)</f>
        <v>46</v>
      </c>
      <c r="B210" s="73" t="str">
        <f>IF('Source NewCleanData'!$C1421="lesson2",'Source NewCleanData'!C1421,"")</f>
        <v>lesson2</v>
      </c>
      <c r="C210" s="73">
        <f>IF('Source NewCleanData'!$C1421="lesson2",'Source NewCleanData'!D1421,"")</f>
        <v>722009152</v>
      </c>
      <c r="D210" s="73" t="str">
        <f>IF('Source NewCleanData'!$C1421="lesson2",'Source NewCleanData'!E1421,"")</f>
        <v>ConfirmS=&lt;#I&gt;o&lt;#J&gt;o#S;
ConfirmK=#J;</v>
      </c>
      <c r="E210" s="80" t="str">
        <f>IF('Source NewCleanData'!$C1421="lesson2",'Source NewCleanData'!F1421,"")</f>
        <v>2018-04-26T16:04:19.856Z</v>
      </c>
      <c r="F210" s="73" t="s">
        <v>405</v>
      </c>
      <c r="G210" s="75" t="s">
        <v>189</v>
      </c>
      <c r="H210" s="73" t="str">
        <f t="shared" si="22"/>
        <v>Incorrect</v>
      </c>
      <c r="I210" s="75" t="s">
        <v>174</v>
      </c>
      <c r="J210" s="75" t="str">
        <f t="shared" si="23"/>
        <v>Correct</v>
      </c>
      <c r="K210" s="75" t="str">
        <f t="shared" si="25"/>
        <v>Incorrect</v>
      </c>
      <c r="M210" s="90" t="str">
        <f t="shared" si="24"/>
        <v/>
      </c>
    </row>
    <row r="211" spans="1:13" x14ac:dyDescent="0.3">
      <c r="A211" s="73">
        <f>VLOOKUP(C211,'UniqueAuthor#s'!$M$5:$N$68,2,TRUE)</f>
        <v>46</v>
      </c>
      <c r="B211" s="73" t="str">
        <f>IF('Source NewCleanData'!$C1422="lesson2",'Source NewCleanData'!C1422,"")</f>
        <v>lesson2</v>
      </c>
      <c r="C211" s="73">
        <f>IF('Source NewCleanData'!$C1422="lesson2",'Source NewCleanData'!D1422,"")</f>
        <v>722009152</v>
      </c>
      <c r="D211" s="73" t="str">
        <f>IF('Source NewCleanData'!$C1422="lesson2",'Source NewCleanData'!E1422,"")</f>
        <v>ConfirmS=&lt;I&gt;o&lt;J&gt;o#S;
ConfirmK=#J;</v>
      </c>
      <c r="E211" s="80" t="str">
        <f>IF('Source NewCleanData'!$C1422="lesson2",'Source NewCleanData'!F1422,"")</f>
        <v>2018-04-26T16:06:20.633Z</v>
      </c>
      <c r="F211" s="73" t="s">
        <v>422</v>
      </c>
      <c r="G211" s="75" t="s">
        <v>256</v>
      </c>
      <c r="H211" s="73" t="str">
        <f t="shared" si="22"/>
        <v>Incorrect</v>
      </c>
      <c r="I211" s="75" t="s">
        <v>174</v>
      </c>
      <c r="J211" s="75" t="str">
        <f t="shared" si="23"/>
        <v>Correct</v>
      </c>
      <c r="K211" s="75" t="str">
        <f t="shared" si="25"/>
        <v>Incorrect</v>
      </c>
      <c r="M211" s="90" t="str">
        <f t="shared" si="24"/>
        <v/>
      </c>
    </row>
    <row r="212" spans="1:13" x14ac:dyDescent="0.3">
      <c r="A212" s="73">
        <f>VLOOKUP(C212,'UniqueAuthor#s'!$M$5:$N$68,2,TRUE)</f>
        <v>46</v>
      </c>
      <c r="B212" s="73" t="str">
        <f>IF('Source NewCleanData'!$C1423="lesson2",'Source NewCleanData'!C1423,"")</f>
        <v>lesson2</v>
      </c>
      <c r="C212" s="73">
        <f>IF('Source NewCleanData'!$C1423="lesson2",'Source NewCleanData'!D1423,"")</f>
        <v>722009152</v>
      </c>
      <c r="D212" s="73" t="str">
        <f>IF('Source NewCleanData'!$C1423="lesson2",'Source NewCleanData'!E1423,"")</f>
        <v>ConfirmS=&lt;I&gt;o&lt;J&gt;oS;
ConfirmK=#J;</v>
      </c>
      <c r="E212" s="80" t="str">
        <f>IF('Source NewCleanData'!$C1423="lesson2",'Source NewCleanData'!F1423,"")</f>
        <v>2018-04-26T16:06:25.045Z</v>
      </c>
      <c r="F212" s="73" t="s">
        <v>423</v>
      </c>
      <c r="G212" s="75" t="s">
        <v>232</v>
      </c>
      <c r="H212" s="73" t="str">
        <f t="shared" si="22"/>
        <v>Incorrect</v>
      </c>
      <c r="I212" s="75" t="s">
        <v>174</v>
      </c>
      <c r="J212" s="75" t="str">
        <f t="shared" si="23"/>
        <v>Correct</v>
      </c>
      <c r="K212" s="75" t="str">
        <f t="shared" si="25"/>
        <v>Incorrect</v>
      </c>
      <c r="M212" s="90" t="str">
        <f t="shared" si="24"/>
        <v/>
      </c>
    </row>
    <row r="213" spans="1:13" x14ac:dyDescent="0.3">
      <c r="A213" s="73">
        <f>VLOOKUP(C213,'UniqueAuthor#s'!$M$5:$N$68,2,TRUE)</f>
        <v>46</v>
      </c>
      <c r="B213" s="73" t="str">
        <f>IF('Source NewCleanData'!$C1424="lesson2",'Source NewCleanData'!C1424,"")</f>
        <v>lesson2</v>
      </c>
      <c r="C213" s="73">
        <f>IF('Source NewCleanData'!$C1424="lesson2",'Source NewCleanData'!D1424,"")</f>
        <v>722009152</v>
      </c>
      <c r="D213" s="73" t="str">
        <f>IF('Source NewCleanData'!$C1424="lesson2",'Source NewCleanData'!E1424,"")</f>
        <v>ConfirmS=&lt;I&gt;o&lt;J&gt;oS;
ConfirmK=#J;</v>
      </c>
      <c r="E213" s="80" t="str">
        <f>IF('Source NewCleanData'!$C1424="lesson2",'Source NewCleanData'!F1424,"")</f>
        <v>2018-04-26T16:06:28.913Z</v>
      </c>
      <c r="F213" s="73" t="s">
        <v>423</v>
      </c>
      <c r="G213" s="75" t="s">
        <v>232</v>
      </c>
      <c r="H213" s="73" t="str">
        <f t="shared" si="22"/>
        <v>Incorrect</v>
      </c>
      <c r="I213" s="75" t="s">
        <v>174</v>
      </c>
      <c r="J213" s="75" t="str">
        <f t="shared" si="23"/>
        <v>Correct</v>
      </c>
      <c r="K213" s="75" t="str">
        <f t="shared" si="25"/>
        <v>Incorrect</v>
      </c>
      <c r="M213" s="90" t="str">
        <f t="shared" si="24"/>
        <v/>
      </c>
    </row>
    <row r="214" spans="1:13" x14ac:dyDescent="0.3">
      <c r="A214" s="73">
        <f>VLOOKUP(C214,'UniqueAuthor#s'!$M$5:$N$68,2,TRUE)</f>
        <v>46</v>
      </c>
      <c r="B214" s="73" t="str">
        <f>IF('Source NewCleanData'!$C1425="lesson2",'Source NewCleanData'!C1425,"")</f>
        <v>lesson2</v>
      </c>
      <c r="C214" s="73">
        <f>IF('Source NewCleanData'!$C1425="lesson2",'Source NewCleanData'!D1425,"")</f>
        <v>722009152</v>
      </c>
      <c r="D214" s="73" t="str">
        <f>IF('Source NewCleanData'!$C1425="lesson2",'Source NewCleanData'!E1425,"")</f>
        <v>ConfirmS=&lt;I&gt;o&lt;J&gt;oS;
ConfirmK=#J;</v>
      </c>
      <c r="E214" s="80" t="str">
        <f>IF('Source NewCleanData'!$C1425="lesson2",'Source NewCleanData'!F1425,"")</f>
        <v>2018-04-26T16:06:36.216Z</v>
      </c>
      <c r="F214" s="73" t="s">
        <v>423</v>
      </c>
      <c r="G214" s="75" t="s">
        <v>232</v>
      </c>
      <c r="H214" s="73" t="str">
        <f t="shared" si="22"/>
        <v>Incorrect</v>
      </c>
      <c r="I214" s="75" t="s">
        <v>174</v>
      </c>
      <c r="J214" s="75" t="str">
        <f t="shared" si="23"/>
        <v>Correct</v>
      </c>
      <c r="K214" s="75" t="str">
        <f t="shared" si="25"/>
        <v>Incorrect</v>
      </c>
      <c r="M214" s="90" t="str">
        <f t="shared" si="24"/>
        <v/>
      </c>
    </row>
    <row r="215" spans="1:13" x14ac:dyDescent="0.3">
      <c r="A215" s="73">
        <f>VLOOKUP(C215,'UniqueAuthor#s'!$M$5:$N$68,2,TRUE)</f>
        <v>46</v>
      </c>
      <c r="B215" s="73" t="str">
        <f>IF('Source NewCleanData'!$C1426="lesson2",'Source NewCleanData'!C1426,"")</f>
        <v>lesson2</v>
      </c>
      <c r="C215" s="73">
        <f>IF('Source NewCleanData'!$C1426="lesson2",'Source NewCleanData'!D1426,"")</f>
        <v>722009152</v>
      </c>
      <c r="D215" s="73" t="str">
        <f>IF('Source NewCleanData'!$C1426="lesson2",'Source NewCleanData'!E1426,"")</f>
        <v>ConfirmS=&lt;I&gt;o&lt;#J&gt;o#S;
ConfirmK=#J;</v>
      </c>
      <c r="E215" s="80" t="str">
        <f>IF('Source NewCleanData'!$C1426="lesson2",'Source NewCleanData'!F1426,"")</f>
        <v>2018-04-26T16:06:51.730Z</v>
      </c>
      <c r="F215" s="73" t="s">
        <v>424</v>
      </c>
      <c r="G215" s="75" t="s">
        <v>311</v>
      </c>
      <c r="H215" s="73" t="str">
        <f t="shared" si="22"/>
        <v>Incorrect</v>
      </c>
      <c r="I215" s="75" t="s">
        <v>174</v>
      </c>
      <c r="J215" s="75" t="str">
        <f t="shared" si="23"/>
        <v>Correct</v>
      </c>
      <c r="K215" s="75" t="str">
        <f t="shared" si="25"/>
        <v>Incorrect</v>
      </c>
      <c r="M215" s="90" t="str">
        <f t="shared" si="24"/>
        <v/>
      </c>
    </row>
    <row r="216" spans="1:13" x14ac:dyDescent="0.3">
      <c r="A216" s="73">
        <f>VLOOKUP(C216,'UniqueAuthor#s'!$M$5:$N$68,2,TRUE)</f>
        <v>46</v>
      </c>
      <c r="B216" s="73" t="str">
        <f>IF('Source NewCleanData'!$C1427="lesson2",'Source NewCleanData'!C1427,"")</f>
        <v>lesson2</v>
      </c>
      <c r="C216" s="73">
        <f>IF('Source NewCleanData'!$C1427="lesson2",'Source NewCleanData'!D1427,"")</f>
        <v>722009152</v>
      </c>
      <c r="D216" s="73" t="str">
        <f>IF('Source NewCleanData'!$C1427="lesson2",'Source NewCleanData'!E1427,"")</f>
        <v>ConfirmS=&lt;#J&gt;oS;
ConfirmK=#J;</v>
      </c>
      <c r="E216" s="80" t="str">
        <f>IF('Source NewCleanData'!$C1427="lesson2",'Source NewCleanData'!F1427,"")</f>
        <v>2018-04-26T16:06:59.767Z</v>
      </c>
      <c r="F216" s="73" t="s">
        <v>425</v>
      </c>
      <c r="G216" s="75" t="s">
        <v>314</v>
      </c>
      <c r="H216" s="73" t="str">
        <f t="shared" si="22"/>
        <v>Incorrect</v>
      </c>
      <c r="I216" s="75" t="s">
        <v>174</v>
      </c>
      <c r="J216" s="75" t="str">
        <f t="shared" si="23"/>
        <v>Correct</v>
      </c>
      <c r="K216" s="75" t="str">
        <f t="shared" si="25"/>
        <v>Incorrect</v>
      </c>
      <c r="M216" s="90" t="str">
        <f t="shared" si="24"/>
        <v/>
      </c>
    </row>
    <row r="217" spans="1:13" x14ac:dyDescent="0.3">
      <c r="A217" s="73">
        <f>VLOOKUP(C217,'UniqueAuthor#s'!$M$5:$N$68,2,TRUE)</f>
        <v>46</v>
      </c>
      <c r="B217" s="73" t="str">
        <f>IF('Source NewCleanData'!$C1428="lesson2",'Source NewCleanData'!C1428,"")</f>
        <v>lesson2</v>
      </c>
      <c r="C217" s="73">
        <f>IF('Source NewCleanData'!$C1428="lesson2",'Source NewCleanData'!D1428,"")</f>
        <v>722009152</v>
      </c>
      <c r="D217" s="73" t="str">
        <f>IF('Source NewCleanData'!$C1428="lesson2",'Source NewCleanData'!E1428,"")</f>
        <v>ConfirmS=&lt;J&gt;oS;
ConfirmK=#J;</v>
      </c>
      <c r="E217" s="80" t="str">
        <f>IF('Source NewCleanData'!$C1428="lesson2",'Source NewCleanData'!F1428,"")</f>
        <v>2018-04-26T16:07:03.518Z</v>
      </c>
      <c r="F217" s="73" t="s">
        <v>426</v>
      </c>
      <c r="G217" s="75" t="s">
        <v>316</v>
      </c>
      <c r="H217" s="73" t="str">
        <f t="shared" si="22"/>
        <v>Incorrect</v>
      </c>
      <c r="I217" s="75" t="s">
        <v>174</v>
      </c>
      <c r="J217" s="75" t="str">
        <f t="shared" si="23"/>
        <v>Correct</v>
      </c>
      <c r="K217" s="75" t="str">
        <f t="shared" si="25"/>
        <v>Incorrect</v>
      </c>
      <c r="M217" s="90" t="str">
        <f t="shared" si="24"/>
        <v/>
      </c>
    </row>
    <row r="218" spans="1:13" x14ac:dyDescent="0.3">
      <c r="A218" s="73">
        <f>VLOOKUP(C218,'UniqueAuthor#s'!$M$5:$N$68,2,TRUE)</f>
        <v>46</v>
      </c>
      <c r="B218" s="73" t="str">
        <f>IF('Source NewCleanData'!$C1429="lesson2",'Source NewCleanData'!C1429,"")</f>
        <v>lesson2</v>
      </c>
      <c r="C218" s="73">
        <f>IF('Source NewCleanData'!$C1429="lesson2",'Source NewCleanData'!D1429,"")</f>
        <v>722009152</v>
      </c>
      <c r="D218" s="73" t="str">
        <f>IF('Source NewCleanData'!$C1429="lesson2",'Source NewCleanData'!E1429,"")</f>
        <v>ConfirmS=&lt;I&gt;o&lt;J&gt;oS;
ConfirmK=#J;</v>
      </c>
      <c r="E218" s="80" t="str">
        <f>IF('Source NewCleanData'!$C1429="lesson2",'Source NewCleanData'!F1429,"")</f>
        <v>2018-04-26T16:10:00.165Z</v>
      </c>
      <c r="F218" s="73" t="s">
        <v>423</v>
      </c>
      <c r="G218" s="75" t="s">
        <v>232</v>
      </c>
      <c r="H218" s="73" t="str">
        <f t="shared" si="22"/>
        <v>Incorrect</v>
      </c>
      <c r="I218" s="75" t="s">
        <v>174</v>
      </c>
      <c r="J218" s="75" t="str">
        <f t="shared" si="23"/>
        <v>Correct</v>
      </c>
      <c r="K218" s="75" t="str">
        <f t="shared" si="25"/>
        <v>Incorrect</v>
      </c>
      <c r="M218" s="90" t="str">
        <f t="shared" si="24"/>
        <v/>
      </c>
    </row>
    <row r="219" spans="1:13" x14ac:dyDescent="0.3">
      <c r="A219" s="73">
        <f>VLOOKUP(C219,'UniqueAuthor#s'!$M$5:$N$68,2,TRUE)</f>
        <v>46</v>
      </c>
      <c r="B219" s="73" t="str">
        <f>IF('Source NewCleanData'!$C1430="lesson2",'Source NewCleanData'!C1430,"")</f>
        <v>lesson2</v>
      </c>
      <c r="C219" s="73">
        <f>IF('Source NewCleanData'!$C1430="lesson2",'Source NewCleanData'!D1430,"")</f>
        <v>722009152</v>
      </c>
      <c r="D219" s="73" t="str">
        <f>IF('Source NewCleanData'!$C1430="lesson2",'Source NewCleanData'!E1430,"")</f>
        <v>ConfirmS=&lt;#I&gt;o&lt;#J&gt;oS;
ConfirmK=#J;</v>
      </c>
      <c r="E219" s="80" t="str">
        <f>IF('Source NewCleanData'!$C1430="lesson2",'Source NewCleanData'!F1430,"")</f>
        <v>2018-04-26T16:10:07.044Z</v>
      </c>
      <c r="F219" s="73" t="s">
        <v>427</v>
      </c>
      <c r="G219" s="75" t="s">
        <v>318</v>
      </c>
      <c r="H219" s="73" t="str">
        <f t="shared" si="22"/>
        <v>Incorrect</v>
      </c>
      <c r="I219" s="75" t="s">
        <v>174</v>
      </c>
      <c r="J219" s="75" t="str">
        <f t="shared" si="23"/>
        <v>Correct</v>
      </c>
      <c r="K219" s="75" t="str">
        <f t="shared" si="25"/>
        <v>Incorrect</v>
      </c>
      <c r="M219" s="90" t="str">
        <f t="shared" si="24"/>
        <v/>
      </c>
    </row>
    <row r="220" spans="1:13" x14ac:dyDescent="0.3">
      <c r="A220" s="73">
        <f>VLOOKUP(C220,'UniqueAuthor#s'!$M$5:$N$68,2,TRUE)</f>
        <v>46</v>
      </c>
      <c r="B220" s="73" t="str">
        <f>IF('Source NewCleanData'!$C1431="lesson2",'Source NewCleanData'!C1431,"")</f>
        <v>lesson2</v>
      </c>
      <c r="C220" s="73">
        <f>IF('Source NewCleanData'!$C1431="lesson2",'Source NewCleanData'!D1431,"")</f>
        <v>722009152</v>
      </c>
      <c r="D220" s="73" t="str">
        <f>IF('Source NewCleanData'!$C1431="lesson2",'Source NewCleanData'!E1431,"")</f>
        <v>ConfirmS=&lt;#I&gt;o&lt;#J&gt;o#S;
ConfirmK=#J;</v>
      </c>
      <c r="E220" s="80" t="str">
        <f>IF('Source NewCleanData'!$C1431="lesson2",'Source NewCleanData'!F1431,"")</f>
        <v>2018-04-26T16:10:16.860Z</v>
      </c>
      <c r="F220" s="73" t="s">
        <v>405</v>
      </c>
      <c r="G220" s="75" t="s">
        <v>189</v>
      </c>
      <c r="H220" s="73" t="str">
        <f t="shared" si="22"/>
        <v>Incorrect</v>
      </c>
      <c r="I220" s="75" t="s">
        <v>174</v>
      </c>
      <c r="J220" s="75" t="str">
        <f t="shared" si="23"/>
        <v>Correct</v>
      </c>
      <c r="K220" s="75" t="str">
        <f t="shared" si="25"/>
        <v>Incorrect</v>
      </c>
      <c r="M220" s="90" t="str">
        <f t="shared" si="24"/>
        <v/>
      </c>
    </row>
    <row r="221" spans="1:13" x14ac:dyDescent="0.3">
      <c r="A221" s="73">
        <f>VLOOKUP(C221,'UniqueAuthor#s'!$M$5:$N$68,2,TRUE)</f>
        <v>46</v>
      </c>
      <c r="B221" s="73" t="str">
        <f>IF('Source NewCleanData'!$C1432="lesson2",'Source NewCleanData'!C1432,"")</f>
        <v>lesson2</v>
      </c>
      <c r="C221" s="73">
        <f>IF('Source NewCleanData'!$C1432="lesson2",'Source NewCleanData'!D1432,"")</f>
        <v>722009152</v>
      </c>
      <c r="D221" s="73" t="str">
        <f>IF('Source NewCleanData'!$C1432="lesson2",'Source NewCleanData'!E1432,"")</f>
        <v>ConfirmS=&lt;#I,#J&gt;o#S;
ConfirmK=#J;</v>
      </c>
      <c r="E221" s="80" t="str">
        <f>IF('Source NewCleanData'!$C1432="lesson2",'Source NewCleanData'!F1432,"")</f>
        <v>2018-04-26T16:10:41.083Z</v>
      </c>
      <c r="F221" s="73" t="s">
        <v>428</v>
      </c>
      <c r="G221" s="75" t="s">
        <v>320</v>
      </c>
      <c r="H221" s="73" t="str">
        <f t="shared" si="22"/>
        <v>Incorrect</v>
      </c>
      <c r="I221" s="75" t="s">
        <v>174</v>
      </c>
      <c r="J221" s="75" t="str">
        <f t="shared" si="23"/>
        <v>Correct</v>
      </c>
      <c r="K221" s="75" t="str">
        <f t="shared" si="25"/>
        <v>Incorrect</v>
      </c>
      <c r="M221" s="90" t="str">
        <f t="shared" si="24"/>
        <v/>
      </c>
    </row>
    <row r="222" spans="1:13" x14ac:dyDescent="0.3">
      <c r="A222" s="73">
        <f>VLOOKUP(C222,'UniqueAuthor#s'!$M$5:$N$68,2,TRUE)</f>
        <v>46</v>
      </c>
      <c r="B222" s="73" t="str">
        <f>IF('Source NewCleanData'!$C1433="lesson2",'Source NewCleanData'!C1433,"")</f>
        <v>lesson2</v>
      </c>
      <c r="C222" s="73">
        <f>IF('Source NewCleanData'!$C1433="lesson2",'Source NewCleanData'!D1433,"")</f>
        <v>722009152</v>
      </c>
      <c r="D222" s="73" t="str">
        <f>IF('Source NewCleanData'!$C1433="lesson2",'Source NewCleanData'!E1433,"")</f>
        <v>ConfirmS=&lt;#I&gt;o#S;
ConfirmK=#J;</v>
      </c>
      <c r="E222" s="80" t="str">
        <f>IF('Source NewCleanData'!$C1433="lesson2",'Source NewCleanData'!F1433,"")</f>
        <v>2018-04-26T16:12:33.174Z</v>
      </c>
      <c r="F222" s="73" t="s">
        <v>200</v>
      </c>
      <c r="G222" s="75" t="s">
        <v>175</v>
      </c>
      <c r="H222" s="73" t="str">
        <f t="shared" si="22"/>
        <v>Correct</v>
      </c>
      <c r="I222" s="75" t="s">
        <v>174</v>
      </c>
      <c r="J222" s="75" t="str">
        <f t="shared" si="23"/>
        <v>Correct</v>
      </c>
      <c r="K222" s="75" t="str">
        <f t="shared" si="25"/>
        <v>Correct</v>
      </c>
      <c r="L222">
        <f>COUNTIF($C$6:$C$327,"="&amp;C222)</f>
        <v>22</v>
      </c>
      <c r="M222" s="90" t="str">
        <f t="shared" si="24"/>
        <v/>
      </c>
    </row>
    <row r="223" spans="1:13" x14ac:dyDescent="0.3">
      <c r="A223" s="73">
        <f>VLOOKUP(C223,'UniqueAuthor#s'!$M$5:$N$68,2,TRUE)</f>
        <v>47</v>
      </c>
      <c r="B223" s="73" t="str">
        <f>IF('Source NewCleanData'!$C1443="lesson2",'Source NewCleanData'!C1443,"")</f>
        <v>lesson2</v>
      </c>
      <c r="C223" s="73">
        <f>IF('Source NewCleanData'!$C1443="lesson2",'Source NewCleanData'!D1443,"")</f>
        <v>763921044</v>
      </c>
      <c r="D223" s="73" t="str">
        <f>IF('Source NewCleanData'!$C1443="lesson2",'Source NewCleanData'!E1443,"")</f>
        <v>ConfirmS=&lt;#I&gt;o#S;
ConfirmK=#J;</v>
      </c>
      <c r="E223" s="80" t="str">
        <f>IF('Source NewCleanData'!$C1443="lesson2",'Source NewCleanData'!F1443,"")</f>
        <v>2018-04-25T23:40:38.907Z</v>
      </c>
      <c r="F223" s="73" t="s">
        <v>200</v>
      </c>
      <c r="G223" s="75" t="s">
        <v>175</v>
      </c>
      <c r="H223" s="73" t="str">
        <f t="shared" si="22"/>
        <v>Correct</v>
      </c>
      <c r="I223" s="75" t="s">
        <v>174</v>
      </c>
      <c r="J223" s="75" t="str">
        <f t="shared" si="23"/>
        <v>Correct</v>
      </c>
      <c r="K223" s="75" t="str">
        <f t="shared" si="25"/>
        <v>Correct</v>
      </c>
      <c r="L223">
        <f>COUNTIF($C$6:$C$327,"="&amp;C223)</f>
        <v>1</v>
      </c>
      <c r="M223" s="90" t="str">
        <f t="shared" si="24"/>
        <v/>
      </c>
    </row>
    <row r="224" spans="1:13" x14ac:dyDescent="0.3">
      <c r="A224" s="73">
        <f>VLOOKUP(C224,'UniqueAuthor#s'!$M$5:$N$68,2,TRUE)</f>
        <v>48</v>
      </c>
      <c r="B224" s="73" t="str">
        <f>IF('Source NewCleanData'!$C1457="lesson2",'Source NewCleanData'!C1457,"")</f>
        <v>lesson2</v>
      </c>
      <c r="C224" s="73">
        <f>IF('Source NewCleanData'!$C1457="lesson2",'Source NewCleanData'!D1457,"")</f>
        <v>768375577</v>
      </c>
      <c r="D224" s="73" t="str">
        <f>IF('Source NewCleanData'!$C1457="lesson2",'Source NewCleanData'!E1457,"")</f>
        <v>ConfirmS=I;
ConfirmK=J;</v>
      </c>
      <c r="E224" s="80" t="str">
        <f>IF('Source NewCleanData'!$C1457="lesson2",'Source NewCleanData'!F1457,"")</f>
        <v>2018-04-24T19:32:26.757Z</v>
      </c>
      <c r="F224" s="73" t="s">
        <v>225</v>
      </c>
      <c r="G224" s="75" t="s">
        <v>226</v>
      </c>
      <c r="H224" s="73" t="str">
        <f t="shared" si="22"/>
        <v>Incorrect</v>
      </c>
      <c r="I224" s="75" t="s">
        <v>184</v>
      </c>
      <c r="J224" s="75" t="str">
        <f t="shared" si="23"/>
        <v>Incorrect</v>
      </c>
      <c r="K224" s="75" t="str">
        <f t="shared" si="25"/>
        <v>Incorrect</v>
      </c>
      <c r="M224" s="90" t="str">
        <f t="shared" si="24"/>
        <v/>
      </c>
    </row>
    <row r="225" spans="1:13" x14ac:dyDescent="0.3">
      <c r="A225" s="73">
        <f>VLOOKUP(C225,'UniqueAuthor#s'!$M$5:$N$68,2,TRUE)</f>
        <v>48</v>
      </c>
      <c r="B225" s="73" t="str">
        <f>IF('Source NewCleanData'!$C1458="lesson2",'Source NewCleanData'!C1458,"")</f>
        <v>lesson2</v>
      </c>
      <c r="C225" s="73">
        <f>IF('Source NewCleanData'!$C1458="lesson2",'Source NewCleanData'!D1458,"")</f>
        <v>768375577</v>
      </c>
      <c r="D225" s="73" t="str">
        <f>IF('Source NewCleanData'!$C1458="lesson2",'Source NewCleanData'!E1458,"")</f>
        <v>ConfirmS=&lt;#I&gt;;
ConfirmK=#J;</v>
      </c>
      <c r="E225" s="80" t="str">
        <f>IF('Source NewCleanData'!$C1458="lesson2",'Source NewCleanData'!F1458,"")</f>
        <v>2018-04-24T19:33:36.895Z</v>
      </c>
      <c r="F225" s="73" t="s">
        <v>172</v>
      </c>
      <c r="G225" s="75" t="s">
        <v>173</v>
      </c>
      <c r="H225" s="73" t="str">
        <f t="shared" si="22"/>
        <v>Correct</v>
      </c>
      <c r="I225" s="75" t="s">
        <v>174</v>
      </c>
      <c r="J225" s="75" t="str">
        <f t="shared" si="23"/>
        <v>Correct</v>
      </c>
      <c r="K225" s="75" t="str">
        <f t="shared" si="25"/>
        <v>Correct</v>
      </c>
      <c r="L225">
        <f>COUNTIF($C$6:$C$327,"="&amp;C225)</f>
        <v>2</v>
      </c>
      <c r="M225" s="90" t="str">
        <f t="shared" si="24"/>
        <v/>
      </c>
    </row>
    <row r="226" spans="1:13" x14ac:dyDescent="0.3">
      <c r="A226" s="73">
        <f>VLOOKUP(C226,'UniqueAuthor#s'!$M$5:$N$68,2,TRUE)</f>
        <v>49</v>
      </c>
      <c r="B226" s="73" t="str">
        <f>IF('Source NewCleanData'!$C1480="lesson2",'Source NewCleanData'!C1480,"")</f>
        <v>lesson2</v>
      </c>
      <c r="C226" s="73">
        <f>IF('Source NewCleanData'!$C1480="lesson2",'Source NewCleanData'!D1480,"")</f>
        <v>778015582</v>
      </c>
      <c r="D226" s="73" t="str">
        <f>IF('Source NewCleanData'!$C1480="lesson2",'Source NewCleanData'!E1480,"")</f>
        <v>ConfirmS=&lt;#J&gt;o&lt;#I&gt;o#S;
ConfirmK=/*expression*/;</v>
      </c>
      <c r="E226" s="80" t="str">
        <f>IF('Source NewCleanData'!$C1480="lesson2",'Source NewCleanData'!F1480,"")</f>
        <v>2018-04-30T01:12:54.226Z</v>
      </c>
      <c r="F226" s="73" t="s">
        <v>331</v>
      </c>
      <c r="G226" s="75" t="s">
        <v>183</v>
      </c>
      <c r="H226" s="73" t="str">
        <f t="shared" si="22"/>
        <v>Incorrect</v>
      </c>
      <c r="I226" s="75" t="s">
        <v>212</v>
      </c>
      <c r="J226" s="75" t="str">
        <f t="shared" si="23"/>
        <v>Incorrect</v>
      </c>
      <c r="K226" s="75" t="str">
        <f t="shared" si="25"/>
        <v>Incorrect</v>
      </c>
      <c r="L226">
        <f>COUNTIF($C$6:$C$327,"="&amp;C226)</f>
        <v>1</v>
      </c>
      <c r="M226" s="90" t="str">
        <f t="shared" si="24"/>
        <v>Gave Up</v>
      </c>
    </row>
    <row r="227" spans="1:13" x14ac:dyDescent="0.3">
      <c r="A227" s="73">
        <f>VLOOKUP(C227,'UniqueAuthor#s'!$M$5:$N$68,2,TRUE)</f>
        <v>50</v>
      </c>
      <c r="B227" s="73" t="str">
        <f>IF('Source NewCleanData'!$C1487="lesson2",'Source NewCleanData'!C1487,"")</f>
        <v>lesson2</v>
      </c>
      <c r="C227" s="73">
        <f>IF('Source NewCleanData'!$C1487="lesson2",'Source NewCleanData'!D1487,"")</f>
        <v>824185842</v>
      </c>
      <c r="D227" s="73" t="str">
        <f>IF('Source NewCleanData'!$C1487="lesson2",'Source NewCleanData'!E1487,"")</f>
        <v>ConfirmS=&lt;#J&gt;o#S;
ConfirmK=&lt;#I&gt;;</v>
      </c>
      <c r="E227" s="80" t="str">
        <f>IF('Source NewCleanData'!$C1487="lesson2",'Source NewCleanData'!F1487,"")</f>
        <v>2018-04-26T17:34:05.617Z</v>
      </c>
      <c r="F227" s="73" t="s">
        <v>392</v>
      </c>
      <c r="G227" s="75" t="s">
        <v>197</v>
      </c>
      <c r="H227" s="73" t="str">
        <f t="shared" si="22"/>
        <v>Incorrect</v>
      </c>
      <c r="I227" s="75" t="s">
        <v>205</v>
      </c>
      <c r="J227" s="75" t="str">
        <f t="shared" si="23"/>
        <v>Incorrect</v>
      </c>
      <c r="K227" s="75" t="str">
        <f t="shared" si="25"/>
        <v>Incorrect</v>
      </c>
      <c r="M227" s="90" t="str">
        <f t="shared" si="24"/>
        <v/>
      </c>
    </row>
    <row r="228" spans="1:13" x14ac:dyDescent="0.3">
      <c r="A228" s="73">
        <f>VLOOKUP(C228,'UniqueAuthor#s'!$M$5:$N$68,2,TRUE)</f>
        <v>50</v>
      </c>
      <c r="B228" s="73" t="str">
        <f>IF('Source NewCleanData'!$C1488="lesson2",'Source NewCleanData'!C1488,"")</f>
        <v>lesson2</v>
      </c>
      <c r="C228" s="73">
        <f>IF('Source NewCleanData'!$C1488="lesson2",'Source NewCleanData'!D1488,"")</f>
        <v>824185842</v>
      </c>
      <c r="D228" s="73" t="str">
        <f>IF('Source NewCleanData'!$C1488="lesson2",'Source NewCleanData'!E1488,"")</f>
        <v>ConfirmS=&lt;#I&gt;o#S;
ConfirmK=&lt;#J&gt;;</v>
      </c>
      <c r="E228" s="80" t="str">
        <f>IF('Source NewCleanData'!$C1488="lesson2",'Source NewCleanData'!F1488,"")</f>
        <v>2018-04-26T17:34:30.744Z</v>
      </c>
      <c r="F228" s="73" t="s">
        <v>255</v>
      </c>
      <c r="G228" s="75" t="s">
        <v>175</v>
      </c>
      <c r="H228" s="73" t="str">
        <f t="shared" si="22"/>
        <v>Correct</v>
      </c>
      <c r="I228" s="75" t="s">
        <v>190</v>
      </c>
      <c r="J228" s="75" t="str">
        <f t="shared" si="23"/>
        <v>Incorrect</v>
      </c>
      <c r="K228" s="75" t="str">
        <f t="shared" si="25"/>
        <v>Incorrect</v>
      </c>
      <c r="M228" s="90" t="str">
        <f t="shared" si="24"/>
        <v/>
      </c>
    </row>
    <row r="229" spans="1:13" x14ac:dyDescent="0.3">
      <c r="A229" s="73">
        <f>VLOOKUP(C229,'UniqueAuthor#s'!$M$5:$N$68,2,TRUE)</f>
        <v>50</v>
      </c>
      <c r="B229" s="73" t="str">
        <f>IF('Source NewCleanData'!$C1489="lesson2",'Source NewCleanData'!C1489,"")</f>
        <v>lesson2</v>
      </c>
      <c r="C229" s="73">
        <f>IF('Source NewCleanData'!$C1489="lesson2",'Source NewCleanData'!D1489,"")</f>
        <v>824185842</v>
      </c>
      <c r="D229" s="73" t="str">
        <f>IF('Source NewCleanData'!$C1489="lesson2",'Source NewCleanData'!E1489,"")</f>
        <v>ConfirmS=&lt;#I&gt;o#S;
ConfirmK=&lt;J&gt;;</v>
      </c>
      <c r="E229" s="80" t="str">
        <f>IF('Source NewCleanData'!$C1489="lesson2",'Source NewCleanData'!F1489,"")</f>
        <v>2018-04-26T17:34:50.206Z</v>
      </c>
      <c r="F229" s="73" t="s">
        <v>258</v>
      </c>
      <c r="G229" s="75" t="s">
        <v>175</v>
      </c>
      <c r="H229" s="73" t="str">
        <f t="shared" si="22"/>
        <v>Correct</v>
      </c>
      <c r="I229" s="75" t="s">
        <v>195</v>
      </c>
      <c r="J229" s="75" t="str">
        <f t="shared" si="23"/>
        <v>Incorrect</v>
      </c>
      <c r="K229" s="75" t="str">
        <f t="shared" si="25"/>
        <v>Incorrect</v>
      </c>
      <c r="M229" s="90" t="str">
        <f t="shared" si="24"/>
        <v/>
      </c>
    </row>
    <row r="230" spans="1:13" x14ac:dyDescent="0.3">
      <c r="A230" s="73">
        <f>VLOOKUP(C230,'UniqueAuthor#s'!$M$5:$N$68,2,TRUE)</f>
        <v>50</v>
      </c>
      <c r="B230" s="73" t="str">
        <f>IF('Source NewCleanData'!$C1490="lesson2",'Source NewCleanData'!C1490,"")</f>
        <v>lesson2</v>
      </c>
      <c r="C230" s="73">
        <f>IF('Source NewCleanData'!$C1490="lesson2",'Source NewCleanData'!D1490,"")</f>
        <v>824185842</v>
      </c>
      <c r="D230" s="73" t="str">
        <f>IF('Source NewCleanData'!$C1490="lesson2",'Source NewCleanData'!E1490,"")</f>
        <v>ConfirmS=&lt;#I&gt;o#S;
ConfirmK=&lt;#J&gt;;</v>
      </c>
      <c r="E230" s="80" t="str">
        <f>IF('Source NewCleanData'!$C1490="lesson2",'Source NewCleanData'!F1490,"")</f>
        <v>2018-04-26T17:35:07.113Z</v>
      </c>
      <c r="F230" s="73" t="s">
        <v>255</v>
      </c>
      <c r="G230" s="75" t="s">
        <v>175</v>
      </c>
      <c r="H230" s="73" t="str">
        <f t="shared" si="22"/>
        <v>Correct</v>
      </c>
      <c r="I230" s="75" t="s">
        <v>190</v>
      </c>
      <c r="J230" s="75" t="str">
        <f t="shared" si="23"/>
        <v>Incorrect</v>
      </c>
      <c r="K230" s="75" t="str">
        <f t="shared" si="25"/>
        <v>Incorrect</v>
      </c>
      <c r="M230" s="90" t="str">
        <f t="shared" si="24"/>
        <v/>
      </c>
    </row>
    <row r="231" spans="1:13" x14ac:dyDescent="0.3">
      <c r="A231" s="73">
        <f>VLOOKUP(C231,'UniqueAuthor#s'!$M$5:$N$68,2,TRUE)</f>
        <v>50</v>
      </c>
      <c r="B231" s="73" t="str">
        <f>IF('Source NewCleanData'!$C1491="lesson2",'Source NewCleanData'!C1491,"")</f>
        <v>lesson2</v>
      </c>
      <c r="C231" s="73">
        <f>IF('Source NewCleanData'!$C1491="lesson2",'Source NewCleanData'!D1491,"")</f>
        <v>824185842</v>
      </c>
      <c r="D231" s="73" t="str">
        <f>IF('Source NewCleanData'!$C1491="lesson2",'Source NewCleanData'!E1491,"")</f>
        <v>ConfirmS=&lt;#I&gt;o#S;
ConfirmK=&lt;#J&gt;;</v>
      </c>
      <c r="E231" s="80" t="str">
        <f>IF('Source NewCleanData'!$C1491="lesson2",'Source NewCleanData'!F1491,"")</f>
        <v>2018-04-26T17:35:14.990Z</v>
      </c>
      <c r="F231" s="73" t="s">
        <v>255</v>
      </c>
      <c r="G231" s="75" t="s">
        <v>175</v>
      </c>
      <c r="H231" s="73" t="str">
        <f t="shared" si="22"/>
        <v>Correct</v>
      </c>
      <c r="I231" s="75" t="s">
        <v>190</v>
      </c>
      <c r="J231" s="75" t="str">
        <f t="shared" si="23"/>
        <v>Incorrect</v>
      </c>
      <c r="K231" s="75" t="str">
        <f t="shared" si="25"/>
        <v>Incorrect</v>
      </c>
      <c r="M231" s="90" t="str">
        <f t="shared" si="24"/>
        <v/>
      </c>
    </row>
    <row r="232" spans="1:13" x14ac:dyDescent="0.3">
      <c r="A232" s="73">
        <f>VLOOKUP(C232,'UniqueAuthor#s'!$M$5:$N$68,2,TRUE)</f>
        <v>50</v>
      </c>
      <c r="B232" s="73" t="str">
        <f>IF('Source NewCleanData'!$C1492="lesson2",'Source NewCleanData'!C1492,"")</f>
        <v>lesson2</v>
      </c>
      <c r="C232" s="73">
        <f>IF('Source NewCleanData'!$C1492="lesson2",'Source NewCleanData'!D1492,"")</f>
        <v>824185842</v>
      </c>
      <c r="D232" s="73" t="str">
        <f>IF('Source NewCleanData'!$C1492="lesson2",'Source NewCleanData'!E1492,"")</f>
        <v>ConfirmS=&lt;#I&gt;o#S;
ConfirmK=&lt;&gt;;</v>
      </c>
      <c r="E232" s="80" t="str">
        <f>IF('Source NewCleanData'!$C1492="lesson2",'Source NewCleanData'!F1492,"")</f>
        <v>2018-04-26T17:35:26.462Z</v>
      </c>
      <c r="F232" s="73" t="s">
        <v>429</v>
      </c>
      <c r="G232" s="75" t="s">
        <v>175</v>
      </c>
      <c r="H232" s="73" t="str">
        <f t="shared" si="22"/>
        <v>Correct</v>
      </c>
      <c r="I232" s="75" t="s">
        <v>250</v>
      </c>
      <c r="J232" s="75" t="str">
        <f t="shared" si="23"/>
        <v>Incorrect</v>
      </c>
      <c r="K232" s="75" t="str">
        <f t="shared" si="25"/>
        <v>Incorrect</v>
      </c>
      <c r="M232" s="90" t="str">
        <f t="shared" si="24"/>
        <v/>
      </c>
    </row>
    <row r="233" spans="1:13" x14ac:dyDescent="0.3">
      <c r="A233" s="73">
        <f>VLOOKUP(C233,'UniqueAuthor#s'!$M$5:$N$68,2,TRUE)</f>
        <v>50</v>
      </c>
      <c r="B233" s="73" t="str">
        <f>IF('Source NewCleanData'!$C1493="lesson2",'Source NewCleanData'!C1493,"")</f>
        <v>lesson2</v>
      </c>
      <c r="C233" s="73">
        <f>IF('Source NewCleanData'!$C1493="lesson2",'Source NewCleanData'!D1493,"")</f>
        <v>824185842</v>
      </c>
      <c r="D233" s="73" t="str">
        <f>IF('Source NewCleanData'!$C1493="lesson2",'Source NewCleanData'!E1493,"")</f>
        <v>ConfirmS=&lt;#I&gt;o#S;
ConfirmK=&lt;#K&gt;;</v>
      </c>
      <c r="E233" s="80" t="str">
        <f>IF('Source NewCleanData'!$C1493="lesson2",'Source NewCleanData'!F1493,"")</f>
        <v>2018-04-26T17:35:39.247Z</v>
      </c>
      <c r="F233" s="73" t="s">
        <v>430</v>
      </c>
      <c r="G233" s="75" t="s">
        <v>175</v>
      </c>
      <c r="H233" s="73" t="str">
        <f t="shared" si="22"/>
        <v>Correct</v>
      </c>
      <c r="I233" s="75" t="s">
        <v>208</v>
      </c>
      <c r="J233" s="75" t="str">
        <f t="shared" si="23"/>
        <v>Incorrect</v>
      </c>
      <c r="K233" s="75" t="str">
        <f t="shared" si="25"/>
        <v>Incorrect</v>
      </c>
      <c r="M233" s="90" t="str">
        <f t="shared" si="24"/>
        <v/>
      </c>
    </row>
    <row r="234" spans="1:13" x14ac:dyDescent="0.3">
      <c r="A234" s="73">
        <f>VLOOKUP(C234,'UniqueAuthor#s'!$M$5:$N$68,2,TRUE)</f>
        <v>50</v>
      </c>
      <c r="B234" s="73" t="str">
        <f>IF('Source NewCleanData'!$C1494="lesson2",'Source NewCleanData'!C1494,"")</f>
        <v>lesson2</v>
      </c>
      <c r="C234" s="73">
        <f>IF('Source NewCleanData'!$C1494="lesson2",'Source NewCleanData'!D1494,"")</f>
        <v>824185842</v>
      </c>
      <c r="D234" s="73" t="str">
        <f>IF('Source NewCleanData'!$C1494="lesson2",'Source NewCleanData'!E1494,"")</f>
        <v>ConfirmS=&lt;#I&gt;o#S;
ConfirmK=&lt;#J&gt;;</v>
      </c>
      <c r="E234" s="80" t="str">
        <f>IF('Source NewCleanData'!$C1494="lesson2",'Source NewCleanData'!F1494,"")</f>
        <v>2018-04-26T17:36:31.811Z</v>
      </c>
      <c r="F234" s="73" t="s">
        <v>255</v>
      </c>
      <c r="G234" s="75" t="s">
        <v>175</v>
      </c>
      <c r="H234" s="73" t="str">
        <f t="shared" si="22"/>
        <v>Correct</v>
      </c>
      <c r="I234" s="75" t="s">
        <v>190</v>
      </c>
      <c r="J234" s="75" t="str">
        <f t="shared" si="23"/>
        <v>Incorrect</v>
      </c>
      <c r="K234" s="75" t="str">
        <f t="shared" si="25"/>
        <v>Incorrect</v>
      </c>
      <c r="M234" s="90" t="str">
        <f t="shared" si="24"/>
        <v/>
      </c>
    </row>
    <row r="235" spans="1:13" x14ac:dyDescent="0.3">
      <c r="A235" s="73">
        <f>VLOOKUP(C235,'UniqueAuthor#s'!$M$5:$N$68,2,TRUE)</f>
        <v>50</v>
      </c>
      <c r="B235" s="73" t="str">
        <f>IF('Source NewCleanData'!$C1495="lesson2",'Source NewCleanData'!C1495,"")</f>
        <v>lesson2</v>
      </c>
      <c r="C235" s="73">
        <f>IF('Source NewCleanData'!$C1495="lesson2",'Source NewCleanData'!D1495,"")</f>
        <v>824185842</v>
      </c>
      <c r="D235" s="73" t="str">
        <f>IF('Source NewCleanData'!$C1495="lesson2",'Source NewCleanData'!E1495,"")</f>
        <v>ConfirmS=&lt;#I&gt;o#S;
ConfirmK=&lt;#I&gt;;</v>
      </c>
      <c r="E235" s="80" t="str">
        <f>IF('Source NewCleanData'!$C1495="lesson2",'Source NewCleanData'!F1495,"")</f>
        <v>2018-04-26T17:36:56.692Z</v>
      </c>
      <c r="F235" s="73" t="s">
        <v>415</v>
      </c>
      <c r="G235" s="75" t="s">
        <v>175</v>
      </c>
      <c r="H235" s="73" t="str">
        <f t="shared" si="22"/>
        <v>Correct</v>
      </c>
      <c r="I235" s="75" t="s">
        <v>205</v>
      </c>
      <c r="J235" s="75" t="str">
        <f t="shared" si="23"/>
        <v>Incorrect</v>
      </c>
      <c r="K235" s="75" t="str">
        <f t="shared" si="25"/>
        <v>Incorrect</v>
      </c>
      <c r="M235" s="90" t="str">
        <f t="shared" si="24"/>
        <v/>
      </c>
    </row>
    <row r="236" spans="1:13" x14ac:dyDescent="0.3">
      <c r="A236" s="73">
        <f>VLOOKUP(C236,'UniqueAuthor#s'!$M$5:$N$68,2,TRUE)</f>
        <v>50</v>
      </c>
      <c r="B236" s="73" t="str">
        <f>IF('Source NewCleanData'!$C1496="lesson2",'Source NewCleanData'!C1496,"")</f>
        <v>lesson2</v>
      </c>
      <c r="C236" s="73">
        <f>IF('Source NewCleanData'!$C1496="lesson2",'Source NewCleanData'!D1496,"")</f>
        <v>824185842</v>
      </c>
      <c r="D236" s="73" t="str">
        <f>IF('Source NewCleanData'!$C1496="lesson2",'Source NewCleanData'!E1496,"")</f>
        <v>ConfirmS=&lt;#I&gt;o#S;
ConfirmK=&lt;#&gt;;</v>
      </c>
      <c r="E236" s="80" t="str">
        <f>IF('Source NewCleanData'!$C1496="lesson2",'Source NewCleanData'!F1496,"")</f>
        <v>2018-04-26T17:37:04.614Z</v>
      </c>
      <c r="F236" s="73" t="s">
        <v>431</v>
      </c>
      <c r="G236" s="75" t="s">
        <v>175</v>
      </c>
      <c r="H236" s="73" t="str">
        <f t="shared" si="22"/>
        <v>Correct</v>
      </c>
      <c r="I236" s="75" t="s">
        <v>325</v>
      </c>
      <c r="J236" s="75" t="str">
        <f t="shared" si="23"/>
        <v>Incorrect</v>
      </c>
      <c r="K236" s="75" t="str">
        <f t="shared" si="25"/>
        <v>Incorrect</v>
      </c>
      <c r="M236" s="90" t="str">
        <f t="shared" si="24"/>
        <v/>
      </c>
    </row>
    <row r="237" spans="1:13" x14ac:dyDescent="0.3">
      <c r="A237" s="73">
        <f>VLOOKUP(C237,'UniqueAuthor#s'!$M$5:$N$68,2,TRUE)</f>
        <v>50</v>
      </c>
      <c r="B237" s="73" t="str">
        <f>IF('Source NewCleanData'!$C1497="lesson2",'Source NewCleanData'!C1497,"")</f>
        <v>lesson2</v>
      </c>
      <c r="C237" s="73">
        <f>IF('Source NewCleanData'!$C1497="lesson2",'Source NewCleanData'!D1497,"")</f>
        <v>824185842</v>
      </c>
      <c r="D237" s="73" t="str">
        <f>IF('Source NewCleanData'!$C1497="lesson2",'Source NewCleanData'!E1497,"")</f>
        <v>ConfirmS=&lt;#I&gt;o#S;
ConfirmK=&lt;&gt;;</v>
      </c>
      <c r="E237" s="80" t="str">
        <f>IF('Source NewCleanData'!$C1497="lesson2",'Source NewCleanData'!F1497,"")</f>
        <v>2018-04-26T17:37:15.849Z</v>
      </c>
      <c r="F237" s="73" t="s">
        <v>429</v>
      </c>
      <c r="G237" s="75" t="s">
        <v>175</v>
      </c>
      <c r="H237" s="73" t="str">
        <f t="shared" si="22"/>
        <v>Correct</v>
      </c>
      <c r="I237" s="75" t="s">
        <v>250</v>
      </c>
      <c r="J237" s="75" t="str">
        <f t="shared" si="23"/>
        <v>Incorrect</v>
      </c>
      <c r="K237" s="75" t="str">
        <f t="shared" si="25"/>
        <v>Incorrect</v>
      </c>
      <c r="M237" s="90" t="str">
        <f t="shared" si="24"/>
        <v/>
      </c>
    </row>
    <row r="238" spans="1:13" x14ac:dyDescent="0.3">
      <c r="A238" s="73">
        <f>VLOOKUP(C238,'UniqueAuthor#s'!$M$5:$N$68,2,TRUE)</f>
        <v>50</v>
      </c>
      <c r="B238" s="73" t="str">
        <f>IF('Source NewCleanData'!$C1498="lesson2",'Source NewCleanData'!C1498,"")</f>
        <v>lesson2</v>
      </c>
      <c r="C238" s="73">
        <f>IF('Source NewCleanData'!$C1498="lesson2",'Source NewCleanData'!D1498,"")</f>
        <v>824185842</v>
      </c>
      <c r="D238" s="73" t="str">
        <f>IF('Source NewCleanData'!$C1498="lesson2",'Source NewCleanData'!E1498,"")</f>
        <v>ConfirmS=&lt;#I&gt;o#S;
ConfirmK=&lt;J&gt;;</v>
      </c>
      <c r="E238" s="80" t="str">
        <f>IF('Source NewCleanData'!$C1498="lesson2",'Source NewCleanData'!F1498,"")</f>
        <v>2018-04-26T17:37:37.187Z</v>
      </c>
      <c r="F238" s="73" t="s">
        <v>258</v>
      </c>
      <c r="G238" s="75" t="s">
        <v>175</v>
      </c>
      <c r="H238" s="73" t="str">
        <f t="shared" si="22"/>
        <v>Correct</v>
      </c>
      <c r="I238" s="75" t="s">
        <v>195</v>
      </c>
      <c r="J238" s="75" t="str">
        <f t="shared" si="23"/>
        <v>Incorrect</v>
      </c>
      <c r="K238" s="75" t="str">
        <f t="shared" si="25"/>
        <v>Incorrect</v>
      </c>
      <c r="M238" s="90" t="str">
        <f t="shared" si="24"/>
        <v/>
      </c>
    </row>
    <row r="239" spans="1:13" x14ac:dyDescent="0.3">
      <c r="A239" s="73">
        <f>VLOOKUP(C239,'UniqueAuthor#s'!$M$5:$N$68,2,TRUE)</f>
        <v>50</v>
      </c>
      <c r="B239" s="73" t="str">
        <f>IF('Source NewCleanData'!$C1499="lesson2",'Source NewCleanData'!C1499,"")</f>
        <v>lesson2</v>
      </c>
      <c r="C239" s="73">
        <f>IF('Source NewCleanData'!$C1499="lesson2",'Source NewCleanData'!D1499,"")</f>
        <v>824185842</v>
      </c>
      <c r="D239" s="73" t="str">
        <f>IF('Source NewCleanData'!$C1499="lesson2",'Source NewCleanData'!E1499,"")</f>
        <v>ConfirmS=&lt;#I&gt;o#S;
ConfirmK=#J</v>
      </c>
      <c r="E239" s="80" t="str">
        <f>IF('Source NewCleanData'!$C1499="lesson2",'Source NewCleanData'!F1499,"")</f>
        <v>2018-04-26T17:38:42.884Z</v>
      </c>
      <c r="F239" s="73" t="s">
        <v>393</v>
      </c>
      <c r="G239" s="75" t="s">
        <v>175</v>
      </c>
      <c r="H239" s="73" t="str">
        <f t="shared" si="22"/>
        <v>Correct</v>
      </c>
      <c r="I239" s="75" t="s">
        <v>270</v>
      </c>
      <c r="J239" s="75" t="str">
        <f t="shared" si="23"/>
        <v>Incorrect</v>
      </c>
      <c r="K239" s="75" t="str">
        <f t="shared" si="25"/>
        <v>Incorrect</v>
      </c>
      <c r="M239" s="90" t="str">
        <f t="shared" si="24"/>
        <v/>
      </c>
    </row>
    <row r="240" spans="1:13" x14ac:dyDescent="0.3">
      <c r="A240" s="73">
        <f>VLOOKUP(C240,'UniqueAuthor#s'!$M$5:$N$68,2,TRUE)</f>
        <v>50</v>
      </c>
      <c r="B240" s="73" t="str">
        <f>IF('Source NewCleanData'!$C1500="lesson2",'Source NewCleanData'!C1500,"")</f>
        <v>lesson2</v>
      </c>
      <c r="C240" s="73">
        <f>IF('Source NewCleanData'!$C1500="lesson2",'Source NewCleanData'!D1500,"")</f>
        <v>824185842</v>
      </c>
      <c r="D240" s="73" t="str">
        <f>IF('Source NewCleanData'!$C1500="lesson2",'Source NewCleanData'!E1500,"")</f>
        <v>ConfirmS=&lt;#I&gt;o#S;
ConfirmK=&lt;J&gt;</v>
      </c>
      <c r="E240" s="80" t="str">
        <f>IF('Source NewCleanData'!$C1500="lesson2",'Source NewCleanData'!F1500,"")</f>
        <v>2018-04-26T17:39:34.919Z</v>
      </c>
      <c r="F240" s="73" t="s">
        <v>432</v>
      </c>
      <c r="G240" s="75" t="s">
        <v>175</v>
      </c>
      <c r="H240" s="73" t="str">
        <f t="shared" si="22"/>
        <v>Correct</v>
      </c>
      <c r="I240" s="75" t="s">
        <v>327</v>
      </c>
      <c r="J240" s="75" t="str">
        <f t="shared" si="23"/>
        <v>Incorrect</v>
      </c>
      <c r="K240" s="75" t="str">
        <f t="shared" si="25"/>
        <v>Incorrect</v>
      </c>
      <c r="M240" s="90" t="str">
        <f t="shared" si="24"/>
        <v/>
      </c>
    </row>
    <row r="241" spans="1:13" x14ac:dyDescent="0.3">
      <c r="A241" s="73">
        <f>VLOOKUP(C241,'UniqueAuthor#s'!$M$5:$N$68,2,TRUE)</f>
        <v>50</v>
      </c>
      <c r="B241" s="73" t="str">
        <f>IF('Source NewCleanData'!$C1501="lesson2",'Source NewCleanData'!C1501,"")</f>
        <v>lesson2</v>
      </c>
      <c r="C241" s="73">
        <f>IF('Source NewCleanData'!$C1501="lesson2",'Source NewCleanData'!D1501,"")</f>
        <v>824185842</v>
      </c>
      <c r="D241" s="73" t="str">
        <f>IF('Source NewCleanData'!$C1501="lesson2",'Source NewCleanData'!E1501,"")</f>
        <v>ConfirmS=&lt;#I&gt;o#S;
ConfirmK=&lt;#K&gt;</v>
      </c>
      <c r="E241" s="80" t="str">
        <f>IF('Source NewCleanData'!$C1501="lesson2",'Source NewCleanData'!F1501,"")</f>
        <v>2018-04-26T17:39:42.435Z</v>
      </c>
      <c r="F241" s="73" t="s">
        <v>433</v>
      </c>
      <c r="G241" s="75" t="s">
        <v>175</v>
      </c>
      <c r="H241" s="73" t="str">
        <f t="shared" si="22"/>
        <v>Correct</v>
      </c>
      <c r="I241" s="75" t="s">
        <v>330</v>
      </c>
      <c r="J241" s="75" t="str">
        <f t="shared" si="23"/>
        <v>Incorrect</v>
      </c>
      <c r="K241" s="75" t="str">
        <f t="shared" si="25"/>
        <v>Incorrect</v>
      </c>
      <c r="M241" s="90" t="str">
        <f t="shared" si="24"/>
        <v/>
      </c>
    </row>
    <row r="242" spans="1:13" x14ac:dyDescent="0.3">
      <c r="A242" s="73">
        <f>VLOOKUP(C242,'UniqueAuthor#s'!$M$5:$N$68,2,TRUE)</f>
        <v>50</v>
      </c>
      <c r="B242" s="73" t="str">
        <f>IF('Source NewCleanData'!$C1502="lesson2",'Source NewCleanData'!C1502,"")</f>
        <v>lesson2</v>
      </c>
      <c r="C242" s="73">
        <f>IF('Source NewCleanData'!$C1502="lesson2",'Source NewCleanData'!D1502,"")</f>
        <v>824185842</v>
      </c>
      <c r="D242" s="73" t="str">
        <f>IF('Source NewCleanData'!$C1502="lesson2",'Source NewCleanData'!E1502,"")</f>
        <v>ConfirmS=&lt;#I&gt;o#S;
ConfirmK=&lt;#I&gt;</v>
      </c>
      <c r="E242" s="80" t="str">
        <f>IF('Source NewCleanData'!$C1502="lesson2",'Source NewCleanData'!F1502,"")</f>
        <v>2018-04-26T17:40:02.863Z</v>
      </c>
      <c r="F242" s="73" t="s">
        <v>434</v>
      </c>
      <c r="G242" s="75" t="s">
        <v>175</v>
      </c>
      <c r="H242" s="73" t="str">
        <f t="shared" si="22"/>
        <v>Correct</v>
      </c>
      <c r="I242" s="75" t="s">
        <v>333</v>
      </c>
      <c r="J242" s="75" t="str">
        <f t="shared" si="23"/>
        <v>Incorrect</v>
      </c>
      <c r="K242" s="75" t="str">
        <f t="shared" si="25"/>
        <v>Incorrect</v>
      </c>
      <c r="M242" s="90" t="str">
        <f t="shared" si="24"/>
        <v/>
      </c>
    </row>
    <row r="243" spans="1:13" x14ac:dyDescent="0.3">
      <c r="A243" s="73">
        <f>VLOOKUP(C243,'UniqueAuthor#s'!$M$5:$N$68,2,TRUE)</f>
        <v>50</v>
      </c>
      <c r="B243" s="73" t="str">
        <f>IF('Source NewCleanData'!$C1503="lesson2",'Source NewCleanData'!C1503,"")</f>
        <v>lesson2</v>
      </c>
      <c r="C243" s="73">
        <f>IF('Source NewCleanData'!$C1503="lesson2",'Source NewCleanData'!D1503,"")</f>
        <v>824185842</v>
      </c>
      <c r="D243" s="73" t="str">
        <f>IF('Source NewCleanData'!$C1503="lesson2",'Source NewCleanData'!E1503,"")</f>
        <v>ConfirmS=&lt;#I&gt;o#S;
ConfirmK=&lt;#I&gt;;</v>
      </c>
      <c r="E243" s="80" t="str">
        <f>IF('Source NewCleanData'!$C1503="lesson2",'Source NewCleanData'!F1503,"")</f>
        <v>2018-04-26T17:40:14.623Z</v>
      </c>
      <c r="F243" s="73" t="s">
        <v>415</v>
      </c>
      <c r="G243" s="75" t="s">
        <v>175</v>
      </c>
      <c r="H243" s="73" t="str">
        <f t="shared" si="22"/>
        <v>Correct</v>
      </c>
      <c r="I243" s="75" t="s">
        <v>205</v>
      </c>
      <c r="J243" s="75" t="str">
        <f t="shared" si="23"/>
        <v>Incorrect</v>
      </c>
      <c r="K243" s="75" t="str">
        <f t="shared" si="25"/>
        <v>Incorrect</v>
      </c>
      <c r="M243" s="90" t="str">
        <f t="shared" si="24"/>
        <v/>
      </c>
    </row>
    <row r="244" spans="1:13" x14ac:dyDescent="0.3">
      <c r="A244" s="73">
        <f>VLOOKUP(C244,'UniqueAuthor#s'!$M$5:$N$68,2,TRUE)</f>
        <v>50</v>
      </c>
      <c r="B244" s="73" t="str">
        <f>IF('Source NewCleanData'!$C1504="lesson2",'Source NewCleanData'!C1504,"")</f>
        <v>lesson2</v>
      </c>
      <c r="C244" s="73">
        <f>IF('Source NewCleanData'!$C1504="lesson2",'Source NewCleanData'!D1504,"")</f>
        <v>824185842</v>
      </c>
      <c r="D244" s="73" t="str">
        <f>IF('Source NewCleanData'!$C1504="lesson2",'Source NewCleanData'!E1504,"")</f>
        <v>ConfirmS=&lt;#I&gt;o#S;
ConfirmK=&lt;#J&gt;;</v>
      </c>
      <c r="E244" s="80" t="str">
        <f>IF('Source NewCleanData'!$C1504="lesson2",'Source NewCleanData'!F1504,"")</f>
        <v>2018-04-26T17:40:25.501Z</v>
      </c>
      <c r="F244" s="73" t="s">
        <v>255</v>
      </c>
      <c r="G244" s="75" t="s">
        <v>175</v>
      </c>
      <c r="H244" s="73" t="str">
        <f t="shared" si="22"/>
        <v>Correct</v>
      </c>
      <c r="I244" s="75" t="s">
        <v>190</v>
      </c>
      <c r="J244" s="75" t="str">
        <f t="shared" si="23"/>
        <v>Incorrect</v>
      </c>
      <c r="K244" s="75" t="str">
        <f t="shared" si="25"/>
        <v>Incorrect</v>
      </c>
      <c r="M244" s="90" t="str">
        <f t="shared" si="24"/>
        <v/>
      </c>
    </row>
    <row r="245" spans="1:13" x14ac:dyDescent="0.3">
      <c r="A245" s="73">
        <f>VLOOKUP(C245,'UniqueAuthor#s'!$M$5:$N$68,2,TRUE)</f>
        <v>50</v>
      </c>
      <c r="B245" s="73" t="str">
        <f>IF('Source NewCleanData'!$C1505="lesson2",'Source NewCleanData'!C1505,"")</f>
        <v>lesson2</v>
      </c>
      <c r="C245" s="73">
        <f>IF('Source NewCleanData'!$C1505="lesson2",'Source NewCleanData'!D1505,"")</f>
        <v>824185842</v>
      </c>
      <c r="D245" s="73" t="str">
        <f>IF('Source NewCleanData'!$C1505="lesson2",'Source NewCleanData'!E1505,"")</f>
        <v>ConfirmS=&lt;#I&gt;o#S;
ConfirmK=&lt;J&gt;;</v>
      </c>
      <c r="E245" s="80" t="str">
        <f>IF('Source NewCleanData'!$C1505="lesson2",'Source NewCleanData'!F1505,"")</f>
        <v>2018-04-26T17:40:38.507Z</v>
      </c>
      <c r="F245" s="73" t="s">
        <v>258</v>
      </c>
      <c r="G245" s="75" t="s">
        <v>175</v>
      </c>
      <c r="H245" s="73" t="str">
        <f t="shared" si="22"/>
        <v>Correct</v>
      </c>
      <c r="I245" s="75" t="s">
        <v>195</v>
      </c>
      <c r="J245" s="75" t="str">
        <f t="shared" si="23"/>
        <v>Incorrect</v>
      </c>
      <c r="K245" s="75" t="str">
        <f t="shared" si="25"/>
        <v>Incorrect</v>
      </c>
      <c r="M245" s="90" t="str">
        <f t="shared" si="24"/>
        <v/>
      </c>
    </row>
    <row r="246" spans="1:13" x14ac:dyDescent="0.3">
      <c r="A246" s="73">
        <f>VLOOKUP(C246,'UniqueAuthor#s'!$M$5:$N$68,2,TRUE)</f>
        <v>50</v>
      </c>
      <c r="B246" s="73" t="str">
        <f>IF('Source NewCleanData'!$C1506="lesson2",'Source NewCleanData'!C1506,"")</f>
        <v>lesson2</v>
      </c>
      <c r="C246" s="73">
        <f>IF('Source NewCleanData'!$C1506="lesson2",'Source NewCleanData'!D1506,"")</f>
        <v>824185842</v>
      </c>
      <c r="D246" s="73" t="str">
        <f>IF('Source NewCleanData'!$C1506="lesson2",'Source NewCleanData'!E1506,"")</f>
        <v>ConfirmS=&lt;#I&gt;o#S;
ConfirmK=&lt;I&gt;;</v>
      </c>
      <c r="E246" s="80" t="str">
        <f>IF('Source NewCleanData'!$C1506="lesson2",'Source NewCleanData'!F1506,"")</f>
        <v>2018-04-26T17:40:49.177Z</v>
      </c>
      <c r="F246" s="73" t="s">
        <v>435</v>
      </c>
      <c r="G246" s="75" t="s">
        <v>175</v>
      </c>
      <c r="H246" s="73" t="str">
        <f t="shared" si="22"/>
        <v>Correct</v>
      </c>
      <c r="I246" s="75" t="s">
        <v>235</v>
      </c>
      <c r="J246" s="75" t="str">
        <f t="shared" si="23"/>
        <v>Incorrect</v>
      </c>
      <c r="K246" s="75" t="str">
        <f t="shared" si="25"/>
        <v>Incorrect</v>
      </c>
      <c r="M246" s="90" t="str">
        <f t="shared" si="24"/>
        <v/>
      </c>
    </row>
    <row r="247" spans="1:13" x14ac:dyDescent="0.3">
      <c r="A247" s="73">
        <f>VLOOKUP(C247,'UniqueAuthor#s'!$M$5:$N$68,2,TRUE)</f>
        <v>50</v>
      </c>
      <c r="B247" s="73" t="str">
        <f>IF('Source NewCleanData'!$C1507="lesson2",'Source NewCleanData'!C1507,"")</f>
        <v>lesson2</v>
      </c>
      <c r="C247" s="73">
        <f>IF('Source NewCleanData'!$C1507="lesson2",'Source NewCleanData'!D1507,"")</f>
        <v>824185842</v>
      </c>
      <c r="D247" s="73" t="str">
        <f>IF('Source NewCleanData'!$C1507="lesson2",'Source NewCleanData'!E1507,"")</f>
        <v>ConfirmS=&lt;#I&gt;o#S;
ConfirmK=&lt;#J&gt;;</v>
      </c>
      <c r="E247" s="80" t="str">
        <f>IF('Source NewCleanData'!$C1507="lesson2",'Source NewCleanData'!F1507,"")</f>
        <v>2018-04-26T17:41:10.551Z</v>
      </c>
      <c r="F247" s="73" t="s">
        <v>255</v>
      </c>
      <c r="G247" s="75" t="s">
        <v>175</v>
      </c>
      <c r="H247" s="73" t="str">
        <f t="shared" si="22"/>
        <v>Correct</v>
      </c>
      <c r="I247" s="75" t="s">
        <v>190</v>
      </c>
      <c r="J247" s="75" t="str">
        <f t="shared" si="23"/>
        <v>Incorrect</v>
      </c>
      <c r="K247" s="75" t="str">
        <f t="shared" si="25"/>
        <v>Incorrect</v>
      </c>
      <c r="L247">
        <f>COUNTIF($C$6:$C$327,"="&amp;C247)</f>
        <v>21</v>
      </c>
      <c r="M247" s="90" t="str">
        <f t="shared" si="24"/>
        <v>Gave Up</v>
      </c>
    </row>
    <row r="248" spans="1:13" x14ac:dyDescent="0.3">
      <c r="A248" s="73">
        <f>VLOOKUP(C248,'UniqueAuthor#s'!$M$5:$N$68,2,TRUE)</f>
        <v>51</v>
      </c>
      <c r="B248" s="73" t="str">
        <f>IF('Source NewCleanData'!$C1513="lesson2",'Source NewCleanData'!C1513,"")</f>
        <v>lesson2</v>
      </c>
      <c r="C248" s="73">
        <f>IF('Source NewCleanData'!$C1513="lesson2",'Source NewCleanData'!D1513,"")</f>
        <v>831120960</v>
      </c>
      <c r="D248" s="73" t="str">
        <f>IF('Source NewCleanData'!$C1513="lesson2",'Source NewCleanData'!E1513,"")</f>
        <v>ConfirmS=&lt;#I,#J&gt;;
ConfirmK=S;</v>
      </c>
      <c r="E248" s="80" t="str">
        <f>IF('Source NewCleanData'!$C1513="lesson2",'Source NewCleanData'!F1513,"")</f>
        <v>2018-04-26T04:06:31.735Z</v>
      </c>
      <c r="F248" s="73" t="s">
        <v>436</v>
      </c>
      <c r="G248" s="75" t="s">
        <v>194</v>
      </c>
      <c r="H248" s="73" t="str">
        <f t="shared" si="22"/>
        <v>Incorrect</v>
      </c>
      <c r="I248" s="75" t="s">
        <v>233</v>
      </c>
      <c r="J248" s="75" t="str">
        <f t="shared" si="23"/>
        <v>Incorrect</v>
      </c>
      <c r="K248" s="75" t="str">
        <f t="shared" si="25"/>
        <v>Incorrect</v>
      </c>
      <c r="M248" s="90" t="str">
        <f t="shared" si="24"/>
        <v/>
      </c>
    </row>
    <row r="249" spans="1:13" x14ac:dyDescent="0.3">
      <c r="A249" s="73">
        <f>VLOOKUP(C249,'UniqueAuthor#s'!$M$5:$N$68,2,TRUE)</f>
        <v>51</v>
      </c>
      <c r="B249" s="73" t="str">
        <f>IF('Source NewCleanData'!$C1514="lesson2",'Source NewCleanData'!C1514,"")</f>
        <v>lesson2</v>
      </c>
      <c r="C249" s="73">
        <f>IF('Source NewCleanData'!$C1514="lesson2",'Source NewCleanData'!D1514,"")</f>
        <v>831120960</v>
      </c>
      <c r="D249" s="73" t="str">
        <f>IF('Source NewCleanData'!$C1514="lesson2",'Source NewCleanData'!E1514,"")</f>
        <v>ConfirmS=&lt;#I,#J&gt;;
ConfirmK=S;</v>
      </c>
      <c r="E249" s="80" t="str">
        <f>IF('Source NewCleanData'!$C1514="lesson2",'Source NewCleanData'!F1514,"")</f>
        <v>2018-04-26T04:06:40.770Z</v>
      </c>
      <c r="F249" s="73" t="s">
        <v>436</v>
      </c>
      <c r="G249" s="75" t="s">
        <v>194</v>
      </c>
      <c r="H249" s="73" t="str">
        <f t="shared" si="22"/>
        <v>Incorrect</v>
      </c>
      <c r="I249" s="75" t="s">
        <v>233</v>
      </c>
      <c r="J249" s="75" t="str">
        <f t="shared" si="23"/>
        <v>Incorrect</v>
      </c>
      <c r="K249" s="75" t="str">
        <f t="shared" si="25"/>
        <v>Incorrect</v>
      </c>
      <c r="M249" s="90" t="str">
        <f t="shared" si="24"/>
        <v/>
      </c>
    </row>
    <row r="250" spans="1:13" x14ac:dyDescent="0.3">
      <c r="A250" s="73">
        <f>VLOOKUP(C250,'UniqueAuthor#s'!$M$5:$N$68,2,TRUE)</f>
        <v>51</v>
      </c>
      <c r="B250" s="73" t="str">
        <f>IF('Source NewCleanData'!$C1515="lesson2",'Source NewCleanData'!C1515,"")</f>
        <v>lesson2</v>
      </c>
      <c r="C250" s="73">
        <f>IF('Source NewCleanData'!$C1515="lesson2",'Source NewCleanData'!D1515,"")</f>
        <v>831120960</v>
      </c>
      <c r="D250" s="73" t="str">
        <f>IF('Source NewCleanData'!$C1515="lesson2",'Source NewCleanData'!E1515,"")</f>
        <v>ConfirmS=&lt;#I&gt;o&lt;#J&gt;;
ConfirmK=S;</v>
      </c>
      <c r="E250" s="80" t="str">
        <f>IF('Source NewCleanData'!$C1515="lesson2",'Source NewCleanData'!F1515,"")</f>
        <v>2018-04-26T04:07:06.154Z</v>
      </c>
      <c r="F250" s="73" t="s">
        <v>437</v>
      </c>
      <c r="G250" s="75" t="s">
        <v>215</v>
      </c>
      <c r="H250" s="73" t="str">
        <f t="shared" si="22"/>
        <v>Incorrect</v>
      </c>
      <c r="I250" s="75" t="s">
        <v>233</v>
      </c>
      <c r="J250" s="75" t="str">
        <f t="shared" si="23"/>
        <v>Incorrect</v>
      </c>
      <c r="K250" s="75" t="str">
        <f t="shared" si="25"/>
        <v>Incorrect</v>
      </c>
      <c r="M250" s="90" t="str">
        <f t="shared" si="24"/>
        <v/>
      </c>
    </row>
    <row r="251" spans="1:13" x14ac:dyDescent="0.3">
      <c r="A251" s="73">
        <f>VLOOKUP(C251,'UniqueAuthor#s'!$M$5:$N$68,2,TRUE)</f>
        <v>51</v>
      </c>
      <c r="B251" s="73" t="str">
        <f>IF('Source NewCleanData'!$C1516="lesson2",'Source NewCleanData'!C1516,"")</f>
        <v>lesson2</v>
      </c>
      <c r="C251" s="73">
        <f>IF('Source NewCleanData'!$C1516="lesson2",'Source NewCleanData'!D1516,"")</f>
        <v>831120960</v>
      </c>
      <c r="D251" s="73" t="str">
        <f>IF('Source NewCleanData'!$C1516="lesson2",'Source NewCleanData'!E1516,"")</f>
        <v>ConfirmS=&lt;#I,#J&gt;;
ConfirmK=S;</v>
      </c>
      <c r="E251" s="80" t="str">
        <f>IF('Source NewCleanData'!$C1516="lesson2",'Source NewCleanData'!F1516,"")</f>
        <v>2018-04-26T04:07:19.982Z</v>
      </c>
      <c r="F251" s="73" t="s">
        <v>436</v>
      </c>
      <c r="G251" s="75" t="s">
        <v>194</v>
      </c>
      <c r="H251" s="73" t="str">
        <f t="shared" si="22"/>
        <v>Incorrect</v>
      </c>
      <c r="I251" s="75" t="s">
        <v>233</v>
      </c>
      <c r="J251" s="75" t="str">
        <f t="shared" si="23"/>
        <v>Incorrect</v>
      </c>
      <c r="K251" s="75" t="str">
        <f t="shared" si="25"/>
        <v>Incorrect</v>
      </c>
      <c r="M251" s="90" t="str">
        <f t="shared" si="24"/>
        <v/>
      </c>
    </row>
    <row r="252" spans="1:13" x14ac:dyDescent="0.3">
      <c r="A252" s="73">
        <f>VLOOKUP(C252,'UniqueAuthor#s'!$M$5:$N$68,2,TRUE)</f>
        <v>51</v>
      </c>
      <c r="B252" s="73" t="str">
        <f>IF('Source NewCleanData'!$C1517="lesson2",'Source NewCleanData'!C1517,"")</f>
        <v>lesson2</v>
      </c>
      <c r="C252" s="73">
        <f>IF('Source NewCleanData'!$C1517="lesson2",'Source NewCleanData'!D1517,"")</f>
        <v>831120960</v>
      </c>
      <c r="D252" s="73" t="str">
        <f>IF('Source NewCleanData'!$C1517="lesson2",'Source NewCleanData'!E1517,"")</f>
        <v>ConfirmS=&lt;#I,#J&gt;;
ConfirmK=S;</v>
      </c>
      <c r="E252" s="80" t="str">
        <f>IF('Source NewCleanData'!$C1517="lesson2",'Source NewCleanData'!F1517,"")</f>
        <v>2018-04-26T04:07:47.719Z</v>
      </c>
      <c r="F252" s="73" t="s">
        <v>436</v>
      </c>
      <c r="G252" s="75" t="s">
        <v>194</v>
      </c>
      <c r="H252" s="73" t="str">
        <f t="shared" si="22"/>
        <v>Incorrect</v>
      </c>
      <c r="I252" s="75" t="s">
        <v>233</v>
      </c>
      <c r="J252" s="75" t="str">
        <f t="shared" si="23"/>
        <v>Incorrect</v>
      </c>
      <c r="K252" s="75" t="str">
        <f t="shared" si="25"/>
        <v>Incorrect</v>
      </c>
      <c r="M252" s="90" t="str">
        <f t="shared" si="24"/>
        <v/>
      </c>
    </row>
    <row r="253" spans="1:13" x14ac:dyDescent="0.3">
      <c r="A253" s="73">
        <f>VLOOKUP(C253,'UniqueAuthor#s'!$M$5:$N$68,2,TRUE)</f>
        <v>51</v>
      </c>
      <c r="B253" s="73" t="str">
        <f>IF('Source NewCleanData'!$C1518="lesson2",'Source NewCleanData'!C1518,"")</f>
        <v>lesson2</v>
      </c>
      <c r="C253" s="73">
        <f>IF('Source NewCleanData'!$C1518="lesson2",'Source NewCleanData'!D1518,"")</f>
        <v>831120960</v>
      </c>
      <c r="D253" s="73" t="str">
        <f>IF('Source NewCleanData'!$C1518="lesson2",'Source NewCleanData'!E1518,"")</f>
        <v>ConfirmS=&lt;#I,#J&gt;;
ConfirmK=#S;</v>
      </c>
      <c r="E253" s="80" t="str">
        <f>IF('Source NewCleanData'!$C1518="lesson2",'Source NewCleanData'!F1518,"")</f>
        <v>2018-04-26T04:07:51.564Z</v>
      </c>
      <c r="F253" s="73" t="s">
        <v>438</v>
      </c>
      <c r="G253" s="75" t="s">
        <v>194</v>
      </c>
      <c r="H253" s="73" t="str">
        <f t="shared" si="22"/>
        <v>Incorrect</v>
      </c>
      <c r="I253" s="75" t="s">
        <v>227</v>
      </c>
      <c r="J253" s="75" t="str">
        <f t="shared" si="23"/>
        <v>Incorrect</v>
      </c>
      <c r="K253" s="75" t="str">
        <f t="shared" si="25"/>
        <v>Incorrect</v>
      </c>
      <c r="M253" s="90" t="str">
        <f t="shared" si="24"/>
        <v/>
      </c>
    </row>
    <row r="254" spans="1:13" x14ac:dyDescent="0.3">
      <c r="A254" s="73">
        <f>VLOOKUP(C254,'UniqueAuthor#s'!$M$5:$N$68,2,TRUE)</f>
        <v>51</v>
      </c>
      <c r="B254" s="73" t="str">
        <f>IF('Source NewCleanData'!$C1519="lesson2",'Source NewCleanData'!C1519,"")</f>
        <v>lesson2</v>
      </c>
      <c r="C254" s="73">
        <f>IF('Source NewCleanData'!$C1519="lesson2",'Source NewCleanData'!D1519,"")</f>
        <v>831120960</v>
      </c>
      <c r="D254" s="73" t="str">
        <f>IF('Source NewCleanData'!$C1519="lesson2",'Source NewCleanData'!E1519,"")</f>
        <v>ConfirmS=&lt;#I,#J&gt;;
ConfirmK=&lt;#I,#J&gt;;</v>
      </c>
      <c r="E254" s="80" t="str">
        <f>IF('Source NewCleanData'!$C1519="lesson2",'Source NewCleanData'!F1519,"")</f>
        <v>2018-04-26T04:08:04.789Z</v>
      </c>
      <c r="F254" s="73" t="s">
        <v>439</v>
      </c>
      <c r="G254" s="75" t="s">
        <v>194</v>
      </c>
      <c r="H254" s="73" t="str">
        <f t="shared" si="22"/>
        <v>Incorrect</v>
      </c>
      <c r="I254" s="75" t="s">
        <v>244</v>
      </c>
      <c r="J254" s="75" t="str">
        <f t="shared" si="23"/>
        <v>Incorrect</v>
      </c>
      <c r="K254" s="75" t="str">
        <f t="shared" si="25"/>
        <v>Incorrect</v>
      </c>
      <c r="M254" s="90" t="str">
        <f t="shared" si="24"/>
        <v/>
      </c>
    </row>
    <row r="255" spans="1:13" x14ac:dyDescent="0.3">
      <c r="A255" s="73">
        <f>VLOOKUP(C255,'UniqueAuthor#s'!$M$5:$N$68,2,TRUE)</f>
        <v>51</v>
      </c>
      <c r="B255" s="73" t="str">
        <f>IF('Source NewCleanData'!$C1520="lesson2",'Source NewCleanData'!C1520,"")</f>
        <v>lesson2</v>
      </c>
      <c r="C255" s="73">
        <f>IF('Source NewCleanData'!$C1520="lesson2",'Source NewCleanData'!D1520,"")</f>
        <v>831120960</v>
      </c>
      <c r="D255" s="73" t="str">
        <f>IF('Source NewCleanData'!$C1520="lesson2",'Source NewCleanData'!E1520,"")</f>
        <v>ConfirmS=&lt;#I,#J&gt;;
ConfirmK=&lt;#I,#J&gt;;</v>
      </c>
      <c r="E255" s="80" t="str">
        <f>IF('Source NewCleanData'!$C1520="lesson2",'Source NewCleanData'!F1520,"")</f>
        <v>2018-04-26T04:08:09.349Z</v>
      </c>
      <c r="F255" s="73" t="s">
        <v>439</v>
      </c>
      <c r="G255" s="75" t="s">
        <v>194</v>
      </c>
      <c r="H255" s="73" t="str">
        <f t="shared" si="22"/>
        <v>Incorrect</v>
      </c>
      <c r="I255" s="75" t="s">
        <v>244</v>
      </c>
      <c r="J255" s="75" t="str">
        <f t="shared" si="23"/>
        <v>Incorrect</v>
      </c>
      <c r="K255" s="75" t="str">
        <f t="shared" si="25"/>
        <v>Incorrect</v>
      </c>
      <c r="M255" s="90" t="str">
        <f t="shared" si="24"/>
        <v/>
      </c>
    </row>
    <row r="256" spans="1:13" x14ac:dyDescent="0.3">
      <c r="A256" s="73">
        <f>VLOOKUP(C256,'UniqueAuthor#s'!$M$5:$N$68,2,TRUE)</f>
        <v>51</v>
      </c>
      <c r="B256" s="73" t="str">
        <f>IF('Source NewCleanData'!$C1521="lesson2",'Source NewCleanData'!C1521,"")</f>
        <v>lesson2</v>
      </c>
      <c r="C256" s="73">
        <f>IF('Source NewCleanData'!$C1521="lesson2",'Source NewCleanData'!D1521,"")</f>
        <v>831120960</v>
      </c>
      <c r="D256" s="73" t="str">
        <f>IF('Source NewCleanData'!$C1521="lesson2",'Source NewCleanData'!E1521,"")</f>
        <v>ConfirmS=&lt;#I,#J&gt;;
ConfirmK=&lt;#I,#J&gt;;</v>
      </c>
      <c r="E256" s="80" t="str">
        <f>IF('Source NewCleanData'!$C1521="lesson2",'Source NewCleanData'!F1521,"")</f>
        <v>2018-04-26T04:08:37.343Z</v>
      </c>
      <c r="F256" s="73" t="s">
        <v>439</v>
      </c>
      <c r="G256" s="75" t="s">
        <v>194</v>
      </c>
      <c r="H256" s="73" t="str">
        <f t="shared" si="22"/>
        <v>Incorrect</v>
      </c>
      <c r="I256" s="75" t="s">
        <v>244</v>
      </c>
      <c r="J256" s="75" t="str">
        <f t="shared" si="23"/>
        <v>Incorrect</v>
      </c>
      <c r="K256" s="75" t="str">
        <f t="shared" si="25"/>
        <v>Incorrect</v>
      </c>
      <c r="M256" s="90" t="str">
        <f t="shared" si="24"/>
        <v/>
      </c>
    </row>
    <row r="257" spans="1:13" x14ac:dyDescent="0.3">
      <c r="A257" s="73">
        <f>VLOOKUP(C257,'UniqueAuthor#s'!$M$5:$N$68,2,TRUE)</f>
        <v>51</v>
      </c>
      <c r="B257" s="73" t="str">
        <f>IF('Source NewCleanData'!$C1522="lesson2",'Source NewCleanData'!C1522,"")</f>
        <v>lesson2</v>
      </c>
      <c r="C257" s="73">
        <f>IF('Source NewCleanData'!$C1522="lesson2",'Source NewCleanData'!D1522,"")</f>
        <v>831120960</v>
      </c>
      <c r="D257" s="73" t="str">
        <f>IF('Source NewCleanData'!$C1522="lesson2",'Source NewCleanData'!E1522,"")</f>
        <v>ConfirmS=&lt;#I&gt;o#J;
ConfirmK=&lt;#I,#J&gt;;</v>
      </c>
      <c r="E257" s="80" t="str">
        <f>IF('Source NewCleanData'!$C1522="lesson2",'Source NewCleanData'!F1522,"")</f>
        <v>2018-04-26T04:10:41.624Z</v>
      </c>
      <c r="F257" s="73" t="s">
        <v>440</v>
      </c>
      <c r="G257" s="75" t="s">
        <v>259</v>
      </c>
      <c r="H257" s="73" t="str">
        <f t="shared" si="22"/>
        <v>Incorrect</v>
      </c>
      <c r="I257" s="75" t="s">
        <v>244</v>
      </c>
      <c r="J257" s="75" t="str">
        <f t="shared" si="23"/>
        <v>Incorrect</v>
      </c>
      <c r="K257" s="75" t="str">
        <f t="shared" si="25"/>
        <v>Incorrect</v>
      </c>
      <c r="M257" s="90" t="str">
        <f t="shared" si="24"/>
        <v/>
      </c>
    </row>
    <row r="258" spans="1:13" x14ac:dyDescent="0.3">
      <c r="A258" s="73">
        <f>VLOOKUP(C258,'UniqueAuthor#s'!$M$5:$N$68,2,TRUE)</f>
        <v>51</v>
      </c>
      <c r="B258" s="73" t="str">
        <f>IF('Source NewCleanData'!$C1523="lesson2",'Source NewCleanData'!C1523,"")</f>
        <v>lesson2</v>
      </c>
      <c r="C258" s="73">
        <f>IF('Source NewCleanData'!$C1523="lesson2",'Source NewCleanData'!D1523,"")</f>
        <v>831120960</v>
      </c>
      <c r="D258" s="73" t="str">
        <f>IF('Source NewCleanData'!$C1523="lesson2",'Source NewCleanData'!E1523,"")</f>
        <v>ConfirmS=&lt;#I&gt;o#J;
ConfirmK=&lt;#I&gt;o#J;</v>
      </c>
      <c r="E258" s="80" t="str">
        <f>IF('Source NewCleanData'!$C1523="lesson2",'Source NewCleanData'!F1523,"")</f>
        <v>2018-04-26T04:10:51.238Z</v>
      </c>
      <c r="F258" s="73" t="s">
        <v>441</v>
      </c>
      <c r="G258" s="75" t="s">
        <v>259</v>
      </c>
      <c r="H258" s="73" t="str">
        <f t="shared" si="22"/>
        <v>Incorrect</v>
      </c>
      <c r="I258" s="75" t="s">
        <v>335</v>
      </c>
      <c r="J258" s="75" t="str">
        <f t="shared" si="23"/>
        <v>Incorrect</v>
      </c>
      <c r="K258" s="75" t="str">
        <f t="shared" si="25"/>
        <v>Incorrect</v>
      </c>
      <c r="M258" s="90" t="str">
        <f t="shared" si="24"/>
        <v/>
      </c>
    </row>
    <row r="259" spans="1:13" x14ac:dyDescent="0.3">
      <c r="A259" s="73">
        <f>VLOOKUP(C259,'UniqueAuthor#s'!$M$5:$N$68,2,TRUE)</f>
        <v>51</v>
      </c>
      <c r="B259" s="73" t="str">
        <f>IF('Source NewCleanData'!$C1524="lesson2",'Source NewCleanData'!C1524,"")</f>
        <v>lesson2</v>
      </c>
      <c r="C259" s="73">
        <f>IF('Source NewCleanData'!$C1524="lesson2",'Source NewCleanData'!D1524,"")</f>
        <v>831120960</v>
      </c>
      <c r="D259" s="73" t="str">
        <f>IF('Source NewCleanData'!$C1524="lesson2",'Source NewCleanData'!E1524,"")</f>
        <v>ConfirmS=&lt;#I&gt;o&lt;#J&gt;;
ConfirmK=&lt;#I&gt;o&lt;#J&gt;;</v>
      </c>
      <c r="E259" s="80" t="str">
        <f>IF('Source NewCleanData'!$C1524="lesson2",'Source NewCleanData'!F1524,"")</f>
        <v>2018-04-26T04:11:26.414Z</v>
      </c>
      <c r="F259" s="73" t="s">
        <v>442</v>
      </c>
      <c r="G259" s="75" t="s">
        <v>215</v>
      </c>
      <c r="H259" s="73" t="str">
        <f t="shared" si="22"/>
        <v>Incorrect</v>
      </c>
      <c r="I259" s="75" t="s">
        <v>272</v>
      </c>
      <c r="J259" s="75" t="str">
        <f t="shared" si="23"/>
        <v>Incorrect</v>
      </c>
      <c r="K259" s="75" t="str">
        <f t="shared" si="25"/>
        <v>Incorrect</v>
      </c>
      <c r="M259" s="90" t="str">
        <f t="shared" si="24"/>
        <v/>
      </c>
    </row>
    <row r="260" spans="1:13" x14ac:dyDescent="0.3">
      <c r="A260" s="73">
        <f>VLOOKUP(C260,'UniqueAuthor#s'!$M$5:$N$68,2,TRUE)</f>
        <v>51</v>
      </c>
      <c r="B260" s="73" t="str">
        <f>IF('Source NewCleanData'!$C1525="lesson2",'Source NewCleanData'!C1525,"")</f>
        <v>lesson2</v>
      </c>
      <c r="C260" s="73">
        <f>IF('Source NewCleanData'!$C1525="lesson2",'Source NewCleanData'!D1525,"")</f>
        <v>831120960</v>
      </c>
      <c r="D260" s="73" t="str">
        <f>IF('Source NewCleanData'!$C1525="lesson2",'Source NewCleanData'!E1525,"")</f>
        <v>ConfirmS=&lt;#J&gt;o&lt;#I&gt;;
ConfirmK=&lt;#I&gt;o&lt;#J&gt;;</v>
      </c>
      <c r="E260" s="80" t="str">
        <f>IF('Source NewCleanData'!$C1525="lesson2",'Source NewCleanData'!F1525,"")</f>
        <v>2018-04-26T04:11:46.821Z</v>
      </c>
      <c r="F260" s="73" t="s">
        <v>443</v>
      </c>
      <c r="G260" s="75" t="s">
        <v>201</v>
      </c>
      <c r="H260" s="73" t="str">
        <f t="shared" si="22"/>
        <v>Incorrect</v>
      </c>
      <c r="I260" s="75" t="s">
        <v>272</v>
      </c>
      <c r="J260" s="75" t="str">
        <f t="shared" si="23"/>
        <v>Incorrect</v>
      </c>
      <c r="K260" s="75" t="str">
        <f t="shared" si="25"/>
        <v>Incorrect</v>
      </c>
      <c r="M260" s="90" t="str">
        <f t="shared" si="24"/>
        <v/>
      </c>
    </row>
    <row r="261" spans="1:13" x14ac:dyDescent="0.3">
      <c r="A261" s="73">
        <f>VLOOKUP(C261,'UniqueAuthor#s'!$M$5:$N$68,2,TRUE)</f>
        <v>51</v>
      </c>
      <c r="B261" s="73" t="str">
        <f>IF('Source NewCleanData'!$C1526="lesson2",'Source NewCleanData'!C1526,"")</f>
        <v>lesson2</v>
      </c>
      <c r="C261" s="73">
        <f>IF('Source NewCleanData'!$C1526="lesson2",'Source NewCleanData'!D1526,"")</f>
        <v>831120960</v>
      </c>
      <c r="D261" s="73" t="str">
        <f>IF('Source NewCleanData'!$C1526="lesson2",'Source NewCleanData'!E1526,"")</f>
        <v>ConfirmS=&lt;#J&gt;o&lt;#I&gt;;
ConfirmK=#K;</v>
      </c>
      <c r="E261" s="80" t="str">
        <f>IF('Source NewCleanData'!$C1526="lesson2",'Source NewCleanData'!F1526,"")</f>
        <v>2018-04-26T04:16:44.349Z</v>
      </c>
      <c r="F261" s="73" t="s">
        <v>404</v>
      </c>
      <c r="G261" s="75" t="s">
        <v>201</v>
      </c>
      <c r="H261" s="73" t="str">
        <f t="shared" si="22"/>
        <v>Incorrect</v>
      </c>
      <c r="I261" s="75" t="s">
        <v>202</v>
      </c>
      <c r="J261" s="75" t="str">
        <f t="shared" si="23"/>
        <v>Incorrect</v>
      </c>
      <c r="K261" s="75" t="str">
        <f t="shared" si="25"/>
        <v>Incorrect</v>
      </c>
      <c r="M261" s="90" t="str">
        <f t="shared" si="24"/>
        <v/>
      </c>
    </row>
    <row r="262" spans="1:13" x14ac:dyDescent="0.3">
      <c r="A262" s="73">
        <f>VLOOKUP(C262,'UniqueAuthor#s'!$M$5:$N$68,2,TRUE)</f>
        <v>51</v>
      </c>
      <c r="B262" s="73" t="str">
        <f>IF('Source NewCleanData'!$C1527="lesson2",'Source NewCleanData'!C1527,"")</f>
        <v>lesson2</v>
      </c>
      <c r="C262" s="73">
        <f>IF('Source NewCleanData'!$C1527="lesson2",'Source NewCleanData'!D1527,"")</f>
        <v>831120960</v>
      </c>
      <c r="D262" s="73" t="str">
        <f>IF('Source NewCleanData'!$C1527="lesson2",'Source NewCleanData'!E1527,"")</f>
        <v>ConfirmS=&lt;#J&gt;o&lt;#I&gt;;
ConfirmK=#J;</v>
      </c>
      <c r="E262" s="80" t="str">
        <f>IF('Source NewCleanData'!$C1527="lesson2",'Source NewCleanData'!F1527,"")</f>
        <v>2018-04-26T04:16:56.161Z</v>
      </c>
      <c r="F262" s="73" t="s">
        <v>369</v>
      </c>
      <c r="G262" s="75" t="s">
        <v>201</v>
      </c>
      <c r="H262" s="73" t="str">
        <f t="shared" ref="H262:H327" si="26">IF(OR($G262=$AD$9,$G262=$AD$10,$G262=$AD$11),"Correct","Incorrect")</f>
        <v>Incorrect</v>
      </c>
      <c r="I262" s="75" t="s">
        <v>174</v>
      </c>
      <c r="J262" s="75" t="str">
        <f t="shared" ref="J262:J325" si="27">IF(I262=$AD$17,"Correct","Incorrect")</f>
        <v>Correct</v>
      </c>
      <c r="K262" s="75" t="str">
        <f t="shared" si="25"/>
        <v>Incorrect</v>
      </c>
      <c r="M262" s="90" t="str">
        <f t="shared" ref="M262:M325" si="28">IF(AND(L262&gt;0,K262="Incorrect"),"Gave Up","")</f>
        <v/>
      </c>
    </row>
    <row r="263" spans="1:13" x14ac:dyDescent="0.3">
      <c r="A263" s="73">
        <f>VLOOKUP(C263,'UniqueAuthor#s'!$M$5:$N$68,2,TRUE)</f>
        <v>51</v>
      </c>
      <c r="B263" s="73" t="str">
        <f>IF('Source NewCleanData'!$C1528="lesson2",'Source NewCleanData'!C1528,"")</f>
        <v>lesson2</v>
      </c>
      <c r="C263" s="73">
        <f>IF('Source NewCleanData'!$C1528="lesson2",'Source NewCleanData'!D1528,"")</f>
        <v>831120960</v>
      </c>
      <c r="D263" s="73" t="str">
        <f>IF('Source NewCleanData'!$C1528="lesson2",'Source NewCleanData'!E1528,"")</f>
        <v>ConfirmS=&lt;#I&gt;;
ConfirmK=#J;</v>
      </c>
      <c r="E263" s="80" t="str">
        <f>IF('Source NewCleanData'!$C1528="lesson2",'Source NewCleanData'!F1528,"")</f>
        <v>2018-04-26T04:17:20.030Z</v>
      </c>
      <c r="F263" s="73" t="s">
        <v>172</v>
      </c>
      <c r="G263" s="75" t="s">
        <v>173</v>
      </c>
      <c r="H263" s="73" t="str">
        <f t="shared" si="26"/>
        <v>Correct</v>
      </c>
      <c r="I263" s="75" t="s">
        <v>174</v>
      </c>
      <c r="J263" s="75" t="str">
        <f t="shared" si="27"/>
        <v>Correct</v>
      </c>
      <c r="K263" s="75" t="str">
        <f t="shared" ref="K263:K326" si="29">IF(AND(H263="Correct",J263="Correct"),"Correct","Incorrect")</f>
        <v>Correct</v>
      </c>
      <c r="L263">
        <f>COUNTIF($C$6:$C$327,"="&amp;C263)</f>
        <v>16</v>
      </c>
      <c r="M263" s="90" t="str">
        <f t="shared" si="28"/>
        <v/>
      </c>
    </row>
    <row r="264" spans="1:13" x14ac:dyDescent="0.3">
      <c r="A264" s="73">
        <f>VLOOKUP(C264,'UniqueAuthor#s'!$M$5:$N$68,2,TRUE)</f>
        <v>52</v>
      </c>
      <c r="B264" s="73" t="str">
        <f>IF('Source NewCleanData'!$C1558="lesson2",'Source NewCleanData'!C1558,"")</f>
        <v>lesson2</v>
      </c>
      <c r="C264" s="73">
        <f>IF('Source NewCleanData'!$C1558="lesson2",'Source NewCleanData'!D1558,"")</f>
        <v>839277133</v>
      </c>
      <c r="D264" s="73" t="str">
        <f>IF('Source NewCleanData'!$C1558="lesson2",'Source NewCleanData'!E1558,"")</f>
        <v>ConfirmS=&lt;#I&gt;o#S;
ConfirmK=#J;</v>
      </c>
      <c r="E264" s="80" t="str">
        <f>IF('Source NewCleanData'!$C1558="lesson2",'Source NewCleanData'!F1558,"")</f>
        <v>2018-04-25T20:46:45.133Z</v>
      </c>
      <c r="F264" s="73" t="s">
        <v>200</v>
      </c>
      <c r="G264" s="75" t="s">
        <v>175</v>
      </c>
      <c r="H264" s="73" t="str">
        <f t="shared" si="26"/>
        <v>Correct</v>
      </c>
      <c r="I264" s="75" t="s">
        <v>174</v>
      </c>
      <c r="J264" s="75" t="str">
        <f t="shared" si="27"/>
        <v>Correct</v>
      </c>
      <c r="K264" s="75" t="str">
        <f t="shared" si="29"/>
        <v>Correct</v>
      </c>
      <c r="L264">
        <f>COUNTIF($C$6:$C$327,"="&amp;C264)</f>
        <v>1</v>
      </c>
      <c r="M264" s="90" t="str">
        <f t="shared" si="28"/>
        <v/>
      </c>
    </row>
    <row r="265" spans="1:13" x14ac:dyDescent="0.3">
      <c r="A265" s="73">
        <f>VLOOKUP(C265,'UniqueAuthor#s'!$M$5:$N$68,2,TRUE)</f>
        <v>53</v>
      </c>
      <c r="B265" s="73" t="str">
        <f>IF('Source NewCleanData'!$C1591="lesson2",'Source NewCleanData'!C1591,"")</f>
        <v>lesson2</v>
      </c>
      <c r="C265" s="73">
        <f>IF('Source NewCleanData'!$C1591="lesson2",'Source NewCleanData'!D1591,"")</f>
        <v>861932434</v>
      </c>
      <c r="D265" s="73" t="str">
        <f>IF('Source NewCleanData'!$C1591="lesson2",'Source NewCleanData'!E1591,"")</f>
        <v>ConfirmS=&lt;#I&gt;o&lt;#J&gt;o#S;
ConfirmKoS=#S;</v>
      </c>
      <c r="E265" s="80" t="str">
        <f>IF('Source NewCleanData'!$C1591="lesson2",'Source NewCleanData'!F1591,"")</f>
        <v>2018-04-23T23:55:55.014Z</v>
      </c>
      <c r="F265" s="73" t="s">
        <v>444</v>
      </c>
      <c r="G265" s="75" t="s">
        <v>189</v>
      </c>
      <c r="H265" s="73" t="str">
        <f t="shared" si="26"/>
        <v>Incorrect</v>
      </c>
      <c r="I265" s="75" t="s">
        <v>216</v>
      </c>
      <c r="J265" s="75" t="str">
        <f t="shared" si="27"/>
        <v>Incorrect</v>
      </c>
      <c r="K265" s="75" t="str">
        <f t="shared" si="29"/>
        <v>Incorrect</v>
      </c>
      <c r="M265" s="90" t="str">
        <f t="shared" si="28"/>
        <v/>
      </c>
    </row>
    <row r="266" spans="1:13" x14ac:dyDescent="0.3">
      <c r="A266" s="73">
        <f>VLOOKUP(C266,'UniqueAuthor#s'!$M$5:$N$68,2,TRUE)</f>
        <v>53</v>
      </c>
      <c r="B266" s="73" t="str">
        <f>IF('Source NewCleanData'!$C1592="lesson2",'Source NewCleanData'!C1592,"")</f>
        <v>lesson2</v>
      </c>
      <c r="C266" s="73">
        <f>IF('Source NewCleanData'!$C1592="lesson2",'Source NewCleanData'!D1592,"")</f>
        <v>861932434</v>
      </c>
      <c r="D266" s="73" t="str">
        <f>IF('Source NewCleanData'!$C1592="lesson2",'Source NewCleanData'!E1592,"")</f>
        <v>Confirm#S=&lt;#I&gt;o&lt;#J&gt;oSo&lt;K&gt;;
ConfirmKoS=#S;</v>
      </c>
      <c r="E266" s="80" t="str">
        <f>IF('Source NewCleanData'!$C1592="lesson2",'Source NewCleanData'!F1592,"")</f>
        <v>2018-04-23T23:57:35.489Z</v>
      </c>
      <c r="F266" s="73" t="s">
        <v>445</v>
      </c>
      <c r="G266" s="75" t="s">
        <v>322</v>
      </c>
      <c r="H266" s="73" t="str">
        <f t="shared" si="26"/>
        <v>Incorrect</v>
      </c>
      <c r="I266" s="75" t="s">
        <v>216</v>
      </c>
      <c r="J266" s="75" t="str">
        <f t="shared" si="27"/>
        <v>Incorrect</v>
      </c>
      <c r="K266" s="75" t="str">
        <f t="shared" si="29"/>
        <v>Incorrect</v>
      </c>
      <c r="M266" s="90" t="str">
        <f t="shared" si="28"/>
        <v/>
      </c>
    </row>
    <row r="267" spans="1:13" x14ac:dyDescent="0.3">
      <c r="A267" s="73">
        <f>VLOOKUP(C267,'UniqueAuthor#s'!$M$5:$N$68,2,TRUE)</f>
        <v>53</v>
      </c>
      <c r="B267" s="73" t="str">
        <f>IF('Source NewCleanData'!$C1593="lesson2",'Source NewCleanData'!C1593,"")</f>
        <v>lesson2</v>
      </c>
      <c r="C267" s="73">
        <f>IF('Source NewCleanData'!$C1593="lesson2",'Source NewCleanData'!D1593,"")</f>
        <v>861932434</v>
      </c>
      <c r="D267" s="73" t="str">
        <f>IF('Source NewCleanData'!$C1593="lesson2",'Source NewCleanData'!E1593,"")</f>
        <v>ConfirmS=&lt;#I&gt;o&lt;#J&gt;o#S;
ConfirmKoS=#S;</v>
      </c>
      <c r="E267" s="80" t="str">
        <f>IF('Source NewCleanData'!$C1593="lesson2",'Source NewCleanData'!F1593,"")</f>
        <v>2018-04-23T23:58:10.644Z</v>
      </c>
      <c r="F267" s="73" t="s">
        <v>444</v>
      </c>
      <c r="G267" s="75" t="s">
        <v>189</v>
      </c>
      <c r="H267" s="73" t="str">
        <f t="shared" si="26"/>
        <v>Incorrect</v>
      </c>
      <c r="I267" s="75" t="s">
        <v>216</v>
      </c>
      <c r="J267" s="75" t="str">
        <f t="shared" si="27"/>
        <v>Incorrect</v>
      </c>
      <c r="K267" s="75" t="str">
        <f t="shared" si="29"/>
        <v>Incorrect</v>
      </c>
      <c r="M267" s="90" t="str">
        <f t="shared" si="28"/>
        <v/>
      </c>
    </row>
    <row r="268" spans="1:13" x14ac:dyDescent="0.3">
      <c r="A268" s="73">
        <f>VLOOKUP(C268,'UniqueAuthor#s'!$M$5:$N$68,2,TRUE)</f>
        <v>53</v>
      </c>
      <c r="B268" s="73" t="str">
        <f>IF('Source NewCleanData'!$C1594="lesson2",'Source NewCleanData'!C1594,"")</f>
        <v>lesson2</v>
      </c>
      <c r="C268" s="73">
        <f>IF('Source NewCleanData'!$C1594="lesson2",'Source NewCleanData'!D1594,"")</f>
        <v>861932434</v>
      </c>
      <c r="D268" s="73" t="str">
        <f>IF('Source NewCleanData'!$C1594="lesson2",'Source NewCleanData'!E1594,"")</f>
        <v>ConfirmS=&lt;#I&gt;o&lt;#J&gt;o#S;
ConfirmKoS=#S;</v>
      </c>
      <c r="E268" s="80" t="str">
        <f>IF('Source NewCleanData'!$C1594="lesson2",'Source NewCleanData'!F1594,"")</f>
        <v>2018-04-23T23:58:20.115Z</v>
      </c>
      <c r="F268" s="73" t="s">
        <v>444</v>
      </c>
      <c r="G268" s="75" t="s">
        <v>189</v>
      </c>
      <c r="H268" s="73" t="str">
        <f t="shared" si="26"/>
        <v>Incorrect</v>
      </c>
      <c r="I268" s="75" t="s">
        <v>216</v>
      </c>
      <c r="J268" s="75" t="str">
        <f t="shared" si="27"/>
        <v>Incorrect</v>
      </c>
      <c r="K268" s="75" t="str">
        <f t="shared" si="29"/>
        <v>Incorrect</v>
      </c>
      <c r="M268" s="90" t="str">
        <f t="shared" si="28"/>
        <v/>
      </c>
    </row>
    <row r="269" spans="1:13" x14ac:dyDescent="0.3">
      <c r="A269" s="73">
        <f>VLOOKUP(C269,'UniqueAuthor#s'!$M$5:$N$68,2,TRUE)</f>
        <v>53</v>
      </c>
      <c r="B269" s="73" t="str">
        <f>IF('Source NewCleanData'!$C1595="lesson2",'Source NewCleanData'!C1595,"")</f>
        <v>lesson2</v>
      </c>
      <c r="C269" s="73">
        <f>IF('Source NewCleanData'!$C1595="lesson2",'Source NewCleanData'!D1595,"")</f>
        <v>861932434</v>
      </c>
      <c r="D269" s="73" t="str">
        <f>IF('Source NewCleanData'!$C1595="lesson2",'Source NewCleanData'!E1595,"")</f>
        <v>ConfirmSoK=&lt;#I&gt;o&lt;#J&gt;o#S;
ConfirmKoS=#S;</v>
      </c>
      <c r="E269" s="80" t="str">
        <f>IF('Source NewCleanData'!$C1595="lesson2",'Source NewCleanData'!F1595,"")</f>
        <v>2018-04-23T23:59:49.715Z</v>
      </c>
      <c r="F269" s="73" t="s">
        <v>446</v>
      </c>
      <c r="G269" s="75" t="s">
        <v>324</v>
      </c>
      <c r="H269" s="73" t="str">
        <f t="shared" si="26"/>
        <v>Incorrect</v>
      </c>
      <c r="I269" s="75" t="s">
        <v>216</v>
      </c>
      <c r="J269" s="75" t="str">
        <f t="shared" si="27"/>
        <v>Incorrect</v>
      </c>
      <c r="K269" s="75" t="str">
        <f t="shared" si="29"/>
        <v>Incorrect</v>
      </c>
      <c r="M269" s="90" t="str">
        <f t="shared" si="28"/>
        <v/>
      </c>
    </row>
    <row r="270" spans="1:13" x14ac:dyDescent="0.3">
      <c r="A270" s="73">
        <f>VLOOKUP(C270,'UniqueAuthor#s'!$M$5:$N$68,2,TRUE)</f>
        <v>53</v>
      </c>
      <c r="B270" s="73" t="str">
        <f>IF('Source NewCleanData'!$C1596="lesson2",'Source NewCleanData'!C1596,"")</f>
        <v>lesson2</v>
      </c>
      <c r="C270" s="73">
        <f>IF('Source NewCleanData'!$C1596="lesson2",'Source NewCleanData'!D1596,"")</f>
        <v>861932434</v>
      </c>
      <c r="D270" s="73" t="str">
        <f>IF('Source NewCleanData'!$C1596="lesson2",'Source NewCleanData'!E1596,"")</f>
        <v>ConfirmSoK=&lt;#J&gt;o&lt;#I&gt;o#S;
ConfirmKoS=#S;</v>
      </c>
      <c r="E270" s="80" t="str">
        <f>IF('Source NewCleanData'!$C1596="lesson2",'Source NewCleanData'!F1596,"")</f>
        <v>2018-04-24T00:04:51.339Z</v>
      </c>
      <c r="F270" s="73" t="s">
        <v>447</v>
      </c>
      <c r="G270" s="75" t="s">
        <v>260</v>
      </c>
      <c r="H270" s="73" t="str">
        <f t="shared" si="26"/>
        <v>Incorrect</v>
      </c>
      <c r="I270" s="75" t="s">
        <v>216</v>
      </c>
      <c r="J270" s="75" t="str">
        <f t="shared" si="27"/>
        <v>Incorrect</v>
      </c>
      <c r="K270" s="75" t="str">
        <f t="shared" si="29"/>
        <v>Incorrect</v>
      </c>
      <c r="M270" s="90" t="str">
        <f t="shared" si="28"/>
        <v/>
      </c>
    </row>
    <row r="271" spans="1:13" x14ac:dyDescent="0.3">
      <c r="A271" s="73">
        <f>VLOOKUP(C271,'UniqueAuthor#s'!$M$5:$N$68,2,TRUE)</f>
        <v>53</v>
      </c>
      <c r="B271" s="73" t="str">
        <f>IF('Source NewCleanData'!$C1597="lesson2",'Source NewCleanData'!C1597,"")</f>
        <v>lesson2</v>
      </c>
      <c r="C271" s="73">
        <f>IF('Source NewCleanData'!$C1597="lesson2",'Source NewCleanData'!D1597,"")</f>
        <v>861932434</v>
      </c>
      <c r="D271" s="73" t="str">
        <f>IF('Source NewCleanData'!$C1597="lesson2",'Source NewCleanData'!E1597,"")</f>
        <v>ConfirmS=&lt;#J&gt;o&lt;#I&gt;o#S;
ConfirmKoS=#S;</v>
      </c>
      <c r="E271" s="80" t="str">
        <f>IF('Source NewCleanData'!$C1597="lesson2",'Source NewCleanData'!F1597,"")</f>
        <v>2018-04-24T00:05:19.596Z</v>
      </c>
      <c r="F271" s="73" t="s">
        <v>448</v>
      </c>
      <c r="G271" s="75" t="s">
        <v>183</v>
      </c>
      <c r="H271" s="73" t="str">
        <f t="shared" si="26"/>
        <v>Incorrect</v>
      </c>
      <c r="I271" s="75" t="s">
        <v>216</v>
      </c>
      <c r="J271" s="75" t="str">
        <f t="shared" si="27"/>
        <v>Incorrect</v>
      </c>
      <c r="K271" s="75" t="str">
        <f t="shared" si="29"/>
        <v>Incorrect</v>
      </c>
      <c r="M271" s="90" t="str">
        <f t="shared" si="28"/>
        <v/>
      </c>
    </row>
    <row r="272" spans="1:13" x14ac:dyDescent="0.3">
      <c r="A272" s="73">
        <f>VLOOKUP(C272,'UniqueAuthor#s'!$M$5:$N$68,2,TRUE)</f>
        <v>53</v>
      </c>
      <c r="B272" s="73" t="str">
        <f>IF('Source NewCleanData'!$C1598="lesson2",'Source NewCleanData'!C1598,"")</f>
        <v>lesson2</v>
      </c>
      <c r="C272" s="73">
        <f>IF('Source NewCleanData'!$C1598="lesson2",'Source NewCleanData'!D1598,"")</f>
        <v>861932434</v>
      </c>
      <c r="D272" s="73" t="str">
        <f>IF('Source NewCleanData'!$C1598="lesson2",'Source NewCleanData'!E1598,"")</f>
        <v>ConfirmS=&lt;#J&gt;o&lt;#I&gt;o#S;
Confirm&lt;K&gt;oS=#S;</v>
      </c>
      <c r="E272" s="80" t="str">
        <f>IF('Source NewCleanData'!$C1598="lesson2",'Source NewCleanData'!F1598,"")</f>
        <v>2018-04-24T00:05:42.102Z</v>
      </c>
      <c r="F272" s="73" t="s">
        <v>449</v>
      </c>
      <c r="G272" s="75" t="s">
        <v>183</v>
      </c>
      <c r="H272" s="73" t="str">
        <f t="shared" si="26"/>
        <v>Incorrect</v>
      </c>
      <c r="I272" s="75" t="s">
        <v>275</v>
      </c>
      <c r="J272" s="75" t="str">
        <f t="shared" si="27"/>
        <v>Incorrect</v>
      </c>
      <c r="K272" s="75" t="str">
        <f t="shared" si="29"/>
        <v>Incorrect</v>
      </c>
      <c r="M272" s="90" t="str">
        <f t="shared" si="28"/>
        <v/>
      </c>
    </row>
    <row r="273" spans="1:13" x14ac:dyDescent="0.3">
      <c r="A273" s="73">
        <f>VLOOKUP(C273,'UniqueAuthor#s'!$M$5:$N$68,2,TRUE)</f>
        <v>53</v>
      </c>
      <c r="B273" s="73" t="str">
        <f>IF('Source NewCleanData'!$C1599="lesson2",'Source NewCleanData'!C1599,"")</f>
        <v>lesson2</v>
      </c>
      <c r="C273" s="73">
        <f>IF('Source NewCleanData'!$C1599="lesson2",'Source NewCleanData'!D1599,"")</f>
        <v>861932434</v>
      </c>
      <c r="D273" s="73" t="str">
        <f>IF('Source NewCleanData'!$C1599="lesson2",'Source NewCleanData'!E1599,"")</f>
        <v>ConfirmS=&lt;#J&gt;o&lt;#I&gt;o#S;
Confirm&lt;K&gt;oS=#S;</v>
      </c>
      <c r="E273" s="80" t="str">
        <f>IF('Source NewCleanData'!$C1599="lesson2",'Source NewCleanData'!F1599,"")</f>
        <v>2018-04-24T00:05:53.165Z</v>
      </c>
      <c r="F273" s="73" t="s">
        <v>449</v>
      </c>
      <c r="G273" s="75" t="s">
        <v>183</v>
      </c>
      <c r="H273" s="73" t="str">
        <f t="shared" si="26"/>
        <v>Incorrect</v>
      </c>
      <c r="I273" s="75" t="s">
        <v>275</v>
      </c>
      <c r="J273" s="75" t="str">
        <f t="shared" si="27"/>
        <v>Incorrect</v>
      </c>
      <c r="K273" s="75" t="str">
        <f t="shared" si="29"/>
        <v>Incorrect</v>
      </c>
      <c r="M273" s="90" t="str">
        <f t="shared" si="28"/>
        <v/>
      </c>
    </row>
    <row r="274" spans="1:13" x14ac:dyDescent="0.3">
      <c r="A274" s="73">
        <f>VLOOKUP(C274,'UniqueAuthor#s'!$M$5:$N$68,2,TRUE)</f>
        <v>53</v>
      </c>
      <c r="B274" s="73" t="str">
        <f>IF('Source NewCleanData'!$C1600="lesson2",'Source NewCleanData'!C1600,"")</f>
        <v>lesson2</v>
      </c>
      <c r="C274" s="73">
        <f>IF('Source NewCleanData'!$C1600="lesson2",'Source NewCleanData'!D1600,"")</f>
        <v>861932434</v>
      </c>
      <c r="D274" s="73" t="str">
        <f>IF('Source NewCleanData'!$C1600="lesson2",'Source NewCleanData'!E1600,"")</f>
        <v>ConfirmS=&lt;#J&gt;o&lt;#I&gt;o#S;
ConfirmK=#S-S;</v>
      </c>
      <c r="E274" s="80" t="str">
        <f>IF('Source NewCleanData'!$C1600="lesson2",'Source NewCleanData'!F1600,"")</f>
        <v>2018-04-24T00:06:45.299Z</v>
      </c>
      <c r="F274" s="73" t="s">
        <v>350</v>
      </c>
      <c r="G274" s="75" t="s">
        <v>183</v>
      </c>
      <c r="H274" s="73" t="str">
        <f t="shared" si="26"/>
        <v>Incorrect</v>
      </c>
      <c r="I274" s="75" t="s">
        <v>229</v>
      </c>
      <c r="J274" s="75" t="str">
        <f t="shared" si="27"/>
        <v>Incorrect</v>
      </c>
      <c r="K274" s="75" t="str">
        <f t="shared" si="29"/>
        <v>Incorrect</v>
      </c>
      <c r="M274" s="90" t="str">
        <f t="shared" si="28"/>
        <v/>
      </c>
    </row>
    <row r="275" spans="1:13" x14ac:dyDescent="0.3">
      <c r="A275" s="73">
        <f>VLOOKUP(C275,'UniqueAuthor#s'!$M$5:$N$68,2,TRUE)</f>
        <v>53</v>
      </c>
      <c r="B275" s="73" t="str">
        <f>IF('Source NewCleanData'!$C1601="lesson2",'Source NewCleanData'!C1601,"")</f>
        <v>lesson2</v>
      </c>
      <c r="C275" s="73">
        <f>IF('Source NewCleanData'!$C1601="lesson2",'Source NewCleanData'!D1601,"")</f>
        <v>861932434</v>
      </c>
      <c r="D275" s="73" t="str">
        <f>IF('Source NewCleanData'!$C1601="lesson2",'Source NewCleanData'!E1601,"")</f>
        <v>ConfirmSoK=&lt;#J&gt;o&lt;#I&gt;o#S;
ConfirmK=#S-S;</v>
      </c>
      <c r="E275" s="80" t="str">
        <f>IF('Source NewCleanData'!$C1601="lesson2",'Source NewCleanData'!F1601,"")</f>
        <v>2018-04-24T00:16:09.157Z</v>
      </c>
      <c r="F275" s="73" t="s">
        <v>450</v>
      </c>
      <c r="G275" s="75" t="s">
        <v>260</v>
      </c>
      <c r="H275" s="73" t="str">
        <f t="shared" si="26"/>
        <v>Incorrect</v>
      </c>
      <c r="I275" s="75" t="s">
        <v>229</v>
      </c>
      <c r="J275" s="75" t="str">
        <f t="shared" si="27"/>
        <v>Incorrect</v>
      </c>
      <c r="K275" s="75" t="str">
        <f t="shared" si="29"/>
        <v>Incorrect</v>
      </c>
      <c r="M275" s="90" t="str">
        <f t="shared" si="28"/>
        <v/>
      </c>
    </row>
    <row r="276" spans="1:13" x14ac:dyDescent="0.3">
      <c r="A276" s="73">
        <f>VLOOKUP(C276,'UniqueAuthor#s'!$M$5:$N$68,2,TRUE)</f>
        <v>53</v>
      </c>
      <c r="B276" s="73" t="str">
        <f>IF('Source NewCleanData'!$C1602="lesson2",'Source NewCleanData'!C1602,"")</f>
        <v>lesson2</v>
      </c>
      <c r="C276" s="73">
        <f>IF('Source NewCleanData'!$C1602="lesson2",'Source NewCleanData'!D1602,"")</f>
        <v>861932434</v>
      </c>
      <c r="D276" s="73" t="str">
        <f>IF('Source NewCleanData'!$C1602="lesson2",'Source NewCleanData'!E1602,"")</f>
        <v>ConfirmSo&lt;K&gt;=&lt;#J&gt;o&lt;#I&gt;o#S;
ConfirmK=#S-S;</v>
      </c>
      <c r="E276" s="80" t="str">
        <f>IF('Source NewCleanData'!$C1602="lesson2",'Source NewCleanData'!F1602,"")</f>
        <v>2018-04-24T00:16:53.939Z</v>
      </c>
      <c r="F276" s="73" t="s">
        <v>451</v>
      </c>
      <c r="G276" s="75" t="s">
        <v>326</v>
      </c>
      <c r="H276" s="73" t="str">
        <f t="shared" si="26"/>
        <v>Incorrect</v>
      </c>
      <c r="I276" s="75" t="s">
        <v>229</v>
      </c>
      <c r="J276" s="75" t="str">
        <f t="shared" si="27"/>
        <v>Incorrect</v>
      </c>
      <c r="K276" s="75" t="str">
        <f t="shared" si="29"/>
        <v>Incorrect</v>
      </c>
      <c r="M276" s="90" t="str">
        <f t="shared" si="28"/>
        <v/>
      </c>
    </row>
    <row r="277" spans="1:13" x14ac:dyDescent="0.3">
      <c r="A277" s="73">
        <f>VLOOKUP(C277,'UniqueAuthor#s'!$M$5:$N$68,2,TRUE)</f>
        <v>53</v>
      </c>
      <c r="B277" s="73" t="str">
        <f>IF('Source NewCleanData'!$C1603="lesson2",'Source NewCleanData'!C1603,"")</f>
        <v>lesson2</v>
      </c>
      <c r="C277" s="73">
        <f>IF('Source NewCleanData'!$C1603="lesson2",'Source NewCleanData'!D1603,"")</f>
        <v>861932434</v>
      </c>
      <c r="D277" s="73" t="str">
        <f>IF('Source NewCleanData'!$C1603="lesson2",'Source NewCleanData'!E1603,"")</f>
        <v>ConfirmSo&lt;K&gt;=&lt;#J&gt;o&lt;#I&gt;;
ConfirmK=#S-S;</v>
      </c>
      <c r="E277" s="80" t="str">
        <f>IF('Source NewCleanData'!$C1603="lesson2",'Source NewCleanData'!F1603,"")</f>
        <v>2018-04-24T00:18:18.131Z</v>
      </c>
      <c r="F277" s="73" t="s">
        <v>452</v>
      </c>
      <c r="G277" s="75" t="s">
        <v>263</v>
      </c>
      <c r="H277" s="73" t="str">
        <f t="shared" si="26"/>
        <v>Incorrect</v>
      </c>
      <c r="I277" s="75" t="s">
        <v>229</v>
      </c>
      <c r="J277" s="75" t="str">
        <f t="shared" si="27"/>
        <v>Incorrect</v>
      </c>
      <c r="K277" s="75" t="str">
        <f t="shared" si="29"/>
        <v>Incorrect</v>
      </c>
      <c r="M277" s="90" t="str">
        <f t="shared" si="28"/>
        <v/>
      </c>
    </row>
    <row r="278" spans="1:13" x14ac:dyDescent="0.3">
      <c r="A278" s="73">
        <f>VLOOKUP(C278,'UniqueAuthor#s'!$M$5:$N$68,2,TRUE)</f>
        <v>53</v>
      </c>
      <c r="B278" s="73" t="str">
        <f>IF('Source NewCleanData'!$C1604="lesson2",'Source NewCleanData'!C1604,"")</f>
        <v>lesson2</v>
      </c>
      <c r="C278" s="73">
        <f>IF('Source NewCleanData'!$C1604="lesson2",'Source NewCleanData'!D1604,"")</f>
        <v>861932434</v>
      </c>
      <c r="D278" s="73" t="str">
        <f>IF('Source NewCleanData'!$C1604="lesson2",'Source NewCleanData'!E1604,"")</f>
        <v>ConfirmSo&lt;K&gt;=&lt;#J&gt;o&lt;#I&gt;;
ConfirmKoS=#S;</v>
      </c>
      <c r="E278" s="80" t="str">
        <f>IF('Source NewCleanData'!$C1604="lesson2",'Source NewCleanData'!F1604,"")</f>
        <v>2018-04-24T00:19:30.518Z</v>
      </c>
      <c r="F278" s="73" t="s">
        <v>453</v>
      </c>
      <c r="G278" s="75" t="s">
        <v>263</v>
      </c>
      <c r="H278" s="73" t="str">
        <f t="shared" si="26"/>
        <v>Incorrect</v>
      </c>
      <c r="I278" s="75" t="s">
        <v>216</v>
      </c>
      <c r="J278" s="75" t="str">
        <f t="shared" si="27"/>
        <v>Incorrect</v>
      </c>
      <c r="K278" s="75" t="str">
        <f t="shared" si="29"/>
        <v>Incorrect</v>
      </c>
      <c r="M278" s="90" t="str">
        <f t="shared" si="28"/>
        <v/>
      </c>
    </row>
    <row r="279" spans="1:13" x14ac:dyDescent="0.3">
      <c r="A279" s="73">
        <f>VLOOKUP(C279,'UniqueAuthor#s'!$M$5:$N$68,2,TRUE)</f>
        <v>53</v>
      </c>
      <c r="B279" s="73" t="str">
        <f>IF('Source NewCleanData'!$C1610="lesson2",'Source NewCleanData'!C1610,"")</f>
        <v>lesson2</v>
      </c>
      <c r="C279" s="73">
        <f>IF('Source NewCleanData'!$C1610="lesson2",'Source NewCleanData'!D1610,"")</f>
        <v>861932434</v>
      </c>
      <c r="D279" s="73" t="str">
        <f>IF('Source NewCleanData'!$C1610="lesson2",'Source NewCleanData'!E1610,"")</f>
        <v>ConfirmS=&lt;#J&gt;o&lt;#I&gt;o#S;
ConfirmK=/*expression*/;</v>
      </c>
      <c r="E279" s="80" t="str">
        <f>IF('Source NewCleanData'!$C1610="lesson2",'Source NewCleanData'!F1610,"")</f>
        <v>2018-04-24T00:22:20.754Z</v>
      </c>
      <c r="F279" s="73" t="s">
        <v>331</v>
      </c>
      <c r="G279" s="75" t="s">
        <v>183</v>
      </c>
      <c r="H279" s="73" t="str">
        <f t="shared" si="26"/>
        <v>Incorrect</v>
      </c>
      <c r="I279" s="75" t="s">
        <v>212</v>
      </c>
      <c r="J279" s="75" t="str">
        <f t="shared" si="27"/>
        <v>Incorrect</v>
      </c>
      <c r="K279" s="75" t="str">
        <f t="shared" si="29"/>
        <v>Incorrect</v>
      </c>
      <c r="M279" s="90" t="str">
        <f t="shared" si="28"/>
        <v/>
      </c>
    </row>
    <row r="280" spans="1:13" x14ac:dyDescent="0.3">
      <c r="A280" s="73">
        <f>VLOOKUP(C280,'UniqueAuthor#s'!$M$5:$N$68,2,TRUE)</f>
        <v>53</v>
      </c>
      <c r="B280" s="73" t="str">
        <f>IF('Source NewCleanData'!$C1611="lesson2",'Source NewCleanData'!C1611,"")</f>
        <v>lesson2</v>
      </c>
      <c r="C280" s="73">
        <f>IF('Source NewCleanData'!$C1611="lesson2",'Source NewCleanData'!D1611,"")</f>
        <v>861932434</v>
      </c>
      <c r="D280" s="73" t="str">
        <f>IF('Source NewCleanData'!$C1611="lesson2",'Source NewCleanData'!E1611,"")</f>
        <v>ConfirmS=&lt;#J&gt;o&lt;#I&gt;o#S;
ConfirmK=#I;</v>
      </c>
      <c r="E280" s="80" t="str">
        <f>IF('Source NewCleanData'!$C1611="lesson2",'Source NewCleanData'!F1611,"")</f>
        <v>2018-04-24T00:23:45.341Z</v>
      </c>
      <c r="F280" s="73" t="s">
        <v>454</v>
      </c>
      <c r="G280" s="75" t="s">
        <v>183</v>
      </c>
      <c r="H280" s="73" t="str">
        <f t="shared" si="26"/>
        <v>Incorrect</v>
      </c>
      <c r="I280" s="75" t="s">
        <v>219</v>
      </c>
      <c r="J280" s="75" t="str">
        <f t="shared" si="27"/>
        <v>Incorrect</v>
      </c>
      <c r="K280" s="75" t="str">
        <f t="shared" si="29"/>
        <v>Incorrect</v>
      </c>
      <c r="M280" s="90" t="str">
        <f t="shared" si="28"/>
        <v/>
      </c>
    </row>
    <row r="281" spans="1:13" x14ac:dyDescent="0.3">
      <c r="A281" s="73">
        <f>VLOOKUP(C281,'UniqueAuthor#s'!$M$5:$N$68,2,TRUE)</f>
        <v>53</v>
      </c>
      <c r="B281" s="73" t="str">
        <f>IF('Source NewCleanData'!$C1612="lesson2",'Source NewCleanData'!C1612,"")</f>
        <v>lesson2</v>
      </c>
      <c r="C281" s="73">
        <f>IF('Source NewCleanData'!$C1612="lesson2",'Source NewCleanData'!D1612,"")</f>
        <v>861932434</v>
      </c>
      <c r="D281" s="73" t="str">
        <f>IF('Source NewCleanData'!$C1612="lesson2",'Source NewCleanData'!E1612,"")</f>
        <v>ConfirmS=&lt;#J&gt;;
ConfirmK=#I;</v>
      </c>
      <c r="E281" s="80" t="str">
        <f>IF('Source NewCleanData'!$C1612="lesson2",'Source NewCleanData'!F1612,"")</f>
        <v>2018-04-24T00:24:12.773Z</v>
      </c>
      <c r="F281" s="73" t="s">
        <v>367</v>
      </c>
      <c r="G281" s="75" t="s">
        <v>207</v>
      </c>
      <c r="H281" s="73" t="str">
        <f t="shared" si="26"/>
        <v>Incorrect</v>
      </c>
      <c r="I281" s="75" t="s">
        <v>219</v>
      </c>
      <c r="J281" s="75" t="str">
        <f t="shared" si="27"/>
        <v>Incorrect</v>
      </c>
      <c r="K281" s="75" t="str">
        <f t="shared" si="29"/>
        <v>Incorrect</v>
      </c>
      <c r="M281" s="90" t="str">
        <f t="shared" si="28"/>
        <v/>
      </c>
    </row>
    <row r="282" spans="1:13" x14ac:dyDescent="0.3">
      <c r="A282" s="73">
        <f>VLOOKUP(C282,'UniqueAuthor#s'!$M$5:$N$68,2,TRUE)</f>
        <v>53</v>
      </c>
      <c r="B282" s="73" t="str">
        <f>IF('Source NewCleanData'!$C1613="lesson2",'Source NewCleanData'!C1613,"")</f>
        <v>lesson2</v>
      </c>
      <c r="C282" s="73">
        <f>IF('Source NewCleanData'!$C1613="lesson2",'Source NewCleanData'!D1613,"")</f>
        <v>861932434</v>
      </c>
      <c r="D282" s="73" t="str">
        <f>IF('Source NewCleanData'!$C1613="lesson2",'Source NewCleanData'!E1613,"")</f>
        <v>ConfirmS=&lt;#I&gt;o#S;
ConfirmK=J;</v>
      </c>
      <c r="E282" s="80" t="str">
        <f>IF('Source NewCleanData'!$C1613="lesson2",'Source NewCleanData'!F1613,"")</f>
        <v>2018-04-24T00:25:02.242Z</v>
      </c>
      <c r="F282" s="73" t="s">
        <v>196</v>
      </c>
      <c r="G282" s="75" t="s">
        <v>175</v>
      </c>
      <c r="H282" s="73" t="str">
        <f t="shared" si="26"/>
        <v>Correct</v>
      </c>
      <c r="I282" s="75" t="s">
        <v>184</v>
      </c>
      <c r="J282" s="75" t="str">
        <f t="shared" si="27"/>
        <v>Incorrect</v>
      </c>
      <c r="K282" s="75" t="str">
        <f t="shared" si="29"/>
        <v>Incorrect</v>
      </c>
      <c r="M282" s="90" t="str">
        <f t="shared" si="28"/>
        <v/>
      </c>
    </row>
    <row r="283" spans="1:13" x14ac:dyDescent="0.3">
      <c r="A283" s="73">
        <f>VLOOKUP(C283,'UniqueAuthor#s'!$M$5:$N$68,2,TRUE)</f>
        <v>53</v>
      </c>
      <c r="B283" s="73" t="str">
        <f>IF('Source NewCleanData'!$C1614="lesson2",'Source NewCleanData'!C1614,"")</f>
        <v>lesson2</v>
      </c>
      <c r="C283" s="73">
        <f>IF('Source NewCleanData'!$C1614="lesson2",'Source NewCleanData'!D1614,"")</f>
        <v>861932434</v>
      </c>
      <c r="D283" s="73" t="str">
        <f>IF('Source NewCleanData'!$C1614="lesson2",'Source NewCleanData'!E1614,"")</f>
        <v>ConfirmS=&lt;#I&gt;;
ConfirmK=J;</v>
      </c>
      <c r="E283" s="80" t="str">
        <f>IF('Source NewCleanData'!$C1614="lesson2",'Source NewCleanData'!F1614,"")</f>
        <v>2018-04-24T00:25:14.464Z</v>
      </c>
      <c r="F283" s="73" t="s">
        <v>294</v>
      </c>
      <c r="G283" s="75" t="s">
        <v>173</v>
      </c>
      <c r="H283" s="73" t="str">
        <f t="shared" si="26"/>
        <v>Correct</v>
      </c>
      <c r="I283" s="75" t="s">
        <v>184</v>
      </c>
      <c r="J283" s="75" t="str">
        <f t="shared" si="27"/>
        <v>Incorrect</v>
      </c>
      <c r="K283" s="75" t="str">
        <f t="shared" si="29"/>
        <v>Incorrect</v>
      </c>
      <c r="M283" s="90" t="str">
        <f t="shared" si="28"/>
        <v/>
      </c>
    </row>
    <row r="284" spans="1:13" x14ac:dyDescent="0.3">
      <c r="A284" s="73">
        <f>VLOOKUP(C284,'UniqueAuthor#s'!$M$5:$N$68,2,TRUE)</f>
        <v>53</v>
      </c>
      <c r="B284" s="73" t="str">
        <f>IF('Source NewCleanData'!$C1615="lesson2",'Source NewCleanData'!C1615,"")</f>
        <v>lesson2</v>
      </c>
      <c r="C284" s="73">
        <f>IF('Source NewCleanData'!$C1615="lesson2",'Source NewCleanData'!D1615,"")</f>
        <v>861932434</v>
      </c>
      <c r="D284" s="73" t="str">
        <f>IF('Source NewCleanData'!$C1615="lesson2",'Source NewCleanData'!E1615,"")</f>
        <v>ConfirmS=&lt;#I&gt;;
ConfirmK=#J;</v>
      </c>
      <c r="E284" s="80" t="str">
        <f>IF('Source NewCleanData'!$C1615="lesson2",'Source NewCleanData'!F1615,"")</f>
        <v>2018-04-24T00:25:25.460Z</v>
      </c>
      <c r="F284" s="73" t="s">
        <v>172</v>
      </c>
      <c r="G284" s="75" t="s">
        <v>173</v>
      </c>
      <c r="H284" s="73" t="str">
        <f t="shared" si="26"/>
        <v>Correct</v>
      </c>
      <c r="I284" s="75" t="s">
        <v>174</v>
      </c>
      <c r="J284" s="75" t="str">
        <f t="shared" si="27"/>
        <v>Correct</v>
      </c>
      <c r="K284" s="75" t="str">
        <f t="shared" si="29"/>
        <v>Correct</v>
      </c>
      <c r="L284">
        <f>COUNTIF($C$6:$C$327,"="&amp;C284)</f>
        <v>20</v>
      </c>
      <c r="M284" s="90" t="str">
        <f t="shared" si="28"/>
        <v/>
      </c>
    </row>
    <row r="285" spans="1:13" x14ac:dyDescent="0.3">
      <c r="A285" s="73">
        <f>VLOOKUP(C285,'UniqueAuthor#s'!$M$5:$N$68,2,TRUE)</f>
        <v>54</v>
      </c>
      <c r="B285" s="73" t="str">
        <f>IF('Source NewCleanData'!$C1687="lesson2",'Source NewCleanData'!C1687,"")</f>
        <v>lesson2</v>
      </c>
      <c r="C285" s="73">
        <f>IF('Source NewCleanData'!$C1687="lesson2",'Source NewCleanData'!D1687,"")</f>
        <v>864564499</v>
      </c>
      <c r="D285" s="73" t="str">
        <f>IF('Source NewCleanData'!$C1687="lesson2",'Source NewCleanData'!E1687,"")</f>
        <v>ConfirmS=&lt;#J&gt;o&lt;#I&gt;o#S;
ConfirmK=#K;</v>
      </c>
      <c r="E285" s="80" t="str">
        <f>IF('Source NewCleanData'!$C1687="lesson2",'Source NewCleanData'!F1687,"")</f>
        <v>2018-05-02T22:53:02.905Z</v>
      </c>
      <c r="F285" s="73" t="s">
        <v>455</v>
      </c>
      <c r="G285" s="75" t="s">
        <v>183</v>
      </c>
      <c r="H285" s="73" t="str">
        <f t="shared" si="26"/>
        <v>Incorrect</v>
      </c>
      <c r="I285" s="75" t="s">
        <v>202</v>
      </c>
      <c r="J285" s="75" t="str">
        <f t="shared" si="27"/>
        <v>Incorrect</v>
      </c>
      <c r="K285" s="75" t="str">
        <f t="shared" si="29"/>
        <v>Incorrect</v>
      </c>
      <c r="M285" s="90" t="str">
        <f t="shared" si="28"/>
        <v/>
      </c>
    </row>
    <row r="286" spans="1:13" x14ac:dyDescent="0.3">
      <c r="A286" s="73">
        <f>VLOOKUP(C286,'UniqueAuthor#s'!$M$5:$N$68,2,TRUE)</f>
        <v>54</v>
      </c>
      <c r="B286" s="73" t="str">
        <f>IF('Source NewCleanData'!$C1688="lesson2",'Source NewCleanData'!C1688,"")</f>
        <v>lesson2</v>
      </c>
      <c r="C286" s="73">
        <f>IF('Source NewCleanData'!$C1688="lesson2",'Source NewCleanData'!D1688,"")</f>
        <v>864564499</v>
      </c>
      <c r="D286" s="73" t="str">
        <f>IF('Source NewCleanData'!$C1688="lesson2",'Source NewCleanData'!E1688,"")</f>
        <v>ConfirmS=&lt;#J&gt;o&lt;#I&gt;o#S;
ConfirmK=&lt;K&gt;oS;</v>
      </c>
      <c r="E286" s="80" t="str">
        <f>IF('Source NewCleanData'!$C1688="lesson2",'Source NewCleanData'!F1688,"")</f>
        <v>2018-05-02T22:54:06.703Z</v>
      </c>
      <c r="F286" s="73" t="s">
        <v>456</v>
      </c>
      <c r="G286" s="75" t="s">
        <v>183</v>
      </c>
      <c r="H286" s="73" t="str">
        <f t="shared" si="26"/>
        <v>Incorrect</v>
      </c>
      <c r="I286" s="75" t="s">
        <v>224</v>
      </c>
      <c r="J286" s="75" t="str">
        <f t="shared" si="27"/>
        <v>Incorrect</v>
      </c>
      <c r="K286" s="75" t="str">
        <f t="shared" si="29"/>
        <v>Incorrect</v>
      </c>
      <c r="M286" s="90" t="str">
        <f t="shared" si="28"/>
        <v/>
      </c>
    </row>
    <row r="287" spans="1:13" x14ac:dyDescent="0.3">
      <c r="A287" s="73">
        <f>VLOOKUP(C287,'UniqueAuthor#s'!$M$5:$N$68,2,TRUE)</f>
        <v>54</v>
      </c>
      <c r="B287" s="73" t="str">
        <f>IF('Source NewCleanData'!$C1689="lesson2",'Source NewCleanData'!C1689,"")</f>
        <v>lesson2</v>
      </c>
      <c r="C287" s="73">
        <f>IF('Source NewCleanData'!$C1689="lesson2",'Source NewCleanData'!D1689,"")</f>
        <v>864564499</v>
      </c>
      <c r="D287" s="73" t="str">
        <f>IF('Source NewCleanData'!$C1689="lesson2",'Source NewCleanData'!E1689,"")</f>
        <v>ConfirmS=&lt;#I&gt;o#S;
ConfirmK=&lt;K&gt;oS;</v>
      </c>
      <c r="E287" s="80" t="str">
        <f>IF('Source NewCleanData'!$C1689="lesson2",'Source NewCleanData'!F1689,"")</f>
        <v>2018-05-02T22:54:41.930Z</v>
      </c>
      <c r="F287" s="73" t="s">
        <v>457</v>
      </c>
      <c r="G287" s="75" t="s">
        <v>175</v>
      </c>
      <c r="H287" s="73" t="str">
        <f t="shared" si="26"/>
        <v>Correct</v>
      </c>
      <c r="I287" s="75" t="s">
        <v>224</v>
      </c>
      <c r="J287" s="75" t="str">
        <f t="shared" si="27"/>
        <v>Incorrect</v>
      </c>
      <c r="K287" s="75" t="str">
        <f t="shared" si="29"/>
        <v>Incorrect</v>
      </c>
      <c r="M287" s="90" t="str">
        <f t="shared" si="28"/>
        <v/>
      </c>
    </row>
    <row r="288" spans="1:13" x14ac:dyDescent="0.3">
      <c r="A288" s="73">
        <f>VLOOKUP(C288,'UniqueAuthor#s'!$M$5:$N$68,2,TRUE)</f>
        <v>54</v>
      </c>
      <c r="B288" s="73" t="str">
        <f>IF('Source NewCleanData'!$C1690="lesson2",'Source NewCleanData'!C1690,"")</f>
        <v>lesson2</v>
      </c>
      <c r="C288" s="73">
        <f>IF('Source NewCleanData'!$C1690="lesson2",'Source NewCleanData'!D1690,"")</f>
        <v>864564499</v>
      </c>
      <c r="D288" s="73" t="str">
        <f>IF('Source NewCleanData'!$C1690="lesson2",'Source NewCleanData'!E1690,"")</f>
        <v>ConfirmS=&lt;#I&gt;o#S;
Confirm#K=&lt;K&gt;oS;</v>
      </c>
      <c r="E288" s="80" t="str">
        <f>IF('Source NewCleanData'!$C1690="lesson2",'Source NewCleanData'!F1690,"")</f>
        <v>2018-05-02T22:54:58.293Z</v>
      </c>
      <c r="F288" s="73" t="s">
        <v>458</v>
      </c>
      <c r="G288" s="75" t="s">
        <v>175</v>
      </c>
      <c r="H288" s="73" t="str">
        <f t="shared" si="26"/>
        <v>Correct</v>
      </c>
      <c r="I288" s="75" t="s">
        <v>261</v>
      </c>
      <c r="J288" s="75" t="str">
        <f t="shared" si="27"/>
        <v>Incorrect</v>
      </c>
      <c r="K288" s="75" t="str">
        <f t="shared" si="29"/>
        <v>Incorrect</v>
      </c>
      <c r="M288" s="90" t="str">
        <f t="shared" si="28"/>
        <v/>
      </c>
    </row>
    <row r="289" spans="1:13" x14ac:dyDescent="0.3">
      <c r="A289" s="73">
        <f>VLOOKUP(C289,'UniqueAuthor#s'!$M$5:$N$68,2,TRUE)</f>
        <v>54</v>
      </c>
      <c r="B289" s="73" t="str">
        <f>IF('Source NewCleanData'!$C1691="lesson2",'Source NewCleanData'!C1691,"")</f>
        <v>lesson2</v>
      </c>
      <c r="C289" s="73">
        <f>IF('Source NewCleanData'!$C1691="lesson2",'Source NewCleanData'!D1691,"")</f>
        <v>864564499</v>
      </c>
      <c r="D289" s="73" t="str">
        <f>IF('Source NewCleanData'!$C1691="lesson2",'Source NewCleanData'!E1691,"")</f>
        <v>ConfirmS=&lt;#I&gt;o#S;
ConfirmK=&lt;J&gt;o#K;</v>
      </c>
      <c r="E289" s="80" t="str">
        <f>IF('Source NewCleanData'!$C1691="lesson2",'Source NewCleanData'!F1691,"")</f>
        <v>2018-05-02T22:55:32.028Z</v>
      </c>
      <c r="F289" s="73" t="s">
        <v>459</v>
      </c>
      <c r="G289" s="75" t="s">
        <v>175</v>
      </c>
      <c r="H289" s="73" t="str">
        <f t="shared" si="26"/>
        <v>Correct</v>
      </c>
      <c r="I289" s="75" t="s">
        <v>279</v>
      </c>
      <c r="J289" s="75" t="str">
        <f t="shared" si="27"/>
        <v>Incorrect</v>
      </c>
      <c r="K289" s="75" t="str">
        <f t="shared" si="29"/>
        <v>Incorrect</v>
      </c>
      <c r="M289" s="90" t="str">
        <f t="shared" si="28"/>
        <v/>
      </c>
    </row>
    <row r="290" spans="1:13" x14ac:dyDescent="0.3">
      <c r="A290" s="73">
        <f>VLOOKUP(C290,'UniqueAuthor#s'!$M$5:$N$68,2,TRUE)</f>
        <v>54</v>
      </c>
      <c r="B290" s="73" t="str">
        <f>IF('Source NewCleanData'!$C1692="lesson2",'Source NewCleanData'!C1692,"")</f>
        <v>lesson2</v>
      </c>
      <c r="C290" s="73">
        <f>IF('Source NewCleanData'!$C1692="lesson2",'Source NewCleanData'!D1692,"")</f>
        <v>864564499</v>
      </c>
      <c r="D290" s="73" t="str">
        <f>IF('Source NewCleanData'!$C1692="lesson2",'Source NewCleanData'!E1692,"")</f>
        <v>ConfirmS=&lt;#I&gt;o#S;
ConfirmK=&lt;#J&gt;o#K;</v>
      </c>
      <c r="E290" s="80" t="str">
        <f>IF('Source NewCleanData'!$C1692="lesson2",'Source NewCleanData'!F1692,"")</f>
        <v>2018-05-02T22:55:43.349Z</v>
      </c>
      <c r="F290" s="73" t="s">
        <v>460</v>
      </c>
      <c r="G290" s="75" t="s">
        <v>175</v>
      </c>
      <c r="H290" s="73" t="str">
        <f t="shared" si="26"/>
        <v>Correct</v>
      </c>
      <c r="I290" s="75" t="s">
        <v>337</v>
      </c>
      <c r="J290" s="75" t="str">
        <f t="shared" si="27"/>
        <v>Incorrect</v>
      </c>
      <c r="K290" s="75" t="str">
        <f t="shared" si="29"/>
        <v>Incorrect</v>
      </c>
      <c r="M290" s="90" t="str">
        <f t="shared" si="28"/>
        <v/>
      </c>
    </row>
    <row r="291" spans="1:13" x14ac:dyDescent="0.3">
      <c r="A291" s="73">
        <f>VLOOKUP(C291,'UniqueAuthor#s'!$M$5:$N$68,2,TRUE)</f>
        <v>54</v>
      </c>
      <c r="B291" s="73" t="str">
        <f>IF('Source NewCleanData'!$C1693="lesson2",'Source NewCleanData'!C1693,"")</f>
        <v>lesson2</v>
      </c>
      <c r="C291" s="73">
        <f>IF('Source NewCleanData'!$C1693="lesson2",'Source NewCleanData'!D1693,"")</f>
        <v>864564499</v>
      </c>
      <c r="D291" s="73" t="str">
        <f>IF('Source NewCleanData'!$C1693="lesson2",'Source NewCleanData'!E1693,"")</f>
        <v>ConfirmS=&lt;#I&gt;o#S;
ConfirmK=#Jo#K;</v>
      </c>
      <c r="E291" s="80" t="str">
        <f>IF('Source NewCleanData'!$C1693="lesson2",'Source NewCleanData'!F1693,"")</f>
        <v>2018-05-02T22:55:53.843Z</v>
      </c>
      <c r="F291" s="73" t="s">
        <v>461</v>
      </c>
      <c r="G291" s="75" t="s">
        <v>175</v>
      </c>
      <c r="H291" s="73" t="str">
        <f t="shared" si="26"/>
        <v>Correct</v>
      </c>
      <c r="I291" s="75" t="s">
        <v>339</v>
      </c>
      <c r="J291" s="75" t="str">
        <f t="shared" si="27"/>
        <v>Incorrect</v>
      </c>
      <c r="K291" s="75" t="str">
        <f t="shared" si="29"/>
        <v>Incorrect</v>
      </c>
      <c r="M291" s="90" t="str">
        <f t="shared" si="28"/>
        <v/>
      </c>
    </row>
    <row r="292" spans="1:13" x14ac:dyDescent="0.3">
      <c r="A292" s="73">
        <f>VLOOKUP(C292,'UniqueAuthor#s'!$M$5:$N$68,2,TRUE)</f>
        <v>54</v>
      </c>
      <c r="B292" s="73" t="str">
        <f>IF('Source NewCleanData'!$C1694="lesson2",'Source NewCleanData'!C1694,"")</f>
        <v>lesson2</v>
      </c>
      <c r="C292" s="73">
        <f>IF('Source NewCleanData'!$C1694="lesson2",'Source NewCleanData'!D1694,"")</f>
        <v>864564499</v>
      </c>
      <c r="D292" s="73" t="str">
        <f>IF('Source NewCleanData'!$C1694="lesson2",'Source NewCleanData'!E1694,"")</f>
        <v>ConfirmS=&lt;#I&gt;o#S;
ConfirmK=&lt;#J&gt;;</v>
      </c>
      <c r="E292" s="80" t="str">
        <f>IF('Source NewCleanData'!$C1694="lesson2",'Source NewCleanData'!F1694,"")</f>
        <v>2018-05-02T22:56:13.928Z</v>
      </c>
      <c r="F292" s="73" t="s">
        <v>255</v>
      </c>
      <c r="G292" s="75" t="s">
        <v>175</v>
      </c>
      <c r="H292" s="73" t="str">
        <f t="shared" si="26"/>
        <v>Correct</v>
      </c>
      <c r="I292" s="75" t="s">
        <v>190</v>
      </c>
      <c r="J292" s="75" t="str">
        <f t="shared" si="27"/>
        <v>Incorrect</v>
      </c>
      <c r="K292" s="75" t="str">
        <f t="shared" si="29"/>
        <v>Incorrect</v>
      </c>
      <c r="M292" s="90" t="str">
        <f t="shared" si="28"/>
        <v/>
      </c>
    </row>
    <row r="293" spans="1:13" x14ac:dyDescent="0.3">
      <c r="A293" s="73">
        <f>VLOOKUP(C293,'UniqueAuthor#s'!$M$5:$N$68,2,TRUE)</f>
        <v>54</v>
      </c>
      <c r="B293" s="73" t="str">
        <f>IF('Source NewCleanData'!$C1695="lesson2",'Source NewCleanData'!C1695,"")</f>
        <v>lesson2</v>
      </c>
      <c r="C293" s="73">
        <f>IF('Source NewCleanData'!$C1695="lesson2",'Source NewCleanData'!D1695,"")</f>
        <v>864564499</v>
      </c>
      <c r="D293" s="73" t="str">
        <f>IF('Source NewCleanData'!$C1695="lesson2",'Source NewCleanData'!E1695,"")</f>
        <v>ConfirmS=&lt;#I&gt;o#S;
ConfirmK=&lt;J&gt;;</v>
      </c>
      <c r="E293" s="80" t="str">
        <f>IF('Source NewCleanData'!$C1695="lesson2",'Source NewCleanData'!F1695,"")</f>
        <v>2018-05-02T22:56:24.149Z</v>
      </c>
      <c r="F293" s="73" t="s">
        <v>258</v>
      </c>
      <c r="G293" s="75" t="s">
        <v>175</v>
      </c>
      <c r="H293" s="73" t="str">
        <f t="shared" si="26"/>
        <v>Correct</v>
      </c>
      <c r="I293" s="75" t="s">
        <v>195</v>
      </c>
      <c r="J293" s="75" t="str">
        <f t="shared" si="27"/>
        <v>Incorrect</v>
      </c>
      <c r="K293" s="75" t="str">
        <f t="shared" si="29"/>
        <v>Incorrect</v>
      </c>
      <c r="M293" s="90" t="str">
        <f t="shared" si="28"/>
        <v/>
      </c>
    </row>
    <row r="294" spans="1:13" x14ac:dyDescent="0.3">
      <c r="A294" s="73">
        <f>VLOOKUP(C294,'UniqueAuthor#s'!$M$5:$N$68,2,TRUE)</f>
        <v>54</v>
      </c>
      <c r="B294" s="73" t="str">
        <f>IF('Source NewCleanData'!$C1696="lesson2",'Source NewCleanData'!C1696,"")</f>
        <v>lesson2</v>
      </c>
      <c r="C294" s="73">
        <f>IF('Source NewCleanData'!$C1696="lesson2",'Source NewCleanData'!D1696,"")</f>
        <v>864564499</v>
      </c>
      <c r="D294" s="73" t="str">
        <f>IF('Source NewCleanData'!$C1696="lesson2",'Source NewCleanData'!E1696,"")</f>
        <v>ConfirmS=&lt;#I&gt;o#S;
ConfirmK=&lt;J&gt;oK;</v>
      </c>
      <c r="E294" s="80" t="str">
        <f>IF('Source NewCleanData'!$C1696="lesson2",'Source NewCleanData'!F1696,"")</f>
        <v>2018-05-02T22:56:32.652Z</v>
      </c>
      <c r="F294" s="73" t="s">
        <v>462</v>
      </c>
      <c r="G294" s="75" t="s">
        <v>175</v>
      </c>
      <c r="H294" s="73" t="str">
        <f t="shared" si="26"/>
        <v>Correct</v>
      </c>
      <c r="I294" s="75" t="s">
        <v>282</v>
      </c>
      <c r="J294" s="75" t="str">
        <f t="shared" si="27"/>
        <v>Incorrect</v>
      </c>
      <c r="K294" s="75" t="str">
        <f t="shared" si="29"/>
        <v>Incorrect</v>
      </c>
      <c r="M294" s="90" t="str">
        <f t="shared" si="28"/>
        <v/>
      </c>
    </row>
    <row r="295" spans="1:13" x14ac:dyDescent="0.3">
      <c r="A295" s="73">
        <f>VLOOKUP(C295,'UniqueAuthor#s'!$M$5:$N$68,2,TRUE)</f>
        <v>54</v>
      </c>
      <c r="B295" s="73" t="str">
        <f>IF('Source NewCleanData'!$C1697="lesson2",'Source NewCleanData'!C1697,"")</f>
        <v>lesson2</v>
      </c>
      <c r="C295" s="73">
        <f>IF('Source NewCleanData'!$C1697="lesson2",'Source NewCleanData'!D1697,"")</f>
        <v>864564499</v>
      </c>
      <c r="D295" s="73" t="str">
        <f>IF('Source NewCleanData'!$C1697="lesson2",'Source NewCleanData'!E1697,"")</f>
        <v>ConfirmS=&lt;#I&gt;o#S;
ConfirmK=&lt;J&gt;oK;</v>
      </c>
      <c r="E295" s="80" t="str">
        <f>IF('Source NewCleanData'!$C1697="lesson2",'Source NewCleanData'!F1697,"")</f>
        <v>2018-05-02T22:56:35.364Z</v>
      </c>
      <c r="F295" s="73" t="s">
        <v>462</v>
      </c>
      <c r="G295" s="75" t="s">
        <v>175</v>
      </c>
      <c r="H295" s="73" t="str">
        <f t="shared" si="26"/>
        <v>Correct</v>
      </c>
      <c r="I295" s="75" t="s">
        <v>282</v>
      </c>
      <c r="J295" s="75" t="str">
        <f t="shared" si="27"/>
        <v>Incorrect</v>
      </c>
      <c r="K295" s="75" t="str">
        <f t="shared" si="29"/>
        <v>Incorrect</v>
      </c>
      <c r="M295" s="90" t="str">
        <f t="shared" si="28"/>
        <v/>
      </c>
    </row>
    <row r="296" spans="1:13" x14ac:dyDescent="0.3">
      <c r="A296" s="73">
        <f>VLOOKUP(C296,'UniqueAuthor#s'!$M$5:$N$68,2,TRUE)</f>
        <v>54</v>
      </c>
      <c r="B296" s="73" t="str">
        <f>IF('Source NewCleanData'!$C1698="lesson2",'Source NewCleanData'!C1698,"")</f>
        <v>lesson2</v>
      </c>
      <c r="C296" s="73">
        <f>IF('Source NewCleanData'!$C1698="lesson2",'Source NewCleanData'!D1698,"")</f>
        <v>864564499</v>
      </c>
      <c r="D296" s="73" t="str">
        <f>IF('Source NewCleanData'!$C1698="lesson2",'Source NewCleanData'!E1698,"")</f>
        <v>ConfirmS=&lt;#I&gt;o#S;
ConfirmK=&lt;J&gt;o#K;</v>
      </c>
      <c r="E296" s="80" t="str">
        <f>IF('Source NewCleanData'!$C1698="lesson2",'Source NewCleanData'!F1698,"")</f>
        <v>2018-05-02T22:56:45.680Z</v>
      </c>
      <c r="F296" s="73" t="s">
        <v>459</v>
      </c>
      <c r="G296" s="75" t="s">
        <v>175</v>
      </c>
      <c r="H296" s="73" t="str">
        <f t="shared" si="26"/>
        <v>Correct</v>
      </c>
      <c r="I296" s="75" t="s">
        <v>279</v>
      </c>
      <c r="J296" s="75" t="str">
        <f t="shared" si="27"/>
        <v>Incorrect</v>
      </c>
      <c r="K296" s="75" t="str">
        <f t="shared" si="29"/>
        <v>Incorrect</v>
      </c>
      <c r="M296" s="90" t="str">
        <f t="shared" si="28"/>
        <v/>
      </c>
    </row>
    <row r="297" spans="1:13" x14ac:dyDescent="0.3">
      <c r="A297" s="73">
        <f>VLOOKUP(C297,'UniqueAuthor#s'!$M$5:$N$68,2,TRUE)</f>
        <v>54</v>
      </c>
      <c r="B297" s="73" t="str">
        <f>IF('Source NewCleanData'!$C1699="lesson2",'Source NewCleanData'!C1699,"")</f>
        <v>lesson2</v>
      </c>
      <c r="C297" s="73">
        <f>IF('Source NewCleanData'!$C1699="lesson2",'Source NewCleanData'!D1699,"")</f>
        <v>864564499</v>
      </c>
      <c r="D297" s="73" t="str">
        <f>IF('Source NewCleanData'!$C1699="lesson2",'Source NewCleanData'!E1699,"")</f>
        <v>ConfirmS=&lt;#I&gt;o#S;
ConfirmK=J;</v>
      </c>
      <c r="E297" s="80" t="str">
        <f>IF('Source NewCleanData'!$C1699="lesson2",'Source NewCleanData'!F1699,"")</f>
        <v>2018-05-02T22:57:19.094Z</v>
      </c>
      <c r="F297" s="73" t="s">
        <v>196</v>
      </c>
      <c r="G297" s="75" t="s">
        <v>175</v>
      </c>
      <c r="H297" s="73" t="str">
        <f t="shared" si="26"/>
        <v>Correct</v>
      </c>
      <c r="I297" s="75" t="s">
        <v>184</v>
      </c>
      <c r="J297" s="75" t="str">
        <f t="shared" si="27"/>
        <v>Incorrect</v>
      </c>
      <c r="K297" s="75" t="str">
        <f t="shared" si="29"/>
        <v>Incorrect</v>
      </c>
      <c r="M297" s="90" t="str">
        <f t="shared" si="28"/>
        <v/>
      </c>
    </row>
    <row r="298" spans="1:13" x14ac:dyDescent="0.3">
      <c r="A298" s="73">
        <f>VLOOKUP(C298,'UniqueAuthor#s'!$M$5:$N$68,2,TRUE)</f>
        <v>54</v>
      </c>
      <c r="B298" s="73" t="str">
        <f>IF('Source NewCleanData'!$C1700="lesson2",'Source NewCleanData'!C1700,"")</f>
        <v>lesson2</v>
      </c>
      <c r="C298" s="73">
        <f>IF('Source NewCleanData'!$C1700="lesson2",'Source NewCleanData'!D1700,"")</f>
        <v>864564499</v>
      </c>
      <c r="D298" s="73" t="str">
        <f>IF('Source NewCleanData'!$C1700="lesson2",'Source NewCleanData'!E1700,"")</f>
        <v>ConfirmS=&lt;#I&gt;o#S;
ConfirmK=&lt;J&gt;;</v>
      </c>
      <c r="E298" s="80" t="str">
        <f>IF('Source NewCleanData'!$C1700="lesson2",'Source NewCleanData'!F1700,"")</f>
        <v>2018-05-02T22:57:30.691Z</v>
      </c>
      <c r="F298" s="73" t="s">
        <v>258</v>
      </c>
      <c r="G298" s="75" t="s">
        <v>175</v>
      </c>
      <c r="H298" s="73" t="str">
        <f t="shared" si="26"/>
        <v>Correct</v>
      </c>
      <c r="I298" s="75" t="s">
        <v>195</v>
      </c>
      <c r="J298" s="75" t="str">
        <f t="shared" si="27"/>
        <v>Incorrect</v>
      </c>
      <c r="K298" s="75" t="str">
        <f t="shared" si="29"/>
        <v>Incorrect</v>
      </c>
      <c r="M298" s="90" t="str">
        <f t="shared" si="28"/>
        <v/>
      </c>
    </row>
    <row r="299" spans="1:13" x14ac:dyDescent="0.3">
      <c r="A299" s="73">
        <f>VLOOKUP(C299,'UniqueAuthor#s'!$M$5:$N$68,2,TRUE)</f>
        <v>54</v>
      </c>
      <c r="B299" s="73" t="str">
        <f>IF('Source NewCleanData'!$C1701="lesson2",'Source NewCleanData'!C1701,"")</f>
        <v>lesson2</v>
      </c>
      <c r="C299" s="73">
        <f>IF('Source NewCleanData'!$C1701="lesson2",'Source NewCleanData'!D1701,"")</f>
        <v>864564499</v>
      </c>
      <c r="D299" s="73" t="str">
        <f>IF('Source NewCleanData'!$C1701="lesson2",'Source NewCleanData'!E1701,"")</f>
        <v>ConfirmS=&lt;#I&gt;o#S;
ConfirmK=&lt;#J&gt;;</v>
      </c>
      <c r="E299" s="80" t="str">
        <f>IF('Source NewCleanData'!$C1701="lesson2",'Source NewCleanData'!F1701,"")</f>
        <v>2018-05-02T22:57:41.076Z</v>
      </c>
      <c r="F299" s="73" t="s">
        <v>255</v>
      </c>
      <c r="G299" s="75" t="s">
        <v>175</v>
      </c>
      <c r="H299" s="73" t="str">
        <f t="shared" si="26"/>
        <v>Correct</v>
      </c>
      <c r="I299" s="75" t="s">
        <v>190</v>
      </c>
      <c r="J299" s="75" t="str">
        <f t="shared" si="27"/>
        <v>Incorrect</v>
      </c>
      <c r="K299" s="75" t="str">
        <f t="shared" si="29"/>
        <v>Incorrect</v>
      </c>
      <c r="M299" s="90" t="str">
        <f t="shared" si="28"/>
        <v/>
      </c>
    </row>
    <row r="300" spans="1:13" x14ac:dyDescent="0.3">
      <c r="A300" s="73">
        <f>VLOOKUP(C300,'UniqueAuthor#s'!$M$5:$N$68,2,TRUE)</f>
        <v>54</v>
      </c>
      <c r="B300" s="73" t="str">
        <f>IF('Source NewCleanData'!$C1703="lesson2",'Source NewCleanData'!C1703,"")</f>
        <v>lesson2</v>
      </c>
      <c r="C300" s="73">
        <f>IF('Source NewCleanData'!$C1703="lesson2",'Source NewCleanData'!D1703,"")</f>
        <v>864564499</v>
      </c>
      <c r="D300" s="73" t="str">
        <f>IF('Source NewCleanData'!$C1703="lesson2",'Source NewCleanData'!E1703,"")</f>
        <v>ConfirmS=&lt;#I&gt;o#S;
ConfirmK=&lt;#J&gt;;</v>
      </c>
      <c r="E300" s="80" t="str">
        <f>IF('Source NewCleanData'!$C1703="lesson2",'Source NewCleanData'!F1703,"")</f>
        <v>2018-05-03T19:06:35.401Z</v>
      </c>
      <c r="F300" s="73" t="s">
        <v>255</v>
      </c>
      <c r="G300" s="75" t="s">
        <v>175</v>
      </c>
      <c r="H300" s="73" t="str">
        <f t="shared" si="26"/>
        <v>Correct</v>
      </c>
      <c r="I300" s="75" t="s">
        <v>190</v>
      </c>
      <c r="J300" s="75" t="str">
        <f t="shared" si="27"/>
        <v>Incorrect</v>
      </c>
      <c r="K300" s="75" t="str">
        <f t="shared" si="29"/>
        <v>Incorrect</v>
      </c>
      <c r="M300" s="90" t="str">
        <f t="shared" si="28"/>
        <v/>
      </c>
    </row>
    <row r="301" spans="1:13" x14ac:dyDescent="0.3">
      <c r="A301" s="73">
        <f>VLOOKUP(C301,'UniqueAuthor#s'!$M$5:$N$68,2,TRUE)</f>
        <v>54</v>
      </c>
      <c r="B301" s="73" t="str">
        <f>IF('Source NewCleanData'!$C1704="lesson2",'Source NewCleanData'!C1704,"")</f>
        <v>lesson2</v>
      </c>
      <c r="C301" s="73">
        <f>IF('Source NewCleanData'!$C1704="lesson2",'Source NewCleanData'!D1704,"")</f>
        <v>864564499</v>
      </c>
      <c r="D301" s="73" t="str">
        <f>IF('Source NewCleanData'!$C1704="lesson2",'Source NewCleanData'!E1704,"")</f>
        <v>ConfirmS=&lt;#I&gt;o#S;
ConfirmK=J;</v>
      </c>
      <c r="E301" s="80" t="str">
        <f>IF('Source NewCleanData'!$C1704="lesson2",'Source NewCleanData'!F1704,"")</f>
        <v>2018-05-03T19:06:58.171Z</v>
      </c>
      <c r="F301" s="73" t="s">
        <v>196</v>
      </c>
      <c r="G301" s="75" t="s">
        <v>175</v>
      </c>
      <c r="H301" s="73" t="str">
        <f t="shared" si="26"/>
        <v>Correct</v>
      </c>
      <c r="I301" s="75" t="s">
        <v>184</v>
      </c>
      <c r="J301" s="75" t="str">
        <f t="shared" si="27"/>
        <v>Incorrect</v>
      </c>
      <c r="K301" s="75" t="str">
        <f t="shared" si="29"/>
        <v>Incorrect</v>
      </c>
      <c r="M301" s="90" t="str">
        <f t="shared" si="28"/>
        <v/>
      </c>
    </row>
    <row r="302" spans="1:13" x14ac:dyDescent="0.3">
      <c r="A302" s="73">
        <f>VLOOKUP(C302,'UniqueAuthor#s'!$M$5:$N$68,2,TRUE)</f>
        <v>54</v>
      </c>
      <c r="B302" s="73" t="str">
        <f>IF('Source NewCleanData'!$C1705="lesson2",'Source NewCleanData'!C1705,"")</f>
        <v>lesson2</v>
      </c>
      <c r="C302" s="73">
        <f>IF('Source NewCleanData'!$C1705="lesson2",'Source NewCleanData'!D1705,"")</f>
        <v>864564499</v>
      </c>
      <c r="D302" s="73" t="str">
        <f>IF('Source NewCleanData'!$C1705="lesson2",'Source NewCleanData'!E1705,"")</f>
        <v>ConfirmS=&lt;#I&gt;o#S;
ConfirmK=#J;</v>
      </c>
      <c r="E302" s="80" t="str">
        <f>IF('Source NewCleanData'!$C1705="lesson2",'Source NewCleanData'!F1705,"")</f>
        <v>2018-05-03T19:07:08.267Z</v>
      </c>
      <c r="F302" s="73" t="s">
        <v>200</v>
      </c>
      <c r="G302" s="75" t="s">
        <v>175</v>
      </c>
      <c r="H302" s="73" t="str">
        <f t="shared" si="26"/>
        <v>Correct</v>
      </c>
      <c r="I302" s="75" t="s">
        <v>174</v>
      </c>
      <c r="J302" s="75" t="str">
        <f t="shared" si="27"/>
        <v>Correct</v>
      </c>
      <c r="K302" s="75" t="str">
        <f t="shared" si="29"/>
        <v>Correct</v>
      </c>
      <c r="L302">
        <f>COUNTIF($C$6:$C$327,"="&amp;C302)</f>
        <v>18</v>
      </c>
      <c r="M302" s="90" t="str">
        <f t="shared" si="28"/>
        <v/>
      </c>
    </row>
    <row r="303" spans="1:13" x14ac:dyDescent="0.3">
      <c r="A303" s="73">
        <f>VLOOKUP(C303,'UniqueAuthor#s'!$M$5:$N$68,2,TRUE)</f>
        <v>55</v>
      </c>
      <c r="B303" s="73" t="str">
        <f>IF('Source NewCleanData'!$C1732="lesson2",'Source NewCleanData'!C1732,"")</f>
        <v>lesson2</v>
      </c>
      <c r="C303" s="73">
        <f>IF('Source NewCleanData'!$C1732="lesson2",'Source NewCleanData'!D1732,"")</f>
        <v>872801156</v>
      </c>
      <c r="D303" s="73" t="str">
        <f>IF('Source NewCleanData'!$C1732="lesson2",'Source NewCleanData'!E1732,"")</f>
        <v>ConfirmS=&lt;#I&gt;o#S;
ConfirmK=#J;</v>
      </c>
      <c r="E303" s="80" t="str">
        <f>IF('Source NewCleanData'!$C1732="lesson2",'Source NewCleanData'!F1732,"")</f>
        <v>2018-04-27T11:31:17.690Z</v>
      </c>
      <c r="F303" s="73" t="s">
        <v>200</v>
      </c>
      <c r="G303" s="75" t="s">
        <v>175</v>
      </c>
      <c r="H303" s="73" t="str">
        <f t="shared" si="26"/>
        <v>Correct</v>
      </c>
      <c r="I303" s="75" t="s">
        <v>174</v>
      </c>
      <c r="J303" s="75" t="str">
        <f t="shared" si="27"/>
        <v>Correct</v>
      </c>
      <c r="K303" s="75" t="str">
        <f t="shared" si="29"/>
        <v>Correct</v>
      </c>
      <c r="L303">
        <f>COUNTIF($C$6:$C$327,"="&amp;C303)</f>
        <v>1</v>
      </c>
      <c r="M303" s="90" t="str">
        <f t="shared" si="28"/>
        <v/>
      </c>
    </row>
    <row r="304" spans="1:13" x14ac:dyDescent="0.3">
      <c r="A304" s="73">
        <f>VLOOKUP(C304,'UniqueAuthor#s'!$M$5:$N$68,2,TRUE)</f>
        <v>56</v>
      </c>
      <c r="B304" s="73" t="str">
        <f>IF('Source NewCleanData'!$C1742="lesson2",'Source NewCleanData'!C1742,"")</f>
        <v>lesson2</v>
      </c>
      <c r="C304" s="73">
        <f>IF('Source NewCleanData'!$C1742="lesson2",'Source NewCleanData'!D1742,"")</f>
        <v>888277516</v>
      </c>
      <c r="D304" s="73" t="str">
        <f>IF('Source NewCleanData'!$C1742="lesson2",'Source NewCleanData'!E1742,"")</f>
        <v>ConfirmS=&lt;#I&gt;;
ConfirmK=#J;</v>
      </c>
      <c r="E304" s="80" t="str">
        <f>IF('Source NewCleanData'!$C1742="lesson2",'Source NewCleanData'!F1742,"")</f>
        <v>2018-04-24T16:40:18.581Z</v>
      </c>
      <c r="F304" s="73" t="s">
        <v>172</v>
      </c>
      <c r="G304" s="75" t="s">
        <v>173</v>
      </c>
      <c r="H304" s="73" t="str">
        <f t="shared" si="26"/>
        <v>Correct</v>
      </c>
      <c r="I304" s="75" t="s">
        <v>174</v>
      </c>
      <c r="J304" s="75" t="str">
        <f t="shared" si="27"/>
        <v>Correct</v>
      </c>
      <c r="K304" s="75" t="str">
        <f t="shared" si="29"/>
        <v>Correct</v>
      </c>
      <c r="L304">
        <f>COUNTIF($C$6:$C$327,"="&amp;C304)</f>
        <v>1</v>
      </c>
      <c r="M304" s="90" t="str">
        <f t="shared" si="28"/>
        <v/>
      </c>
    </row>
    <row r="305" spans="1:13" x14ac:dyDescent="0.3">
      <c r="A305" s="73">
        <f>VLOOKUP(C305,'UniqueAuthor#s'!$M$5:$N$68,2,TRUE)</f>
        <v>57</v>
      </c>
      <c r="B305" s="73" t="str">
        <f>IF('Source NewCleanData'!$C1767="lesson2",'Source NewCleanData'!C1767,"")</f>
        <v>lesson2</v>
      </c>
      <c r="C305" s="73">
        <f>IF('Source NewCleanData'!$C1767="lesson2",'Source NewCleanData'!D1767,"")</f>
        <v>911279847</v>
      </c>
      <c r="D305" s="73" t="str">
        <f>IF('Source NewCleanData'!$C1767="lesson2",'Source NewCleanData'!E1767,"")</f>
        <v>ConfirmS=&lt;#J&gt;o#S;
ConfirmK=#J;</v>
      </c>
      <c r="E305" s="80" t="str">
        <f>IF('Source NewCleanData'!$C1767="lesson2",'Source NewCleanData'!F1767,"")</f>
        <v>2018-05-03T22:10:33.727Z</v>
      </c>
      <c r="F305" s="73" t="s">
        <v>463</v>
      </c>
      <c r="G305" s="75" t="s">
        <v>197</v>
      </c>
      <c r="H305" s="73" t="str">
        <f t="shared" si="26"/>
        <v>Incorrect</v>
      </c>
      <c r="I305" s="75" t="s">
        <v>174</v>
      </c>
      <c r="J305" s="75" t="str">
        <f t="shared" si="27"/>
        <v>Correct</v>
      </c>
      <c r="K305" s="75" t="str">
        <f t="shared" si="29"/>
        <v>Incorrect</v>
      </c>
      <c r="M305" s="90" t="str">
        <f t="shared" si="28"/>
        <v/>
      </c>
    </row>
    <row r="306" spans="1:13" x14ac:dyDescent="0.3">
      <c r="A306" s="73">
        <f>VLOOKUP(C306,'UniqueAuthor#s'!$M$5:$N$68,2,TRUE)</f>
        <v>57</v>
      </c>
      <c r="B306" s="73" t="str">
        <f>IF('Source NewCleanData'!$C1768="lesson2",'Source NewCleanData'!C1768,"")</f>
        <v>lesson2</v>
      </c>
      <c r="C306" s="73">
        <f>IF('Source NewCleanData'!$C1768="lesson2",'Source NewCleanData'!D1768,"")</f>
        <v>911279847</v>
      </c>
      <c r="D306" s="73" t="str">
        <f>IF('Source NewCleanData'!$C1768="lesson2",'Source NewCleanData'!E1768,"")</f>
        <v>ConfirmS=&lt;#I&gt;o#S;
ConfirmK=#J;</v>
      </c>
      <c r="E306" s="80" t="str">
        <f>IF('Source NewCleanData'!$C1768="lesson2",'Source NewCleanData'!F1768,"")</f>
        <v>2018-05-03T22:12:31.313Z</v>
      </c>
      <c r="F306" s="73" t="s">
        <v>200</v>
      </c>
      <c r="G306" s="75" t="s">
        <v>175</v>
      </c>
      <c r="H306" s="73" t="str">
        <f t="shared" si="26"/>
        <v>Correct</v>
      </c>
      <c r="I306" s="75" t="s">
        <v>174</v>
      </c>
      <c r="J306" s="75" t="str">
        <f t="shared" si="27"/>
        <v>Correct</v>
      </c>
      <c r="K306" s="75" t="str">
        <f t="shared" si="29"/>
        <v>Correct</v>
      </c>
      <c r="L306">
        <f>COUNTIF($C$6:$C$327,"="&amp;C306)</f>
        <v>2</v>
      </c>
      <c r="M306" s="90" t="str">
        <f t="shared" si="28"/>
        <v/>
      </c>
    </row>
    <row r="307" spans="1:13" x14ac:dyDescent="0.3">
      <c r="A307" s="73">
        <f>VLOOKUP(C307,'UniqueAuthor#s'!$M$5:$N$68,2,TRUE)</f>
        <v>58</v>
      </c>
      <c r="B307" s="73" t="str">
        <f>IF('Source NewCleanData'!$C1779="lesson2",'Source NewCleanData'!C1779,"")</f>
        <v>lesson2</v>
      </c>
      <c r="C307" s="73">
        <f>IF('Source NewCleanData'!$C1779="lesson2",'Source NewCleanData'!D1779,"")</f>
        <v>939957168</v>
      </c>
      <c r="D307" s="73" t="str">
        <f>IF('Source NewCleanData'!$C1779="lesson2",'Source NewCleanData'!E1779,"")</f>
        <v>ConfirmS=&lt;#I&gt;o&lt;#J&gt;o#S;
ConfirmK=#K;</v>
      </c>
      <c r="E307" s="80" t="str">
        <f>IF('Source NewCleanData'!$C1779="lesson2",'Source NewCleanData'!F1779,"")</f>
        <v>2018-04-24T23:44:45.403Z</v>
      </c>
      <c r="F307" s="73" t="s">
        <v>418</v>
      </c>
      <c r="G307" s="75" t="s">
        <v>189</v>
      </c>
      <c r="H307" s="73" t="str">
        <f t="shared" si="26"/>
        <v>Incorrect</v>
      </c>
      <c r="I307" s="75" t="s">
        <v>202</v>
      </c>
      <c r="J307" s="75" t="str">
        <f t="shared" si="27"/>
        <v>Incorrect</v>
      </c>
      <c r="K307" s="75" t="str">
        <f t="shared" si="29"/>
        <v>Incorrect</v>
      </c>
      <c r="M307" s="90" t="str">
        <f t="shared" si="28"/>
        <v/>
      </c>
    </row>
    <row r="308" spans="1:13" x14ac:dyDescent="0.3">
      <c r="A308" s="73">
        <f>VLOOKUP(C308,'UniqueAuthor#s'!$M$5:$N$68,2,TRUE)</f>
        <v>58</v>
      </c>
      <c r="B308" s="73" t="str">
        <f>IF('Source NewCleanData'!$C1780="lesson2",'Source NewCleanData'!C1780,"")</f>
        <v>lesson2</v>
      </c>
      <c r="C308" s="73">
        <f>IF('Source NewCleanData'!$C1780="lesson2",'Source NewCleanData'!D1780,"")</f>
        <v>939957168</v>
      </c>
      <c r="D308" s="73" t="str">
        <f>IF('Source NewCleanData'!$C1780="lesson2",'Source NewCleanData'!E1780,"")</f>
        <v>ConfirmS=&lt;#J&gt;o#S;
ConfirmK=#K;</v>
      </c>
      <c r="E308" s="80" t="str">
        <f>IF('Source NewCleanData'!$C1780="lesson2",'Source NewCleanData'!F1780,"")</f>
        <v>2018-04-24T23:45:18.540Z</v>
      </c>
      <c r="F308" s="73" t="s">
        <v>391</v>
      </c>
      <c r="G308" s="75" t="s">
        <v>197</v>
      </c>
      <c r="H308" s="73" t="str">
        <f t="shared" si="26"/>
        <v>Incorrect</v>
      </c>
      <c r="I308" s="75" t="s">
        <v>202</v>
      </c>
      <c r="J308" s="75" t="str">
        <f t="shared" si="27"/>
        <v>Incorrect</v>
      </c>
      <c r="K308" s="75" t="str">
        <f t="shared" si="29"/>
        <v>Incorrect</v>
      </c>
      <c r="M308" s="90" t="str">
        <f t="shared" si="28"/>
        <v/>
      </c>
    </row>
    <row r="309" spans="1:13" x14ac:dyDescent="0.3">
      <c r="A309" s="73">
        <f>VLOOKUP(C309,'UniqueAuthor#s'!$M$5:$N$68,2,TRUE)</f>
        <v>58</v>
      </c>
      <c r="B309" s="73" t="str">
        <f>IF('Source NewCleanData'!$C1781="lesson2",'Source NewCleanData'!C1781,"")</f>
        <v>lesson2</v>
      </c>
      <c r="C309" s="73">
        <f>IF('Source NewCleanData'!$C1781="lesson2",'Source NewCleanData'!D1781,"")</f>
        <v>939957168</v>
      </c>
      <c r="D309" s="73" t="str">
        <f>IF('Source NewCleanData'!$C1781="lesson2",'Source NewCleanData'!E1781,"")</f>
        <v>ConfirmS=&lt;#J&gt;o#S;
ConfirmK=#I;</v>
      </c>
      <c r="E309" s="80" t="str">
        <f>IF('Source NewCleanData'!$C1781="lesson2",'Source NewCleanData'!F1781,"")</f>
        <v>2018-04-24T23:45:34.705Z</v>
      </c>
      <c r="F309" s="73" t="s">
        <v>464</v>
      </c>
      <c r="G309" s="75" t="s">
        <v>197</v>
      </c>
      <c r="H309" s="73" t="str">
        <f t="shared" si="26"/>
        <v>Incorrect</v>
      </c>
      <c r="I309" s="75" t="s">
        <v>219</v>
      </c>
      <c r="J309" s="75" t="str">
        <f t="shared" si="27"/>
        <v>Incorrect</v>
      </c>
      <c r="K309" s="75" t="str">
        <f t="shared" si="29"/>
        <v>Incorrect</v>
      </c>
      <c r="M309" s="90" t="str">
        <f t="shared" si="28"/>
        <v/>
      </c>
    </row>
    <row r="310" spans="1:13" x14ac:dyDescent="0.3">
      <c r="A310" s="73">
        <f>VLOOKUP(C310,'UniqueAuthor#s'!$M$5:$N$68,2,TRUE)</f>
        <v>58</v>
      </c>
      <c r="B310" s="73" t="str">
        <f>IF('Source NewCleanData'!$C1782="lesson2",'Source NewCleanData'!C1782,"")</f>
        <v>lesson2</v>
      </c>
      <c r="C310" s="73">
        <f>IF('Source NewCleanData'!$C1782="lesson2",'Source NewCleanData'!D1782,"")</f>
        <v>939957168</v>
      </c>
      <c r="D310" s="73" t="str">
        <f>IF('Source NewCleanData'!$C1782="lesson2",'Source NewCleanData'!E1782,"")</f>
        <v>ConfirmS=#J;
ConfirmK=#I;</v>
      </c>
      <c r="E310" s="80" t="str">
        <f>IF('Source NewCleanData'!$C1782="lesson2",'Source NewCleanData'!F1782,"")</f>
        <v>2018-04-24T23:46:02.020Z</v>
      </c>
      <c r="F310" s="73" t="s">
        <v>465</v>
      </c>
      <c r="G310" s="75" t="s">
        <v>329</v>
      </c>
      <c r="H310" s="73" t="str">
        <f t="shared" si="26"/>
        <v>Incorrect</v>
      </c>
      <c r="I310" s="75" t="s">
        <v>219</v>
      </c>
      <c r="J310" s="75" t="str">
        <f t="shared" si="27"/>
        <v>Incorrect</v>
      </c>
      <c r="K310" s="75" t="str">
        <f t="shared" si="29"/>
        <v>Incorrect</v>
      </c>
      <c r="M310" s="90" t="str">
        <f t="shared" si="28"/>
        <v/>
      </c>
    </row>
    <row r="311" spans="1:13" x14ac:dyDescent="0.3">
      <c r="A311" s="73">
        <f>VLOOKUP(C311,'UniqueAuthor#s'!$M$5:$N$68,2,TRUE)</f>
        <v>58</v>
      </c>
      <c r="B311" s="73" t="str">
        <f>IF('Source NewCleanData'!$C1783="lesson2",'Source NewCleanData'!C1783,"")</f>
        <v>lesson2</v>
      </c>
      <c r="C311" s="73">
        <f>IF('Source NewCleanData'!$C1783="lesson2",'Source NewCleanData'!D1783,"")</f>
        <v>939957168</v>
      </c>
      <c r="D311" s="73" t="str">
        <f>IF('Source NewCleanData'!$C1783="lesson2",'Source NewCleanData'!E1783,"")</f>
        <v>ConfirmS=#I;
ConfirmK=#J;</v>
      </c>
      <c r="E311" s="80" t="str">
        <f>IF('Source NewCleanData'!$C1783="lesson2",'Source NewCleanData'!F1783,"")</f>
        <v>2018-04-24T23:46:41.957Z</v>
      </c>
      <c r="F311" s="73" t="s">
        <v>466</v>
      </c>
      <c r="G311" s="75" t="s">
        <v>332</v>
      </c>
      <c r="H311" s="73" t="str">
        <f t="shared" si="26"/>
        <v>Incorrect</v>
      </c>
      <c r="I311" s="75" t="s">
        <v>174</v>
      </c>
      <c r="J311" s="75" t="str">
        <f t="shared" si="27"/>
        <v>Correct</v>
      </c>
      <c r="K311" s="75" t="str">
        <f t="shared" si="29"/>
        <v>Incorrect</v>
      </c>
      <c r="M311" s="90" t="str">
        <f t="shared" si="28"/>
        <v/>
      </c>
    </row>
    <row r="312" spans="1:13" x14ac:dyDescent="0.3">
      <c r="A312" s="73">
        <f>VLOOKUP(C312,'UniqueAuthor#s'!$M$5:$N$68,2,TRUE)</f>
        <v>58</v>
      </c>
      <c r="B312" s="73" t="str">
        <f>IF('Source NewCleanData'!$C1784="lesson2",'Source NewCleanData'!C1784,"")</f>
        <v>lesson2</v>
      </c>
      <c r="C312" s="73">
        <f>IF('Source NewCleanData'!$C1784="lesson2",'Source NewCleanData'!D1784,"")</f>
        <v>939957168</v>
      </c>
      <c r="D312" s="73" t="str">
        <f>IF('Source NewCleanData'!$C1784="lesson2",'Source NewCleanData'!E1784,"")</f>
        <v>ConfirmS=&lt;#I&gt;;
ConfirmK=#J;</v>
      </c>
      <c r="E312" s="80" t="str">
        <f>IF('Source NewCleanData'!$C1784="lesson2",'Source NewCleanData'!F1784,"")</f>
        <v>2018-04-24T23:47:41.920Z</v>
      </c>
      <c r="F312" s="73" t="s">
        <v>172</v>
      </c>
      <c r="G312" s="75" t="s">
        <v>173</v>
      </c>
      <c r="H312" s="73" t="str">
        <f t="shared" si="26"/>
        <v>Correct</v>
      </c>
      <c r="I312" s="75" t="s">
        <v>174</v>
      </c>
      <c r="J312" s="75" t="str">
        <f t="shared" si="27"/>
        <v>Correct</v>
      </c>
      <c r="K312" s="75" t="str">
        <f t="shared" si="29"/>
        <v>Correct</v>
      </c>
      <c r="L312">
        <f>COUNTIF($C$6:$C$327,"="&amp;C312)</f>
        <v>6</v>
      </c>
      <c r="M312" s="90" t="str">
        <f t="shared" si="28"/>
        <v/>
      </c>
    </row>
    <row r="313" spans="1:13" x14ac:dyDescent="0.3">
      <c r="A313" s="73">
        <f>VLOOKUP(C313,'UniqueAuthor#s'!$M$5:$N$68,2,TRUE)</f>
        <v>59</v>
      </c>
      <c r="B313" s="73" t="str">
        <f>IF('Source NewCleanData'!$C1799="lesson2",'Source NewCleanData'!C1799,"")</f>
        <v>lesson2</v>
      </c>
      <c r="C313" s="73">
        <f>IF('Source NewCleanData'!$C1799="lesson2",'Source NewCleanData'!D1799,"")</f>
        <v>942151132</v>
      </c>
      <c r="D313" s="73" t="str">
        <f>IF('Source NewCleanData'!$C1799="lesson2",'Source NewCleanData'!E1799,"")</f>
        <v>ConfirmS=/*expression*/;
ConfirmK=?;</v>
      </c>
      <c r="E313" s="80" t="str">
        <f>IF('Source NewCleanData'!$C1799="lesson2",'Source NewCleanData'!F1799,"")</f>
        <v>2018-04-25T21:56:51.527Z</v>
      </c>
      <c r="F313" s="73" t="s">
        <v>467</v>
      </c>
      <c r="G313" s="75" t="s">
        <v>38</v>
      </c>
      <c r="H313" s="73" t="str">
        <f t="shared" si="26"/>
        <v>Incorrect</v>
      </c>
      <c r="I313" s="75" t="s">
        <v>179</v>
      </c>
      <c r="J313" s="75" t="str">
        <f t="shared" si="27"/>
        <v>Incorrect</v>
      </c>
      <c r="K313" s="75" t="str">
        <f t="shared" si="29"/>
        <v>Incorrect</v>
      </c>
      <c r="M313" s="90" t="str">
        <f t="shared" si="28"/>
        <v/>
      </c>
    </row>
    <row r="314" spans="1:13" x14ac:dyDescent="0.3">
      <c r="A314" s="73">
        <f>VLOOKUP(C314,'UniqueAuthor#s'!$M$5:$N$68,2,TRUE)</f>
        <v>59</v>
      </c>
      <c r="B314" s="73" t="str">
        <f>IF('Source NewCleanData'!$C1800="lesson2",'Source NewCleanData'!C1800,"")</f>
        <v>lesson2</v>
      </c>
      <c r="C314" s="73">
        <f>IF('Source NewCleanData'!$C1800="lesson2",'Source NewCleanData'!D1800,"")</f>
        <v>942151132</v>
      </c>
      <c r="D314" s="73" t="str">
        <f>IF('Source NewCleanData'!$C1800="lesson2",'Source NewCleanData'!E1800,"")</f>
        <v>ConfirmS=&lt;#I&gt;o#S;
ConfirmK=J;</v>
      </c>
      <c r="E314" s="80" t="str">
        <f>IF('Source NewCleanData'!$C1800="lesson2",'Source NewCleanData'!F1800,"")</f>
        <v>2018-04-25T21:58:12.896Z</v>
      </c>
      <c r="F314" s="73" t="s">
        <v>196</v>
      </c>
      <c r="G314" s="75" t="s">
        <v>175</v>
      </c>
      <c r="H314" s="73" t="str">
        <f t="shared" si="26"/>
        <v>Correct</v>
      </c>
      <c r="I314" s="75" t="s">
        <v>184</v>
      </c>
      <c r="J314" s="75" t="str">
        <f t="shared" si="27"/>
        <v>Incorrect</v>
      </c>
      <c r="K314" s="75" t="str">
        <f t="shared" si="29"/>
        <v>Incorrect</v>
      </c>
      <c r="M314" s="90" t="str">
        <f t="shared" si="28"/>
        <v/>
      </c>
    </row>
    <row r="315" spans="1:13" x14ac:dyDescent="0.3">
      <c r="A315" s="73">
        <f>VLOOKUP(C315,'UniqueAuthor#s'!$M$5:$N$68,2,TRUE)</f>
        <v>59</v>
      </c>
      <c r="B315" s="73" t="str">
        <f>IF('Source NewCleanData'!$C1801="lesson2",'Source NewCleanData'!C1801,"")</f>
        <v>lesson2</v>
      </c>
      <c r="C315" s="73">
        <f>IF('Source NewCleanData'!$C1801="lesson2",'Source NewCleanData'!D1801,"")</f>
        <v>942151132</v>
      </c>
      <c r="D315" s="73" t="str">
        <f>IF('Source NewCleanData'!$C1801="lesson2",'Source NewCleanData'!E1801,"")</f>
        <v>ConfirmS=&lt;#I&gt;o#S;
ConfirmK=I;</v>
      </c>
      <c r="E315" s="80" t="str">
        <f>IF('Source NewCleanData'!$C1801="lesson2",'Source NewCleanData'!F1801,"")</f>
        <v>2018-04-25T21:58:25.982Z</v>
      </c>
      <c r="F315" s="73" t="s">
        <v>468</v>
      </c>
      <c r="G315" s="75" t="s">
        <v>175</v>
      </c>
      <c r="H315" s="73" t="str">
        <f t="shared" si="26"/>
        <v>Correct</v>
      </c>
      <c r="I315" s="75" t="s">
        <v>271</v>
      </c>
      <c r="J315" s="75" t="str">
        <f t="shared" si="27"/>
        <v>Incorrect</v>
      </c>
      <c r="K315" s="75" t="str">
        <f t="shared" si="29"/>
        <v>Incorrect</v>
      </c>
      <c r="M315" s="90" t="str">
        <f t="shared" si="28"/>
        <v/>
      </c>
    </row>
    <row r="316" spans="1:13" x14ac:dyDescent="0.3">
      <c r="A316" s="73">
        <f>VLOOKUP(C316,'UniqueAuthor#s'!$M$5:$N$68,2,TRUE)</f>
        <v>59</v>
      </c>
      <c r="B316" s="73" t="str">
        <f>IF('Source NewCleanData'!$C1802="lesson2",'Source NewCleanData'!C1802,"")</f>
        <v>lesson2</v>
      </c>
      <c r="C316" s="73">
        <f>IF('Source NewCleanData'!$C1802="lesson2",'Source NewCleanData'!D1802,"")</f>
        <v>942151132</v>
      </c>
      <c r="D316" s="73" t="str">
        <f>IF('Source NewCleanData'!$C1802="lesson2",'Source NewCleanData'!E1802,"")</f>
        <v>ConfirmS=&lt;#I&gt;o#S;
ConfirmK=&lt;#J&gt;;</v>
      </c>
      <c r="E316" s="80" t="str">
        <f>IF('Source NewCleanData'!$C1802="lesson2",'Source NewCleanData'!F1802,"")</f>
        <v>2018-04-25T21:58:41.673Z</v>
      </c>
      <c r="F316" s="73" t="s">
        <v>255</v>
      </c>
      <c r="G316" s="75" t="s">
        <v>175</v>
      </c>
      <c r="H316" s="73" t="str">
        <f t="shared" si="26"/>
        <v>Correct</v>
      </c>
      <c r="I316" s="75" t="s">
        <v>190</v>
      </c>
      <c r="J316" s="75" t="str">
        <f t="shared" si="27"/>
        <v>Incorrect</v>
      </c>
      <c r="K316" s="75" t="str">
        <f t="shared" si="29"/>
        <v>Incorrect</v>
      </c>
      <c r="M316" s="90" t="str">
        <f t="shared" si="28"/>
        <v/>
      </c>
    </row>
    <row r="317" spans="1:13" x14ac:dyDescent="0.3">
      <c r="A317" s="73">
        <f>VLOOKUP(C317,'UniqueAuthor#s'!$M$5:$N$68,2,TRUE)</f>
        <v>59</v>
      </c>
      <c r="B317" s="73" t="str">
        <f>IF('Source NewCleanData'!$C1803="lesson2",'Source NewCleanData'!C1803,"")</f>
        <v>lesson2</v>
      </c>
      <c r="C317" s="73">
        <f>IF('Source NewCleanData'!$C1803="lesson2",'Source NewCleanData'!D1803,"")</f>
        <v>942151132</v>
      </c>
      <c r="D317" s="73" t="str">
        <f>IF('Source NewCleanData'!$C1803="lesson2",'Source NewCleanData'!E1803,"")</f>
        <v>ConfirmS=&lt;#I&gt;o#S;
ConfirmK=#J;</v>
      </c>
      <c r="E317" s="80" t="str">
        <f>IF('Source NewCleanData'!$C1803="lesson2",'Source NewCleanData'!F1803,"")</f>
        <v>2018-04-25T21:58:48.559Z</v>
      </c>
      <c r="F317" s="73" t="s">
        <v>200</v>
      </c>
      <c r="G317" s="75" t="s">
        <v>175</v>
      </c>
      <c r="H317" s="73" t="str">
        <f t="shared" si="26"/>
        <v>Correct</v>
      </c>
      <c r="I317" s="75" t="s">
        <v>174</v>
      </c>
      <c r="J317" s="75" t="str">
        <f t="shared" si="27"/>
        <v>Correct</v>
      </c>
      <c r="K317" s="75" t="str">
        <f t="shared" si="29"/>
        <v>Correct</v>
      </c>
      <c r="L317">
        <f>COUNTIF($C$6:$C$327,"="&amp;C317)</f>
        <v>5</v>
      </c>
      <c r="M317" s="90" t="str">
        <f t="shared" si="28"/>
        <v/>
      </c>
    </row>
    <row r="318" spans="1:13" x14ac:dyDescent="0.3">
      <c r="A318" s="73">
        <f>VLOOKUP(C318,'UniqueAuthor#s'!$M$5:$N$68,2,TRUE)</f>
        <v>60</v>
      </c>
      <c r="B318" s="73" t="str">
        <f>IF('Source NewCleanData'!$C1824="lesson2",'Source NewCleanData'!C1824,"")</f>
        <v>lesson2</v>
      </c>
      <c r="C318" s="73">
        <f>IF('Source NewCleanData'!$C1824="lesson2",'Source NewCleanData'!D1824,"")</f>
        <v>968474708</v>
      </c>
      <c r="D318" s="73" t="str">
        <f>IF('Source NewCleanData'!$C1824="lesson2",'Source NewCleanData'!E1824,"")</f>
        <v>ConfirmS=&lt;#I&gt;o#S;
ConfirmK=#J;</v>
      </c>
      <c r="E318" s="80" t="str">
        <f>IF('Source NewCleanData'!$C1824="lesson2",'Source NewCleanData'!F1824,"")</f>
        <v>2018-04-26T15:14:23.459Z</v>
      </c>
      <c r="F318" s="73" t="s">
        <v>200</v>
      </c>
      <c r="G318" s="75" t="s">
        <v>175</v>
      </c>
      <c r="H318" s="73" t="str">
        <f t="shared" si="26"/>
        <v>Correct</v>
      </c>
      <c r="I318" s="75" t="s">
        <v>174</v>
      </c>
      <c r="J318" s="75" t="str">
        <f t="shared" si="27"/>
        <v>Correct</v>
      </c>
      <c r="K318" s="75" t="str">
        <f t="shared" si="29"/>
        <v>Correct</v>
      </c>
      <c r="L318">
        <f>COUNTIF($C$6:$C$327,"="&amp;C318)</f>
        <v>1</v>
      </c>
      <c r="M318" s="90" t="str">
        <f t="shared" si="28"/>
        <v/>
      </c>
    </row>
    <row r="319" spans="1:13" x14ac:dyDescent="0.3">
      <c r="A319" s="73">
        <f>VLOOKUP(C319,'UniqueAuthor#s'!$M$5:$N$68,2,TRUE)</f>
        <v>61</v>
      </c>
      <c r="B319" s="73" t="str">
        <f>IF('Source NewCleanData'!$C1847="lesson2",'Source NewCleanData'!C1847,"")</f>
        <v>lesson2</v>
      </c>
      <c r="C319" s="73">
        <f>IF('Source NewCleanData'!$C1847="lesson2",'Source NewCleanData'!D1847,"")</f>
        <v>969072171</v>
      </c>
      <c r="D319" s="73" t="str">
        <f>IF('Source NewCleanData'!$C1847="lesson2",'Source NewCleanData'!E1847,"")</f>
        <v>ConfirmS=&lt;I&gt;oS;
ConfirmK=#J;</v>
      </c>
      <c r="E319" s="80" t="str">
        <f>IF('Source NewCleanData'!$C1847="lesson2",'Source NewCleanData'!F1847,"")</f>
        <v>2018-04-25T23:56:57.565Z</v>
      </c>
      <c r="F319" s="73" t="s">
        <v>469</v>
      </c>
      <c r="G319" s="75" t="s">
        <v>188</v>
      </c>
      <c r="H319" s="73" t="str">
        <f t="shared" si="26"/>
        <v>Incorrect</v>
      </c>
      <c r="I319" s="75" t="s">
        <v>174</v>
      </c>
      <c r="J319" s="75" t="str">
        <f t="shared" si="27"/>
        <v>Correct</v>
      </c>
      <c r="K319" s="75" t="str">
        <f t="shared" si="29"/>
        <v>Incorrect</v>
      </c>
      <c r="M319" s="90" t="str">
        <f t="shared" si="28"/>
        <v/>
      </c>
    </row>
    <row r="320" spans="1:13" x14ac:dyDescent="0.3">
      <c r="A320" s="73">
        <f>VLOOKUP(C320,'UniqueAuthor#s'!$M$5:$N$68,2,TRUE)</f>
        <v>61</v>
      </c>
      <c r="B320" s="73" t="str">
        <f>IF('Source NewCleanData'!$C1848="lesson2",'Source NewCleanData'!C1848,"")</f>
        <v>lesson2</v>
      </c>
      <c r="C320" s="73">
        <f>IF('Source NewCleanData'!$C1848="lesson2",'Source NewCleanData'!D1848,"")</f>
        <v>969072171</v>
      </c>
      <c r="D320" s="73" t="str">
        <f>IF('Source NewCleanData'!$C1848="lesson2",'Source NewCleanData'!E1848,"")</f>
        <v>ConfirmS=&lt;I&gt;o#S;
ConfirmK=#J;</v>
      </c>
      <c r="E320" s="80" t="str">
        <f>IF('Source NewCleanData'!$C1848="lesson2",'Source NewCleanData'!F1848,"")</f>
        <v>2018-04-25T23:57:09.138Z</v>
      </c>
      <c r="F320" s="73" t="s">
        <v>240</v>
      </c>
      <c r="G320" s="75" t="s">
        <v>204</v>
      </c>
      <c r="H320" s="73" t="str">
        <f t="shared" si="26"/>
        <v>Incorrect</v>
      </c>
      <c r="I320" s="75" t="s">
        <v>174</v>
      </c>
      <c r="J320" s="75" t="str">
        <f t="shared" si="27"/>
        <v>Correct</v>
      </c>
      <c r="K320" s="75" t="str">
        <f t="shared" si="29"/>
        <v>Incorrect</v>
      </c>
      <c r="M320" s="90" t="str">
        <f t="shared" si="28"/>
        <v/>
      </c>
    </row>
    <row r="321" spans="1:13" x14ac:dyDescent="0.3">
      <c r="A321" s="73">
        <f>VLOOKUP(C321,'UniqueAuthor#s'!$M$5:$N$68,2,TRUE)</f>
        <v>61</v>
      </c>
      <c r="B321" s="73" t="str">
        <f>IF('Source NewCleanData'!$C1849="lesson2",'Source NewCleanData'!C1849,"")</f>
        <v>lesson2</v>
      </c>
      <c r="C321" s="73">
        <f>IF('Source NewCleanData'!$C1849="lesson2",'Source NewCleanData'!D1849,"")</f>
        <v>969072171</v>
      </c>
      <c r="D321" s="73" t="str">
        <f>IF('Source NewCleanData'!$C1849="lesson2",'Source NewCleanData'!E1849,"")</f>
        <v>ConfirmS=&lt;#I&gt;o#S;
ConfirmK=#J;</v>
      </c>
      <c r="E321" s="80" t="str">
        <f>IF('Source NewCleanData'!$C1849="lesson2",'Source NewCleanData'!F1849,"")</f>
        <v>2018-04-25T23:57:23.931Z</v>
      </c>
      <c r="F321" s="73" t="s">
        <v>200</v>
      </c>
      <c r="G321" s="75" t="s">
        <v>175</v>
      </c>
      <c r="H321" s="73" t="str">
        <f t="shared" si="26"/>
        <v>Correct</v>
      </c>
      <c r="I321" s="75" t="s">
        <v>174</v>
      </c>
      <c r="J321" s="75" t="str">
        <f t="shared" si="27"/>
        <v>Correct</v>
      </c>
      <c r="K321" s="75" t="str">
        <f t="shared" si="29"/>
        <v>Correct</v>
      </c>
      <c r="L321">
        <f>COUNTIF($C$6:$C$327,"="&amp;C321)</f>
        <v>3</v>
      </c>
      <c r="M321" s="90" t="str">
        <f t="shared" si="28"/>
        <v/>
      </c>
    </row>
    <row r="322" spans="1:13" x14ac:dyDescent="0.3">
      <c r="A322" s="73">
        <f>VLOOKUP(C322,'UniqueAuthor#s'!$M$5:$N$68,2,TRUE)</f>
        <v>62</v>
      </c>
      <c r="B322" s="73" t="str">
        <f>IF('Source NewCleanData'!$C1886="lesson2",'Source NewCleanData'!C1886,"")</f>
        <v>lesson2</v>
      </c>
      <c r="C322" s="73">
        <f>IF('Source NewCleanData'!$C1886="lesson2",'Source NewCleanData'!D1886,"")</f>
        <v>982683562</v>
      </c>
      <c r="D322" s="73" t="str">
        <f>IF('Source NewCleanData'!$C1886="lesson2",'Source NewCleanData'!E1886,"")</f>
        <v>ConfirmS=&lt;#I&gt;o#S;
ConfirmK=#J;</v>
      </c>
      <c r="E322" s="80" t="str">
        <f>IF('Source NewCleanData'!$C1886="lesson2",'Source NewCleanData'!F1886,"")</f>
        <v>2018-04-30T01:05:07.955Z</v>
      </c>
      <c r="F322" s="73" t="s">
        <v>200</v>
      </c>
      <c r="G322" s="75" t="s">
        <v>175</v>
      </c>
      <c r="H322" s="73" t="str">
        <f t="shared" si="26"/>
        <v>Correct</v>
      </c>
      <c r="I322" s="75" t="s">
        <v>174</v>
      </c>
      <c r="J322" s="75" t="str">
        <f t="shared" si="27"/>
        <v>Correct</v>
      </c>
      <c r="K322" s="75" t="str">
        <f t="shared" si="29"/>
        <v>Correct</v>
      </c>
      <c r="L322">
        <f>COUNTIF($C$6:$C$327,"="&amp;C322)</f>
        <v>1</v>
      </c>
      <c r="M322" s="90" t="str">
        <f t="shared" si="28"/>
        <v/>
      </c>
    </row>
    <row r="323" spans="1:13" x14ac:dyDescent="0.3">
      <c r="A323" s="73">
        <f>VLOOKUP(C323,'UniqueAuthor#s'!$M$5:$N$68,2,TRUE)</f>
        <v>63</v>
      </c>
      <c r="B323" s="73" t="str">
        <f>IF('Source NewCleanData'!$C1912="lesson2",'Source NewCleanData'!C1912,"")</f>
        <v>lesson2</v>
      </c>
      <c r="C323" s="73">
        <f>IF('Source NewCleanData'!$C1912="lesson2",'Source NewCleanData'!D1912,"")</f>
        <v>986152387</v>
      </c>
      <c r="D323" s="73" t="str">
        <f>IF('Source NewCleanData'!$C1912="lesson2",'Source NewCleanData'!E1912,"")</f>
        <v>ConfirmS=&lt;#I&gt;o#S;
ConfirmK=&lt;#J&gt;;</v>
      </c>
      <c r="E323" s="80" t="str">
        <f>IF('Source NewCleanData'!$C1912="lesson2",'Source NewCleanData'!F1912,"")</f>
        <v>2018-04-29T19:57:07.974Z</v>
      </c>
      <c r="F323" s="73" t="s">
        <v>255</v>
      </c>
      <c r="G323" s="75" t="s">
        <v>175</v>
      </c>
      <c r="H323" s="73" t="str">
        <f t="shared" si="26"/>
        <v>Correct</v>
      </c>
      <c r="I323" s="75" t="s">
        <v>190</v>
      </c>
      <c r="J323" s="75" t="str">
        <f t="shared" si="27"/>
        <v>Incorrect</v>
      </c>
      <c r="K323" s="75" t="str">
        <f t="shared" si="29"/>
        <v>Incorrect</v>
      </c>
      <c r="M323" s="90" t="str">
        <f t="shared" si="28"/>
        <v/>
      </c>
    </row>
    <row r="324" spans="1:13" x14ac:dyDescent="0.3">
      <c r="A324" s="73">
        <f>VLOOKUP(C324,'UniqueAuthor#s'!$M$5:$N$68,2,TRUE)</f>
        <v>63</v>
      </c>
      <c r="B324" s="73" t="str">
        <f>IF('Source NewCleanData'!$C1913="lesson2",'Source NewCleanData'!C1913,"")</f>
        <v>lesson2</v>
      </c>
      <c r="C324" s="73">
        <f>IF('Source NewCleanData'!$C1913="lesson2",'Source NewCleanData'!D1913,"")</f>
        <v>986152387</v>
      </c>
      <c r="D324" s="73" t="str">
        <f>IF('Source NewCleanData'!$C1913="lesson2",'Source NewCleanData'!E1913,"")</f>
        <v>ConfirmS=&lt;#I&gt;o#S;
ConfirmK=&lt;J&gt;;</v>
      </c>
      <c r="E324" s="80" t="str">
        <f>IF('Source NewCleanData'!$C1913="lesson2",'Source NewCleanData'!F1913,"")</f>
        <v>2018-04-29T19:57:20.979Z</v>
      </c>
      <c r="F324" s="73" t="s">
        <v>258</v>
      </c>
      <c r="G324" s="75" t="s">
        <v>175</v>
      </c>
      <c r="H324" s="73" t="str">
        <f t="shared" si="26"/>
        <v>Correct</v>
      </c>
      <c r="I324" s="75" t="s">
        <v>195</v>
      </c>
      <c r="J324" s="75" t="str">
        <f t="shared" si="27"/>
        <v>Incorrect</v>
      </c>
      <c r="K324" s="75" t="str">
        <f t="shared" si="29"/>
        <v>Incorrect</v>
      </c>
      <c r="M324" s="90" t="str">
        <f t="shared" si="28"/>
        <v/>
      </c>
    </row>
    <row r="325" spans="1:13" x14ac:dyDescent="0.3">
      <c r="A325" s="73">
        <f>VLOOKUP(C325,'UniqueAuthor#s'!$M$5:$N$68,2,TRUE)</f>
        <v>63</v>
      </c>
      <c r="B325" s="73" t="str">
        <f>IF('Source NewCleanData'!$C1914="lesson2",'Source NewCleanData'!C1914,"")</f>
        <v>lesson2</v>
      </c>
      <c r="C325" s="73">
        <f>IF('Source NewCleanData'!$C1914="lesson2",'Source NewCleanData'!D1914,"")</f>
        <v>986152387</v>
      </c>
      <c r="D325" s="73" t="str">
        <f>IF('Source NewCleanData'!$C1914="lesson2",'Source NewCleanData'!E1914,"")</f>
        <v>ConfirmS=&lt;#I&gt;o#S;
ConfirmK=#J;</v>
      </c>
      <c r="E325" s="80" t="str">
        <f>IF('Source NewCleanData'!$C1914="lesson2",'Source NewCleanData'!F1914,"")</f>
        <v>2018-04-29T19:57:36.985Z</v>
      </c>
      <c r="F325" s="73" t="s">
        <v>200</v>
      </c>
      <c r="G325" s="75" t="s">
        <v>175</v>
      </c>
      <c r="H325" s="73" t="str">
        <f t="shared" si="26"/>
        <v>Correct</v>
      </c>
      <c r="I325" s="75" t="s">
        <v>174</v>
      </c>
      <c r="J325" s="75" t="str">
        <f t="shared" si="27"/>
        <v>Correct</v>
      </c>
      <c r="K325" s="75" t="str">
        <f t="shared" si="29"/>
        <v>Correct</v>
      </c>
      <c r="L325">
        <f>COUNTIF($C$6:$C$327,"="&amp;C325)</f>
        <v>3</v>
      </c>
      <c r="M325" s="90" t="str">
        <f t="shared" si="28"/>
        <v/>
      </c>
    </row>
    <row r="326" spans="1:13" x14ac:dyDescent="0.3">
      <c r="A326" s="73">
        <f>VLOOKUP(C326,'UniqueAuthor#s'!$M$5:$N$68,2,TRUE)</f>
        <v>64</v>
      </c>
      <c r="B326" s="73" t="str">
        <f>IF('Source NewCleanData'!$C1985="lesson2",'Source NewCleanData'!C1985,"")</f>
        <v>lesson2</v>
      </c>
      <c r="C326" s="73">
        <f>IF('Source NewCleanData'!$C1985="lesson2",'Source NewCleanData'!D1985,"")</f>
        <v>993599705</v>
      </c>
      <c r="D326" s="73" t="str">
        <f>IF('Source NewCleanData'!$C1985="lesson2",'Source NewCleanData'!E1985,"")</f>
        <v>ConfirmS=&lt;#I&gt;;
ConfirmK=&lt;#J&gt;;</v>
      </c>
      <c r="E326" s="80" t="str">
        <f>IF('Source NewCleanData'!$C1985="lesson2",'Source NewCleanData'!F1985,"")</f>
        <v>2018-04-24T12:53:18.974Z</v>
      </c>
      <c r="F326" s="73" t="s">
        <v>262</v>
      </c>
      <c r="G326" s="75" t="s">
        <v>173</v>
      </c>
      <c r="H326" s="73" t="str">
        <f t="shared" si="26"/>
        <v>Correct</v>
      </c>
      <c r="I326" s="75" t="s">
        <v>190</v>
      </c>
      <c r="J326" s="75" t="str">
        <f t="shared" ref="J326:J327" si="30">IF(I326=$AD$17,"Correct","Incorrect")</f>
        <v>Incorrect</v>
      </c>
      <c r="K326" s="75" t="str">
        <f t="shared" si="29"/>
        <v>Incorrect</v>
      </c>
      <c r="M326" s="90" t="str">
        <f t="shared" ref="M326:M327" si="31">IF(AND(L326&gt;0,K326="Incorrect"),"Gave Up","")</f>
        <v/>
      </c>
    </row>
    <row r="327" spans="1:13" x14ac:dyDescent="0.3">
      <c r="A327" s="73">
        <f>VLOOKUP(C327,'UniqueAuthor#s'!$M$5:$N$68,2,TRUE)</f>
        <v>64</v>
      </c>
      <c r="B327" s="73" t="str">
        <f>IF('Source NewCleanData'!$C1986="lesson2",'Source NewCleanData'!C1986,"")</f>
        <v>lesson2</v>
      </c>
      <c r="C327" s="73">
        <f>IF('Source NewCleanData'!$C1986="lesson2",'Source NewCleanData'!D1986,"")</f>
        <v>993599705</v>
      </c>
      <c r="D327" s="73" t="str">
        <f>IF('Source NewCleanData'!$C1986="lesson2",'Source NewCleanData'!E1986,"")</f>
        <v>ConfirmS=&lt;#I&gt;;
ConfirmK=#J;</v>
      </c>
      <c r="E327" s="80" t="str">
        <f>IF('Source NewCleanData'!$C1986="lesson2",'Source NewCleanData'!F1986,"")</f>
        <v>2018-04-24T12:53:28.223Z</v>
      </c>
      <c r="F327" s="73" t="s">
        <v>172</v>
      </c>
      <c r="G327" s="75" t="s">
        <v>173</v>
      </c>
      <c r="H327" s="73" t="str">
        <f t="shared" si="26"/>
        <v>Correct</v>
      </c>
      <c r="I327" s="75" t="s">
        <v>174</v>
      </c>
      <c r="J327" s="75" t="str">
        <f t="shared" si="30"/>
        <v>Correct</v>
      </c>
      <c r="K327" s="75" t="str">
        <f t="shared" ref="K327" si="32">IF(AND(H327="Correct",J327="Correct"),"Correct","Incorrect")</f>
        <v>Correct</v>
      </c>
      <c r="L327">
        <f>COUNTIF($C$6:$C$327,"="&amp;C327)</f>
        <v>2</v>
      </c>
      <c r="M327" s="90" t="str">
        <f t="shared" si="31"/>
        <v/>
      </c>
    </row>
    <row r="328" spans="1:13" x14ac:dyDescent="0.3">
      <c r="A328" s="73"/>
      <c r="B328" s="73" t="str">
        <f>IF('Source NewCleanData'!$C1987="lesson2",'Source NewCleanData'!C1987,"")</f>
        <v/>
      </c>
      <c r="C328" s="73" t="str">
        <f>IF('Source NewCleanData'!$C1987="lesson2",'Source NewCleanData'!D1987,"")</f>
        <v/>
      </c>
      <c r="D328" s="73" t="str">
        <f>IF('Source NewCleanData'!$C1987="lesson2",'Source NewCleanData'!E1987,"")</f>
        <v/>
      </c>
      <c r="E328" s="80" t="str">
        <f>IF('Source NewCleanData'!$C1987="lesson2",'Source NewCleanData'!F1987,"")</f>
        <v/>
      </c>
      <c r="F328" s="73"/>
      <c r="G328" s="75"/>
      <c r="H328" s="75"/>
      <c r="I328" s="75"/>
      <c r="J328" s="75"/>
      <c r="K328" s="75"/>
    </row>
    <row r="329" spans="1:13" x14ac:dyDescent="0.3">
      <c r="A329" s="73"/>
      <c r="B329" s="73" t="str">
        <f>IF('Source NewCleanData'!$C1988="lesson2",'Source NewCleanData'!C1988,"")</f>
        <v/>
      </c>
      <c r="C329" s="73" t="str">
        <f>IF('Source NewCleanData'!$C1988="lesson2",'Source NewCleanData'!D1988,"")</f>
        <v/>
      </c>
      <c r="D329" s="73" t="str">
        <f>IF('Source NewCleanData'!$C1988="lesson2",'Source NewCleanData'!E1988,"")</f>
        <v/>
      </c>
      <c r="E329" s="80" t="str">
        <f>IF('Source NewCleanData'!$C1988="lesson2",'Source NewCleanData'!F1988,"")</f>
        <v/>
      </c>
      <c r="F329" s="73"/>
      <c r="G329" s="73"/>
      <c r="H329" s="73"/>
      <c r="I329" s="73"/>
      <c r="J329" s="73"/>
      <c r="K329" s="73"/>
    </row>
    <row r="330" spans="1:13" x14ac:dyDescent="0.3">
      <c r="A330" s="73"/>
      <c r="B330" s="73" t="str">
        <f>IF('Source NewCleanData'!$C1989="lesson2",'Source NewCleanData'!C1989,"")</f>
        <v/>
      </c>
      <c r="C330" s="73" t="str">
        <f>IF('Source NewCleanData'!$C1989="lesson2",'Source NewCleanData'!D1989,"")</f>
        <v/>
      </c>
      <c r="D330" s="73" t="str">
        <f>IF('Source NewCleanData'!$C1989="lesson2",'Source NewCleanData'!E1989,"")</f>
        <v/>
      </c>
      <c r="E330" s="80" t="str">
        <f>IF('Source NewCleanData'!$C1989="lesson2",'Source NewCleanData'!F1989,"")</f>
        <v/>
      </c>
      <c r="F330" s="73"/>
      <c r="G330" s="73"/>
      <c r="H330" s="73"/>
      <c r="I330" s="73"/>
      <c r="J330" s="73"/>
      <c r="K330" s="73"/>
    </row>
    <row r="331" spans="1:13" x14ac:dyDescent="0.3">
      <c r="A331" s="73"/>
      <c r="B331" s="73" t="str">
        <f>IF('Source NewCleanData'!$C1990="lesson2",'Source NewCleanData'!C1990,"")</f>
        <v/>
      </c>
      <c r="C331" s="73" t="str">
        <f>IF('Source NewCleanData'!$C1990="lesson2",'Source NewCleanData'!D1990,"")</f>
        <v/>
      </c>
      <c r="D331" s="73" t="str">
        <f>IF('Source NewCleanData'!$C1990="lesson2",'Source NewCleanData'!E1990,"")</f>
        <v/>
      </c>
      <c r="E331" s="80" t="str">
        <f>IF('Source NewCleanData'!$C1990="lesson2",'Source NewCleanData'!F1990,"")</f>
        <v/>
      </c>
      <c r="F331" s="73"/>
      <c r="G331" s="73"/>
      <c r="H331" s="73"/>
      <c r="I331" s="73"/>
      <c r="J331" s="73"/>
      <c r="K331" s="73"/>
    </row>
    <row r="332" spans="1:13" x14ac:dyDescent="0.3">
      <c r="A332" s="73"/>
      <c r="B332" s="73" t="str">
        <f>IF('Source NewCleanData'!$C1991="lesson2",'Source NewCleanData'!C1991,"")</f>
        <v/>
      </c>
      <c r="C332" s="73" t="str">
        <f>IF('Source NewCleanData'!$C1991="lesson2",'Source NewCleanData'!D1991,"")</f>
        <v/>
      </c>
      <c r="D332" s="73" t="str">
        <f>IF('Source NewCleanData'!$C1991="lesson2",'Source NewCleanData'!E1991,"")</f>
        <v/>
      </c>
      <c r="E332" s="80" t="str">
        <f>IF('Source NewCleanData'!$C1991="lesson2",'Source NewCleanData'!F1991,"")</f>
        <v/>
      </c>
      <c r="F332" s="73"/>
      <c r="G332" s="73"/>
      <c r="H332" s="73"/>
      <c r="I332" s="73"/>
      <c r="J332" s="73"/>
      <c r="K332" s="73"/>
    </row>
    <row r="333" spans="1:13" x14ac:dyDescent="0.3">
      <c r="A333" s="73"/>
      <c r="B333" s="73" t="str">
        <f>IF('Source NewCleanData'!$C1992="lesson2",'Source NewCleanData'!C1992,"")</f>
        <v/>
      </c>
      <c r="C333" s="73" t="str">
        <f>IF('Source NewCleanData'!$C1992="lesson2",'Source NewCleanData'!D1992,"")</f>
        <v/>
      </c>
      <c r="D333" s="73" t="str">
        <f>IF('Source NewCleanData'!$C1992="lesson2",'Source NewCleanData'!E1992,"")</f>
        <v/>
      </c>
      <c r="E333" s="80" t="str">
        <f>IF('Source NewCleanData'!$C1992="lesson2",'Source NewCleanData'!F1992,"")</f>
        <v/>
      </c>
      <c r="F333" s="73"/>
      <c r="G333" s="73"/>
      <c r="H333" s="73"/>
      <c r="I333" s="73"/>
      <c r="J333" s="73"/>
      <c r="K333" s="73"/>
    </row>
    <row r="334" spans="1:13" x14ac:dyDescent="0.3">
      <c r="A334" s="73"/>
      <c r="B334" s="73" t="str">
        <f>IF('Source NewCleanData'!$C1993="lesson2",'Source NewCleanData'!C1993,"")</f>
        <v/>
      </c>
      <c r="C334" s="73" t="str">
        <f>IF('Source NewCleanData'!$C1993="lesson2",'Source NewCleanData'!D1993,"")</f>
        <v/>
      </c>
      <c r="D334" s="73" t="str">
        <f>IF('Source NewCleanData'!$C1993="lesson2",'Source NewCleanData'!E1993,"")</f>
        <v/>
      </c>
      <c r="E334" s="80" t="str">
        <f>IF('Source NewCleanData'!$C1993="lesson2",'Source NewCleanData'!F1993,"")</f>
        <v/>
      </c>
      <c r="F334" s="73"/>
      <c r="G334" s="73"/>
      <c r="H334" s="73"/>
      <c r="I334" s="73"/>
      <c r="J334" s="73"/>
      <c r="K334" s="73"/>
    </row>
    <row r="335" spans="1:13" x14ac:dyDescent="0.3">
      <c r="A335" s="73"/>
      <c r="B335" s="73" t="str">
        <f>IF('Source NewCleanData'!$C1994="lesson2",'Source NewCleanData'!C1994,"")</f>
        <v/>
      </c>
      <c r="C335" s="73" t="str">
        <f>IF('Source NewCleanData'!$C1994="lesson2",'Source NewCleanData'!D1994,"")</f>
        <v/>
      </c>
      <c r="D335" s="73" t="str">
        <f>IF('Source NewCleanData'!$C1994="lesson2",'Source NewCleanData'!E1994,"")</f>
        <v/>
      </c>
      <c r="E335" s="80" t="str">
        <f>IF('Source NewCleanData'!$C1994="lesson2",'Source NewCleanData'!F1994,"")</f>
        <v/>
      </c>
      <c r="F335" s="73"/>
      <c r="G335" s="73"/>
      <c r="H335" s="73"/>
      <c r="I335" s="73"/>
      <c r="J335" s="73"/>
      <c r="K335" s="73"/>
    </row>
    <row r="336" spans="1:13" x14ac:dyDescent="0.3">
      <c r="A336" s="73"/>
      <c r="B336" s="73" t="str">
        <f>IF('Source NewCleanData'!$C1995="lesson2",'Source NewCleanData'!C1995,"")</f>
        <v/>
      </c>
      <c r="C336" s="73" t="str">
        <f>IF('Source NewCleanData'!$C1995="lesson2",'Source NewCleanData'!D1995,"")</f>
        <v/>
      </c>
      <c r="D336" s="73" t="str">
        <f>IF('Source NewCleanData'!$C1995="lesson2",'Source NewCleanData'!E1995,"")</f>
        <v/>
      </c>
      <c r="E336" s="80" t="str">
        <f>IF('Source NewCleanData'!$C1995="lesson2",'Source NewCleanData'!F1995,"")</f>
        <v/>
      </c>
      <c r="F336" s="73"/>
      <c r="G336" s="73"/>
      <c r="H336" s="73"/>
      <c r="I336" s="73"/>
      <c r="J336" s="73"/>
      <c r="K336" s="73"/>
    </row>
    <row r="337" spans="1:11" x14ac:dyDescent="0.3">
      <c r="A337" s="73"/>
      <c r="B337" s="73" t="str">
        <f>IF('Source NewCleanData'!$C1996="lesson2",'Source NewCleanData'!C1996,"")</f>
        <v/>
      </c>
      <c r="C337" s="73" t="str">
        <f>IF('Source NewCleanData'!$C1996="lesson2",'Source NewCleanData'!D1996,"")</f>
        <v/>
      </c>
      <c r="D337" s="73" t="str">
        <f>IF('Source NewCleanData'!$C1996="lesson2",'Source NewCleanData'!E1996,"")</f>
        <v/>
      </c>
      <c r="E337" s="80" t="str">
        <f>IF('Source NewCleanData'!$C1996="lesson2",'Source NewCleanData'!F1996,"")</f>
        <v/>
      </c>
      <c r="F337" s="73"/>
      <c r="G337" s="73"/>
      <c r="H337" s="73"/>
      <c r="I337" s="73"/>
      <c r="J337" s="73"/>
      <c r="K337" s="73"/>
    </row>
    <row r="338" spans="1:11" x14ac:dyDescent="0.3">
      <c r="A338" s="73"/>
      <c r="B338" s="73" t="str">
        <f>IF('Source NewCleanData'!$C1997="lesson2",'Source NewCleanData'!C1997,"")</f>
        <v/>
      </c>
      <c r="C338" s="73" t="str">
        <f>IF('Source NewCleanData'!$C1997="lesson2",'Source NewCleanData'!D1997,"")</f>
        <v/>
      </c>
      <c r="D338" s="73" t="str">
        <f>IF('Source NewCleanData'!$C1997="lesson2",'Source NewCleanData'!E1997,"")</f>
        <v/>
      </c>
      <c r="E338" s="80" t="str">
        <f>IF('Source NewCleanData'!$C1997="lesson2",'Source NewCleanData'!F1997,"")</f>
        <v/>
      </c>
      <c r="F338" s="73"/>
      <c r="G338" s="73"/>
      <c r="H338" s="73"/>
      <c r="I338" s="73"/>
      <c r="J338" s="73"/>
      <c r="K338" s="73"/>
    </row>
    <row r="339" spans="1:11" x14ac:dyDescent="0.3">
      <c r="A339" s="73"/>
      <c r="B339" s="73" t="str">
        <f>IF('Source NewCleanData'!$C1998="lesson2",'Source NewCleanData'!C1998,"")</f>
        <v/>
      </c>
      <c r="C339" s="73" t="str">
        <f>IF('Source NewCleanData'!$C1998="lesson2",'Source NewCleanData'!D1998,"")</f>
        <v/>
      </c>
      <c r="D339" s="73" t="str">
        <f>IF('Source NewCleanData'!$C1998="lesson2",'Source NewCleanData'!E1998,"")</f>
        <v/>
      </c>
      <c r="E339" s="80" t="str">
        <f>IF('Source NewCleanData'!$C1998="lesson2",'Source NewCleanData'!F1998,"")</f>
        <v/>
      </c>
      <c r="F339" s="73"/>
      <c r="G339" s="73"/>
      <c r="H339" s="73"/>
      <c r="I339" s="73"/>
      <c r="J339" s="73"/>
      <c r="K339" s="73"/>
    </row>
    <row r="340" spans="1:11" x14ac:dyDescent="0.3">
      <c r="A340" s="73"/>
      <c r="B340" s="73" t="str">
        <f>IF('Source NewCleanData'!$C1999="lesson2",'Source NewCleanData'!C1999,"")</f>
        <v/>
      </c>
      <c r="C340" s="73" t="str">
        <f>IF('Source NewCleanData'!$C1999="lesson2",'Source NewCleanData'!D1999,"")</f>
        <v/>
      </c>
      <c r="D340" s="73" t="str">
        <f>IF('Source NewCleanData'!$C1999="lesson2",'Source NewCleanData'!E1999,"")</f>
        <v/>
      </c>
      <c r="E340" s="80" t="str">
        <f>IF('Source NewCleanData'!$C1999="lesson2",'Source NewCleanData'!F1999,"")</f>
        <v/>
      </c>
      <c r="F340" s="73"/>
      <c r="G340" s="73"/>
      <c r="H340" s="73"/>
      <c r="I340" s="73"/>
      <c r="J340" s="73"/>
      <c r="K340" s="73"/>
    </row>
    <row r="341" spans="1:11" x14ac:dyDescent="0.3">
      <c r="A341" s="73"/>
      <c r="B341" s="73" t="str">
        <f>IF('Source NewCleanData'!$C2000="lesson2",'Source NewCleanData'!C2000,"")</f>
        <v/>
      </c>
      <c r="C341" s="73" t="str">
        <f>IF('Source NewCleanData'!$C2000="lesson2",'Source NewCleanData'!D2000,"")</f>
        <v/>
      </c>
      <c r="D341" s="73" t="str">
        <f>IF('Source NewCleanData'!$C2000="lesson2",'Source NewCleanData'!E2000,"")</f>
        <v/>
      </c>
      <c r="E341" s="80" t="str">
        <f>IF('Source NewCleanData'!$C2000="lesson2",'Source NewCleanData'!F2000,"")</f>
        <v/>
      </c>
      <c r="F341" s="73"/>
      <c r="G341" s="73"/>
      <c r="H341" s="73"/>
      <c r="I341" s="73"/>
      <c r="J341" s="73"/>
      <c r="K341" s="73"/>
    </row>
  </sheetData>
  <sortState xmlns:xlrd2="http://schemas.microsoft.com/office/spreadsheetml/2017/richdata2" ref="AC56:AH62">
    <sortCondition ref="AC56:AC62"/>
  </sortState>
  <mergeCells count="2">
    <mergeCell ref="R5:T5"/>
    <mergeCell ref="Y5:AA5"/>
  </mergeCells>
  <conditionalFormatting sqref="B6:K327">
    <cfRule type="expression" dxfId="40" priority="1">
      <formula>(MOD($A6,2)=1)</formula>
    </cfRule>
  </conditionalFormatting>
  <conditionalFormatting sqref="K6:K327">
    <cfRule type="expression" dxfId="39" priority="5">
      <formula>($K6="Correct")</formula>
    </cfRule>
  </conditionalFormatting>
  <conditionalFormatting sqref="P6:P62">
    <cfRule type="expression" dxfId="38" priority="3">
      <formula>OR($P6=$AD$9,$P6=$AD$10,$P6=$AD$11)</formula>
    </cfRule>
  </conditionalFormatting>
  <conditionalFormatting sqref="W6:W64">
    <cfRule type="expression" dxfId="37" priority="2">
      <formula>($W6=$AD$17)</formula>
    </cfRule>
  </conditionalFormatting>
  <conditionalFormatting sqref="F6:F327">
    <cfRule type="expression" dxfId="36" priority="4">
      <formula>($K6="Correct")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264"/>
  <sheetViews>
    <sheetView topLeftCell="A4" zoomScale="70" zoomScaleNormal="70" workbookViewId="0">
      <selection activeCell="T9" sqref="T9"/>
    </sheetView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5.88671875" style="80" customWidth="1"/>
    <col min="6" max="6" width="10.88671875" customWidth="1"/>
    <col min="8" max="8" width="11.44140625" style="90"/>
    <col min="9" max="9" width="5.88671875" customWidth="1"/>
    <col min="11" max="11" width="29.33203125" customWidth="1"/>
    <col min="13" max="15" width="17.88671875" customWidth="1"/>
    <col min="16" max="16" width="5.88671875" customWidth="1"/>
    <col min="17" max="17" width="15.33203125" customWidth="1"/>
    <col min="18" max="18" width="20.6640625" customWidth="1"/>
    <col min="20" max="20" width="11.33203125" customWidth="1"/>
    <col min="21" max="21" width="14.109375" customWidth="1"/>
    <col min="22" max="22" width="20" customWidth="1"/>
    <col min="23" max="23" width="35.6640625" customWidth="1"/>
    <col min="24" max="24" width="8.109375" customWidth="1"/>
    <col min="25" max="25" width="57.88671875" customWidth="1"/>
  </cols>
  <sheetData>
    <row r="3" spans="1:25" x14ac:dyDescent="0.3">
      <c r="D3" s="3" t="s">
        <v>0</v>
      </c>
      <c r="F3" s="3"/>
      <c r="L3" s="10" t="s">
        <v>1</v>
      </c>
      <c r="M3" s="3"/>
      <c r="N3" s="3"/>
      <c r="O3" s="3"/>
    </row>
    <row r="4" spans="1:25" x14ac:dyDescent="0.3">
      <c r="D4" s="3" t="s">
        <v>470</v>
      </c>
      <c r="E4" s="59" t="s">
        <v>3</v>
      </c>
      <c r="F4" s="3"/>
      <c r="G4" s="3" t="s">
        <v>4</v>
      </c>
      <c r="H4" s="4" t="s">
        <v>5</v>
      </c>
      <c r="K4" s="3" t="s">
        <v>471</v>
      </c>
      <c r="L4" s="55" t="s">
        <v>7</v>
      </c>
      <c r="M4" s="79"/>
      <c r="N4" s="79"/>
      <c r="O4" s="79"/>
    </row>
    <row r="5" spans="1:25" ht="15" thickBot="1" x14ac:dyDescent="0.35">
      <c r="A5" s="18"/>
      <c r="B5" s="18"/>
      <c r="C5" s="155" t="s">
        <v>9</v>
      </c>
      <c r="D5" s="155" t="s">
        <v>10</v>
      </c>
      <c r="E5" s="60" t="s">
        <v>11</v>
      </c>
      <c r="F5" s="23" t="s">
        <v>12</v>
      </c>
      <c r="G5" s="23" t="s">
        <v>10</v>
      </c>
      <c r="H5" s="23" t="s">
        <v>13</v>
      </c>
      <c r="K5" s="155" t="s">
        <v>10</v>
      </c>
      <c r="L5" s="56" t="s">
        <v>14</v>
      </c>
      <c r="M5" s="157" t="s">
        <v>16</v>
      </c>
      <c r="N5" s="157"/>
      <c r="O5" s="157"/>
    </row>
    <row r="6" spans="1:25" x14ac:dyDescent="0.3">
      <c r="A6">
        <f>VLOOKUP(C6,'UniqueAuthor#s'!$P$5:$Q$64,2,TRUE)</f>
        <v>1</v>
      </c>
      <c r="B6" t="str">
        <f>IF('Source NewCleanData'!$C9="lesson3",'Source NewCleanData'!C9,"")</f>
        <v>lesson3</v>
      </c>
      <c r="C6">
        <f>IF('Source NewCleanData'!$C9="lesson3",'Source NewCleanData'!D9,"")</f>
        <v>12696425</v>
      </c>
      <c r="D6" t="str">
        <f>IF('Source NewCleanData'!$C9="lesson3",'Source NewCleanData'!E9,"")</f>
        <v>requires|S|&gt;0;</v>
      </c>
      <c r="E6" s="80" t="str">
        <f>IF('Source NewCleanData'!$C9="lesson3",'Source NewCleanData'!F9,"")</f>
        <v>2018-04-25T19:00:01.466Z</v>
      </c>
      <c r="F6" t="str">
        <f>IF(OR($D6=$R$9,$D6=$R$10,$D6=$R$11),"Correct","Incorrect")</f>
        <v>Incorrect</v>
      </c>
      <c r="H6" s="90" t="str">
        <f t="shared" ref="H6:H69" si="0">IF(AND($G6&gt;0,$F6="Incorrect"),"Gave Up","")</f>
        <v/>
      </c>
      <c r="J6">
        <v>1</v>
      </c>
      <c r="K6" t="s">
        <v>472</v>
      </c>
      <c r="L6">
        <f t="shared" ref="L6:L37" si="1">COUNTIF($D$6:$D$245,"="&amp;$K6)</f>
        <v>44</v>
      </c>
      <c r="Q6" s="41"/>
      <c r="R6" s="42" t="s">
        <v>20</v>
      </c>
      <c r="Y6" s="76" t="s">
        <v>473</v>
      </c>
    </row>
    <row r="7" spans="1:25" x14ac:dyDescent="0.3">
      <c r="A7">
        <f>VLOOKUP(C7,'UniqueAuthor#s'!$P$5:$Q$64,2,TRUE)</f>
        <v>1</v>
      </c>
      <c r="B7" t="str">
        <f>IF('Source NewCleanData'!$C10="lesson3",'Source NewCleanData'!C10,"")</f>
        <v>lesson3</v>
      </c>
      <c r="C7">
        <f>IF('Source NewCleanData'!$C10="lesson3",'Source NewCleanData'!D10,"")</f>
        <v>12696425</v>
      </c>
      <c r="D7" t="str">
        <f>IF('Source NewCleanData'!$C10="lesson3",'Source NewCleanData'!E10,"")</f>
        <v>requires1=|S|;</v>
      </c>
      <c r="E7" s="80" t="str">
        <f>IF('Source NewCleanData'!$C10="lesson3",'Source NewCleanData'!F10,"")</f>
        <v>2018-04-25T19:00:31.400Z</v>
      </c>
      <c r="F7" t="str">
        <f t="shared" ref="F7:F70" si="2">IF(OR($D7=$R$9,$D7=$R$10,$D7=$R$11),"Correct","Incorrect")</f>
        <v>Correct</v>
      </c>
      <c r="G7">
        <f>COUNTIF($C$6:$C$245,"="&amp;C7)</f>
        <v>2</v>
      </c>
      <c r="H7" s="90" t="str">
        <f t="shared" si="0"/>
        <v/>
      </c>
      <c r="J7">
        <v>2</v>
      </c>
      <c r="K7" t="s">
        <v>474</v>
      </c>
      <c r="L7">
        <f t="shared" si="1"/>
        <v>30</v>
      </c>
      <c r="M7" s="13" t="s">
        <v>42</v>
      </c>
      <c r="Q7" s="38"/>
      <c r="R7" s="43" t="s">
        <v>23</v>
      </c>
      <c r="Y7" s="77" t="s">
        <v>475</v>
      </c>
    </row>
    <row r="8" spans="1:25" ht="15" thickBot="1" x14ac:dyDescent="0.35">
      <c r="A8">
        <f>VLOOKUP(C8,'UniqueAuthor#s'!$P$5:$Q$64,2,TRUE)</f>
        <v>2</v>
      </c>
      <c r="B8" t="str">
        <f>IF('Source NewCleanData'!$C67="lesson3",'Source NewCleanData'!C67,"")</f>
        <v>lesson3</v>
      </c>
      <c r="C8">
        <f>IF('Source NewCleanData'!$C67="lesson3",'Source NewCleanData'!D67,"")</f>
        <v>18621716</v>
      </c>
      <c r="D8" t="str">
        <f>IF('Source NewCleanData'!$C67="lesson3",'Source NewCleanData'!E67,"")</f>
        <v>requires|S|=1;</v>
      </c>
      <c r="E8" s="80" t="str">
        <f>IF('Source NewCleanData'!$C67="lesson3",'Source NewCleanData'!F67,"")</f>
        <v>2018-05-03T03:18:29.334Z</v>
      </c>
      <c r="F8" t="str">
        <f t="shared" si="2"/>
        <v>Correct</v>
      </c>
      <c r="G8">
        <f>COUNTIF($C$6:$C$245,"="&amp;C8)</f>
        <v>1</v>
      </c>
      <c r="H8" s="90" t="str">
        <f t="shared" si="0"/>
        <v/>
      </c>
      <c r="J8">
        <v>3</v>
      </c>
      <c r="K8" t="s">
        <v>476</v>
      </c>
      <c r="L8">
        <f t="shared" si="1"/>
        <v>26</v>
      </c>
      <c r="M8" t="s">
        <v>42</v>
      </c>
      <c r="Q8" s="67"/>
      <c r="R8" s="109" t="s">
        <v>477</v>
      </c>
      <c r="Y8" s="77" t="s">
        <v>478</v>
      </c>
    </row>
    <row r="9" spans="1:25" x14ac:dyDescent="0.3">
      <c r="A9">
        <f>VLOOKUP(C9,'UniqueAuthor#s'!$P$5:$Q$64,2,TRUE)</f>
        <v>3</v>
      </c>
      <c r="B9" t="str">
        <f>IF('Source NewCleanData'!$C135="lesson3",'Source NewCleanData'!C135,"")</f>
        <v>lesson3</v>
      </c>
      <c r="C9">
        <f>IF('Source NewCleanData'!$C135="lesson3",'Source NewCleanData'!D135,"")</f>
        <v>61285508</v>
      </c>
      <c r="D9" t="str">
        <f>IF('Source NewCleanData'!$C135="lesson3",'Source NewCleanData'!E135,"")</f>
        <v>requires|#S|&gt;=1;</v>
      </c>
      <c r="E9" s="80" t="str">
        <f>IF('Source NewCleanData'!$C135="lesson3",'Source NewCleanData'!F135,"")</f>
        <v>2018-04-29T05:27:30.887Z</v>
      </c>
      <c r="F9" t="str">
        <f t="shared" si="2"/>
        <v>Incorrect</v>
      </c>
      <c r="H9" s="90" t="str">
        <f t="shared" si="0"/>
        <v/>
      </c>
      <c r="J9">
        <v>4</v>
      </c>
      <c r="K9" t="s">
        <v>479</v>
      </c>
      <c r="L9">
        <f t="shared" si="1"/>
        <v>23</v>
      </c>
      <c r="M9" t="s">
        <v>42</v>
      </c>
      <c r="Q9" s="49">
        <v>1</v>
      </c>
      <c r="R9" s="35" t="s">
        <v>472</v>
      </c>
      <c r="Y9" s="77"/>
    </row>
    <row r="10" spans="1:25" x14ac:dyDescent="0.3">
      <c r="A10">
        <f>VLOOKUP(C10,'UniqueAuthor#s'!$P$5:$Q$64,2,TRUE)</f>
        <v>3</v>
      </c>
      <c r="B10" t="str">
        <f>IF('Source NewCleanData'!$C136="lesson3",'Source NewCleanData'!C136,"")</f>
        <v>lesson3</v>
      </c>
      <c r="C10">
        <f>IF('Source NewCleanData'!$C136="lesson3",'Source NewCleanData'!D136,"")</f>
        <v>61285508</v>
      </c>
      <c r="D10" t="str">
        <f>IF('Source NewCleanData'!$C136="lesson3",'Source NewCleanData'!E136,"")</f>
        <v>requires|S|&gt;=1;</v>
      </c>
      <c r="E10" s="80" t="str">
        <f>IF('Source NewCleanData'!$C136="lesson3",'Source NewCleanData'!F136,"")</f>
        <v>2018-04-29T05:27:57.807Z</v>
      </c>
      <c r="F10" t="str">
        <f t="shared" si="2"/>
        <v>Incorrect</v>
      </c>
      <c r="H10" s="90" t="str">
        <f t="shared" si="0"/>
        <v/>
      </c>
      <c r="J10">
        <v>5</v>
      </c>
      <c r="K10" t="s">
        <v>480</v>
      </c>
      <c r="L10">
        <f t="shared" si="1"/>
        <v>12</v>
      </c>
      <c r="Q10" s="49">
        <v>2</v>
      </c>
      <c r="R10" s="35" t="s">
        <v>480</v>
      </c>
      <c r="Y10" s="77" t="s">
        <v>186</v>
      </c>
    </row>
    <row r="11" spans="1:25" ht="15" thickBot="1" x14ac:dyDescent="0.35">
      <c r="A11">
        <f>VLOOKUP(C11,'UniqueAuthor#s'!$P$5:$Q$64,2,TRUE)</f>
        <v>3</v>
      </c>
      <c r="B11" t="str">
        <f>IF('Source NewCleanData'!$C137="lesson3",'Source NewCleanData'!C137,"")</f>
        <v>lesson3</v>
      </c>
      <c r="C11">
        <f>IF('Source NewCleanData'!$C137="lesson3",'Source NewCleanData'!D137,"")</f>
        <v>61285508</v>
      </c>
      <c r="D11" t="str">
        <f>IF('Source NewCleanData'!$C137="lesson3",'Source NewCleanData'!E137,"")</f>
        <v>requires#S=#SoS;</v>
      </c>
      <c r="E11" s="80" t="str">
        <f>IF('Source NewCleanData'!$C137="lesson3",'Source NewCleanData'!F137,"")</f>
        <v>2018-04-29T05:28:35.728Z</v>
      </c>
      <c r="F11" t="str">
        <f t="shared" si="2"/>
        <v>Incorrect</v>
      </c>
      <c r="H11" s="90" t="str">
        <f t="shared" si="0"/>
        <v/>
      </c>
      <c r="J11">
        <v>6</v>
      </c>
      <c r="K11" t="s">
        <v>481</v>
      </c>
      <c r="L11">
        <f t="shared" si="1"/>
        <v>7</v>
      </c>
      <c r="M11" t="s">
        <v>42</v>
      </c>
      <c r="N11" s="5" t="s">
        <v>18</v>
      </c>
      <c r="Q11" s="50">
        <v>3</v>
      </c>
      <c r="R11" s="44" t="s">
        <v>482</v>
      </c>
      <c r="Y11" s="77" t="s">
        <v>191</v>
      </c>
    </row>
    <row r="12" spans="1:25" x14ac:dyDescent="0.3">
      <c r="A12">
        <f>VLOOKUP(C12,'UniqueAuthor#s'!$P$5:$Q$64,2,TRUE)</f>
        <v>3</v>
      </c>
      <c r="B12" t="str">
        <f>IF('Source NewCleanData'!$C138="lesson3",'Source NewCleanData'!C138,"")</f>
        <v>lesson3</v>
      </c>
      <c r="C12">
        <f>IF('Source NewCleanData'!$C138="lesson3",'Source NewCleanData'!D138,"")</f>
        <v>61285508</v>
      </c>
      <c r="D12" t="str">
        <f>IF('Source NewCleanData'!$C138="lesson3",'Source NewCleanData'!E138,"")</f>
        <v>requires|#S|&gt;0;</v>
      </c>
      <c r="E12" s="80" t="str">
        <f>IF('Source NewCleanData'!$C138="lesson3",'Source NewCleanData'!F138,"")</f>
        <v>2018-04-29T05:29:02.999Z</v>
      </c>
      <c r="F12" t="str">
        <f t="shared" si="2"/>
        <v>Incorrect</v>
      </c>
      <c r="H12" s="90" t="str">
        <f t="shared" si="0"/>
        <v/>
      </c>
      <c r="J12">
        <v>7</v>
      </c>
      <c r="K12" t="s">
        <v>483</v>
      </c>
      <c r="L12">
        <f t="shared" si="1"/>
        <v>7</v>
      </c>
      <c r="M12" t="s">
        <v>42</v>
      </c>
      <c r="N12" s="5" t="s">
        <v>18</v>
      </c>
      <c r="Y12" s="77"/>
    </row>
    <row r="13" spans="1:25" x14ac:dyDescent="0.3">
      <c r="A13">
        <f>VLOOKUP(C13,'UniqueAuthor#s'!$P$5:$Q$64,2,TRUE)</f>
        <v>3</v>
      </c>
      <c r="B13" t="str">
        <f>IF('Source NewCleanData'!$C139="lesson3",'Source NewCleanData'!C139,"")</f>
        <v>lesson3</v>
      </c>
      <c r="C13">
        <f>IF('Source NewCleanData'!$C139="lesson3",'Source NewCleanData'!D139,"")</f>
        <v>61285508</v>
      </c>
      <c r="D13" t="str">
        <f>IF('Source NewCleanData'!$C139="lesson3",'Source NewCleanData'!E139,"")</f>
        <v>requires</v>
      </c>
      <c r="E13" s="80" t="str">
        <f>IF('Source NewCleanData'!$C139="lesson3",'Source NewCleanData'!F139,"")</f>
        <v>2018-04-29T05:30:21.419Z</v>
      </c>
      <c r="F13" t="str">
        <f t="shared" si="2"/>
        <v>Incorrect</v>
      </c>
      <c r="H13" s="90" t="str">
        <f t="shared" si="0"/>
        <v/>
      </c>
      <c r="J13">
        <v>8</v>
      </c>
      <c r="K13" t="s">
        <v>484</v>
      </c>
      <c r="L13">
        <f t="shared" si="1"/>
        <v>6</v>
      </c>
      <c r="M13" t="s">
        <v>42</v>
      </c>
      <c r="N13" s="5" t="s">
        <v>18</v>
      </c>
      <c r="Y13" s="77" t="s">
        <v>485</v>
      </c>
    </row>
    <row r="14" spans="1:25" ht="15" thickBot="1" x14ac:dyDescent="0.35">
      <c r="A14">
        <f>VLOOKUP(C14,'UniqueAuthor#s'!$P$5:$Q$64,2,TRUE)</f>
        <v>3</v>
      </c>
      <c r="B14" t="str">
        <f>IF('Source NewCleanData'!$C140="lesson3",'Source NewCleanData'!C140,"")</f>
        <v>lesson3</v>
      </c>
      <c r="C14">
        <f>IF('Source NewCleanData'!$C140="lesson3",'Source NewCleanData'!D140,"")</f>
        <v>61285508</v>
      </c>
      <c r="D14" t="str">
        <f>IF('Source NewCleanData'!$C140="lesson3",'Source NewCleanData'!E140,"")</f>
        <v>requires1&lt;=|S|;</v>
      </c>
      <c r="E14" s="80" t="str">
        <f>IF('Source NewCleanData'!$C140="lesson3",'Source NewCleanData'!F140,"")</f>
        <v>2018-04-29T05:31:06.315Z</v>
      </c>
      <c r="F14" t="str">
        <f t="shared" si="2"/>
        <v>Incorrect</v>
      </c>
      <c r="H14" s="90" t="str">
        <f t="shared" si="0"/>
        <v/>
      </c>
      <c r="J14">
        <v>9</v>
      </c>
      <c r="K14" t="s">
        <v>486</v>
      </c>
      <c r="L14">
        <f t="shared" si="1"/>
        <v>5</v>
      </c>
      <c r="M14" s="5" t="s">
        <v>18</v>
      </c>
      <c r="Y14" s="77" t="s">
        <v>487</v>
      </c>
    </row>
    <row r="15" spans="1:25" x14ac:dyDescent="0.3">
      <c r="A15">
        <f>VLOOKUP(C15,'UniqueAuthor#s'!$P$5:$Q$64,2,TRUE)</f>
        <v>3</v>
      </c>
      <c r="B15" t="str">
        <f>IF('Source NewCleanData'!$C141="lesson3",'Source NewCleanData'!C141,"")</f>
        <v>lesson3</v>
      </c>
      <c r="C15">
        <f>IF('Source NewCleanData'!$C141="lesson3",'Source NewCleanData'!D141,"")</f>
        <v>61285508</v>
      </c>
      <c r="D15" t="str">
        <f>IF('Source NewCleanData'!$C141="lesson3",'Source NewCleanData'!E141,"")</f>
        <v>requires1&lt;=|#S|;</v>
      </c>
      <c r="E15" s="80" t="str">
        <f>IF('Source NewCleanData'!$C141="lesson3",'Source NewCleanData'!F141,"")</f>
        <v>2018-04-29T05:31:20.913Z</v>
      </c>
      <c r="F15" t="str">
        <f t="shared" si="2"/>
        <v>Incorrect</v>
      </c>
      <c r="H15" s="90" t="str">
        <f t="shared" si="0"/>
        <v/>
      </c>
      <c r="J15">
        <v>10</v>
      </c>
      <c r="K15" t="s">
        <v>488</v>
      </c>
      <c r="L15">
        <f t="shared" si="1"/>
        <v>4</v>
      </c>
      <c r="M15" t="s">
        <v>42</v>
      </c>
      <c r="Q15" s="41"/>
      <c r="R15" s="32"/>
      <c r="S15" s="70"/>
      <c r="T15" s="70"/>
      <c r="U15" s="32"/>
      <c r="V15" s="32"/>
      <c r="W15" s="33"/>
      <c r="Y15" s="77" t="s">
        <v>489</v>
      </c>
    </row>
    <row r="16" spans="1:25" x14ac:dyDescent="0.3">
      <c r="A16">
        <f>VLOOKUP(C16,'UniqueAuthor#s'!$P$5:$Q$64,2,TRUE)</f>
        <v>3</v>
      </c>
      <c r="B16" t="str">
        <f>IF('Source NewCleanData'!$C142="lesson3",'Source NewCleanData'!C142,"")</f>
        <v>lesson3</v>
      </c>
      <c r="C16">
        <f>IF('Source NewCleanData'!$C142="lesson3",'Source NewCleanData'!D142,"")</f>
        <v>61285508</v>
      </c>
      <c r="D16" t="str">
        <f>IF('Source NewCleanData'!$C142="lesson3",'Source NewCleanData'!E142,"")</f>
        <v>requires0=|#S|;</v>
      </c>
      <c r="E16" s="80" t="str">
        <f>IF('Source NewCleanData'!$C142="lesson3",'Source NewCleanData'!F142,"")</f>
        <v>2018-04-29T05:31:50.982Z</v>
      </c>
      <c r="F16" t="str">
        <f t="shared" si="2"/>
        <v>Incorrect</v>
      </c>
      <c r="H16" s="90" t="str">
        <f t="shared" si="0"/>
        <v/>
      </c>
      <c r="J16">
        <v>11</v>
      </c>
      <c r="K16" t="s">
        <v>490</v>
      </c>
      <c r="L16">
        <f t="shared" si="1"/>
        <v>3</v>
      </c>
      <c r="M16" t="s">
        <v>42</v>
      </c>
      <c r="Q16" s="38"/>
      <c r="R16" s="5"/>
      <c r="S16" s="3"/>
      <c r="T16" s="4"/>
      <c r="U16" s="3" t="s">
        <v>45</v>
      </c>
      <c r="V16" s="5"/>
      <c r="W16" s="35"/>
      <c r="Y16" s="77" t="s">
        <v>37</v>
      </c>
    </row>
    <row r="17" spans="1:25" ht="15" thickBot="1" x14ac:dyDescent="0.35">
      <c r="A17">
        <f>VLOOKUP(C17,'UniqueAuthor#s'!$P$5:$Q$64,2,TRUE)</f>
        <v>3</v>
      </c>
      <c r="B17" t="str">
        <f>IF('Source NewCleanData'!$C143="lesson3",'Source NewCleanData'!C143,"")</f>
        <v>lesson3</v>
      </c>
      <c r="C17">
        <f>IF('Source NewCleanData'!$C143="lesson3",'Source NewCleanData'!D143,"")</f>
        <v>61285508</v>
      </c>
      <c r="D17" t="str">
        <f>IF('Source NewCleanData'!$C143="lesson3",'Source NewCleanData'!E143,"")</f>
        <v>requires1&lt;=|#S|;</v>
      </c>
      <c r="E17" s="80" t="str">
        <f>IF('Source NewCleanData'!$C143="lesson3",'Source NewCleanData'!F143,"")</f>
        <v>2018-04-29T05:32:29.985Z</v>
      </c>
      <c r="F17" t="str">
        <f t="shared" si="2"/>
        <v>Incorrect</v>
      </c>
      <c r="H17" s="90" t="str">
        <f t="shared" si="0"/>
        <v/>
      </c>
      <c r="J17">
        <v>12</v>
      </c>
      <c r="K17" t="s">
        <v>491</v>
      </c>
      <c r="L17">
        <f t="shared" si="1"/>
        <v>3</v>
      </c>
      <c r="M17" s="13" t="s">
        <v>39</v>
      </c>
      <c r="Q17" s="67"/>
      <c r="R17" s="155" t="s">
        <v>492</v>
      </c>
      <c r="S17" s="155" t="s">
        <v>48</v>
      </c>
      <c r="T17" s="155" t="s">
        <v>49</v>
      </c>
      <c r="U17" s="155" t="str">
        <f xml:space="preserve"> $S$26&amp; " Errors Classified"</f>
        <v>82 Errors Classified</v>
      </c>
      <c r="V17" s="30" t="s">
        <v>50</v>
      </c>
      <c r="W17" s="37" t="s">
        <v>51</v>
      </c>
      <c r="Y17" s="77" t="s">
        <v>493</v>
      </c>
    </row>
    <row r="18" spans="1:25" x14ac:dyDescent="0.3">
      <c r="A18">
        <f>VLOOKUP(C18,'UniqueAuthor#s'!$P$5:$Q$64,2,TRUE)</f>
        <v>3</v>
      </c>
      <c r="B18" t="str">
        <f>IF('Source NewCleanData'!$C144="lesson3",'Source NewCleanData'!C144,"")</f>
        <v>lesson3</v>
      </c>
      <c r="C18">
        <f>IF('Source NewCleanData'!$C144="lesson3",'Source NewCleanData'!D144,"")</f>
        <v>61285508</v>
      </c>
      <c r="D18" t="str">
        <f>IF('Source NewCleanData'!$C144="lesson3",'Source NewCleanData'!E144,"")</f>
        <v>requires1&lt;=S;</v>
      </c>
      <c r="E18" s="80" t="str">
        <f>IF('Source NewCleanData'!$C144="lesson3",'Source NewCleanData'!F144,"")</f>
        <v>2018-04-29T05:34:47.665Z</v>
      </c>
      <c r="F18" t="str">
        <f t="shared" si="2"/>
        <v>Incorrect</v>
      </c>
      <c r="H18" s="90" t="str">
        <f t="shared" si="0"/>
        <v/>
      </c>
      <c r="J18">
        <v>13</v>
      </c>
      <c r="K18" t="s">
        <v>494</v>
      </c>
      <c r="L18">
        <f t="shared" si="1"/>
        <v>2</v>
      </c>
      <c r="M18" s="13" t="s">
        <v>39</v>
      </c>
      <c r="Q18" s="101">
        <f>TroubleSpotAnalysis!$A$4</f>
        <v>1</v>
      </c>
      <c r="R18" s="128" t="str">
        <f>TroubleSpotAnalysis!$B$4</f>
        <v>Input Values:</v>
      </c>
      <c r="S18" s="7">
        <f t="shared" ref="S18:S25" si="3">COUNTIF(M$6:O$71,"="&amp;V18)</f>
        <v>15</v>
      </c>
      <c r="T18" s="119">
        <f t="shared" ref="T18:T25" si="4">S18/(J$71 - 3)</f>
        <v>0.23809523809523808</v>
      </c>
      <c r="U18" s="108">
        <f t="shared" ref="U18:U25" si="5">S18/S$26</f>
        <v>0.18292682926829268</v>
      </c>
      <c r="V18" s="5" t="s">
        <v>18</v>
      </c>
      <c r="W18" s="39" t="s">
        <v>54</v>
      </c>
      <c r="Y18" s="77" t="s">
        <v>495</v>
      </c>
    </row>
    <row r="19" spans="1:25" x14ac:dyDescent="0.3">
      <c r="A19">
        <f>VLOOKUP(C19,'UniqueAuthor#s'!$P$5:$Q$64,2,TRUE)</f>
        <v>3</v>
      </c>
      <c r="B19" t="str">
        <f>IF('Source NewCleanData'!$C145="lesson3",'Source NewCleanData'!C145,"")</f>
        <v>lesson3</v>
      </c>
      <c r="C19">
        <f>IF('Source NewCleanData'!$C145="lesson3",'Source NewCleanData'!D145,"")</f>
        <v>61285508</v>
      </c>
      <c r="D19" t="str">
        <f>IF('Source NewCleanData'!$C145="lesson3",'Source NewCleanData'!E145,"")</f>
        <v>requires1&lt;=|S|;</v>
      </c>
      <c r="E19" s="80" t="str">
        <f>IF('Source NewCleanData'!$C145="lesson3",'Source NewCleanData'!F145,"")</f>
        <v>2018-04-29T05:34:59.524Z</v>
      </c>
      <c r="F19" t="str">
        <f t="shared" si="2"/>
        <v>Incorrect</v>
      </c>
      <c r="H19" s="90" t="str">
        <f t="shared" si="0"/>
        <v/>
      </c>
      <c r="J19">
        <v>14</v>
      </c>
      <c r="K19" t="s">
        <v>496</v>
      </c>
      <c r="L19">
        <f t="shared" si="1"/>
        <v>2</v>
      </c>
      <c r="M19" t="s">
        <v>42</v>
      </c>
      <c r="Q19" s="101">
        <f>TroubleSpotAnalysis!$A$5</f>
        <v>2</v>
      </c>
      <c r="R19" s="128" t="str">
        <f>TroubleSpotAnalysis!$B$5</f>
        <v>Stringification:</v>
      </c>
      <c r="S19" s="7">
        <f t="shared" si="3"/>
        <v>0</v>
      </c>
      <c r="T19" s="119">
        <f t="shared" si="4"/>
        <v>0</v>
      </c>
      <c r="U19" s="108">
        <f t="shared" si="5"/>
        <v>0</v>
      </c>
      <c r="V19" s="5" t="s">
        <v>19</v>
      </c>
      <c r="W19" s="39" t="s">
        <v>57</v>
      </c>
      <c r="Y19" s="77" t="s">
        <v>497</v>
      </c>
    </row>
    <row r="20" spans="1:25" x14ac:dyDescent="0.3">
      <c r="A20">
        <f>VLOOKUP(C20,'UniqueAuthor#s'!$P$5:$Q$64,2,TRUE)</f>
        <v>3</v>
      </c>
      <c r="B20" t="str">
        <f>IF('Source NewCleanData'!$C146="lesson3",'Source NewCleanData'!C146,"")</f>
        <v>lesson3</v>
      </c>
      <c r="C20">
        <f>IF('Source NewCleanData'!$C146="lesson3",'Source NewCleanData'!D146,"")</f>
        <v>61285508</v>
      </c>
      <c r="D20" t="str">
        <f>IF('Source NewCleanData'!$C146="lesson3",'Source NewCleanData'!E146,"")</f>
        <v>requires0&lt;=|S|;</v>
      </c>
      <c r="E20" s="80" t="str">
        <f>IF('Source NewCleanData'!$C146="lesson3",'Source NewCleanData'!F146,"")</f>
        <v>2018-04-29T05:35:22.029Z</v>
      </c>
      <c r="F20" t="str">
        <f t="shared" si="2"/>
        <v>Incorrect</v>
      </c>
      <c r="H20" s="90" t="str">
        <f t="shared" si="0"/>
        <v/>
      </c>
      <c r="J20">
        <v>15</v>
      </c>
      <c r="K20" t="s">
        <v>498</v>
      </c>
      <c r="L20">
        <f t="shared" si="1"/>
        <v>2</v>
      </c>
      <c r="M20" t="s">
        <v>42</v>
      </c>
      <c r="Q20" s="101">
        <f>TroubleSpotAnalysis!$A$6</f>
        <v>3</v>
      </c>
      <c r="R20" s="128" t="str">
        <f>TroubleSpotAnalysis!$B$6</f>
        <v>String Concatenation:</v>
      </c>
      <c r="S20" s="7">
        <f t="shared" si="3"/>
        <v>0</v>
      </c>
      <c r="T20" s="119">
        <f t="shared" si="4"/>
        <v>0</v>
      </c>
      <c r="U20" s="108">
        <f t="shared" si="5"/>
        <v>0</v>
      </c>
      <c r="V20" s="5" t="s">
        <v>60</v>
      </c>
      <c r="W20" s="35" t="s">
        <v>61</v>
      </c>
      <c r="Y20" s="77"/>
    </row>
    <row r="21" spans="1:25" x14ac:dyDescent="0.3">
      <c r="A21">
        <f>VLOOKUP(C21,'UniqueAuthor#s'!$P$5:$Q$64,2,TRUE)</f>
        <v>3</v>
      </c>
      <c r="B21" t="str">
        <f>IF('Source NewCleanData'!$C147="lesson3",'Source NewCleanData'!C147,"")</f>
        <v>lesson3</v>
      </c>
      <c r="C21">
        <f>IF('Source NewCleanData'!$C147="lesson3",'Source NewCleanData'!D147,"")</f>
        <v>61285508</v>
      </c>
      <c r="D21" t="str">
        <f>IF('Source NewCleanData'!$C147="lesson3",'Source NewCleanData'!E147,"")</f>
        <v>requires1&lt;=|S|;</v>
      </c>
      <c r="E21" s="80" t="str">
        <f>IF('Source NewCleanData'!$C147="lesson3",'Source NewCleanData'!F147,"")</f>
        <v>2018-04-29T05:35:31.971Z</v>
      </c>
      <c r="F21" t="str">
        <f t="shared" si="2"/>
        <v>Incorrect</v>
      </c>
      <c r="H21" s="90" t="str">
        <f t="shared" si="0"/>
        <v/>
      </c>
      <c r="J21">
        <v>16</v>
      </c>
      <c r="K21" t="s">
        <v>499</v>
      </c>
      <c r="L21">
        <f t="shared" si="1"/>
        <v>2</v>
      </c>
      <c r="M21" t="s">
        <v>42</v>
      </c>
      <c r="N21" s="5" t="s">
        <v>18</v>
      </c>
      <c r="Q21" s="101">
        <f>TroubleSpotAnalysis!$A$7</f>
        <v>4</v>
      </c>
      <c r="R21" s="128" t="str">
        <f>TroubleSpotAnalysis!$B$7</f>
        <v>String Length:</v>
      </c>
      <c r="S21" s="7">
        <f t="shared" si="3"/>
        <v>1</v>
      </c>
      <c r="T21" s="119">
        <f t="shared" si="4"/>
        <v>1.5873015873015872E-2</v>
      </c>
      <c r="U21" s="108">
        <f t="shared" si="5"/>
        <v>1.2195121951219513E-2</v>
      </c>
      <c r="V21" s="13" t="s">
        <v>63</v>
      </c>
      <c r="W21" s="39" t="s">
        <v>64</v>
      </c>
      <c r="Y21" s="77" t="s">
        <v>199</v>
      </c>
    </row>
    <row r="22" spans="1:25" x14ac:dyDescent="0.3">
      <c r="A22">
        <f>VLOOKUP(C22,'UniqueAuthor#s'!$P$5:$Q$64,2,TRUE)</f>
        <v>3</v>
      </c>
      <c r="B22" t="str">
        <f>IF('Source NewCleanData'!$C148="lesson3",'Source NewCleanData'!C148,"")</f>
        <v>lesson3</v>
      </c>
      <c r="C22">
        <f>IF('Source NewCleanData'!$C148="lesson3",'Source NewCleanData'!D148,"")</f>
        <v>61285508</v>
      </c>
      <c r="D22" t="str">
        <f>IF('Source NewCleanData'!$C148="lesson3",'Source NewCleanData'!E148,"")</f>
        <v>requires2&lt;=|S|;</v>
      </c>
      <c r="E22" s="80" t="str">
        <f>IF('Source NewCleanData'!$C148="lesson3",'Source NewCleanData'!F148,"")</f>
        <v>2018-04-29T05:35:46.785Z</v>
      </c>
      <c r="F22" t="str">
        <f t="shared" si="2"/>
        <v>Incorrect</v>
      </c>
      <c r="H22" s="90" t="str">
        <f t="shared" si="0"/>
        <v/>
      </c>
      <c r="J22">
        <v>17</v>
      </c>
      <c r="K22" t="s">
        <v>500</v>
      </c>
      <c r="L22">
        <f t="shared" si="1"/>
        <v>2</v>
      </c>
      <c r="M22" t="s">
        <v>42</v>
      </c>
      <c r="Q22" s="101">
        <f>TroubleSpotAnalysis!$A$8</f>
        <v>5</v>
      </c>
      <c r="R22" s="128" t="str">
        <f>TroubleSpotAnalysis!$B$8</f>
        <v>Operation Contracts:</v>
      </c>
      <c r="S22" s="7">
        <f t="shared" si="3"/>
        <v>48</v>
      </c>
      <c r="T22" s="119">
        <f t="shared" si="4"/>
        <v>0.76190476190476186</v>
      </c>
      <c r="U22" s="108">
        <f t="shared" si="5"/>
        <v>0.58536585365853655</v>
      </c>
      <c r="V22" s="13" t="s">
        <v>42</v>
      </c>
      <c r="W22" s="39" t="s">
        <v>67</v>
      </c>
      <c r="Y22" s="77" t="s">
        <v>37</v>
      </c>
    </row>
    <row r="23" spans="1:25" x14ac:dyDescent="0.3">
      <c r="A23">
        <f>VLOOKUP(C23,'UniqueAuthor#s'!$P$5:$Q$64,2,TRUE)</f>
        <v>3</v>
      </c>
      <c r="B23" t="str">
        <f>IF('Source NewCleanData'!$C149="lesson3",'Source NewCleanData'!C149,"")</f>
        <v>lesson3</v>
      </c>
      <c r="C23">
        <f>IF('Source NewCleanData'!$C149="lesson3",'Source NewCleanData'!D149,"")</f>
        <v>61285508</v>
      </c>
      <c r="D23" t="str">
        <f>IF('Source NewCleanData'!$C149="lesson3",'Source NewCleanData'!E149,"")</f>
        <v>requires1&lt;=|#S|;</v>
      </c>
      <c r="E23" s="80" t="str">
        <f>IF('Source NewCleanData'!$C149="lesson3",'Source NewCleanData'!F149,"")</f>
        <v>2018-04-29T05:36:04.701Z</v>
      </c>
      <c r="F23" t="str">
        <f t="shared" si="2"/>
        <v>Incorrect</v>
      </c>
      <c r="H23" s="90" t="str">
        <f t="shared" si="0"/>
        <v/>
      </c>
      <c r="J23">
        <v>18</v>
      </c>
      <c r="K23" t="s">
        <v>501</v>
      </c>
      <c r="L23">
        <f t="shared" si="1"/>
        <v>2</v>
      </c>
      <c r="M23" t="s">
        <v>42</v>
      </c>
      <c r="Q23" s="101">
        <f>TroubleSpotAnalysis!$A$9</f>
        <v>6</v>
      </c>
      <c r="R23" s="128" t="str">
        <f>TroubleSpotAnalysis!$B$9</f>
        <v>Under Specification:</v>
      </c>
      <c r="S23" s="7">
        <f t="shared" si="3"/>
        <v>0</v>
      </c>
      <c r="T23" s="119">
        <f t="shared" si="4"/>
        <v>0</v>
      </c>
      <c r="U23" s="108">
        <f t="shared" si="5"/>
        <v>0</v>
      </c>
      <c r="V23" s="13" t="s">
        <v>69</v>
      </c>
      <c r="W23" s="39" t="s">
        <v>70</v>
      </c>
      <c r="Y23" s="77" t="s">
        <v>502</v>
      </c>
    </row>
    <row r="24" spans="1:25" x14ac:dyDescent="0.3">
      <c r="A24">
        <f>VLOOKUP(C24,'UniqueAuthor#s'!$P$5:$Q$64,2,TRUE)</f>
        <v>3</v>
      </c>
      <c r="B24" t="str">
        <f>IF('Source NewCleanData'!$C150="lesson3",'Source NewCleanData'!C150,"")</f>
        <v>lesson3</v>
      </c>
      <c r="C24">
        <f>IF('Source NewCleanData'!$C150="lesson3",'Source NewCleanData'!D150,"")</f>
        <v>61285508</v>
      </c>
      <c r="D24" t="str">
        <f>IF('Source NewCleanData'!$C150="lesson3",'Source NewCleanData'!E150,"")</f>
        <v>requires1&lt;=|S|;</v>
      </c>
      <c r="E24" s="80" t="str">
        <f>IF('Source NewCleanData'!$C150="lesson3",'Source NewCleanData'!F150,"")</f>
        <v>2018-04-29T05:36:14.567Z</v>
      </c>
      <c r="F24" t="str">
        <f t="shared" si="2"/>
        <v>Incorrect</v>
      </c>
      <c r="H24" s="90" t="str">
        <f t="shared" si="0"/>
        <v/>
      </c>
      <c r="J24">
        <v>19</v>
      </c>
      <c r="K24" t="s">
        <v>503</v>
      </c>
      <c r="L24">
        <f t="shared" si="1"/>
        <v>2</v>
      </c>
      <c r="M24" t="s">
        <v>42</v>
      </c>
      <c r="Q24" s="101">
        <f>TroubleSpotAnalysis!$A$10</f>
        <v>7</v>
      </c>
      <c r="R24" s="128" t="str">
        <f>TroubleSpotAnalysis!$B$10</f>
        <v>Variables:</v>
      </c>
      <c r="S24" s="7">
        <f t="shared" si="3"/>
        <v>7</v>
      </c>
      <c r="T24" s="119">
        <f t="shared" si="4"/>
        <v>0.1111111111111111</v>
      </c>
      <c r="U24" s="108">
        <f t="shared" si="5"/>
        <v>8.5365853658536592E-2</v>
      </c>
      <c r="V24" s="13" t="s">
        <v>36</v>
      </c>
      <c r="W24" s="39" t="s">
        <v>72</v>
      </c>
      <c r="Y24" s="77" t="s">
        <v>43</v>
      </c>
    </row>
    <row r="25" spans="1:25" x14ac:dyDescent="0.3">
      <c r="A25">
        <f>VLOOKUP(C25,'UniqueAuthor#s'!$P$5:$Q$64,2,TRUE)</f>
        <v>3</v>
      </c>
      <c r="B25" t="str">
        <f>IF('Source NewCleanData'!$C151="lesson3",'Source NewCleanData'!C151,"")</f>
        <v>lesson3</v>
      </c>
      <c r="C25">
        <f>IF('Source NewCleanData'!$C151="lesson3",'Source NewCleanData'!D151,"")</f>
        <v>61285508</v>
      </c>
      <c r="D25" t="str">
        <f>IF('Source NewCleanData'!$C151="lesson3",'Source NewCleanData'!E151,"")</f>
        <v>requires1=|S|;</v>
      </c>
      <c r="E25" s="80" t="str">
        <f>IF('Source NewCleanData'!$C151="lesson3",'Source NewCleanData'!F151,"")</f>
        <v>2018-04-29T05:36:41.552Z</v>
      </c>
      <c r="F25" t="str">
        <f t="shared" si="2"/>
        <v>Correct</v>
      </c>
      <c r="G25">
        <f>COUNTIF($C$6:$C$245,"="&amp;C25)</f>
        <v>17</v>
      </c>
      <c r="H25" s="90" t="str">
        <f t="shared" si="0"/>
        <v/>
      </c>
      <c r="J25">
        <v>20</v>
      </c>
      <c r="K25" t="s">
        <v>504</v>
      </c>
      <c r="L25">
        <f t="shared" si="1"/>
        <v>2</v>
      </c>
      <c r="M25" t="s">
        <v>42</v>
      </c>
      <c r="Q25" s="101">
        <f>TroubleSpotAnalysis!$A$11</f>
        <v>8</v>
      </c>
      <c r="R25" s="128" t="str">
        <f>TroubleSpotAnalysis!$B$11</f>
        <v>Syntax and Other:</v>
      </c>
      <c r="S25" s="7">
        <f t="shared" si="3"/>
        <v>11</v>
      </c>
      <c r="T25" s="119">
        <f t="shared" si="4"/>
        <v>0.17460317460317459</v>
      </c>
      <c r="U25" s="108">
        <f t="shared" si="5"/>
        <v>0.13414634146341464</v>
      </c>
      <c r="V25" s="13" t="s">
        <v>39</v>
      </c>
      <c r="W25" s="39" t="s">
        <v>75</v>
      </c>
      <c r="Y25" s="77"/>
    </row>
    <row r="26" spans="1:25" ht="15" thickBot="1" x14ac:dyDescent="0.35">
      <c r="A26">
        <f>VLOOKUP(C26,'UniqueAuthor#s'!$P$5:$Q$64,2,TRUE)</f>
        <v>4</v>
      </c>
      <c r="B26" t="str">
        <f>IF('Source NewCleanData'!$C189="lesson3",'Source NewCleanData'!C189,"")</f>
        <v>lesson3</v>
      </c>
      <c r="C26">
        <f>IF('Source NewCleanData'!$C189="lesson3",'Source NewCleanData'!D189,"")</f>
        <v>97667106</v>
      </c>
      <c r="D26" t="str">
        <f>IF('Source NewCleanData'!$C189="lesson3",'Source NewCleanData'!E189,"")</f>
        <v>requires|#S|&gt;=1;</v>
      </c>
      <c r="E26" s="80" t="str">
        <f>IF('Source NewCleanData'!$C189="lesson3",'Source NewCleanData'!F189,"")</f>
        <v>2018-04-30T02:24:07.276Z</v>
      </c>
      <c r="F26" t="str">
        <f t="shared" si="2"/>
        <v>Incorrect</v>
      </c>
      <c r="H26" s="90" t="str">
        <f t="shared" si="0"/>
        <v/>
      </c>
      <c r="J26">
        <v>21</v>
      </c>
      <c r="K26" t="s">
        <v>505</v>
      </c>
      <c r="L26">
        <f t="shared" si="1"/>
        <v>2</v>
      </c>
      <c r="M26" t="s">
        <v>42</v>
      </c>
      <c r="Q26" s="67"/>
      <c r="R26" s="18"/>
      <c r="S26" s="123">
        <f>SUM(S18:S25)</f>
        <v>82</v>
      </c>
      <c r="T26" s="121"/>
      <c r="U26" s="126">
        <f>SUM(U18:U25)</f>
        <v>1</v>
      </c>
      <c r="V26" s="40"/>
      <c r="W26" s="44"/>
      <c r="Y26" s="77" t="s">
        <v>506</v>
      </c>
    </row>
    <row r="27" spans="1:25" x14ac:dyDescent="0.3">
      <c r="A27">
        <f>VLOOKUP(C27,'UniqueAuthor#s'!$P$5:$Q$64,2,TRUE)</f>
        <v>4</v>
      </c>
      <c r="B27" t="str">
        <f>IF('Source NewCleanData'!$C190="lesson3",'Source NewCleanData'!C190,"")</f>
        <v>lesson3</v>
      </c>
      <c r="C27">
        <f>IF('Source NewCleanData'!$C190="lesson3",'Source NewCleanData'!D190,"")</f>
        <v>97667106</v>
      </c>
      <c r="D27" t="str">
        <f>IF('Source NewCleanData'!$C190="lesson3",'Source NewCleanData'!E190,"")</f>
        <v>requires|#S|=1;</v>
      </c>
      <c r="E27" s="80" t="str">
        <f>IF('Source NewCleanData'!$C190="lesson3",'Source NewCleanData'!F190,"")</f>
        <v>2018-04-30T02:24:27.545Z</v>
      </c>
      <c r="F27" t="str">
        <f t="shared" si="2"/>
        <v>Incorrect</v>
      </c>
      <c r="H27" s="90" t="str">
        <f t="shared" si="0"/>
        <v/>
      </c>
      <c r="J27">
        <v>22</v>
      </c>
      <c r="K27" t="s">
        <v>507</v>
      </c>
      <c r="L27">
        <f t="shared" si="1"/>
        <v>2</v>
      </c>
      <c r="M27" t="s">
        <v>42</v>
      </c>
      <c r="Y27" s="77" t="s">
        <v>508</v>
      </c>
    </row>
    <row r="28" spans="1:25" x14ac:dyDescent="0.3">
      <c r="A28">
        <f>VLOOKUP(C28,'UniqueAuthor#s'!$P$5:$Q$64,2,TRUE)</f>
        <v>4</v>
      </c>
      <c r="B28" t="str">
        <f>IF('Source NewCleanData'!$C191="lesson3",'Source NewCleanData'!C191,"")</f>
        <v>lesson3</v>
      </c>
      <c r="C28">
        <f>IF('Source NewCleanData'!$C191="lesson3",'Source NewCleanData'!D191,"")</f>
        <v>97667106</v>
      </c>
      <c r="D28" t="str">
        <f>IF('Source NewCleanData'!$C191="lesson3",'Source NewCleanData'!E191,"")</f>
        <v>requires1=|#S|;</v>
      </c>
      <c r="E28" s="80" t="str">
        <f>IF('Source NewCleanData'!$C191="lesson3",'Source NewCleanData'!F191,"")</f>
        <v>2018-04-30T02:24:58.872Z</v>
      </c>
      <c r="F28" t="str">
        <f t="shared" si="2"/>
        <v>Incorrect</v>
      </c>
      <c r="H28" s="90" t="str">
        <f t="shared" si="0"/>
        <v/>
      </c>
      <c r="J28">
        <v>23</v>
      </c>
      <c r="K28" t="s">
        <v>509</v>
      </c>
      <c r="L28">
        <f t="shared" si="1"/>
        <v>2</v>
      </c>
      <c r="M28" s="13" t="s">
        <v>39</v>
      </c>
      <c r="Y28" s="77" t="s">
        <v>251</v>
      </c>
    </row>
    <row r="29" spans="1:25" ht="15" thickBot="1" x14ac:dyDescent="0.35">
      <c r="A29">
        <f>VLOOKUP(C29,'UniqueAuthor#s'!$P$5:$Q$64,2,TRUE)</f>
        <v>4</v>
      </c>
      <c r="B29" t="str">
        <f>IF('Source NewCleanData'!$C192="lesson3",'Source NewCleanData'!C192,"")</f>
        <v>lesson3</v>
      </c>
      <c r="C29">
        <f>IF('Source NewCleanData'!$C192="lesson3",'Source NewCleanData'!D192,"")</f>
        <v>97667106</v>
      </c>
      <c r="D29" t="str">
        <f>IF('Source NewCleanData'!$C192="lesson3",'Source NewCleanData'!E192,"")</f>
        <v>requires|S|=1;</v>
      </c>
      <c r="E29" s="80" t="str">
        <f>IF('Source NewCleanData'!$C192="lesson3",'Source NewCleanData'!F192,"")</f>
        <v>2018-04-30T02:26:06.822Z</v>
      </c>
      <c r="F29" t="str">
        <f t="shared" si="2"/>
        <v>Correct</v>
      </c>
      <c r="G29">
        <f>COUNTIF($C$6:$C$245,"="&amp;C29)</f>
        <v>4</v>
      </c>
      <c r="H29" s="90" t="str">
        <f t="shared" si="0"/>
        <v/>
      </c>
      <c r="J29">
        <v>24</v>
      </c>
      <c r="K29" t="s">
        <v>510</v>
      </c>
      <c r="L29">
        <f t="shared" si="1"/>
        <v>2</v>
      </c>
      <c r="M29" t="s">
        <v>42</v>
      </c>
      <c r="Y29" s="78" t="s">
        <v>511</v>
      </c>
    </row>
    <row r="30" spans="1:25" x14ac:dyDescent="0.3">
      <c r="A30">
        <f>VLOOKUP(C30,'UniqueAuthor#s'!$P$5:$Q$64,2,TRUE)</f>
        <v>5</v>
      </c>
      <c r="B30" t="str">
        <f>IF('Source NewCleanData'!$C207="lesson3",'Source NewCleanData'!C207,"")</f>
        <v>lesson3</v>
      </c>
      <c r="C30">
        <f>IF('Source NewCleanData'!$C207="lesson3",'Source NewCleanData'!D207,"")</f>
        <v>106377461</v>
      </c>
      <c r="D30" t="str">
        <f>IF('Source NewCleanData'!$C207="lesson3",'Source NewCleanData'!E207,"")</f>
        <v>requires|S|&gt;0;</v>
      </c>
      <c r="E30" s="80" t="str">
        <f>IF('Source NewCleanData'!$C207="lesson3",'Source NewCleanData'!F207,"")</f>
        <v>2018-04-24T16:28:21.403Z</v>
      </c>
      <c r="F30" t="str">
        <f t="shared" si="2"/>
        <v>Incorrect</v>
      </c>
      <c r="H30" s="90" t="str">
        <f t="shared" si="0"/>
        <v/>
      </c>
      <c r="J30">
        <v>25</v>
      </c>
      <c r="K30" t="s">
        <v>512</v>
      </c>
      <c r="L30">
        <f t="shared" si="1"/>
        <v>2</v>
      </c>
      <c r="M30" t="s">
        <v>42</v>
      </c>
    </row>
    <row r="31" spans="1:25" x14ac:dyDescent="0.3">
      <c r="A31">
        <f>VLOOKUP(C31,'UniqueAuthor#s'!$P$5:$Q$64,2,TRUE)</f>
        <v>5</v>
      </c>
      <c r="B31" t="str">
        <f>IF('Source NewCleanData'!$C208="lesson3",'Source NewCleanData'!C208,"")</f>
        <v>lesson3</v>
      </c>
      <c r="C31">
        <f>IF('Source NewCleanData'!$C208="lesson3",'Source NewCleanData'!D208,"")</f>
        <v>106377461</v>
      </c>
      <c r="D31" t="str">
        <f>IF('Source NewCleanData'!$C208="lesson3",'Source NewCleanData'!E208,"")</f>
        <v>requires|S|&gt;=1;</v>
      </c>
      <c r="E31" s="80" t="str">
        <f>IF('Source NewCleanData'!$C208="lesson3",'Source NewCleanData'!F208,"")</f>
        <v>2018-04-24T16:28:36.711Z</v>
      </c>
      <c r="F31" t="str">
        <f t="shared" si="2"/>
        <v>Incorrect</v>
      </c>
      <c r="H31" s="90" t="str">
        <f t="shared" si="0"/>
        <v/>
      </c>
      <c r="J31">
        <v>26</v>
      </c>
      <c r="K31" t="s">
        <v>513</v>
      </c>
      <c r="L31">
        <f t="shared" si="1"/>
        <v>2</v>
      </c>
      <c r="M31" t="s">
        <v>42</v>
      </c>
    </row>
    <row r="32" spans="1:25" x14ac:dyDescent="0.3">
      <c r="A32">
        <f>VLOOKUP(C32,'UniqueAuthor#s'!$P$5:$Q$64,2,TRUE)</f>
        <v>5</v>
      </c>
      <c r="B32" t="str">
        <f>IF('Source NewCleanData'!$C209="lesson3",'Source NewCleanData'!C209,"")</f>
        <v>lesson3</v>
      </c>
      <c r="C32">
        <f>IF('Source NewCleanData'!$C209="lesson3",'Source NewCleanData'!D209,"")</f>
        <v>106377461</v>
      </c>
      <c r="D32" t="str">
        <f>IF('Source NewCleanData'!$C209="lesson3",'Source NewCleanData'!E209,"")</f>
        <v>requires|#S|&gt;=1;</v>
      </c>
      <c r="E32" s="80" t="str">
        <f>IF('Source NewCleanData'!$C209="lesson3",'Source NewCleanData'!F209,"")</f>
        <v>2018-04-24T16:29:01.884Z</v>
      </c>
      <c r="F32" t="str">
        <f t="shared" si="2"/>
        <v>Incorrect</v>
      </c>
      <c r="H32" s="90" t="str">
        <f t="shared" si="0"/>
        <v/>
      </c>
      <c r="J32">
        <v>27</v>
      </c>
      <c r="K32" t="s">
        <v>514</v>
      </c>
      <c r="L32">
        <f t="shared" si="1"/>
        <v>2</v>
      </c>
      <c r="M32" t="s">
        <v>42</v>
      </c>
    </row>
    <row r="33" spans="1:23" x14ac:dyDescent="0.3">
      <c r="A33">
        <f>VLOOKUP(C33,'UniqueAuthor#s'!$P$5:$Q$64,2,TRUE)</f>
        <v>5</v>
      </c>
      <c r="B33" t="str">
        <f>IF('Source NewCleanData'!$C210="lesson3",'Source NewCleanData'!C210,"")</f>
        <v>lesson3</v>
      </c>
      <c r="C33">
        <f>IF('Source NewCleanData'!$C210="lesson3",'Source NewCleanData'!D210,"")</f>
        <v>106377461</v>
      </c>
      <c r="D33" t="str">
        <f>IF('Source NewCleanData'!$C210="lesson3",'Source NewCleanData'!E210,"")</f>
        <v>requires|S|&gt;=1;</v>
      </c>
      <c r="E33" s="80" t="str">
        <f>IF('Source NewCleanData'!$C210="lesson3",'Source NewCleanData'!F210,"")</f>
        <v>2018-04-24T16:29:28.630Z</v>
      </c>
      <c r="F33" t="str">
        <f t="shared" si="2"/>
        <v>Incorrect</v>
      </c>
      <c r="H33" s="90" t="str">
        <f t="shared" si="0"/>
        <v/>
      </c>
      <c r="J33">
        <v>28</v>
      </c>
      <c r="K33" t="s">
        <v>515</v>
      </c>
      <c r="L33">
        <f t="shared" si="1"/>
        <v>2</v>
      </c>
      <c r="M33" t="s">
        <v>39</v>
      </c>
    </row>
    <row r="34" spans="1:23" x14ac:dyDescent="0.3">
      <c r="A34">
        <f>VLOOKUP(C34,'UniqueAuthor#s'!$P$5:$Q$64,2,TRUE)</f>
        <v>5</v>
      </c>
      <c r="B34" t="str">
        <f>IF('Source NewCleanData'!$C211="lesson3",'Source NewCleanData'!C211,"")</f>
        <v>lesson3</v>
      </c>
      <c r="C34">
        <f>IF('Source NewCleanData'!$C211="lesson3",'Source NewCleanData'!D211,"")</f>
        <v>106377461</v>
      </c>
      <c r="D34" t="str">
        <f>IF('Source NewCleanData'!$C211="lesson3",'Source NewCleanData'!E211,"")</f>
        <v>requires|#S|&gt;=1;</v>
      </c>
      <c r="E34" s="80" t="str">
        <f>IF('Source NewCleanData'!$C211="lesson3",'Source NewCleanData'!F211,"")</f>
        <v>2018-04-24T16:31:38.022Z</v>
      </c>
      <c r="F34" t="str">
        <f t="shared" si="2"/>
        <v>Incorrect</v>
      </c>
      <c r="H34" s="90" t="str">
        <f t="shared" si="0"/>
        <v/>
      </c>
      <c r="J34">
        <v>29</v>
      </c>
      <c r="K34" t="s">
        <v>516</v>
      </c>
      <c r="L34">
        <f t="shared" si="1"/>
        <v>1</v>
      </c>
      <c r="M34" t="s">
        <v>42</v>
      </c>
      <c r="N34" s="5" t="s">
        <v>18</v>
      </c>
      <c r="O34" t="s">
        <v>39</v>
      </c>
    </row>
    <row r="35" spans="1:23" x14ac:dyDescent="0.3">
      <c r="A35">
        <f>VLOOKUP(C35,'UniqueAuthor#s'!$P$5:$Q$64,2,TRUE)</f>
        <v>5</v>
      </c>
      <c r="B35" t="str">
        <f>IF('Source NewCleanData'!$C212="lesson3",'Source NewCleanData'!C212,"")</f>
        <v>lesson3</v>
      </c>
      <c r="C35">
        <f>IF('Source NewCleanData'!$C212="lesson3",'Source NewCleanData'!D212,"")</f>
        <v>106377461</v>
      </c>
      <c r="D35" t="str">
        <f>IF('Source NewCleanData'!$C212="lesson3",'Source NewCleanData'!E212,"")</f>
        <v>requires|#S|&gt;0;</v>
      </c>
      <c r="E35" s="80" t="str">
        <f>IF('Source NewCleanData'!$C212="lesson3",'Source NewCleanData'!F212,"")</f>
        <v>2018-04-24T16:31:54.933Z</v>
      </c>
      <c r="F35" t="str">
        <f t="shared" si="2"/>
        <v>Incorrect</v>
      </c>
      <c r="H35" s="90" t="str">
        <f t="shared" si="0"/>
        <v/>
      </c>
      <c r="J35">
        <v>30</v>
      </c>
      <c r="K35" t="s">
        <v>517</v>
      </c>
      <c r="L35">
        <f t="shared" si="1"/>
        <v>1</v>
      </c>
      <c r="M35" t="s">
        <v>42</v>
      </c>
      <c r="N35" s="5" t="s">
        <v>18</v>
      </c>
    </row>
    <row r="36" spans="1:23" x14ac:dyDescent="0.3">
      <c r="A36">
        <f>VLOOKUP(C36,'UniqueAuthor#s'!$P$5:$Q$64,2,TRUE)</f>
        <v>5</v>
      </c>
      <c r="B36" t="str">
        <f>IF('Source NewCleanData'!$C213="lesson3",'Source NewCleanData'!C213,"")</f>
        <v>lesson3</v>
      </c>
      <c r="C36">
        <f>IF('Source NewCleanData'!$C213="lesson3",'Source NewCleanData'!D213,"")</f>
        <v>106377461</v>
      </c>
      <c r="D36" t="str">
        <f>IF('Source NewCleanData'!$C213="lesson3",'Source NewCleanData'!E213,"")</f>
        <v>requires|S|&gt;0;</v>
      </c>
      <c r="E36" s="80" t="str">
        <f>IF('Source NewCleanData'!$C213="lesson3",'Source NewCleanData'!F213,"")</f>
        <v>2018-04-24T16:32:03.804Z</v>
      </c>
      <c r="F36" t="str">
        <f t="shared" si="2"/>
        <v>Incorrect</v>
      </c>
      <c r="H36" s="90" t="str">
        <f t="shared" si="0"/>
        <v/>
      </c>
      <c r="J36">
        <v>31</v>
      </c>
      <c r="K36" t="s">
        <v>518</v>
      </c>
      <c r="L36">
        <f t="shared" si="1"/>
        <v>1</v>
      </c>
      <c r="M36" t="s">
        <v>42</v>
      </c>
    </row>
    <row r="37" spans="1:23" ht="15" thickBot="1" x14ac:dyDescent="0.35">
      <c r="A37">
        <f>VLOOKUP(C37,'UniqueAuthor#s'!$P$5:$Q$64,2,TRUE)</f>
        <v>5</v>
      </c>
      <c r="B37" t="str">
        <f>IF('Source NewCleanData'!$C214="lesson3",'Source NewCleanData'!C214,"")</f>
        <v>lesson3</v>
      </c>
      <c r="C37">
        <f>IF('Source NewCleanData'!$C214="lesson3",'Source NewCleanData'!D214,"")</f>
        <v>106377461</v>
      </c>
      <c r="D37" t="str">
        <f>IF('Source NewCleanData'!$C214="lesson3",'Source NewCleanData'!E214,"")</f>
        <v>requires|S|=1;</v>
      </c>
      <c r="E37" s="80" t="str">
        <f>IF('Source NewCleanData'!$C214="lesson3",'Source NewCleanData'!F214,"")</f>
        <v>2018-04-24T16:33:25.453Z</v>
      </c>
      <c r="F37" t="str">
        <f t="shared" si="2"/>
        <v>Correct</v>
      </c>
      <c r="G37">
        <f>COUNTIF($C$6:$C$245,"="&amp;C37)</f>
        <v>8</v>
      </c>
      <c r="H37" s="90" t="str">
        <f t="shared" si="0"/>
        <v/>
      </c>
      <c r="J37">
        <v>32</v>
      </c>
      <c r="K37" t="s">
        <v>519</v>
      </c>
      <c r="L37">
        <f t="shared" si="1"/>
        <v>1</v>
      </c>
      <c r="M37" t="s">
        <v>42</v>
      </c>
      <c r="T37" s="5"/>
      <c r="U37" s="5"/>
      <c r="V37" s="5"/>
      <c r="W37" s="5"/>
    </row>
    <row r="38" spans="1:23" x14ac:dyDescent="0.3">
      <c r="A38">
        <f>VLOOKUP(C38,'UniqueAuthor#s'!$P$5:$Q$64,2,TRUE)</f>
        <v>6</v>
      </c>
      <c r="B38" t="str">
        <f>IF('Source NewCleanData'!$C247="lesson3",'Source NewCleanData'!C247,"")</f>
        <v>lesson3</v>
      </c>
      <c r="C38">
        <f>IF('Source NewCleanData'!$C247="lesson3",'Source NewCleanData'!D247,"")</f>
        <v>171256030</v>
      </c>
      <c r="D38" t="str">
        <f>IF('Source NewCleanData'!$C247="lesson3",'Source NewCleanData'!E247,"")</f>
        <v>requires|S|=1;</v>
      </c>
      <c r="E38" s="80" t="str">
        <f>IF('Source NewCleanData'!$C247="lesson3",'Source NewCleanData'!F247,"")</f>
        <v>2018-04-26T05:02:26.503Z</v>
      </c>
      <c r="F38" t="str">
        <f t="shared" si="2"/>
        <v>Correct</v>
      </c>
      <c r="G38">
        <f>COUNTIF($C$6:$C$245,"="&amp;C38)</f>
        <v>1</v>
      </c>
      <c r="H38" s="90" t="str">
        <f t="shared" si="0"/>
        <v/>
      </c>
      <c r="J38">
        <v>33</v>
      </c>
      <c r="K38" t="s">
        <v>520</v>
      </c>
      <c r="L38">
        <f t="shared" ref="L38:L71" si="6">COUNTIF($D$6:$D$245,"="&amp;$K38)</f>
        <v>1</v>
      </c>
      <c r="M38" t="s">
        <v>42</v>
      </c>
      <c r="Q38" s="41"/>
      <c r="R38" s="70" t="s">
        <v>90</v>
      </c>
      <c r="S38" s="33"/>
      <c r="T38" s="5"/>
      <c r="U38" s="5"/>
      <c r="V38" s="5"/>
      <c r="W38" s="5"/>
    </row>
    <row r="39" spans="1:23" x14ac:dyDescent="0.3">
      <c r="A39">
        <f>VLOOKUP(C39,'UniqueAuthor#s'!$P$5:$Q$64,2,TRUE)</f>
        <v>7</v>
      </c>
      <c r="B39" t="str">
        <f>IF('Source NewCleanData'!$C284="lesson3",'Source NewCleanData'!C284,"")</f>
        <v>lesson3</v>
      </c>
      <c r="C39">
        <f>IF('Source NewCleanData'!$C284="lesson3",'Source NewCleanData'!D284,"")</f>
        <v>202435402</v>
      </c>
      <c r="D39" t="str">
        <f>IF('Source NewCleanData'!$C284="lesson3",'Source NewCleanData'!E284,"")</f>
        <v>requires|S|&gt;=1;</v>
      </c>
      <c r="E39" s="80" t="str">
        <f>IF('Source NewCleanData'!$C284="lesson3",'Source NewCleanData'!F284,"")</f>
        <v>2018-04-23T23:08:12.488Z</v>
      </c>
      <c r="F39" t="str">
        <f t="shared" si="2"/>
        <v>Incorrect</v>
      </c>
      <c r="H39" s="90" t="str">
        <f t="shared" si="0"/>
        <v/>
      </c>
      <c r="J39">
        <v>34</v>
      </c>
      <c r="K39" t="s">
        <v>521</v>
      </c>
      <c r="L39">
        <f t="shared" si="6"/>
        <v>1</v>
      </c>
      <c r="M39" t="s">
        <v>42</v>
      </c>
      <c r="Q39" s="38"/>
      <c r="R39" s="3" t="s">
        <v>92</v>
      </c>
      <c r="S39" s="35"/>
      <c r="T39" s="3"/>
      <c r="U39" s="3"/>
      <c r="V39" s="3"/>
      <c r="W39" s="3"/>
    </row>
    <row r="40" spans="1:23" ht="15" thickBot="1" x14ac:dyDescent="0.35">
      <c r="A40">
        <f>VLOOKUP(C40,'UniqueAuthor#s'!$P$5:$Q$64,2,TRUE)</f>
        <v>7</v>
      </c>
      <c r="B40" t="str">
        <f>IF('Source NewCleanData'!$C285="lesson3",'Source NewCleanData'!C285,"")</f>
        <v>lesson3</v>
      </c>
      <c r="C40">
        <f>IF('Source NewCleanData'!$C285="lesson3",'Source NewCleanData'!D285,"")</f>
        <v>202435402</v>
      </c>
      <c r="D40" t="str">
        <f>IF('Source NewCleanData'!$C285="lesson3",'Source NewCleanData'!E285,"")</f>
        <v>requirestrue;</v>
      </c>
      <c r="E40" s="80" t="str">
        <f>IF('Source NewCleanData'!$C285="lesson3",'Source NewCleanData'!F285,"")</f>
        <v>2018-04-23T23:08:34.580Z</v>
      </c>
      <c r="F40" t="str">
        <f t="shared" si="2"/>
        <v>Incorrect</v>
      </c>
      <c r="H40" s="90" t="str">
        <f t="shared" si="0"/>
        <v/>
      </c>
      <c r="J40">
        <v>35</v>
      </c>
      <c r="K40" t="s">
        <v>522</v>
      </c>
      <c r="L40">
        <f t="shared" si="6"/>
        <v>1</v>
      </c>
      <c r="M40" t="s">
        <v>42</v>
      </c>
      <c r="N40" s="5" t="s">
        <v>18</v>
      </c>
      <c r="O40" t="s">
        <v>39</v>
      </c>
      <c r="Q40" s="67"/>
      <c r="R40" s="155" t="s">
        <v>10</v>
      </c>
      <c r="S40" s="109" t="s">
        <v>49</v>
      </c>
      <c r="T40" s="108"/>
      <c r="U40" s="108"/>
      <c r="V40" s="108"/>
      <c r="W40" s="108"/>
    </row>
    <row r="41" spans="1:23" x14ac:dyDescent="0.3">
      <c r="A41">
        <f>VLOOKUP(C41,'UniqueAuthor#s'!$P$5:$Q$64,2,TRUE)</f>
        <v>7</v>
      </c>
      <c r="B41" t="str">
        <f>IF('Source NewCleanData'!$C286="lesson3",'Source NewCleanData'!C286,"")</f>
        <v>lesson3</v>
      </c>
      <c r="C41">
        <f>IF('Source NewCleanData'!$C286="lesson3",'Source NewCleanData'!D286,"")</f>
        <v>202435402</v>
      </c>
      <c r="D41" t="str">
        <f>IF('Source NewCleanData'!$C286="lesson3",'Source NewCleanData'!E286,"")</f>
        <v>requires1&lt;=|S|;</v>
      </c>
      <c r="E41" s="80" t="str">
        <f>IF('Source NewCleanData'!$C286="lesson3",'Source NewCleanData'!F286,"")</f>
        <v>2018-04-23T23:10:34.137Z</v>
      </c>
      <c r="F41" t="str">
        <f t="shared" si="2"/>
        <v>Incorrect</v>
      </c>
      <c r="H41" s="90" t="str">
        <f t="shared" si="0"/>
        <v/>
      </c>
      <c r="J41">
        <v>36</v>
      </c>
      <c r="K41" t="s">
        <v>523</v>
      </c>
      <c r="L41">
        <f t="shared" si="6"/>
        <v>1</v>
      </c>
      <c r="M41" t="s">
        <v>42</v>
      </c>
      <c r="Q41" s="49" t="s">
        <v>95</v>
      </c>
      <c r="R41" s="5">
        <f>COUNTIF($G$6:$G$245,"=1")</f>
        <v>16</v>
      </c>
      <c r="S41" s="110">
        <f>R41/'UniqueAuthor#s'!$Q$66</f>
        <v>0.26666666666666666</v>
      </c>
      <c r="T41" s="108"/>
      <c r="U41" s="108"/>
      <c r="V41" s="108"/>
      <c r="W41" s="108"/>
    </row>
    <row r="42" spans="1:23" x14ac:dyDescent="0.3">
      <c r="A42">
        <f>VLOOKUP(C42,'UniqueAuthor#s'!$P$5:$Q$64,2,TRUE)</f>
        <v>7</v>
      </c>
      <c r="B42" t="str">
        <f>IF('Source NewCleanData'!$C287="lesson3",'Source NewCleanData'!C287,"")</f>
        <v>lesson3</v>
      </c>
      <c r="C42">
        <f>IF('Source NewCleanData'!$C287="lesson3",'Source NewCleanData'!D287,"")</f>
        <v>202435402</v>
      </c>
      <c r="D42" t="str">
        <f>IF('Source NewCleanData'!$C287="lesson3",'Source NewCleanData'!E287,"")</f>
        <v>requires1&lt;=|S|;</v>
      </c>
      <c r="E42" s="80" t="str">
        <f>IF('Source NewCleanData'!$C287="lesson3",'Source NewCleanData'!F287,"")</f>
        <v>2018-04-23T23:11:12.005Z</v>
      </c>
      <c r="F42" t="str">
        <f t="shared" si="2"/>
        <v>Incorrect</v>
      </c>
      <c r="H42" s="90" t="str">
        <f t="shared" si="0"/>
        <v/>
      </c>
      <c r="J42">
        <v>37</v>
      </c>
      <c r="K42" t="s">
        <v>524</v>
      </c>
      <c r="L42">
        <f t="shared" si="6"/>
        <v>1</v>
      </c>
      <c r="M42" t="s">
        <v>42</v>
      </c>
      <c r="Q42" s="49" t="s">
        <v>97</v>
      </c>
      <c r="R42" s="5">
        <f>SUM(COUNTIFS($G$6:$G$245, {"=2","=3","=4","=5"}))</f>
        <v>31</v>
      </c>
      <c r="S42" s="110">
        <f>R42/'UniqueAuthor#s'!$Q$66</f>
        <v>0.51666666666666672</v>
      </c>
      <c r="T42" s="108"/>
      <c r="U42" s="108"/>
      <c r="V42" s="108"/>
      <c r="W42" s="108"/>
    </row>
    <row r="43" spans="1:23" x14ac:dyDescent="0.3">
      <c r="A43">
        <f>VLOOKUP(C43,'UniqueAuthor#s'!$P$5:$Q$64,2,TRUE)</f>
        <v>7</v>
      </c>
      <c r="B43" t="str">
        <f>IF('Source NewCleanData'!$C290="lesson3",'Source NewCleanData'!C290,"")</f>
        <v>lesson3</v>
      </c>
      <c r="C43">
        <f>IF('Source NewCleanData'!$C290="lesson3",'Source NewCleanData'!D290,"")</f>
        <v>202435402</v>
      </c>
      <c r="D43" t="str">
        <f>IF('Source NewCleanData'!$C290="lesson3",'Source NewCleanData'!E290,"")</f>
        <v>requires|S|&gt;1;</v>
      </c>
      <c r="E43" s="80" t="str">
        <f>IF('Source NewCleanData'!$C290="lesson3",'Source NewCleanData'!F290,"")</f>
        <v>2018-04-23T23:12:14.324Z</v>
      </c>
      <c r="F43" t="str">
        <f t="shared" si="2"/>
        <v>Incorrect</v>
      </c>
      <c r="H43" s="90" t="str">
        <f t="shared" si="0"/>
        <v/>
      </c>
      <c r="J43">
        <v>38</v>
      </c>
      <c r="K43" t="s">
        <v>482</v>
      </c>
      <c r="L43">
        <f t="shared" si="6"/>
        <v>1</v>
      </c>
      <c r="Q43" s="49" t="s">
        <v>99</v>
      </c>
      <c r="R43" s="5">
        <f>SUM(COUNTIFS($G$6:$G$245, {"=6","=7","=8","=9","=10"}))</f>
        <v>9</v>
      </c>
      <c r="S43" s="110">
        <f>R43/'UniqueAuthor#s'!$Q$66</f>
        <v>0.15</v>
      </c>
      <c r="T43" s="108"/>
      <c r="U43" s="108"/>
      <c r="V43" s="108"/>
      <c r="W43" s="108"/>
    </row>
    <row r="44" spans="1:23" x14ac:dyDescent="0.3">
      <c r="A44">
        <f>VLOOKUP(C44,'UniqueAuthor#s'!$P$5:$Q$64,2,TRUE)</f>
        <v>7</v>
      </c>
      <c r="B44" t="str">
        <f>IF('Source NewCleanData'!$C291="lesson3",'Source NewCleanData'!C291,"")</f>
        <v>lesson3</v>
      </c>
      <c r="C44">
        <f>IF('Source NewCleanData'!$C291="lesson3",'Source NewCleanData'!D291,"")</f>
        <v>202435402</v>
      </c>
      <c r="D44" t="str">
        <f>IF('Source NewCleanData'!$C291="lesson3",'Source NewCleanData'!E291,"")</f>
        <v>requires|S|=&gt;1;</v>
      </c>
      <c r="E44" s="80" t="str">
        <f>IF('Source NewCleanData'!$C291="lesson3",'Source NewCleanData'!F291,"")</f>
        <v>2018-04-23T23:12:25.029Z</v>
      </c>
      <c r="F44" t="str">
        <f t="shared" si="2"/>
        <v>Incorrect</v>
      </c>
      <c r="H44" s="90" t="str">
        <f t="shared" si="0"/>
        <v/>
      </c>
      <c r="J44">
        <v>39</v>
      </c>
      <c r="K44" t="s">
        <v>525</v>
      </c>
      <c r="L44">
        <f t="shared" si="6"/>
        <v>1</v>
      </c>
      <c r="M44" t="s">
        <v>42</v>
      </c>
      <c r="Q44" s="68" t="s">
        <v>101</v>
      </c>
      <c r="R44" s="5">
        <f>SUM(COUNTIFS($G$6:$G$245, {"=11","=12","=13","=14","=15"}))</f>
        <v>2</v>
      </c>
      <c r="S44" s="110">
        <f>R44/'UniqueAuthor#s'!$Q$66</f>
        <v>3.3333333333333333E-2</v>
      </c>
      <c r="T44" s="108"/>
      <c r="U44" s="108"/>
      <c r="V44" s="108"/>
      <c r="W44" s="108"/>
    </row>
    <row r="45" spans="1:23" x14ac:dyDescent="0.3">
      <c r="A45">
        <f>VLOOKUP(C45,'UniqueAuthor#s'!$P$5:$Q$64,2,TRUE)</f>
        <v>7</v>
      </c>
      <c r="B45" t="str">
        <f>IF('Source NewCleanData'!$C292="lesson3",'Source NewCleanData'!C292,"")</f>
        <v>lesson3</v>
      </c>
      <c r="C45">
        <f>IF('Source NewCleanData'!$C292="lesson3",'Source NewCleanData'!D292,"")</f>
        <v>202435402</v>
      </c>
      <c r="D45" t="str">
        <f>IF('Source NewCleanData'!$C292="lesson3",'Source NewCleanData'!E292,"")</f>
        <v>requires|S|&gt;=1;</v>
      </c>
      <c r="E45" s="80" t="str">
        <f>IF('Source NewCleanData'!$C292="lesson3",'Source NewCleanData'!F292,"")</f>
        <v>2018-04-23T23:12:35.633Z</v>
      </c>
      <c r="F45" t="str">
        <f t="shared" si="2"/>
        <v>Incorrect</v>
      </c>
      <c r="H45" s="90" t="str">
        <f t="shared" si="0"/>
        <v/>
      </c>
      <c r="J45">
        <v>40</v>
      </c>
      <c r="K45" t="s">
        <v>526</v>
      </c>
      <c r="L45">
        <f t="shared" si="6"/>
        <v>1</v>
      </c>
      <c r="M45" t="s">
        <v>39</v>
      </c>
      <c r="Q45" s="68" t="s">
        <v>103</v>
      </c>
      <c r="R45" s="5">
        <f>SUM(COUNTIFS($G$6:$G$245,{"=16","=17","=18","=19","=20"}))</f>
        <v>2</v>
      </c>
      <c r="S45" s="110">
        <f>R45/'UniqueAuthor#s'!$Q$66</f>
        <v>3.3333333333333333E-2</v>
      </c>
      <c r="T45" s="108"/>
      <c r="U45" s="108"/>
      <c r="V45" s="108"/>
      <c r="W45" s="108"/>
    </row>
    <row r="46" spans="1:23" ht="15" thickBot="1" x14ac:dyDescent="0.35">
      <c r="A46">
        <f>VLOOKUP(C46,'UniqueAuthor#s'!$P$5:$Q$64,2,TRUE)</f>
        <v>7</v>
      </c>
      <c r="B46" t="str">
        <f>IF('Source NewCleanData'!$C293="lesson3",'Source NewCleanData'!C293,"")</f>
        <v>lesson3</v>
      </c>
      <c r="C46">
        <f>IF('Source NewCleanData'!$C293="lesson3",'Source NewCleanData'!D293,"")</f>
        <v>202435402</v>
      </c>
      <c r="D46" t="str">
        <f>IF('Source NewCleanData'!$C293="lesson3",'Source NewCleanData'!E293,"")</f>
        <v>requires|S|&lt;=Max_Depth;</v>
      </c>
      <c r="E46" s="80" t="str">
        <f>IF('Source NewCleanData'!$C293="lesson3",'Source NewCleanData'!F293,"")</f>
        <v>2018-04-23T23:14:42.217Z</v>
      </c>
      <c r="F46" t="str">
        <f t="shared" si="2"/>
        <v>Incorrect</v>
      </c>
      <c r="H46" s="90" t="str">
        <f t="shared" si="0"/>
        <v/>
      </c>
      <c r="J46">
        <v>41</v>
      </c>
      <c r="K46" t="s">
        <v>527</v>
      </c>
      <c r="L46">
        <f t="shared" si="6"/>
        <v>1</v>
      </c>
      <c r="M46" t="s">
        <v>42</v>
      </c>
      <c r="Q46" s="51" t="s">
        <v>105</v>
      </c>
      <c r="R46" s="18">
        <f>COUNTIF($G$6:$G$245,"&gt;20")</f>
        <v>0</v>
      </c>
      <c r="S46" s="111">
        <f>R46/'UniqueAuthor#s'!$Q$66</f>
        <v>0</v>
      </c>
    </row>
    <row r="47" spans="1:23" x14ac:dyDescent="0.3">
      <c r="A47">
        <f>VLOOKUP(C47,'UniqueAuthor#s'!$P$5:$Q$64,2,TRUE)</f>
        <v>7</v>
      </c>
      <c r="B47" t="str">
        <f>IF('Source NewCleanData'!$C294="lesson3",'Source NewCleanData'!C294,"")</f>
        <v>lesson3</v>
      </c>
      <c r="C47">
        <f>IF('Source NewCleanData'!$C294="lesson3",'Source NewCleanData'!D294,"")</f>
        <v>202435402</v>
      </c>
      <c r="D47" t="str">
        <f>IF('Source NewCleanData'!$C294="lesson3",'Source NewCleanData'!E294,"")</f>
        <v>requires|S|&lt;=Max_Depthand1&lt;=|S|;</v>
      </c>
      <c r="E47" s="80" t="str">
        <f>IF('Source NewCleanData'!$C294="lesson3",'Source NewCleanData'!F294,"")</f>
        <v>2018-04-23T23:15:26.325Z</v>
      </c>
      <c r="F47" t="str">
        <f t="shared" si="2"/>
        <v>Incorrect</v>
      </c>
      <c r="H47" s="90" t="str">
        <f t="shared" si="0"/>
        <v/>
      </c>
      <c r="J47">
        <v>42</v>
      </c>
      <c r="K47" t="s">
        <v>528</v>
      </c>
      <c r="L47">
        <f t="shared" si="6"/>
        <v>1</v>
      </c>
      <c r="M47" t="s">
        <v>42</v>
      </c>
      <c r="N47" s="5" t="s">
        <v>18</v>
      </c>
    </row>
    <row r="48" spans="1:23" ht="15" thickBot="1" x14ac:dyDescent="0.35">
      <c r="A48">
        <f>VLOOKUP(C48,'UniqueAuthor#s'!$P$5:$Q$64,2,TRUE)</f>
        <v>7</v>
      </c>
      <c r="B48" t="str">
        <f>IF('Source NewCleanData'!$C295="lesson3",'Source NewCleanData'!C295,"")</f>
        <v>lesson3</v>
      </c>
      <c r="C48">
        <f>IF('Source NewCleanData'!$C295="lesson3",'Source NewCleanData'!D295,"")</f>
        <v>202435402</v>
      </c>
      <c r="D48" t="str">
        <f>IF('Source NewCleanData'!$C295="lesson3",'Source NewCleanData'!E295,"")</f>
        <v>requires|S|=1;</v>
      </c>
      <c r="E48" s="80" t="str">
        <f>IF('Source NewCleanData'!$C295="lesson3",'Source NewCleanData'!F295,"")</f>
        <v>2018-04-23T23:16:18.523Z</v>
      </c>
      <c r="F48" t="str">
        <f t="shared" si="2"/>
        <v>Correct</v>
      </c>
      <c r="G48">
        <f>COUNTIF($C$6:$C$245,"="&amp;C48)</f>
        <v>10</v>
      </c>
      <c r="H48" s="90" t="str">
        <f t="shared" si="0"/>
        <v/>
      </c>
      <c r="J48">
        <v>43</v>
      </c>
      <c r="K48" t="s">
        <v>529</v>
      </c>
      <c r="L48">
        <f t="shared" si="6"/>
        <v>1</v>
      </c>
      <c r="M48" s="13" t="s">
        <v>36</v>
      </c>
      <c r="N48" s="5" t="s">
        <v>18</v>
      </c>
      <c r="T48" s="5"/>
      <c r="U48" s="5"/>
      <c r="V48" s="5"/>
      <c r="W48" s="5"/>
    </row>
    <row r="49" spans="1:23" ht="15" thickBot="1" x14ac:dyDescent="0.35">
      <c r="A49">
        <f>VLOOKUP(C49,'UniqueAuthor#s'!$P$5:$Q$64,2,TRUE)</f>
        <v>8</v>
      </c>
      <c r="B49" t="str">
        <f>IF('Source NewCleanData'!$C335="lesson3",'Source NewCleanData'!C335,"")</f>
        <v>lesson3</v>
      </c>
      <c r="C49">
        <f>IF('Source NewCleanData'!$C335="lesson3",'Source NewCleanData'!D335,"")</f>
        <v>211663413</v>
      </c>
      <c r="D49" t="str">
        <f>IF('Source NewCleanData'!$C335="lesson3",'Source NewCleanData'!E335,"")</f>
        <v>requires1&lt;=|S|;</v>
      </c>
      <c r="E49" s="80" t="str">
        <f>IF('Source NewCleanData'!$C335="lesson3",'Source NewCleanData'!F335,"")</f>
        <v>2018-04-30T01:55:06.348Z</v>
      </c>
      <c r="F49" t="str">
        <f t="shared" si="2"/>
        <v>Incorrect</v>
      </c>
      <c r="H49" s="90" t="str">
        <f t="shared" si="0"/>
        <v/>
      </c>
      <c r="J49">
        <v>44</v>
      </c>
      <c r="K49" t="s">
        <v>530</v>
      </c>
      <c r="L49">
        <f t="shared" si="6"/>
        <v>1</v>
      </c>
      <c r="M49" s="13" t="s">
        <v>36</v>
      </c>
      <c r="N49" t="s">
        <v>39</v>
      </c>
      <c r="Q49" s="102"/>
      <c r="R49" s="103" t="s">
        <v>108</v>
      </c>
      <c r="S49" s="104"/>
      <c r="T49" s="119"/>
      <c r="U49" s="119"/>
      <c r="V49" s="119"/>
      <c r="W49" s="119"/>
    </row>
    <row r="50" spans="1:23" x14ac:dyDescent="0.3">
      <c r="A50">
        <f>VLOOKUP(C50,'UniqueAuthor#s'!$P$5:$Q$64,2,TRUE)</f>
        <v>8</v>
      </c>
      <c r="B50" t="str">
        <f>IF('Source NewCleanData'!$C336="lesson3",'Source NewCleanData'!C336,"")</f>
        <v>lesson3</v>
      </c>
      <c r="C50">
        <f>IF('Source NewCleanData'!$C336="lesson3",'Source NewCleanData'!D336,"")</f>
        <v>211663413</v>
      </c>
      <c r="D50" t="str">
        <f>IF('Source NewCleanData'!$C336="lesson3",'Source NewCleanData'!E336,"")</f>
        <v>requires1&lt;=|#S|;</v>
      </c>
      <c r="E50" s="80" t="str">
        <f>IF('Source NewCleanData'!$C336="lesson3",'Source NewCleanData'!F336,"")</f>
        <v>2018-04-30T01:55:34.840Z</v>
      </c>
      <c r="F50" t="str">
        <f t="shared" si="2"/>
        <v>Incorrect</v>
      </c>
      <c r="H50" s="90" t="str">
        <f t="shared" si="0"/>
        <v/>
      </c>
      <c r="J50">
        <v>45</v>
      </c>
      <c r="K50" t="s">
        <v>531</v>
      </c>
      <c r="L50">
        <f t="shared" si="6"/>
        <v>1</v>
      </c>
      <c r="M50" s="13" t="s">
        <v>36</v>
      </c>
      <c r="N50" s="13" t="s">
        <v>532</v>
      </c>
      <c r="Q50" s="96" t="s">
        <v>110</v>
      </c>
      <c r="R50" s="7" t="str">
        <f>COUNTIF($H$6:$H$245,"=Gave Up")&amp;" out of "&amp;'UniqueAuthor#s'!Q66&amp;" gave up"</f>
        <v>3 out of 60 gave up</v>
      </c>
      <c r="S50" s="112">
        <f>COUNTIF($H$6:$H$245,"=Gave Up")/'UniqueAuthor#s'!$Q$66</f>
        <v>0.05</v>
      </c>
      <c r="T50" s="105"/>
      <c r="U50" s="105"/>
      <c r="V50" s="105"/>
      <c r="W50" s="105"/>
    </row>
    <row r="51" spans="1:23" x14ac:dyDescent="0.3">
      <c r="A51">
        <f>VLOOKUP(C51,'UniqueAuthor#s'!$P$5:$Q$64,2,TRUE)</f>
        <v>8</v>
      </c>
      <c r="B51" t="str">
        <f>IF('Source NewCleanData'!$C337="lesson3",'Source NewCleanData'!C337,"")</f>
        <v>lesson3</v>
      </c>
      <c r="C51">
        <f>IF('Source NewCleanData'!$C337="lesson3",'Source NewCleanData'!D337,"")</f>
        <v>211663413</v>
      </c>
      <c r="D51" t="str">
        <f>IF('Source NewCleanData'!$C337="lesson3",'Source NewCleanData'!E337,"")</f>
        <v>requires1&lt;=|S|;</v>
      </c>
      <c r="E51" s="80" t="str">
        <f>IF('Source NewCleanData'!$C337="lesson3",'Source NewCleanData'!F337,"")</f>
        <v>2018-04-30T01:55:47.698Z</v>
      </c>
      <c r="F51" t="str">
        <f t="shared" si="2"/>
        <v>Incorrect</v>
      </c>
      <c r="H51" s="90" t="str">
        <f t="shared" si="0"/>
        <v/>
      </c>
      <c r="J51">
        <v>46</v>
      </c>
      <c r="K51" t="s">
        <v>533</v>
      </c>
      <c r="L51">
        <f t="shared" si="6"/>
        <v>1</v>
      </c>
      <c r="M51" s="13" t="s">
        <v>36</v>
      </c>
      <c r="N51" s="13" t="s">
        <v>532</v>
      </c>
      <c r="Q51" s="38"/>
      <c r="R51" s="5"/>
      <c r="S51" s="94"/>
      <c r="T51" s="5"/>
      <c r="U51" s="5"/>
      <c r="V51" s="5"/>
      <c r="W51" s="5"/>
    </row>
    <row r="52" spans="1:23" x14ac:dyDescent="0.3">
      <c r="A52">
        <f>VLOOKUP(C52,'UniqueAuthor#s'!$P$5:$Q$64,2,TRUE)</f>
        <v>8</v>
      </c>
      <c r="B52" t="str">
        <f>IF('Source NewCleanData'!$C338="lesson3",'Source NewCleanData'!C338,"")</f>
        <v>lesson3</v>
      </c>
      <c r="C52">
        <f>IF('Source NewCleanData'!$C338="lesson3",'Source NewCleanData'!D338,"")</f>
        <v>211663413</v>
      </c>
      <c r="D52" t="str">
        <f>IF('Source NewCleanData'!$C338="lesson3",'Source NewCleanData'!E338,"")</f>
        <v>requires1&lt;=|S|&lt;=3;</v>
      </c>
      <c r="E52" s="80" t="str">
        <f>IF('Source NewCleanData'!$C338="lesson3",'Source NewCleanData'!F338,"")</f>
        <v>2018-04-30T01:56:08.200Z</v>
      </c>
      <c r="F52" t="str">
        <f t="shared" si="2"/>
        <v>Incorrect</v>
      </c>
      <c r="H52" s="90" t="str">
        <f t="shared" si="0"/>
        <v/>
      </c>
      <c r="J52">
        <v>47</v>
      </c>
      <c r="K52" t="s">
        <v>534</v>
      </c>
      <c r="L52">
        <f t="shared" si="6"/>
        <v>1</v>
      </c>
      <c r="M52" s="13" t="s">
        <v>36</v>
      </c>
      <c r="N52" s="13" t="s">
        <v>532</v>
      </c>
      <c r="Q52" s="100" t="s">
        <v>113</v>
      </c>
      <c r="R52" s="5"/>
      <c r="S52" s="35"/>
      <c r="T52" s="5"/>
      <c r="U52" s="5"/>
      <c r="V52" s="5"/>
      <c r="W52" s="5"/>
    </row>
    <row r="53" spans="1:23" x14ac:dyDescent="0.3">
      <c r="A53">
        <f>VLOOKUP(C53,'UniqueAuthor#s'!$P$5:$Q$64,2,TRUE)</f>
        <v>8</v>
      </c>
      <c r="B53" t="str">
        <f>IF('Source NewCleanData'!$C339="lesson3",'Source NewCleanData'!C339,"")</f>
        <v>lesson3</v>
      </c>
      <c r="C53">
        <f>IF('Source NewCleanData'!$C339="lesson3",'Source NewCleanData'!D339,"")</f>
        <v>211663413</v>
      </c>
      <c r="D53" t="str">
        <f>IF('Source NewCleanData'!$C339="lesson3",'Source NewCleanData'!E339,"")</f>
        <v>requires|S|&gt;0;</v>
      </c>
      <c r="E53" s="80" t="str">
        <f>IF('Source NewCleanData'!$C339="lesson3",'Source NewCleanData'!F339,"")</f>
        <v>2018-04-30T01:56:26.990Z</v>
      </c>
      <c r="F53" t="str">
        <f t="shared" si="2"/>
        <v>Incorrect</v>
      </c>
      <c r="H53" s="90" t="str">
        <f t="shared" si="0"/>
        <v/>
      </c>
      <c r="J53">
        <v>48</v>
      </c>
      <c r="K53" t="s">
        <v>535</v>
      </c>
      <c r="L53">
        <f t="shared" si="6"/>
        <v>1</v>
      </c>
      <c r="M53" t="s">
        <v>42</v>
      </c>
      <c r="Q53" s="101" t="s">
        <v>115</v>
      </c>
      <c r="R53" s="5">
        <f>_xlfn.MINIFS($G$6:$G$245,$H$6:$H$245,"=Gave Up")</f>
        <v>1</v>
      </c>
      <c r="S53" s="35"/>
      <c r="T53" s="105"/>
      <c r="U53" s="105"/>
      <c r="V53" s="105"/>
      <c r="W53" s="105"/>
    </row>
    <row r="54" spans="1:23" x14ac:dyDescent="0.3">
      <c r="A54">
        <f>VLOOKUP(C54,'UniqueAuthor#s'!$P$5:$Q$64,2,TRUE)</f>
        <v>8</v>
      </c>
      <c r="B54" t="str">
        <f>IF('Source NewCleanData'!$C340="lesson3",'Source NewCleanData'!C340,"")</f>
        <v>lesson3</v>
      </c>
      <c r="C54">
        <f>IF('Source NewCleanData'!$C340="lesson3",'Source NewCleanData'!D340,"")</f>
        <v>211663413</v>
      </c>
      <c r="D54" t="str">
        <f>IF('Source NewCleanData'!$C340="lesson3",'Source NewCleanData'!E340,"")</f>
        <v>requires|S|&gt;=0;</v>
      </c>
      <c r="E54" s="80" t="str">
        <f>IF('Source NewCleanData'!$C340="lesson3",'Source NewCleanData'!F340,"")</f>
        <v>2018-04-30T01:57:17.399Z</v>
      </c>
      <c r="F54" t="str">
        <f t="shared" si="2"/>
        <v>Incorrect</v>
      </c>
      <c r="H54" s="90" t="str">
        <f t="shared" si="0"/>
        <v/>
      </c>
      <c r="J54">
        <v>49</v>
      </c>
      <c r="K54" t="s">
        <v>536</v>
      </c>
      <c r="L54">
        <f t="shared" si="6"/>
        <v>1</v>
      </c>
      <c r="M54" s="5" t="s">
        <v>18</v>
      </c>
      <c r="Q54" s="101" t="s">
        <v>117</v>
      </c>
      <c r="R54" s="5">
        <f>_xlfn.MAXIFS($G$6:$G$245,$H$6:$H$245,"=Gave Up")</f>
        <v>15</v>
      </c>
      <c r="S54" s="94"/>
      <c r="T54" s="5"/>
      <c r="U54" s="5"/>
      <c r="V54" s="5"/>
      <c r="W54" s="5"/>
    </row>
    <row r="55" spans="1:23" x14ac:dyDescent="0.3">
      <c r="A55">
        <f>VLOOKUP(C55,'UniqueAuthor#s'!$P$5:$Q$64,2,TRUE)</f>
        <v>8</v>
      </c>
      <c r="B55" t="str">
        <f>IF('Source NewCleanData'!$C341="lesson3",'Source NewCleanData'!C341,"")</f>
        <v>lesson3</v>
      </c>
      <c r="C55">
        <f>IF('Source NewCleanData'!$C341="lesson3",'Source NewCleanData'!D341,"")</f>
        <v>211663413</v>
      </c>
      <c r="D55" t="str">
        <f>IF('Source NewCleanData'!$C341="lesson3",'Source NewCleanData'!E341,"")</f>
        <v>requires|S|&gt;=1;</v>
      </c>
      <c r="E55" s="80" t="str">
        <f>IF('Source NewCleanData'!$C341="lesson3",'Source NewCleanData'!F341,"")</f>
        <v>2018-04-30T01:57:44.575Z</v>
      </c>
      <c r="F55" t="str">
        <f t="shared" si="2"/>
        <v>Incorrect</v>
      </c>
      <c r="H55" s="90" t="str">
        <f t="shared" si="0"/>
        <v/>
      </c>
      <c r="J55">
        <v>50</v>
      </c>
      <c r="K55" t="s">
        <v>537</v>
      </c>
      <c r="L55">
        <f t="shared" si="6"/>
        <v>1</v>
      </c>
      <c r="M55" t="s">
        <v>42</v>
      </c>
      <c r="Q55" s="96" t="s">
        <v>119</v>
      </c>
      <c r="R55" s="99">
        <f>AVERAGEIF($H$6:$H$245,"=Gave Up",$G$6:$G$245)</f>
        <v>7</v>
      </c>
      <c r="S55" s="35"/>
      <c r="T55" s="5"/>
      <c r="U55" s="5"/>
      <c r="V55" s="5"/>
      <c r="W55" s="5"/>
    </row>
    <row r="56" spans="1:23" ht="15" thickBot="1" x14ac:dyDescent="0.35">
      <c r="A56">
        <f>VLOOKUP(C56,'UniqueAuthor#s'!$P$5:$Q$64,2,TRUE)</f>
        <v>8</v>
      </c>
      <c r="B56" t="str">
        <f>IF('Source NewCleanData'!$C342="lesson3",'Source NewCleanData'!C342,"")</f>
        <v>lesson3</v>
      </c>
      <c r="C56">
        <f>IF('Source NewCleanData'!$C342="lesson3",'Source NewCleanData'!D342,"")</f>
        <v>211663413</v>
      </c>
      <c r="D56" t="str">
        <f>IF('Source NewCleanData'!$C342="lesson3",'Source NewCleanData'!E342,"")</f>
        <v>requires|S|=1;</v>
      </c>
      <c r="E56" s="80" t="str">
        <f>IF('Source NewCleanData'!$C342="lesson3",'Source NewCleanData'!F342,"")</f>
        <v>2018-04-30T01:57:56.499Z</v>
      </c>
      <c r="F56" t="str">
        <f t="shared" si="2"/>
        <v>Correct</v>
      </c>
      <c r="G56">
        <f>COUNTIF($C$6:$C$245,"="&amp;C56)</f>
        <v>8</v>
      </c>
      <c r="H56" s="90" t="str">
        <f t="shared" si="0"/>
        <v/>
      </c>
      <c r="J56">
        <v>51</v>
      </c>
      <c r="K56" t="s">
        <v>538</v>
      </c>
      <c r="L56">
        <f t="shared" si="6"/>
        <v>1</v>
      </c>
      <c r="M56" t="s">
        <v>42</v>
      </c>
      <c r="Q56" s="97" t="s">
        <v>121</v>
      </c>
      <c r="R56" s="98">
        <f>DSTDEV($G$5:$H$245,1,R58:R59)</f>
        <v>7.2111025509279782</v>
      </c>
      <c r="S56" s="44"/>
    </row>
    <row r="57" spans="1:23" x14ac:dyDescent="0.3">
      <c r="A57">
        <f>VLOOKUP(C57,'UniqueAuthor#s'!$P$5:$Q$64,2,TRUE)</f>
        <v>9</v>
      </c>
      <c r="B57" t="str">
        <f>IF('Source NewCleanData'!$C362="lesson3",'Source NewCleanData'!C362,"")</f>
        <v>lesson3</v>
      </c>
      <c r="C57">
        <f>IF('Source NewCleanData'!$C362="lesson3",'Source NewCleanData'!D362,"")</f>
        <v>244920322</v>
      </c>
      <c r="D57" t="str">
        <f>IF('Source NewCleanData'!$C362="lesson3",'Source NewCleanData'!E362,"")</f>
        <v>requires|S|=1;</v>
      </c>
      <c r="E57" s="80" t="str">
        <f>IF('Source NewCleanData'!$C362="lesson3",'Source NewCleanData'!F362,"")</f>
        <v>2018-04-25T18:26:16.091Z</v>
      </c>
      <c r="F57" t="str">
        <f t="shared" si="2"/>
        <v>Correct</v>
      </c>
      <c r="G57">
        <f>COUNTIF($C$6:$C$245,"="&amp;C57)</f>
        <v>1</v>
      </c>
      <c r="H57" s="90" t="str">
        <f t="shared" si="0"/>
        <v/>
      </c>
      <c r="J57">
        <v>52</v>
      </c>
      <c r="K57" t="s">
        <v>539</v>
      </c>
      <c r="L57">
        <f t="shared" si="6"/>
        <v>1</v>
      </c>
      <c r="M57" t="s">
        <v>42</v>
      </c>
      <c r="N57" s="5" t="s">
        <v>18</v>
      </c>
    </row>
    <row r="58" spans="1:23" x14ac:dyDescent="0.3">
      <c r="A58">
        <f>VLOOKUP(C58,'UniqueAuthor#s'!$P$5:$Q$64,2,TRUE)</f>
        <v>10</v>
      </c>
      <c r="B58" t="str">
        <f>IF('Source NewCleanData'!$C377="lesson3",'Source NewCleanData'!C377,"")</f>
        <v>lesson3</v>
      </c>
      <c r="C58">
        <f>IF('Source NewCleanData'!$C377="lesson3",'Source NewCleanData'!D377,"")</f>
        <v>246635549</v>
      </c>
      <c r="D58" t="str">
        <f>IF('Source NewCleanData'!$C377="lesson3",'Source NewCleanData'!E377,"")</f>
        <v>requires|S|&gt;0;</v>
      </c>
      <c r="E58" s="80" t="str">
        <f>IF('Source NewCleanData'!$C377="lesson3",'Source NewCleanData'!F377,"")</f>
        <v>2018-05-04T02:12:05.011Z</v>
      </c>
      <c r="F58" t="str">
        <f t="shared" si="2"/>
        <v>Incorrect</v>
      </c>
      <c r="H58" s="90" t="str">
        <f t="shared" si="0"/>
        <v/>
      </c>
      <c r="J58">
        <v>53</v>
      </c>
      <c r="K58" t="s">
        <v>540</v>
      </c>
      <c r="L58">
        <f t="shared" si="6"/>
        <v>1</v>
      </c>
      <c r="M58" t="s">
        <v>42</v>
      </c>
      <c r="N58" s="5" t="s">
        <v>18</v>
      </c>
      <c r="R58" t="s">
        <v>13</v>
      </c>
    </row>
    <row r="59" spans="1:23" x14ac:dyDescent="0.3">
      <c r="A59">
        <f>VLOOKUP(C59,'UniqueAuthor#s'!$P$5:$Q$64,2,TRUE)</f>
        <v>10</v>
      </c>
      <c r="B59" t="str">
        <f>IF('Source NewCleanData'!$C378="lesson3",'Source NewCleanData'!C378,"")</f>
        <v>lesson3</v>
      </c>
      <c r="C59">
        <f>IF('Source NewCleanData'!$C378="lesson3",'Source NewCleanData'!D378,"")</f>
        <v>246635549</v>
      </c>
      <c r="D59" t="str">
        <f>IF('Source NewCleanData'!$C378="lesson3",'Source NewCleanData'!E378,"")</f>
        <v>requires|S|=1;</v>
      </c>
      <c r="E59" s="80" t="str">
        <f>IF('Source NewCleanData'!$C378="lesson3",'Source NewCleanData'!F378,"")</f>
        <v>2018-05-04T02:12:27.978Z</v>
      </c>
      <c r="F59" t="str">
        <f t="shared" si="2"/>
        <v>Correct</v>
      </c>
      <c r="G59">
        <f>COUNTIF($C$6:$C$245,"="&amp;C59)</f>
        <v>2</v>
      </c>
      <c r="H59" s="90" t="str">
        <f t="shared" si="0"/>
        <v/>
      </c>
      <c r="J59">
        <v>54</v>
      </c>
      <c r="K59" t="s">
        <v>541</v>
      </c>
      <c r="L59">
        <f t="shared" si="6"/>
        <v>1</v>
      </c>
      <c r="M59" t="s">
        <v>42</v>
      </c>
      <c r="R59" t="str">
        <f>"Gave Up"</f>
        <v>Gave Up</v>
      </c>
    </row>
    <row r="60" spans="1:23" x14ac:dyDescent="0.3">
      <c r="A60">
        <f>VLOOKUP(C60,'UniqueAuthor#s'!$P$5:$Q$64,2,TRUE)</f>
        <v>11</v>
      </c>
      <c r="B60" t="str">
        <f>IF('Source NewCleanData'!$C401="lesson3",'Source NewCleanData'!C401,"")</f>
        <v>lesson3</v>
      </c>
      <c r="C60">
        <f>IF('Source NewCleanData'!$C401="lesson3",'Source NewCleanData'!D401,"")</f>
        <v>255664131</v>
      </c>
      <c r="D60" t="str">
        <f>IF('Source NewCleanData'!$C401="lesson3",'Source NewCleanData'!E401,"")</f>
        <v>requires|S|&gt;=1;</v>
      </c>
      <c r="E60" s="80" t="str">
        <f>IF('Source NewCleanData'!$C401="lesson3",'Source NewCleanData'!F401,"")</f>
        <v>2018-04-26T16:53:39.246Z</v>
      </c>
      <c r="F60" t="str">
        <f t="shared" si="2"/>
        <v>Incorrect</v>
      </c>
      <c r="H60" s="90" t="str">
        <f t="shared" si="0"/>
        <v/>
      </c>
      <c r="J60">
        <v>55</v>
      </c>
      <c r="K60" t="s">
        <v>542</v>
      </c>
      <c r="L60">
        <f t="shared" si="6"/>
        <v>1</v>
      </c>
      <c r="M60" t="s">
        <v>42</v>
      </c>
    </row>
    <row r="61" spans="1:23" x14ac:dyDescent="0.3">
      <c r="A61">
        <f>VLOOKUP(C61,'UniqueAuthor#s'!$P$5:$Q$64,2,TRUE)</f>
        <v>11</v>
      </c>
      <c r="B61" t="str">
        <f>IF('Source NewCleanData'!$C402="lesson3",'Source NewCleanData'!C402,"")</f>
        <v>lesson3</v>
      </c>
      <c r="C61">
        <f>IF('Source NewCleanData'!$C402="lesson3",'Source NewCleanData'!D402,"")</f>
        <v>255664131</v>
      </c>
      <c r="D61" t="str">
        <f>IF('Source NewCleanData'!$C402="lesson3",'Source NewCleanData'!E402,"")</f>
        <v>requires|S|&gt;0;</v>
      </c>
      <c r="E61" s="80" t="str">
        <f>IF('Source NewCleanData'!$C402="lesson3",'Source NewCleanData'!F402,"")</f>
        <v>2018-04-26T16:53:56.701Z</v>
      </c>
      <c r="F61" t="str">
        <f t="shared" si="2"/>
        <v>Incorrect</v>
      </c>
      <c r="H61" s="90" t="str">
        <f t="shared" si="0"/>
        <v/>
      </c>
      <c r="J61">
        <v>56</v>
      </c>
      <c r="K61" t="s">
        <v>543</v>
      </c>
      <c r="L61">
        <f t="shared" si="6"/>
        <v>1</v>
      </c>
      <c r="M61" t="s">
        <v>42</v>
      </c>
    </row>
    <row r="62" spans="1:23" x14ac:dyDescent="0.3">
      <c r="A62">
        <f>VLOOKUP(C62,'UniqueAuthor#s'!$P$5:$Q$64,2,TRUE)</f>
        <v>11</v>
      </c>
      <c r="B62" t="str">
        <f>IF('Source NewCleanData'!$C403="lesson3",'Source NewCleanData'!C403,"")</f>
        <v>lesson3</v>
      </c>
      <c r="C62">
        <f>IF('Source NewCleanData'!$C403="lesson3",'Source NewCleanData'!D403,"")</f>
        <v>255664131</v>
      </c>
      <c r="D62" t="str">
        <f>IF('Source NewCleanData'!$C403="lesson3",'Source NewCleanData'!E403,"")</f>
        <v>requiresS!=Empty_String;</v>
      </c>
      <c r="E62" s="80" t="str">
        <f>IF('Source NewCleanData'!$C403="lesson3",'Source NewCleanData'!F403,"")</f>
        <v>2018-04-26T16:54:44.799Z</v>
      </c>
      <c r="F62" t="str">
        <f t="shared" si="2"/>
        <v>Incorrect</v>
      </c>
      <c r="H62" s="90" t="str">
        <f t="shared" si="0"/>
        <v/>
      </c>
      <c r="J62">
        <v>57</v>
      </c>
      <c r="K62" t="s">
        <v>544</v>
      </c>
      <c r="L62">
        <f t="shared" si="6"/>
        <v>1</v>
      </c>
      <c r="M62" t="s">
        <v>39</v>
      </c>
    </row>
    <row r="63" spans="1:23" x14ac:dyDescent="0.3">
      <c r="A63">
        <f>VLOOKUP(C63,'UniqueAuthor#s'!$P$5:$Q$64,2,TRUE)</f>
        <v>11</v>
      </c>
      <c r="B63" t="str">
        <f>IF('Source NewCleanData'!$C404="lesson3",'Source NewCleanData'!C404,"")</f>
        <v>lesson3</v>
      </c>
      <c r="C63">
        <f>IF('Source NewCleanData'!$C404="lesson3",'Source NewCleanData'!D404,"")</f>
        <v>255664131</v>
      </c>
      <c r="D63" t="str">
        <f>IF('Source NewCleanData'!$C404="lesson3",'Source NewCleanData'!E404,"")</f>
        <v>requires|S|&gt;0and|S|&lt;=3;</v>
      </c>
      <c r="E63" s="80" t="str">
        <f>IF('Source NewCleanData'!$C404="lesson3",'Source NewCleanData'!F404,"")</f>
        <v>2018-04-26T16:55:36.131Z</v>
      </c>
      <c r="F63" t="str">
        <f t="shared" si="2"/>
        <v>Incorrect</v>
      </c>
      <c r="H63" s="90" t="str">
        <f t="shared" si="0"/>
        <v/>
      </c>
      <c r="J63">
        <v>58</v>
      </c>
      <c r="K63" t="s">
        <v>545</v>
      </c>
      <c r="L63">
        <f t="shared" si="6"/>
        <v>1</v>
      </c>
      <c r="M63" t="s">
        <v>42</v>
      </c>
    </row>
    <row r="64" spans="1:23" x14ac:dyDescent="0.3">
      <c r="A64">
        <f>VLOOKUP(C64,'UniqueAuthor#s'!$P$5:$Q$64,2,TRUE)</f>
        <v>11</v>
      </c>
      <c r="B64" t="str">
        <f>IF('Source NewCleanData'!$C405="lesson3",'Source NewCleanData'!C405,"")</f>
        <v>lesson3</v>
      </c>
      <c r="C64">
        <f>IF('Source NewCleanData'!$C405="lesson3",'Source NewCleanData'!D405,"")</f>
        <v>255664131</v>
      </c>
      <c r="D64" t="str">
        <f>IF('Source NewCleanData'!$C405="lesson3",'Source NewCleanData'!E405,"")</f>
        <v>requires1&lt;=|S|;</v>
      </c>
      <c r="E64" s="80" t="str">
        <f>IF('Source NewCleanData'!$C405="lesson3",'Source NewCleanData'!F405,"")</f>
        <v>2018-04-26T16:56:23.412Z</v>
      </c>
      <c r="F64" t="str">
        <f t="shared" si="2"/>
        <v>Incorrect</v>
      </c>
      <c r="H64" s="90" t="str">
        <f t="shared" si="0"/>
        <v/>
      </c>
      <c r="J64">
        <v>59</v>
      </c>
      <c r="K64" t="s">
        <v>546</v>
      </c>
      <c r="L64">
        <f t="shared" si="6"/>
        <v>1</v>
      </c>
      <c r="M64" t="s">
        <v>42</v>
      </c>
    </row>
    <row r="65" spans="1:15" x14ac:dyDescent="0.3">
      <c r="A65">
        <f>VLOOKUP(C65,'UniqueAuthor#s'!$P$5:$Q$64,2,TRUE)</f>
        <v>11</v>
      </c>
      <c r="B65" t="str">
        <f>IF('Source NewCleanData'!$C406="lesson3",'Source NewCleanData'!C406,"")</f>
        <v>lesson3</v>
      </c>
      <c r="C65">
        <f>IF('Source NewCleanData'!$C406="lesson3",'Source NewCleanData'!D406,"")</f>
        <v>255664131</v>
      </c>
      <c r="D65" t="str">
        <f>IF('Source NewCleanData'!$C406="lesson3",'Source NewCleanData'!E406,"")</f>
        <v>requiresS&gt;0;</v>
      </c>
      <c r="E65" s="80" t="str">
        <f>IF('Source NewCleanData'!$C406="lesson3",'Source NewCleanData'!F406,"")</f>
        <v>2018-04-26T16:57:06.220Z</v>
      </c>
      <c r="F65" t="str">
        <f t="shared" si="2"/>
        <v>Incorrect</v>
      </c>
      <c r="H65" s="90" t="str">
        <f t="shared" si="0"/>
        <v/>
      </c>
      <c r="J65">
        <v>60</v>
      </c>
      <c r="K65" t="s">
        <v>547</v>
      </c>
      <c r="L65">
        <f t="shared" si="6"/>
        <v>1</v>
      </c>
      <c r="M65" t="s">
        <v>42</v>
      </c>
    </row>
    <row r="66" spans="1:15" x14ac:dyDescent="0.3">
      <c r="A66">
        <f>VLOOKUP(C66,'UniqueAuthor#s'!$P$5:$Q$64,2,TRUE)</f>
        <v>11</v>
      </c>
      <c r="B66" t="str">
        <f>IF('Source NewCleanData'!$C407="lesson3",'Source NewCleanData'!C407,"")</f>
        <v>lesson3</v>
      </c>
      <c r="C66">
        <f>IF('Source NewCleanData'!$C407="lesson3",'Source NewCleanData'!D407,"")</f>
        <v>255664131</v>
      </c>
      <c r="D66" t="str">
        <f>IF('Source NewCleanData'!$C407="lesson3",'Source NewCleanData'!E407,"")</f>
        <v>requires|S|&gt;0;</v>
      </c>
      <c r="E66" s="80" t="str">
        <f>IF('Source NewCleanData'!$C407="lesson3",'Source NewCleanData'!F407,"")</f>
        <v>2018-04-26T16:57:19.247Z</v>
      </c>
      <c r="F66" t="str">
        <f t="shared" si="2"/>
        <v>Incorrect</v>
      </c>
      <c r="H66" s="90" t="str">
        <f t="shared" si="0"/>
        <v/>
      </c>
      <c r="J66">
        <v>61</v>
      </c>
      <c r="K66" t="s">
        <v>548</v>
      </c>
      <c r="L66">
        <f t="shared" si="6"/>
        <v>1</v>
      </c>
      <c r="M66" s="13" t="s">
        <v>36</v>
      </c>
    </row>
    <row r="67" spans="1:15" x14ac:dyDescent="0.3">
      <c r="A67">
        <f>VLOOKUP(C67,'UniqueAuthor#s'!$P$5:$Q$64,2,TRUE)</f>
        <v>11</v>
      </c>
      <c r="B67" t="str">
        <f>IF('Source NewCleanData'!$C408="lesson3",'Source NewCleanData'!C408,"")</f>
        <v>lesson3</v>
      </c>
      <c r="C67">
        <f>IF('Source NewCleanData'!$C408="lesson3",'Source NewCleanData'!D408,"")</f>
        <v>255664131</v>
      </c>
      <c r="D67" t="str">
        <f>IF('Source NewCleanData'!$C408="lesson3",'Source NewCleanData'!E408,"")</f>
        <v>requires|S|=1;</v>
      </c>
      <c r="E67" s="80" t="str">
        <f>IF('Source NewCleanData'!$C408="lesson3",'Source NewCleanData'!F408,"")</f>
        <v>2018-04-26T16:59:41.769Z</v>
      </c>
      <c r="F67" t="str">
        <f t="shared" si="2"/>
        <v>Correct</v>
      </c>
      <c r="G67">
        <f>COUNTIF($C$6:$C$245,"="&amp;C67)</f>
        <v>8</v>
      </c>
      <c r="H67" s="90" t="str">
        <f t="shared" si="0"/>
        <v/>
      </c>
      <c r="J67">
        <v>62</v>
      </c>
      <c r="K67" t="s">
        <v>549</v>
      </c>
      <c r="L67">
        <f t="shared" si="6"/>
        <v>1</v>
      </c>
      <c r="M67" s="13" t="s">
        <v>36</v>
      </c>
    </row>
    <row r="68" spans="1:15" x14ac:dyDescent="0.3">
      <c r="A68">
        <f>VLOOKUP(C68,'UniqueAuthor#s'!$P$5:$Q$64,2,TRUE)</f>
        <v>12</v>
      </c>
      <c r="B68" t="str">
        <f>IF('Source NewCleanData'!$C437="lesson3",'Source NewCleanData'!C437,"")</f>
        <v>lesson3</v>
      </c>
      <c r="C68">
        <f>IF('Source NewCleanData'!$C437="lesson3",'Source NewCleanData'!D437,"")</f>
        <v>256272415</v>
      </c>
      <c r="D68" t="str">
        <f>IF('Source NewCleanData'!$C437="lesson3",'Source NewCleanData'!E437,"")</f>
        <v>requires|S|&gt;=1;</v>
      </c>
      <c r="E68" s="80" t="str">
        <f>IF('Source NewCleanData'!$C437="lesson3",'Source NewCleanData'!F437,"")</f>
        <v>2018-04-26T23:07:00.473Z</v>
      </c>
      <c r="F68" t="str">
        <f t="shared" si="2"/>
        <v>Incorrect</v>
      </c>
      <c r="H68" s="90" t="str">
        <f t="shared" si="0"/>
        <v/>
      </c>
      <c r="J68">
        <v>63</v>
      </c>
      <c r="K68" t="s">
        <v>550</v>
      </c>
      <c r="L68">
        <f t="shared" si="6"/>
        <v>1</v>
      </c>
      <c r="M68" t="s">
        <v>42</v>
      </c>
    </row>
    <row r="69" spans="1:15" x14ac:dyDescent="0.3">
      <c r="A69">
        <f>VLOOKUP(C69,'UniqueAuthor#s'!$P$5:$Q$64,2,TRUE)</f>
        <v>12</v>
      </c>
      <c r="B69" t="str">
        <f>IF('Source NewCleanData'!$C438="lesson3",'Source NewCleanData'!C438,"")</f>
        <v>lesson3</v>
      </c>
      <c r="C69">
        <f>IF('Source NewCleanData'!$C438="lesson3",'Source NewCleanData'!D438,"")</f>
        <v>256272415</v>
      </c>
      <c r="D69" t="str">
        <f>IF('Source NewCleanData'!$C438="lesson3",'Source NewCleanData'!E438,"")</f>
        <v>requires|S|=1;</v>
      </c>
      <c r="E69" s="80" t="str">
        <f>IF('Source NewCleanData'!$C438="lesson3",'Source NewCleanData'!F438,"")</f>
        <v>2018-04-26T23:07:37.805Z</v>
      </c>
      <c r="F69" t="str">
        <f t="shared" si="2"/>
        <v>Correct</v>
      </c>
      <c r="G69">
        <f>COUNTIF($C$6:$C$245,"="&amp;C69)</f>
        <v>2</v>
      </c>
      <c r="H69" s="90" t="str">
        <f t="shared" si="0"/>
        <v/>
      </c>
      <c r="J69">
        <v>64</v>
      </c>
      <c r="K69" t="s">
        <v>551</v>
      </c>
      <c r="L69">
        <f t="shared" si="6"/>
        <v>1</v>
      </c>
      <c r="M69" t="s">
        <v>42</v>
      </c>
      <c r="N69" s="5" t="s">
        <v>18</v>
      </c>
      <c r="O69" t="s">
        <v>39</v>
      </c>
    </row>
    <row r="70" spans="1:15" x14ac:dyDescent="0.3">
      <c r="A70">
        <f>VLOOKUP(C70,'UniqueAuthor#s'!$P$5:$Q$64,2,TRUE)</f>
        <v>13</v>
      </c>
      <c r="B70" t="str">
        <f>IF('Source NewCleanData'!$C478="lesson3",'Source NewCleanData'!C478,"")</f>
        <v>lesson3</v>
      </c>
      <c r="C70">
        <f>IF('Source NewCleanData'!$C478="lesson3",'Source NewCleanData'!D478,"")</f>
        <v>265083727</v>
      </c>
      <c r="D70" t="str">
        <f>IF('Source NewCleanData'!$C478="lesson3",'Source NewCleanData'!E478,"")</f>
        <v>requires|S|&lt;=Max_Depth;</v>
      </c>
      <c r="E70" s="80" t="str">
        <f>IF('Source NewCleanData'!$C478="lesson3",'Source NewCleanData'!F478,"")</f>
        <v>2018-04-29T22:12:06.876Z</v>
      </c>
      <c r="F70" t="str">
        <f t="shared" si="2"/>
        <v>Incorrect</v>
      </c>
      <c r="H70" s="90" t="str">
        <f t="shared" ref="H70:H133" si="7">IF(AND($G70&gt;0,$F70="Incorrect"),"Gave Up","")</f>
        <v/>
      </c>
      <c r="J70">
        <v>65</v>
      </c>
      <c r="K70" t="s">
        <v>552</v>
      </c>
      <c r="L70">
        <f t="shared" si="6"/>
        <v>1</v>
      </c>
      <c r="M70" t="s">
        <v>42</v>
      </c>
      <c r="N70" s="5" t="s">
        <v>18</v>
      </c>
      <c r="O70" t="s">
        <v>39</v>
      </c>
    </row>
    <row r="71" spans="1:15" x14ac:dyDescent="0.3">
      <c r="A71">
        <f>VLOOKUP(C71,'UniqueAuthor#s'!$P$5:$Q$64,2,TRUE)</f>
        <v>13</v>
      </c>
      <c r="B71" t="str">
        <f>IF('Source NewCleanData'!$C479="lesson3",'Source NewCleanData'!C479,"")</f>
        <v>lesson3</v>
      </c>
      <c r="C71">
        <f>IF('Source NewCleanData'!$C479="lesson3",'Source NewCleanData'!D479,"")</f>
        <v>265083727</v>
      </c>
      <c r="D71" t="str">
        <f>IF('Source NewCleanData'!$C479="lesson3",'Source NewCleanData'!E479,"")</f>
        <v>requires1&lt;=|S|;</v>
      </c>
      <c r="E71" s="80" t="str">
        <f>IF('Source NewCleanData'!$C479="lesson3",'Source NewCleanData'!F479,"")</f>
        <v>2018-04-29T22:12:21.036Z</v>
      </c>
      <c r="F71" t="str">
        <f t="shared" ref="F71:F134" si="8">IF(OR($D71=$R$9,$D71=$R$10,$D71=$R$11),"Correct","Incorrect")</f>
        <v>Incorrect</v>
      </c>
      <c r="H71" s="90" t="str">
        <f t="shared" si="7"/>
        <v/>
      </c>
      <c r="J71">
        <v>66</v>
      </c>
      <c r="K71" t="s">
        <v>553</v>
      </c>
      <c r="L71">
        <f t="shared" si="6"/>
        <v>1</v>
      </c>
      <c r="M71" t="s">
        <v>42</v>
      </c>
      <c r="N71" s="13" t="s">
        <v>63</v>
      </c>
    </row>
    <row r="72" spans="1:15" x14ac:dyDescent="0.3">
      <c r="A72">
        <f>VLOOKUP(C72,'UniqueAuthor#s'!$P$5:$Q$64,2,TRUE)</f>
        <v>13</v>
      </c>
      <c r="B72" t="str">
        <f>IF('Source NewCleanData'!$C480="lesson3",'Source NewCleanData'!C480,"")</f>
        <v>lesson3</v>
      </c>
      <c r="C72">
        <f>IF('Source NewCleanData'!$C480="lesson3",'Source NewCleanData'!D480,"")</f>
        <v>265083727</v>
      </c>
      <c r="D72" t="str">
        <f>IF('Source NewCleanData'!$C480="lesson3",'Source NewCleanData'!E480,"")</f>
        <v>requires1&lt;=|S|;</v>
      </c>
      <c r="E72" s="80" t="str">
        <f>IF('Source NewCleanData'!$C480="lesson3",'Source NewCleanData'!F480,"")</f>
        <v>2018-04-29T22:14:18.170Z</v>
      </c>
      <c r="F72" t="str">
        <f t="shared" si="8"/>
        <v>Incorrect</v>
      </c>
      <c r="H72" s="90" t="str">
        <f t="shared" si="7"/>
        <v/>
      </c>
    </row>
    <row r="73" spans="1:15" x14ac:dyDescent="0.3">
      <c r="A73">
        <f>VLOOKUP(C73,'UniqueAuthor#s'!$P$5:$Q$64,2,TRUE)</f>
        <v>13</v>
      </c>
      <c r="B73" t="str">
        <f>IF('Source NewCleanData'!$C481="lesson3",'Source NewCleanData'!C481,"")</f>
        <v>lesson3</v>
      </c>
      <c r="C73">
        <f>IF('Source NewCleanData'!$C481="lesson3",'Source NewCleanData'!D481,"")</f>
        <v>265083727</v>
      </c>
      <c r="D73" t="str">
        <f>IF('Source NewCleanData'!$C481="lesson3",'Source NewCleanData'!E481,"")</f>
        <v>requires1&lt;=#S;</v>
      </c>
      <c r="E73" s="80" t="str">
        <f>IF('Source NewCleanData'!$C481="lesson3",'Source NewCleanData'!F481,"")</f>
        <v>2018-04-29T22:14:29.872Z</v>
      </c>
      <c r="F73" t="str">
        <f t="shared" si="8"/>
        <v>Incorrect</v>
      </c>
      <c r="H73" s="90" t="str">
        <f t="shared" si="7"/>
        <v/>
      </c>
    </row>
    <row r="74" spans="1:15" x14ac:dyDescent="0.3">
      <c r="A74">
        <f>VLOOKUP(C74,'UniqueAuthor#s'!$P$5:$Q$64,2,TRUE)</f>
        <v>13</v>
      </c>
      <c r="B74" t="str">
        <f>IF('Source NewCleanData'!$C482="lesson3",'Source NewCleanData'!C482,"")</f>
        <v>lesson3</v>
      </c>
      <c r="C74">
        <f>IF('Source NewCleanData'!$C482="lesson3",'Source NewCleanData'!D482,"")</f>
        <v>265083727</v>
      </c>
      <c r="D74" t="str">
        <f>IF('Source NewCleanData'!$C482="lesson3",'Source NewCleanData'!E482,"")</f>
        <v>requires1&lt;=|#S|;</v>
      </c>
      <c r="E74" s="80" t="str">
        <f>IF('Source NewCleanData'!$C482="lesson3",'Source NewCleanData'!F482,"")</f>
        <v>2018-04-29T22:14:47.657Z</v>
      </c>
      <c r="F74" t="str">
        <f t="shared" si="8"/>
        <v>Incorrect</v>
      </c>
      <c r="G74">
        <f>COUNTIF($C$6:$C$245,"="&amp;C74)</f>
        <v>5</v>
      </c>
      <c r="H74" s="90" t="str">
        <f t="shared" si="7"/>
        <v>Gave Up</v>
      </c>
    </row>
    <row r="75" spans="1:15" x14ac:dyDescent="0.3">
      <c r="A75">
        <f>VLOOKUP(C75,'UniqueAuthor#s'!$P$5:$Q$64,2,TRUE)</f>
        <v>14</v>
      </c>
      <c r="B75" t="str">
        <f>IF('Source NewCleanData'!$C488="lesson3",'Source NewCleanData'!C488,"")</f>
        <v>lesson3</v>
      </c>
      <c r="C75">
        <f>IF('Source NewCleanData'!$C488="lesson3",'Source NewCleanData'!D488,"")</f>
        <v>271627384</v>
      </c>
      <c r="D75" t="str">
        <f>IF('Source NewCleanData'!$C488="lesson3",'Source NewCleanData'!E488,"")</f>
        <v>requires|S|&gt;=1;</v>
      </c>
      <c r="E75" s="80" t="str">
        <f>IF('Source NewCleanData'!$C488="lesson3",'Source NewCleanData'!F488,"")</f>
        <v>2018-04-24T02:57:57.600Z</v>
      </c>
      <c r="F75" t="str">
        <f t="shared" si="8"/>
        <v>Incorrect</v>
      </c>
      <c r="H75" s="90" t="str">
        <f t="shared" si="7"/>
        <v/>
      </c>
    </row>
    <row r="76" spans="1:15" x14ac:dyDescent="0.3">
      <c r="A76">
        <f>VLOOKUP(C76,'UniqueAuthor#s'!$P$5:$Q$64,2,TRUE)</f>
        <v>14</v>
      </c>
      <c r="B76" t="str">
        <f>IF('Source NewCleanData'!$C489="lesson3",'Source NewCleanData'!C489,"")</f>
        <v>lesson3</v>
      </c>
      <c r="C76">
        <f>IF('Source NewCleanData'!$C489="lesson3",'Source NewCleanData'!D489,"")</f>
        <v>271627384</v>
      </c>
      <c r="D76" t="str">
        <f>IF('Source NewCleanData'!$C489="lesson3",'Source NewCleanData'!E489,"")</f>
        <v>requires|S|=1;</v>
      </c>
      <c r="E76" s="80" t="str">
        <f>IF('Source NewCleanData'!$C489="lesson3",'Source NewCleanData'!F489,"")</f>
        <v>2018-04-24T02:58:35.410Z</v>
      </c>
      <c r="F76" t="str">
        <f t="shared" si="8"/>
        <v>Correct</v>
      </c>
      <c r="G76">
        <f>COUNTIF($C$6:$C$245,"="&amp;C76)</f>
        <v>2</v>
      </c>
      <c r="H76" s="90" t="str">
        <f t="shared" si="7"/>
        <v/>
      </c>
    </row>
    <row r="77" spans="1:15" x14ac:dyDescent="0.3">
      <c r="A77">
        <f>VLOOKUP(C77,'UniqueAuthor#s'!$P$5:$Q$64,2,TRUE)</f>
        <v>15</v>
      </c>
      <c r="B77" t="str">
        <f>IF('Source NewCleanData'!$C499="lesson3",'Source NewCleanData'!C499,"")</f>
        <v>lesson3</v>
      </c>
      <c r="C77">
        <f>IF('Source NewCleanData'!$C499="lesson3",'Source NewCleanData'!D499,"")</f>
        <v>277475471</v>
      </c>
      <c r="D77" t="str">
        <f>IF('Source NewCleanData'!$C499="lesson3",'Source NewCleanData'!E499,"")</f>
        <v>requires|S|&gt;0;</v>
      </c>
      <c r="E77" s="80" t="str">
        <f>IF('Source NewCleanData'!$C499="lesson3",'Source NewCleanData'!F499,"")</f>
        <v>2018-04-26T04:20:34.295Z</v>
      </c>
      <c r="F77" t="str">
        <f t="shared" si="8"/>
        <v>Incorrect</v>
      </c>
      <c r="H77" s="90" t="str">
        <f t="shared" si="7"/>
        <v/>
      </c>
    </row>
    <row r="78" spans="1:15" x14ac:dyDescent="0.3">
      <c r="A78">
        <f>VLOOKUP(C78,'UniqueAuthor#s'!$P$5:$Q$64,2,TRUE)</f>
        <v>15</v>
      </c>
      <c r="B78" t="str">
        <f>IF('Source NewCleanData'!$C500="lesson3",'Source NewCleanData'!C500,"")</f>
        <v>lesson3</v>
      </c>
      <c r="C78">
        <f>IF('Source NewCleanData'!$C500="lesson3",'Source NewCleanData'!D500,"")</f>
        <v>277475471</v>
      </c>
      <c r="D78" t="str">
        <f>IF('Source NewCleanData'!$C500="lesson3",'Source NewCleanData'!E500,"")</f>
        <v>requires|S|=1;</v>
      </c>
      <c r="E78" s="80" t="str">
        <f>IF('Source NewCleanData'!$C500="lesson3",'Source NewCleanData'!F500,"")</f>
        <v>2018-04-26T04:20:55.727Z</v>
      </c>
      <c r="F78" t="str">
        <f t="shared" si="8"/>
        <v>Correct</v>
      </c>
      <c r="G78">
        <f>COUNTIF($C$6:$C$245,"="&amp;C78)</f>
        <v>2</v>
      </c>
      <c r="H78" s="90" t="str">
        <f t="shared" si="7"/>
        <v/>
      </c>
    </row>
    <row r="79" spans="1:15" x14ac:dyDescent="0.3">
      <c r="A79">
        <f>VLOOKUP(C79,'UniqueAuthor#s'!$P$5:$Q$64,2,TRUE)</f>
        <v>16</v>
      </c>
      <c r="B79" t="str">
        <f>IF('Source NewCleanData'!$C516="lesson3",'Source NewCleanData'!C516,"")</f>
        <v>lesson3</v>
      </c>
      <c r="C79">
        <f>IF('Source NewCleanData'!$C516="lesson3",'Source NewCleanData'!D516,"")</f>
        <v>295685076</v>
      </c>
      <c r="D79" t="str">
        <f>IF('Source NewCleanData'!$C516="lesson3",'Source NewCleanData'!E516,"")</f>
        <v>requires|S|=1;</v>
      </c>
      <c r="E79" s="80" t="str">
        <f>IF('Source NewCleanData'!$C516="lesson3",'Source NewCleanData'!F516,"")</f>
        <v>2018-04-28T16:18:52.721Z</v>
      </c>
      <c r="F79" t="str">
        <f t="shared" si="8"/>
        <v>Correct</v>
      </c>
      <c r="G79">
        <f>COUNTIF($C$6:$C$245,"="&amp;C79)</f>
        <v>1</v>
      </c>
      <c r="H79" s="90" t="str">
        <f t="shared" si="7"/>
        <v/>
      </c>
    </row>
    <row r="80" spans="1:15" x14ac:dyDescent="0.3">
      <c r="A80">
        <f>VLOOKUP(C80,'UniqueAuthor#s'!$P$5:$Q$64,2,TRUE)</f>
        <v>17</v>
      </c>
      <c r="B80" t="str">
        <f>IF('Source NewCleanData'!$C539="lesson3",'Source NewCleanData'!C539,"")</f>
        <v>lesson3</v>
      </c>
      <c r="C80">
        <f>IF('Source NewCleanData'!$C539="lesson3",'Source NewCleanData'!D539,"")</f>
        <v>333030749</v>
      </c>
      <c r="D80" t="str">
        <f>IF('Source NewCleanData'!$C539="lesson3",'Source NewCleanData'!E539,"")</f>
        <v>requires|S|&gt;1;</v>
      </c>
      <c r="E80" s="80" t="str">
        <f>IF('Source NewCleanData'!$C539="lesson3",'Source NewCleanData'!F539,"")</f>
        <v>2018-04-26T04:17:55.366Z</v>
      </c>
      <c r="F80" t="str">
        <f t="shared" si="8"/>
        <v>Incorrect</v>
      </c>
      <c r="H80" s="90" t="str">
        <f t="shared" si="7"/>
        <v/>
      </c>
    </row>
    <row r="81" spans="1:8" x14ac:dyDescent="0.3">
      <c r="A81">
        <f>VLOOKUP(C81,'UniqueAuthor#s'!$P$5:$Q$64,2,TRUE)</f>
        <v>17</v>
      </c>
      <c r="B81" t="str">
        <f>IF('Source NewCleanData'!$C540="lesson3",'Source NewCleanData'!C540,"")</f>
        <v>lesson3</v>
      </c>
      <c r="C81">
        <f>IF('Source NewCleanData'!$C540="lesson3",'Source NewCleanData'!D540,"")</f>
        <v>333030749</v>
      </c>
      <c r="D81" t="str">
        <f>IF('Source NewCleanData'!$C540="lesson3",'Source NewCleanData'!E540,"")</f>
        <v>requires|S|=&gt;1;</v>
      </c>
      <c r="E81" s="80" t="str">
        <f>IF('Source NewCleanData'!$C540="lesson3",'Source NewCleanData'!F540,"")</f>
        <v>2018-04-26T04:18:09.183Z</v>
      </c>
      <c r="F81" t="str">
        <f t="shared" si="8"/>
        <v>Incorrect</v>
      </c>
      <c r="H81" s="90" t="str">
        <f t="shared" si="7"/>
        <v/>
      </c>
    </row>
    <row r="82" spans="1:8" x14ac:dyDescent="0.3">
      <c r="A82">
        <f>VLOOKUP(C82,'UniqueAuthor#s'!$P$5:$Q$64,2,TRUE)</f>
        <v>17</v>
      </c>
      <c r="B82" t="str">
        <f>IF('Source NewCleanData'!$C541="lesson3",'Source NewCleanData'!C541,"")</f>
        <v>lesson3</v>
      </c>
      <c r="C82">
        <f>IF('Source NewCleanData'!$C541="lesson3",'Source NewCleanData'!D541,"")</f>
        <v>333030749</v>
      </c>
      <c r="D82" t="str">
        <f>IF('Source NewCleanData'!$C541="lesson3",'Source NewCleanData'!E541,"")</f>
        <v>requires|S|&gt;=1;</v>
      </c>
      <c r="E82" s="80" t="str">
        <f>IF('Source NewCleanData'!$C541="lesson3",'Source NewCleanData'!F541,"")</f>
        <v>2018-04-26T04:18:24.414Z</v>
      </c>
      <c r="F82" t="str">
        <f t="shared" si="8"/>
        <v>Incorrect</v>
      </c>
      <c r="H82" s="90" t="str">
        <f t="shared" si="7"/>
        <v/>
      </c>
    </row>
    <row r="83" spans="1:8" x14ac:dyDescent="0.3">
      <c r="A83">
        <f>VLOOKUP(C83,'UniqueAuthor#s'!$P$5:$Q$64,2,TRUE)</f>
        <v>17</v>
      </c>
      <c r="B83" t="str">
        <f>IF('Source NewCleanData'!$C542="lesson3",'Source NewCleanData'!C542,"")</f>
        <v>lesson3</v>
      </c>
      <c r="C83">
        <f>IF('Source NewCleanData'!$C542="lesson3",'Source NewCleanData'!D542,"")</f>
        <v>333030749</v>
      </c>
      <c r="D83" t="str">
        <f>IF('Source NewCleanData'!$C542="lesson3",'Source NewCleanData'!E542,"")</f>
        <v>requires|S|=1;</v>
      </c>
      <c r="E83" s="80" t="str">
        <f>IF('Source NewCleanData'!$C542="lesson3",'Source NewCleanData'!F542,"")</f>
        <v>2018-04-26T04:18:42.578Z</v>
      </c>
      <c r="F83" t="str">
        <f t="shared" si="8"/>
        <v>Correct</v>
      </c>
      <c r="G83">
        <f>COUNTIF($C$6:$C$245,"="&amp;C83)</f>
        <v>4</v>
      </c>
      <c r="H83" s="90" t="str">
        <f t="shared" si="7"/>
        <v/>
      </c>
    </row>
    <row r="84" spans="1:8" x14ac:dyDescent="0.3">
      <c r="A84">
        <f>VLOOKUP(C84,'UniqueAuthor#s'!$P$5:$Q$64,2,TRUE)</f>
        <v>18</v>
      </c>
      <c r="B84" t="str">
        <f>IF('Source NewCleanData'!$C572="lesson3",'Source NewCleanData'!C572,"")</f>
        <v>lesson3</v>
      </c>
      <c r="C84">
        <f>IF('Source NewCleanData'!$C572="lesson3",'Source NewCleanData'!D572,"")</f>
        <v>353072782</v>
      </c>
      <c r="D84" t="str">
        <f>IF('Source NewCleanData'!$C572="lesson3",'Source NewCleanData'!E572,"")</f>
        <v>requires1&lt;=|S|;</v>
      </c>
      <c r="E84" s="80" t="str">
        <f>IF('Source NewCleanData'!$C572="lesson3",'Source NewCleanData'!F572,"")</f>
        <v>2018-04-29T18:55:32.139Z</v>
      </c>
      <c r="F84" t="str">
        <f t="shared" si="8"/>
        <v>Incorrect</v>
      </c>
      <c r="H84" s="90" t="str">
        <f t="shared" si="7"/>
        <v/>
      </c>
    </row>
    <row r="85" spans="1:8" x14ac:dyDescent="0.3">
      <c r="A85">
        <f>VLOOKUP(C85,'UniqueAuthor#s'!$P$5:$Q$64,2,TRUE)</f>
        <v>18</v>
      </c>
      <c r="B85" t="str">
        <f>IF('Source NewCleanData'!$C573="lesson3",'Source NewCleanData'!C573,"")</f>
        <v>lesson3</v>
      </c>
      <c r="C85">
        <f>IF('Source NewCleanData'!$C573="lesson3",'Source NewCleanData'!D573,"")</f>
        <v>353072782</v>
      </c>
      <c r="D85" t="str">
        <f>IF('Source NewCleanData'!$C573="lesson3",'Source NewCleanData'!E573,"")</f>
        <v>requires|S|=1;</v>
      </c>
      <c r="E85" s="80" t="str">
        <f>IF('Source NewCleanData'!$C573="lesson3",'Source NewCleanData'!F573,"")</f>
        <v>2018-04-29T18:56:49.254Z</v>
      </c>
      <c r="F85" t="str">
        <f t="shared" si="8"/>
        <v>Correct</v>
      </c>
      <c r="G85">
        <f>COUNTIF($C$6:$C$245,"="&amp;C85)</f>
        <v>2</v>
      </c>
      <c r="H85" s="90" t="str">
        <f t="shared" si="7"/>
        <v/>
      </c>
    </row>
    <row r="86" spans="1:8" x14ac:dyDescent="0.3">
      <c r="A86">
        <f>VLOOKUP(C86,'UniqueAuthor#s'!$P$5:$Q$64,2,TRUE)</f>
        <v>19</v>
      </c>
      <c r="B86" t="str">
        <f>IF('Source NewCleanData'!$C597="lesson3",'Source NewCleanData'!C597,"")</f>
        <v>lesson3</v>
      </c>
      <c r="C86">
        <f>IF('Source NewCleanData'!$C597="lesson3",'Source NewCleanData'!D597,"")</f>
        <v>377597233</v>
      </c>
      <c r="D86" t="str">
        <f>IF('Source NewCleanData'!$C597="lesson3",'Source NewCleanData'!E597,"")</f>
        <v>requires|S|&gt;0;</v>
      </c>
      <c r="E86" s="80" t="str">
        <f>IF('Source NewCleanData'!$C597="lesson3",'Source NewCleanData'!F597,"")</f>
        <v>2018-04-26T03:49:12.202Z</v>
      </c>
      <c r="F86" t="str">
        <f t="shared" si="8"/>
        <v>Incorrect</v>
      </c>
      <c r="H86" s="90" t="str">
        <f t="shared" si="7"/>
        <v/>
      </c>
    </row>
    <row r="87" spans="1:8" x14ac:dyDescent="0.3">
      <c r="A87">
        <f>VLOOKUP(C87,'UniqueAuthor#s'!$P$5:$Q$64,2,TRUE)</f>
        <v>19</v>
      </c>
      <c r="B87" t="str">
        <f>IF('Source NewCleanData'!$C598="lesson3",'Source NewCleanData'!C598,"")</f>
        <v>lesson3</v>
      </c>
      <c r="C87">
        <f>IF('Source NewCleanData'!$C598="lesson3",'Source NewCleanData'!D598,"")</f>
        <v>377597233</v>
      </c>
      <c r="D87" t="str">
        <f>IF('Source NewCleanData'!$C598="lesson3",'Source NewCleanData'!E598,"")</f>
        <v>requires|S|=1;</v>
      </c>
      <c r="E87" s="80" t="str">
        <f>IF('Source NewCleanData'!$C598="lesson3",'Source NewCleanData'!F598,"")</f>
        <v>2018-04-26T03:49:42.092Z</v>
      </c>
      <c r="F87" t="str">
        <f t="shared" si="8"/>
        <v>Correct</v>
      </c>
      <c r="G87">
        <f>COUNTIF($C$6:$C$245,"="&amp;C87)</f>
        <v>2</v>
      </c>
      <c r="H87" s="90" t="str">
        <f t="shared" si="7"/>
        <v/>
      </c>
    </row>
    <row r="88" spans="1:8" x14ac:dyDescent="0.3">
      <c r="A88">
        <f>VLOOKUP(C88,'UniqueAuthor#s'!$P$5:$Q$64,2,TRUE)</f>
        <v>20</v>
      </c>
      <c r="B88" t="str">
        <f>IF('Source NewCleanData'!$C616="lesson3",'Source NewCleanData'!C616,"")</f>
        <v>lesson3</v>
      </c>
      <c r="C88">
        <f>IF('Source NewCleanData'!$C616="lesson3",'Source NewCleanData'!D616,"")</f>
        <v>379308075</v>
      </c>
      <c r="D88" t="str">
        <f>IF('Source NewCleanData'!$C616="lesson3",'Source NewCleanData'!E616,"")</f>
        <v>requires|#S|=1;</v>
      </c>
      <c r="E88" s="80" t="str">
        <f>IF('Source NewCleanData'!$C616="lesson3",'Source NewCleanData'!F616,"")</f>
        <v>2018-04-26T01:05:43.252Z</v>
      </c>
      <c r="F88" t="str">
        <f t="shared" si="8"/>
        <v>Incorrect</v>
      </c>
      <c r="H88" s="90" t="str">
        <f t="shared" si="7"/>
        <v/>
      </c>
    </row>
    <row r="89" spans="1:8" x14ac:dyDescent="0.3">
      <c r="A89">
        <f>VLOOKUP(C89,'UniqueAuthor#s'!$P$5:$Q$64,2,TRUE)</f>
        <v>20</v>
      </c>
      <c r="B89" t="str">
        <f>IF('Source NewCleanData'!$C617="lesson3",'Source NewCleanData'!C617,"")</f>
        <v>lesson3</v>
      </c>
      <c r="C89">
        <f>IF('Source NewCleanData'!$C617="lesson3",'Source NewCleanData'!D617,"")</f>
        <v>379308075</v>
      </c>
      <c r="D89" t="str">
        <f>IF('Source NewCleanData'!$C617="lesson3",'Source NewCleanData'!E617,"")</f>
        <v>requires|S|&gt;=1;</v>
      </c>
      <c r="E89" s="80" t="str">
        <f>IF('Source NewCleanData'!$C617="lesson3",'Source NewCleanData'!F617,"")</f>
        <v>2018-04-26T01:06:54.491Z</v>
      </c>
      <c r="F89" t="str">
        <f t="shared" si="8"/>
        <v>Incorrect</v>
      </c>
      <c r="H89" s="90" t="str">
        <f t="shared" si="7"/>
        <v/>
      </c>
    </row>
    <row r="90" spans="1:8" x14ac:dyDescent="0.3">
      <c r="A90">
        <f>VLOOKUP(C90,'UniqueAuthor#s'!$P$5:$Q$64,2,TRUE)</f>
        <v>20</v>
      </c>
      <c r="B90" t="str">
        <f>IF('Source NewCleanData'!$C618="lesson3",'Source NewCleanData'!C618,"")</f>
        <v>lesson3</v>
      </c>
      <c r="C90">
        <f>IF('Source NewCleanData'!$C618="lesson3",'Source NewCleanData'!D618,"")</f>
        <v>379308075</v>
      </c>
      <c r="D90" t="str">
        <f>IF('Source NewCleanData'!$C618="lesson3",'Source NewCleanData'!E618,"")</f>
        <v>requires|S|=1;</v>
      </c>
      <c r="E90" s="80" t="str">
        <f>IF('Source NewCleanData'!$C618="lesson3",'Source NewCleanData'!F618,"")</f>
        <v>2018-04-26T01:07:10.731Z</v>
      </c>
      <c r="F90" t="str">
        <f t="shared" si="8"/>
        <v>Correct</v>
      </c>
      <c r="G90">
        <f>COUNTIF($C$6:$C$245,"="&amp;C90)</f>
        <v>3</v>
      </c>
      <c r="H90" s="90" t="str">
        <f t="shared" si="7"/>
        <v/>
      </c>
    </row>
    <row r="91" spans="1:8" x14ac:dyDescent="0.3">
      <c r="A91">
        <f>VLOOKUP(C91,'UniqueAuthor#s'!$P$5:$Q$64,2,TRUE)</f>
        <v>21</v>
      </c>
      <c r="B91" t="str">
        <f>IF('Source NewCleanData'!$C703="lesson3",'Source NewCleanData'!C703,"")</f>
        <v>lesson3</v>
      </c>
      <c r="C91">
        <f>IF('Source NewCleanData'!$C703="lesson3",'Source NewCleanData'!D703,"")</f>
        <v>380300581</v>
      </c>
      <c r="D91" t="str">
        <f>IF('Source NewCleanData'!$C703="lesson3",'Source NewCleanData'!E703,"")</f>
        <v>requires|S|=1;</v>
      </c>
      <c r="E91" s="80" t="str">
        <f>IF('Source NewCleanData'!$C703="lesson3",'Source NewCleanData'!F703,"")</f>
        <v>2018-04-26T16:02:43.332Z</v>
      </c>
      <c r="F91" t="str">
        <f t="shared" si="8"/>
        <v>Correct</v>
      </c>
      <c r="G91">
        <f>COUNTIF($C$6:$C$245,"="&amp;C91)</f>
        <v>1</v>
      </c>
      <c r="H91" s="90" t="str">
        <f t="shared" si="7"/>
        <v/>
      </c>
    </row>
    <row r="92" spans="1:8" x14ac:dyDescent="0.3">
      <c r="A92">
        <f>VLOOKUP(C92,'UniqueAuthor#s'!$P$5:$Q$64,2,TRUE)</f>
        <v>22</v>
      </c>
      <c r="B92" t="str">
        <f>IF('Source NewCleanData'!$C717="lesson3",'Source NewCleanData'!C717,"")</f>
        <v>lesson3</v>
      </c>
      <c r="C92">
        <f>IF('Source NewCleanData'!$C717="lesson3",'Source NewCleanData'!D717,"")</f>
        <v>381170352</v>
      </c>
      <c r="D92" t="str">
        <f>IF('Source NewCleanData'!$C717="lesson3",'Source NewCleanData'!E717,"")</f>
        <v>requires1&lt;=|S|;</v>
      </c>
      <c r="E92" s="80" t="str">
        <f>IF('Source NewCleanData'!$C717="lesson3",'Source NewCleanData'!F717,"")</f>
        <v>2018-04-30T01:59:26.785Z</v>
      </c>
      <c r="F92" t="str">
        <f t="shared" si="8"/>
        <v>Incorrect</v>
      </c>
      <c r="H92" s="90" t="str">
        <f t="shared" si="7"/>
        <v/>
      </c>
    </row>
    <row r="93" spans="1:8" x14ac:dyDescent="0.3">
      <c r="A93">
        <f>VLOOKUP(C93,'UniqueAuthor#s'!$P$5:$Q$64,2,TRUE)</f>
        <v>22</v>
      </c>
      <c r="B93" t="str">
        <f>IF('Source NewCleanData'!$C718="lesson3",'Source NewCleanData'!C718,"")</f>
        <v>lesson3</v>
      </c>
      <c r="C93">
        <f>IF('Source NewCleanData'!$C718="lesson3",'Source NewCleanData'!D718,"")</f>
        <v>381170352</v>
      </c>
      <c r="D93" t="str">
        <f>IF('Source NewCleanData'!$C718="lesson3",'Source NewCleanData'!E718,"")</f>
        <v>requires|S|!=0;</v>
      </c>
      <c r="E93" s="80" t="str">
        <f>IF('Source NewCleanData'!$C718="lesson3",'Source NewCleanData'!F718,"")</f>
        <v>2018-04-30T02:00:33.183Z</v>
      </c>
      <c r="F93" t="str">
        <f t="shared" si="8"/>
        <v>Incorrect</v>
      </c>
      <c r="H93" s="90" t="str">
        <f t="shared" si="7"/>
        <v/>
      </c>
    </row>
    <row r="94" spans="1:8" x14ac:dyDescent="0.3">
      <c r="A94">
        <f>VLOOKUP(C94,'UniqueAuthor#s'!$P$5:$Q$64,2,TRUE)</f>
        <v>22</v>
      </c>
      <c r="B94" t="str">
        <f>IF('Source NewCleanData'!$C719="lesson3",'Source NewCleanData'!C719,"")</f>
        <v>lesson3</v>
      </c>
      <c r="C94">
        <f>IF('Source NewCleanData'!$C719="lesson3",'Source NewCleanData'!D719,"")</f>
        <v>381170352</v>
      </c>
      <c r="D94" t="str">
        <f>IF('Source NewCleanData'!$C719="lesson3",'Source NewCleanData'!E719,"")</f>
        <v>requires|S|&lt;Max_Depth;</v>
      </c>
      <c r="E94" s="80" t="str">
        <f>IF('Source NewCleanData'!$C719="lesson3",'Source NewCleanData'!F719,"")</f>
        <v>2018-04-30T02:01:27.287Z</v>
      </c>
      <c r="F94" t="str">
        <f t="shared" si="8"/>
        <v>Incorrect</v>
      </c>
      <c r="H94" s="90" t="str">
        <f t="shared" si="7"/>
        <v/>
      </c>
    </row>
    <row r="95" spans="1:8" x14ac:dyDescent="0.3">
      <c r="A95">
        <f>VLOOKUP(C95,'UniqueAuthor#s'!$P$5:$Q$64,2,TRUE)</f>
        <v>22</v>
      </c>
      <c r="B95" t="str">
        <f>IF('Source NewCleanData'!$C720="lesson3",'Source NewCleanData'!C720,"")</f>
        <v>lesson3</v>
      </c>
      <c r="C95">
        <f>IF('Source NewCleanData'!$C720="lesson3",'Source NewCleanData'!D720,"")</f>
        <v>381170352</v>
      </c>
      <c r="D95" t="str">
        <f>IF('Source NewCleanData'!$C720="lesson3",'Source NewCleanData'!E720,"")</f>
        <v>requires|S|&lt;Max_Depth&amp;1&lt;=|S|;</v>
      </c>
      <c r="E95" s="80" t="str">
        <f>IF('Source NewCleanData'!$C720="lesson3",'Source NewCleanData'!F720,"")</f>
        <v>2018-04-30T02:01:50.735Z</v>
      </c>
      <c r="F95" t="str">
        <f t="shared" si="8"/>
        <v>Incorrect</v>
      </c>
      <c r="H95" s="90" t="str">
        <f t="shared" si="7"/>
        <v/>
      </c>
    </row>
    <row r="96" spans="1:8" x14ac:dyDescent="0.3">
      <c r="A96">
        <f>VLOOKUP(C96,'UniqueAuthor#s'!$P$5:$Q$64,2,TRUE)</f>
        <v>22</v>
      </c>
      <c r="B96" t="str">
        <f>IF('Source NewCleanData'!$C721="lesson3",'Source NewCleanData'!C721,"")</f>
        <v>lesson3</v>
      </c>
      <c r="C96">
        <f>IF('Source NewCleanData'!$C721="lesson3",'Source NewCleanData'!D721,"")</f>
        <v>381170352</v>
      </c>
      <c r="D96" t="str">
        <f>IF('Source NewCleanData'!$C721="lesson3",'Source NewCleanData'!E721,"")</f>
        <v>requires|S|&lt;Max_Depth&amp;1&lt;=|S|;</v>
      </c>
      <c r="E96" s="80" t="str">
        <f>IF('Source NewCleanData'!$C721="lesson3",'Source NewCleanData'!F721,"")</f>
        <v>2018-04-30T02:01:57.260Z</v>
      </c>
      <c r="F96" t="str">
        <f t="shared" si="8"/>
        <v>Incorrect</v>
      </c>
      <c r="H96" s="90" t="str">
        <f t="shared" si="7"/>
        <v/>
      </c>
    </row>
    <row r="97" spans="1:8" x14ac:dyDescent="0.3">
      <c r="A97">
        <f>VLOOKUP(C97,'UniqueAuthor#s'!$P$5:$Q$64,2,TRUE)</f>
        <v>22</v>
      </c>
      <c r="B97" t="str">
        <f>IF('Source NewCleanData'!$C722="lesson3",'Source NewCleanData'!C722,"")</f>
        <v>lesson3</v>
      </c>
      <c r="C97">
        <f>IF('Source NewCleanData'!$C722="lesson3",'Source NewCleanData'!D722,"")</f>
        <v>381170352</v>
      </c>
      <c r="D97" t="str">
        <f>IF('Source NewCleanData'!$C722="lesson3",'Source NewCleanData'!E722,"")</f>
        <v>requires|S|&lt;Max_Depthand1&lt;=|S|;</v>
      </c>
      <c r="E97" s="80" t="str">
        <f>IF('Source NewCleanData'!$C722="lesson3",'Source NewCleanData'!F722,"")</f>
        <v>2018-04-30T02:02:05.067Z</v>
      </c>
      <c r="F97" t="str">
        <f t="shared" si="8"/>
        <v>Incorrect</v>
      </c>
      <c r="H97" s="90" t="str">
        <f t="shared" si="7"/>
        <v/>
      </c>
    </row>
    <row r="98" spans="1:8" x14ac:dyDescent="0.3">
      <c r="A98">
        <f>VLOOKUP(C98,'UniqueAuthor#s'!$P$5:$Q$64,2,TRUE)</f>
        <v>22</v>
      </c>
      <c r="B98" t="str">
        <f>IF('Source NewCleanData'!$C723="lesson3",'Source NewCleanData'!C723,"")</f>
        <v>lesson3</v>
      </c>
      <c r="C98">
        <f>IF('Source NewCleanData'!$C723="lesson3",'Source NewCleanData'!D723,"")</f>
        <v>381170352</v>
      </c>
      <c r="D98" t="str">
        <f>IF('Source NewCleanData'!$C723="lesson3",'Source NewCleanData'!E723,"")</f>
        <v>requires|S|&lt;=1and1&lt;=|S|;</v>
      </c>
      <c r="E98" s="80" t="str">
        <f>IF('Source NewCleanData'!$C723="lesson3",'Source NewCleanData'!F723,"")</f>
        <v>2018-04-30T02:03:22.284Z</v>
      </c>
      <c r="F98" t="str">
        <f t="shared" si="8"/>
        <v>Correct</v>
      </c>
      <c r="G98">
        <f>COUNTIF($C$6:$C$245,"="&amp;C98)</f>
        <v>7</v>
      </c>
      <c r="H98" s="90" t="str">
        <f t="shared" si="7"/>
        <v/>
      </c>
    </row>
    <row r="99" spans="1:8" x14ac:dyDescent="0.3">
      <c r="A99">
        <f>VLOOKUP(C99,'UniqueAuthor#s'!$P$5:$Q$64,2,TRUE)</f>
        <v>23</v>
      </c>
      <c r="B99" t="str">
        <f>IF('Source NewCleanData'!$C758="lesson3",'Source NewCleanData'!C758,"")</f>
        <v>lesson3</v>
      </c>
      <c r="C99">
        <f>IF('Source NewCleanData'!$C758="lesson3",'Source NewCleanData'!D758,"")</f>
        <v>410358274</v>
      </c>
      <c r="D99" t="str">
        <f>IF('Source NewCleanData'!$C758="lesson3",'Source NewCleanData'!E758,"")</f>
        <v>requires1&lt;=|S|;</v>
      </c>
      <c r="E99" s="80" t="str">
        <f>IF('Source NewCleanData'!$C758="lesson3",'Source NewCleanData'!F758,"")</f>
        <v>2018-04-24T14:16:05.878Z</v>
      </c>
      <c r="F99" t="str">
        <f t="shared" si="8"/>
        <v>Incorrect</v>
      </c>
      <c r="H99" s="90" t="str">
        <f t="shared" si="7"/>
        <v/>
      </c>
    </row>
    <row r="100" spans="1:8" x14ac:dyDescent="0.3">
      <c r="A100">
        <f>VLOOKUP(C100,'UniqueAuthor#s'!$P$5:$Q$64,2,TRUE)</f>
        <v>23</v>
      </c>
      <c r="B100" t="str">
        <f>IF('Source NewCleanData'!$C759="lesson3",'Source NewCleanData'!C759,"")</f>
        <v>lesson3</v>
      </c>
      <c r="C100">
        <f>IF('Source NewCleanData'!$C759="lesson3",'Source NewCleanData'!D759,"")</f>
        <v>410358274</v>
      </c>
      <c r="D100" t="str">
        <f>IF('Source NewCleanData'!$C759="lesson3",'Source NewCleanData'!E759,"")</f>
        <v>requires1=|S|;</v>
      </c>
      <c r="E100" s="80" t="str">
        <f>IF('Source NewCleanData'!$C759="lesson3",'Source NewCleanData'!F759,"")</f>
        <v>2018-04-24T14:16:19.799Z</v>
      </c>
      <c r="F100" t="str">
        <f t="shared" si="8"/>
        <v>Correct</v>
      </c>
      <c r="G100">
        <f>COUNTIF($C$6:$C$245,"="&amp;C100)</f>
        <v>2</v>
      </c>
      <c r="H100" s="90" t="str">
        <f t="shared" si="7"/>
        <v/>
      </c>
    </row>
    <row r="101" spans="1:8" x14ac:dyDescent="0.3">
      <c r="A101">
        <f>VLOOKUP(C101,'UniqueAuthor#s'!$P$5:$Q$64,2,TRUE)</f>
        <v>24</v>
      </c>
      <c r="B101" t="str">
        <f>IF('Source NewCleanData'!$C832="lesson3",'Source NewCleanData'!C832,"")</f>
        <v>lesson3</v>
      </c>
      <c r="C101">
        <f>IF('Source NewCleanData'!$C832="lesson3",'Source NewCleanData'!D832,"")</f>
        <v>432230568</v>
      </c>
      <c r="D101" t="str">
        <f>IF('Source NewCleanData'!$C832="lesson3",'Source NewCleanData'!E832,"")</f>
        <v>requires|S|=1;</v>
      </c>
      <c r="E101" s="80" t="str">
        <f>IF('Source NewCleanData'!$C832="lesson3",'Source NewCleanData'!F832,"")</f>
        <v>2018-04-26T17:07:26.878Z</v>
      </c>
      <c r="F101" t="str">
        <f t="shared" si="8"/>
        <v>Correct</v>
      </c>
      <c r="G101">
        <f>COUNTIF($C$6:$C$245,"="&amp;C101)</f>
        <v>1</v>
      </c>
      <c r="H101" s="90" t="str">
        <f t="shared" si="7"/>
        <v/>
      </c>
    </row>
    <row r="102" spans="1:8" x14ac:dyDescent="0.3">
      <c r="A102">
        <f>VLOOKUP(C102,'UniqueAuthor#s'!$P$5:$Q$64,2,TRUE)</f>
        <v>25</v>
      </c>
      <c r="B102" t="str">
        <f>IF('Source NewCleanData'!$C848="lesson3",'Source NewCleanData'!C848,"")</f>
        <v>lesson3</v>
      </c>
      <c r="C102">
        <f>IF('Source NewCleanData'!$C848="lesson3",'Source NewCleanData'!D848,"")</f>
        <v>457228378</v>
      </c>
      <c r="D102" t="str">
        <f>IF('Source NewCleanData'!$C848="lesson3",'Source NewCleanData'!E848,"")</f>
        <v>requires1&lt;=|S|;</v>
      </c>
      <c r="E102" s="80" t="str">
        <f>IF('Source NewCleanData'!$C848="lesson3",'Source NewCleanData'!F848,"")</f>
        <v>2018-04-29T21:58:25.966Z</v>
      </c>
      <c r="F102" t="str">
        <f t="shared" si="8"/>
        <v>Incorrect</v>
      </c>
      <c r="H102" s="90" t="str">
        <f t="shared" si="7"/>
        <v/>
      </c>
    </row>
    <row r="103" spans="1:8" x14ac:dyDescent="0.3">
      <c r="A103">
        <f>VLOOKUP(C103,'UniqueAuthor#s'!$P$5:$Q$64,2,TRUE)</f>
        <v>25</v>
      </c>
      <c r="B103" t="str">
        <f>IF('Source NewCleanData'!$C849="lesson3",'Source NewCleanData'!C849,"")</f>
        <v>lesson3</v>
      </c>
      <c r="C103">
        <f>IF('Source NewCleanData'!$C849="lesson3",'Source NewCleanData'!D849,"")</f>
        <v>457228378</v>
      </c>
      <c r="D103" t="str">
        <f>IF('Source NewCleanData'!$C849="lesson3",'Source NewCleanData'!E849,"")</f>
        <v>requires1=|S|;</v>
      </c>
      <c r="E103" s="80" t="str">
        <f>IF('Source NewCleanData'!$C849="lesson3",'Source NewCleanData'!F849,"")</f>
        <v>2018-04-29T21:59:01.956Z</v>
      </c>
      <c r="F103" t="str">
        <f t="shared" si="8"/>
        <v>Correct</v>
      </c>
      <c r="G103">
        <f>COUNTIF($C$6:$C$245,"="&amp;C103)</f>
        <v>2</v>
      </c>
      <c r="H103" s="90" t="str">
        <f t="shared" si="7"/>
        <v/>
      </c>
    </row>
    <row r="104" spans="1:8" x14ac:dyDescent="0.3">
      <c r="A104">
        <f>VLOOKUP(C104,'UniqueAuthor#s'!$P$5:$Q$64,2,TRUE)</f>
        <v>26</v>
      </c>
      <c r="B104" t="str">
        <f>IF('Source NewCleanData'!$C869="lesson3",'Source NewCleanData'!C869,"")</f>
        <v>lesson3</v>
      </c>
      <c r="C104">
        <f>IF('Source NewCleanData'!$C869="lesson3",'Source NewCleanData'!D869,"")</f>
        <v>459045734</v>
      </c>
      <c r="D104" t="str">
        <f>IF('Source NewCleanData'!$C869="lesson3",'Source NewCleanData'!E869,"")</f>
        <v>requires|S|&gt;0;</v>
      </c>
      <c r="E104" s="80" t="str">
        <f>IF('Source NewCleanData'!$C869="lesson3",'Source NewCleanData'!F869,"")</f>
        <v>2018-04-29T15:08:14.646Z</v>
      </c>
      <c r="F104" t="str">
        <f t="shared" si="8"/>
        <v>Incorrect</v>
      </c>
      <c r="H104" s="90" t="str">
        <f t="shared" si="7"/>
        <v/>
      </c>
    </row>
    <row r="105" spans="1:8" x14ac:dyDescent="0.3">
      <c r="A105">
        <f>VLOOKUP(C105,'UniqueAuthor#s'!$P$5:$Q$64,2,TRUE)</f>
        <v>26</v>
      </c>
      <c r="B105" t="str">
        <f>IF('Source NewCleanData'!$C870="lesson3",'Source NewCleanData'!C870,"")</f>
        <v>lesson3</v>
      </c>
      <c r="C105">
        <f>IF('Source NewCleanData'!$C870="lesson3",'Source NewCleanData'!D870,"")</f>
        <v>459045734</v>
      </c>
      <c r="D105" t="str">
        <f>IF('Source NewCleanData'!$C870="lesson3",'Source NewCleanData'!E870,"")</f>
        <v>requires|S|&gt;=1;</v>
      </c>
      <c r="E105" s="80" t="str">
        <f>IF('Source NewCleanData'!$C870="lesson3",'Source NewCleanData'!F870,"")</f>
        <v>2018-04-29T15:08:58.490Z</v>
      </c>
      <c r="F105" t="str">
        <f t="shared" si="8"/>
        <v>Incorrect</v>
      </c>
      <c r="H105" s="90" t="str">
        <f t="shared" si="7"/>
        <v/>
      </c>
    </row>
    <row r="106" spans="1:8" x14ac:dyDescent="0.3">
      <c r="A106">
        <f>VLOOKUP(C106,'UniqueAuthor#s'!$P$5:$Q$64,2,TRUE)</f>
        <v>26</v>
      </c>
      <c r="B106" t="str">
        <f>IF('Source NewCleanData'!$C871="lesson3",'Source NewCleanData'!C871,"")</f>
        <v>lesson3</v>
      </c>
      <c r="C106">
        <f>IF('Source NewCleanData'!$C871="lesson3",'Source NewCleanData'!D871,"")</f>
        <v>459045734</v>
      </c>
      <c r="D106" t="str">
        <f>IF('Source NewCleanData'!$C871="lesson3",'Source NewCleanData'!E871,"")</f>
        <v>requires|S|&gt;=1;</v>
      </c>
      <c r="E106" s="80" t="str">
        <f>IF('Source NewCleanData'!$C871="lesson3",'Source NewCleanData'!F871,"")</f>
        <v>2018-04-29T15:09:37.227Z</v>
      </c>
      <c r="F106" t="str">
        <f t="shared" si="8"/>
        <v>Incorrect</v>
      </c>
      <c r="H106" s="90" t="str">
        <f t="shared" si="7"/>
        <v/>
      </c>
    </row>
    <row r="107" spans="1:8" x14ac:dyDescent="0.3">
      <c r="A107">
        <f>VLOOKUP(C107,'UniqueAuthor#s'!$P$5:$Q$64,2,TRUE)</f>
        <v>26</v>
      </c>
      <c r="B107" t="str">
        <f>IF('Source NewCleanData'!$C872="lesson3",'Source NewCleanData'!C872,"")</f>
        <v>lesson3</v>
      </c>
      <c r="C107">
        <f>IF('Source NewCleanData'!$C872="lesson3",'Source NewCleanData'!D872,"")</f>
        <v>459045734</v>
      </c>
      <c r="D107" t="str">
        <f>IF('Source NewCleanData'!$C872="lesson3",'Source NewCleanData'!E872,"")</f>
        <v>requires|S|=1;</v>
      </c>
      <c r="E107" s="80" t="str">
        <f>IF('Source NewCleanData'!$C872="lesson3",'Source NewCleanData'!F872,"")</f>
        <v>2018-04-29T15:09:53.707Z</v>
      </c>
      <c r="F107" t="str">
        <f t="shared" si="8"/>
        <v>Correct</v>
      </c>
      <c r="G107">
        <f>COUNTIF($C$6:$C$245,"="&amp;C107)</f>
        <v>4</v>
      </c>
      <c r="H107" s="90" t="str">
        <f t="shared" si="7"/>
        <v/>
      </c>
    </row>
    <row r="108" spans="1:8" x14ac:dyDescent="0.3">
      <c r="A108">
        <f>VLOOKUP(C108,'UniqueAuthor#s'!$P$5:$Q$64,2,TRUE)</f>
        <v>27</v>
      </c>
      <c r="B108" t="str">
        <f>IF('Source NewCleanData'!$C892="lesson3",'Source NewCleanData'!C892,"")</f>
        <v>lesson3</v>
      </c>
      <c r="C108">
        <f>IF('Source NewCleanData'!$C892="lesson3",'Source NewCleanData'!D892,"")</f>
        <v>472308960</v>
      </c>
      <c r="D108" t="str">
        <f>IF('Source NewCleanData'!$C892="lesson3",'Source NewCleanData'!E892,"")</f>
        <v>requires1&lt;=|S|;</v>
      </c>
      <c r="E108" s="80" t="str">
        <f>IF('Source NewCleanData'!$C892="lesson3",'Source NewCleanData'!F892,"")</f>
        <v>2018-04-24T13:19:39.084Z</v>
      </c>
      <c r="F108" t="str">
        <f t="shared" si="8"/>
        <v>Incorrect</v>
      </c>
      <c r="H108" s="90" t="str">
        <f t="shared" si="7"/>
        <v/>
      </c>
    </row>
    <row r="109" spans="1:8" x14ac:dyDescent="0.3">
      <c r="A109">
        <f>VLOOKUP(C109,'UniqueAuthor#s'!$P$5:$Q$64,2,TRUE)</f>
        <v>27</v>
      </c>
      <c r="B109" t="str">
        <f>IF('Source NewCleanData'!$C893="lesson3",'Source NewCleanData'!C893,"")</f>
        <v>lesson3</v>
      </c>
      <c r="C109">
        <f>IF('Source NewCleanData'!$C893="lesson3",'Source NewCleanData'!D893,"")</f>
        <v>472308960</v>
      </c>
      <c r="D109" t="str">
        <f>IF('Source NewCleanData'!$C893="lesson3",'Source NewCleanData'!E893,"")</f>
        <v>requires1&gt;=|S|;</v>
      </c>
      <c r="E109" s="80" t="str">
        <f>IF('Source NewCleanData'!$C893="lesson3",'Source NewCleanData'!F893,"")</f>
        <v>2018-04-24T13:20:20.250Z</v>
      </c>
      <c r="F109" t="str">
        <f t="shared" si="8"/>
        <v>Incorrect</v>
      </c>
      <c r="H109" s="90" t="str">
        <f t="shared" si="7"/>
        <v/>
      </c>
    </row>
    <row r="110" spans="1:8" x14ac:dyDescent="0.3">
      <c r="A110">
        <f>VLOOKUP(C110,'UniqueAuthor#s'!$P$5:$Q$64,2,TRUE)</f>
        <v>27</v>
      </c>
      <c r="B110" t="str">
        <f>IF('Source NewCleanData'!$C894="lesson3",'Source NewCleanData'!C894,"")</f>
        <v>lesson3</v>
      </c>
      <c r="C110">
        <f>IF('Source NewCleanData'!$C894="lesson3",'Source NewCleanData'!D894,"")</f>
        <v>472308960</v>
      </c>
      <c r="D110" t="str">
        <f>IF('Source NewCleanData'!$C894="lesson3",'Source NewCleanData'!E894,"")</f>
        <v>requires|S|&lt;=1;</v>
      </c>
      <c r="E110" s="80" t="str">
        <f>IF('Source NewCleanData'!$C894="lesson3",'Source NewCleanData'!F894,"")</f>
        <v>2018-04-24T13:23:05.815Z</v>
      </c>
      <c r="F110" t="str">
        <f t="shared" si="8"/>
        <v>Incorrect</v>
      </c>
      <c r="H110" s="90" t="str">
        <f t="shared" si="7"/>
        <v/>
      </c>
    </row>
    <row r="111" spans="1:8" x14ac:dyDescent="0.3">
      <c r="A111">
        <f>VLOOKUP(C111,'UniqueAuthor#s'!$P$5:$Q$64,2,TRUE)</f>
        <v>27</v>
      </c>
      <c r="B111" t="str">
        <f>IF('Source NewCleanData'!$C895="lesson3",'Source NewCleanData'!C895,"")</f>
        <v>lesson3</v>
      </c>
      <c r="C111">
        <f>IF('Source NewCleanData'!$C895="lesson3",'Source NewCleanData'!D895,"")</f>
        <v>472308960</v>
      </c>
      <c r="D111" t="str">
        <f>IF('Source NewCleanData'!$C895="lesson3",'Source NewCleanData'!E895,"")</f>
        <v>requires|S|=1;</v>
      </c>
      <c r="E111" s="80" t="str">
        <f>IF('Source NewCleanData'!$C895="lesson3",'Source NewCleanData'!F895,"")</f>
        <v>2018-04-24T13:23:26.791Z</v>
      </c>
      <c r="F111" t="str">
        <f t="shared" si="8"/>
        <v>Correct</v>
      </c>
      <c r="G111">
        <f>COUNTIF($C$6:$C$245,"="&amp;C111)</f>
        <v>4</v>
      </c>
      <c r="H111" s="90" t="str">
        <f t="shared" si="7"/>
        <v/>
      </c>
    </row>
    <row r="112" spans="1:8" x14ac:dyDescent="0.3">
      <c r="A112">
        <f>VLOOKUP(C112,'UniqueAuthor#s'!$P$5:$Q$64,2,TRUE)</f>
        <v>28</v>
      </c>
      <c r="B112" t="str">
        <f>IF('Source NewCleanData'!$C991="lesson3",'Source NewCleanData'!C991,"")</f>
        <v>lesson3</v>
      </c>
      <c r="C112">
        <f>IF('Source NewCleanData'!$C991="lesson3",'Source NewCleanData'!D991,"")</f>
        <v>479224761</v>
      </c>
      <c r="D112" t="str">
        <f>IF('Source NewCleanData'!$C991="lesson3",'Source NewCleanData'!E991,"")</f>
        <v>requires|S&gt;0|;</v>
      </c>
      <c r="E112" s="80" t="str">
        <f>IF('Source NewCleanData'!$C991="lesson3",'Source NewCleanData'!F991,"")</f>
        <v>2018-05-04T00:03:45.085Z</v>
      </c>
      <c r="F112" t="str">
        <f t="shared" si="8"/>
        <v>Incorrect</v>
      </c>
      <c r="H112" s="90" t="str">
        <f t="shared" si="7"/>
        <v/>
      </c>
    </row>
    <row r="113" spans="1:8" x14ac:dyDescent="0.3">
      <c r="A113">
        <f>VLOOKUP(C113,'UniqueAuthor#s'!$P$5:$Q$64,2,TRUE)</f>
        <v>28</v>
      </c>
      <c r="B113" t="str">
        <f>IF('Source NewCleanData'!$C992="lesson3",'Source NewCleanData'!C992,"")</f>
        <v>lesson3</v>
      </c>
      <c r="C113">
        <f>IF('Source NewCleanData'!$C992="lesson3",'Source NewCleanData'!D992,"")</f>
        <v>479224761</v>
      </c>
      <c r="D113" t="str">
        <f>IF('Source NewCleanData'!$C992="lesson3",'Source NewCleanData'!E992,"")</f>
        <v>requires|S|&gt;0;</v>
      </c>
      <c r="E113" s="80" t="str">
        <f>IF('Source NewCleanData'!$C992="lesson3",'Source NewCleanData'!F992,"")</f>
        <v>2018-05-04T00:04:01.955Z</v>
      </c>
      <c r="F113" t="str">
        <f t="shared" si="8"/>
        <v>Incorrect</v>
      </c>
      <c r="H113" s="90" t="str">
        <f t="shared" si="7"/>
        <v/>
      </c>
    </row>
    <row r="114" spans="1:8" x14ac:dyDescent="0.3">
      <c r="A114">
        <f>VLOOKUP(C114,'UniqueAuthor#s'!$P$5:$Q$64,2,TRUE)</f>
        <v>28</v>
      </c>
      <c r="B114" t="str">
        <f>IF('Source NewCleanData'!$C993="lesson3",'Source NewCleanData'!C993,"")</f>
        <v>lesson3</v>
      </c>
      <c r="C114">
        <f>IF('Source NewCleanData'!$C993="lesson3",'Source NewCleanData'!D993,"")</f>
        <v>479224761</v>
      </c>
      <c r="D114" t="str">
        <f>IF('Source NewCleanData'!$C993="lesson3",'Source NewCleanData'!E993,"")</f>
        <v>requires|S|&gt;0;</v>
      </c>
      <c r="E114" s="80" t="str">
        <f>IF('Source NewCleanData'!$C993="lesson3",'Source NewCleanData'!F993,"")</f>
        <v>2018-05-04T00:05:01.342Z</v>
      </c>
      <c r="F114" t="str">
        <f t="shared" si="8"/>
        <v>Incorrect</v>
      </c>
      <c r="H114" s="90" t="str">
        <f t="shared" si="7"/>
        <v/>
      </c>
    </row>
    <row r="115" spans="1:8" x14ac:dyDescent="0.3">
      <c r="A115">
        <f>VLOOKUP(C115,'UniqueAuthor#s'!$P$5:$Q$64,2,TRUE)</f>
        <v>28</v>
      </c>
      <c r="B115" t="str">
        <f>IF('Source NewCleanData'!$C994="lesson3",'Source NewCleanData'!C994,"")</f>
        <v>lesson3</v>
      </c>
      <c r="C115">
        <f>IF('Source NewCleanData'!$C994="lesson3",'Source NewCleanData'!D994,"")</f>
        <v>479224761</v>
      </c>
      <c r="D115" t="str">
        <f>IF('Source NewCleanData'!$C994="lesson3",'Source NewCleanData'!E994,"")</f>
        <v>requires|#S|&gt;0;</v>
      </c>
      <c r="E115" s="80" t="str">
        <f>IF('Source NewCleanData'!$C994="lesson3",'Source NewCleanData'!F994,"")</f>
        <v>2018-05-04T01:44:47.916Z</v>
      </c>
      <c r="F115" t="str">
        <f t="shared" si="8"/>
        <v>Incorrect</v>
      </c>
      <c r="H115" s="90" t="str">
        <f t="shared" si="7"/>
        <v/>
      </c>
    </row>
    <row r="116" spans="1:8" x14ac:dyDescent="0.3">
      <c r="A116">
        <f>VLOOKUP(C116,'UniqueAuthor#s'!$P$5:$Q$64,2,TRUE)</f>
        <v>28</v>
      </c>
      <c r="B116" t="str">
        <f>IF('Source NewCleanData'!$C995="lesson3",'Source NewCleanData'!C995,"")</f>
        <v>lesson3</v>
      </c>
      <c r="C116">
        <f>IF('Source NewCleanData'!$C995="lesson3",'Source NewCleanData'!D995,"")</f>
        <v>479224761</v>
      </c>
      <c r="D116" t="str">
        <f>IF('Source NewCleanData'!$C995="lesson3",'Source NewCleanData'!E995,"")</f>
        <v>requires|S|&gt;0;</v>
      </c>
      <c r="E116" s="80" t="str">
        <f>IF('Source NewCleanData'!$C995="lesson3",'Source NewCleanData'!F995,"")</f>
        <v>2018-05-04T01:45:02.315Z</v>
      </c>
      <c r="F116" t="str">
        <f t="shared" si="8"/>
        <v>Incorrect</v>
      </c>
      <c r="H116" s="90" t="str">
        <f t="shared" si="7"/>
        <v/>
      </c>
    </row>
    <row r="117" spans="1:8" x14ac:dyDescent="0.3">
      <c r="A117">
        <f>VLOOKUP(C117,'UniqueAuthor#s'!$P$5:$Q$64,2,TRUE)</f>
        <v>28</v>
      </c>
      <c r="B117" t="str">
        <f>IF('Source NewCleanData'!$C996="lesson3",'Source NewCleanData'!C996,"")</f>
        <v>lesson3</v>
      </c>
      <c r="C117">
        <f>IF('Source NewCleanData'!$C996="lesson3",'Source NewCleanData'!D996,"")</f>
        <v>479224761</v>
      </c>
      <c r="D117" t="str">
        <f>IF('Source NewCleanData'!$C996="lesson3",'Source NewCleanData'!E996,"")</f>
        <v>requires|S|&gt;0and|S|&lt;3;</v>
      </c>
      <c r="E117" s="80" t="str">
        <f>IF('Source NewCleanData'!$C996="lesson3",'Source NewCleanData'!F996,"")</f>
        <v>2018-05-04T01:45:41.268Z</v>
      </c>
      <c r="F117" t="str">
        <f t="shared" si="8"/>
        <v>Incorrect</v>
      </c>
      <c r="H117" s="90" t="str">
        <f t="shared" si="7"/>
        <v/>
      </c>
    </row>
    <row r="118" spans="1:8" x14ac:dyDescent="0.3">
      <c r="A118">
        <f>VLOOKUP(C118,'UniqueAuthor#s'!$P$5:$Q$64,2,TRUE)</f>
        <v>28</v>
      </c>
      <c r="B118" t="str">
        <f>IF('Source NewCleanData'!$C997="lesson3",'Source NewCleanData'!C997,"")</f>
        <v>lesson3</v>
      </c>
      <c r="C118">
        <f>IF('Source NewCleanData'!$C997="lesson3",'Source NewCleanData'!D997,"")</f>
        <v>479224761</v>
      </c>
      <c r="D118" t="str">
        <f>IF('Source NewCleanData'!$C997="lesson3",'Source NewCleanData'!E997,"")</f>
        <v>requires|S|&gt;0and|S|&lt;=3;</v>
      </c>
      <c r="E118" s="80" t="str">
        <f>IF('Source NewCleanData'!$C997="lesson3",'Source NewCleanData'!F997,"")</f>
        <v>2018-05-04T01:45:53.374Z</v>
      </c>
      <c r="F118" t="str">
        <f t="shared" si="8"/>
        <v>Incorrect</v>
      </c>
      <c r="H118" s="90" t="str">
        <f t="shared" si="7"/>
        <v/>
      </c>
    </row>
    <row r="119" spans="1:8" x14ac:dyDescent="0.3">
      <c r="A119">
        <f>VLOOKUP(C119,'UniqueAuthor#s'!$P$5:$Q$64,2,TRUE)</f>
        <v>28</v>
      </c>
      <c r="B119" t="str">
        <f>IF('Source NewCleanData'!$C998="lesson3",'Source NewCleanData'!C998,"")</f>
        <v>lesson3</v>
      </c>
      <c r="C119">
        <f>IF('Source NewCleanData'!$C998="lesson3",'Source NewCleanData'!D998,"")</f>
        <v>479224761</v>
      </c>
      <c r="D119" t="str">
        <f>IF('Source NewCleanData'!$C998="lesson3",'Source NewCleanData'!E998,"")</f>
        <v>requires|S|&gt;0and|#S|&lt;=3;</v>
      </c>
      <c r="E119" s="80" t="str">
        <f>IF('Source NewCleanData'!$C998="lesson3",'Source NewCleanData'!F998,"")</f>
        <v>2018-05-04T01:46:11.412Z</v>
      </c>
      <c r="F119" t="str">
        <f t="shared" si="8"/>
        <v>Incorrect</v>
      </c>
      <c r="H119" s="90" t="str">
        <f t="shared" si="7"/>
        <v/>
      </c>
    </row>
    <row r="120" spans="1:8" x14ac:dyDescent="0.3">
      <c r="A120">
        <f>VLOOKUP(C120,'UniqueAuthor#s'!$P$5:$Q$64,2,TRUE)</f>
        <v>28</v>
      </c>
      <c r="B120" t="str">
        <f>IF('Source NewCleanData'!$C999="lesson3",'Source NewCleanData'!C999,"")</f>
        <v>lesson3</v>
      </c>
      <c r="C120">
        <f>IF('Source NewCleanData'!$C999="lesson3",'Source NewCleanData'!D999,"")</f>
        <v>479224761</v>
      </c>
      <c r="D120" t="str">
        <f>IF('Source NewCleanData'!$C999="lesson3",'Source NewCleanData'!E999,"")</f>
        <v>requires|S|&gt;0;</v>
      </c>
      <c r="E120" s="80" t="str">
        <f>IF('Source NewCleanData'!$C999="lesson3",'Source NewCleanData'!F999,"")</f>
        <v>2018-05-04T01:46:54.182Z</v>
      </c>
      <c r="F120" t="str">
        <f t="shared" si="8"/>
        <v>Incorrect</v>
      </c>
      <c r="H120" s="90" t="str">
        <f t="shared" si="7"/>
        <v/>
      </c>
    </row>
    <row r="121" spans="1:8" x14ac:dyDescent="0.3">
      <c r="A121">
        <f>VLOOKUP(C121,'UniqueAuthor#s'!$P$5:$Q$64,2,TRUE)</f>
        <v>28</v>
      </c>
      <c r="B121" t="str">
        <f>IF('Source NewCleanData'!$C1000="lesson3",'Source NewCleanData'!C1000,"")</f>
        <v>lesson3</v>
      </c>
      <c r="C121">
        <f>IF('Source NewCleanData'!$C1000="lesson3",'Source NewCleanData'!D1000,"")</f>
        <v>479224761</v>
      </c>
      <c r="D121" t="str">
        <f>IF('Source NewCleanData'!$C1000="lesson3",'Source NewCleanData'!E1000,"")</f>
        <v>requiresS&gt;0;</v>
      </c>
      <c r="E121" s="80" t="str">
        <f>IF('Source NewCleanData'!$C1000="lesson3",'Source NewCleanData'!F1000,"")</f>
        <v>2018-05-04T01:47:19.777Z</v>
      </c>
      <c r="F121" t="str">
        <f t="shared" si="8"/>
        <v>Incorrect</v>
      </c>
      <c r="H121" s="90" t="str">
        <f t="shared" si="7"/>
        <v/>
      </c>
    </row>
    <row r="122" spans="1:8" x14ac:dyDescent="0.3">
      <c r="A122">
        <f>VLOOKUP(C122,'UniqueAuthor#s'!$P$5:$Q$64,2,TRUE)</f>
        <v>28</v>
      </c>
      <c r="B122" t="str">
        <f>IF('Source NewCleanData'!$C1001="lesson3",'Source NewCleanData'!C1001,"")</f>
        <v>lesson3</v>
      </c>
      <c r="C122">
        <f>IF('Source NewCleanData'!$C1001="lesson3",'Source NewCleanData'!D1001,"")</f>
        <v>479224761</v>
      </c>
      <c r="D122" t="str">
        <f>IF('Source NewCleanData'!$C1001="lesson3",'Source NewCleanData'!E1001,"")</f>
        <v>requires#K;</v>
      </c>
      <c r="E122" s="80" t="str">
        <f>IF('Source NewCleanData'!$C1001="lesson3",'Source NewCleanData'!F1001,"")</f>
        <v>2018-05-04T01:48:33.041Z</v>
      </c>
      <c r="F122" t="str">
        <f t="shared" si="8"/>
        <v>Incorrect</v>
      </c>
      <c r="H122" s="90" t="str">
        <f t="shared" si="7"/>
        <v/>
      </c>
    </row>
    <row r="123" spans="1:8" x14ac:dyDescent="0.3">
      <c r="A123">
        <f>VLOOKUP(C123,'UniqueAuthor#s'!$P$5:$Q$64,2,TRUE)</f>
        <v>28</v>
      </c>
      <c r="B123" t="str">
        <f>IF('Source NewCleanData'!$C1002="lesson3",'Source NewCleanData'!C1002,"")</f>
        <v>lesson3</v>
      </c>
      <c r="C123">
        <f>IF('Source NewCleanData'!$C1002="lesson3",'Source NewCleanData'!D1002,"")</f>
        <v>479224761</v>
      </c>
      <c r="D123" t="str">
        <f>IF('Source NewCleanData'!$C1002="lesson3",'Source NewCleanData'!E1002,"")</f>
        <v>requires#K&gt;);</v>
      </c>
      <c r="E123" s="80" t="str">
        <f>IF('Source NewCleanData'!$C1002="lesson3",'Source NewCleanData'!F1002,"")</f>
        <v>2018-05-04T01:48:43.081Z</v>
      </c>
      <c r="F123" t="str">
        <f t="shared" si="8"/>
        <v>Incorrect</v>
      </c>
      <c r="H123" s="90" t="str">
        <f t="shared" si="7"/>
        <v/>
      </c>
    </row>
    <row r="124" spans="1:8" x14ac:dyDescent="0.3">
      <c r="A124">
        <f>VLOOKUP(C124,'UniqueAuthor#s'!$P$5:$Q$64,2,TRUE)</f>
        <v>28</v>
      </c>
      <c r="B124" t="str">
        <f>IF('Source NewCleanData'!$C1003="lesson3",'Source NewCleanData'!C1003,"")</f>
        <v>lesson3</v>
      </c>
      <c r="C124">
        <f>IF('Source NewCleanData'!$C1003="lesson3",'Source NewCleanData'!D1003,"")</f>
        <v>479224761</v>
      </c>
      <c r="D124" t="str">
        <f>IF('Source NewCleanData'!$C1003="lesson3",'Source NewCleanData'!E1003,"")</f>
        <v>requires#K&gt;0;</v>
      </c>
      <c r="E124" s="80" t="str">
        <f>IF('Source NewCleanData'!$C1003="lesson3",'Source NewCleanData'!F1003,"")</f>
        <v>2018-05-04T01:48:50.446Z</v>
      </c>
      <c r="F124" t="str">
        <f t="shared" si="8"/>
        <v>Incorrect</v>
      </c>
      <c r="H124" s="90" t="str">
        <f t="shared" si="7"/>
        <v/>
      </c>
    </row>
    <row r="125" spans="1:8" x14ac:dyDescent="0.3">
      <c r="A125">
        <f>VLOOKUP(C125,'UniqueAuthor#s'!$P$5:$Q$64,2,TRUE)</f>
        <v>28</v>
      </c>
      <c r="B125" t="str">
        <f>IF('Source NewCleanData'!$C1004="lesson3",'Source NewCleanData'!C1004,"")</f>
        <v>lesson3</v>
      </c>
      <c r="C125">
        <f>IF('Source NewCleanData'!$C1004="lesson3",'Source NewCleanData'!D1004,"")</f>
        <v>479224761</v>
      </c>
      <c r="D125" t="str">
        <f>IF('Source NewCleanData'!$C1004="lesson3",'Source NewCleanData'!E1004,"")</f>
        <v>requires&lt;#K&gt;&gt;0;</v>
      </c>
      <c r="E125" s="80" t="str">
        <f>IF('Source NewCleanData'!$C1004="lesson3",'Source NewCleanData'!F1004,"")</f>
        <v>2018-05-04T01:49:02.699Z</v>
      </c>
      <c r="F125" t="str">
        <f t="shared" si="8"/>
        <v>Incorrect</v>
      </c>
      <c r="H125" s="90" t="str">
        <f t="shared" si="7"/>
        <v/>
      </c>
    </row>
    <row r="126" spans="1:8" x14ac:dyDescent="0.3">
      <c r="A126">
        <f>VLOOKUP(C126,'UniqueAuthor#s'!$P$5:$Q$64,2,TRUE)</f>
        <v>28</v>
      </c>
      <c r="B126" t="str">
        <f>IF('Source NewCleanData'!$C1005="lesson3",'Source NewCleanData'!C1005,"")</f>
        <v>lesson3</v>
      </c>
      <c r="C126">
        <f>IF('Source NewCleanData'!$C1005="lesson3",'Source NewCleanData'!D1005,"")</f>
        <v>479224761</v>
      </c>
      <c r="D126" t="str">
        <f>IF('Source NewCleanData'!$C1005="lesson3",'Source NewCleanData'!E1005,"")</f>
        <v>requires&lt;#K&gt;=0;</v>
      </c>
      <c r="E126" s="80" t="str">
        <f>IF('Source NewCleanData'!$C1005="lesson3",'Source NewCleanData'!F1005,"")</f>
        <v>2018-05-04T01:49:10.898Z</v>
      </c>
      <c r="F126" t="str">
        <f t="shared" si="8"/>
        <v>Incorrect</v>
      </c>
      <c r="G126">
        <f>COUNTIF($C$6:$C$245,"="&amp;C126)</f>
        <v>15</v>
      </c>
      <c r="H126" s="90" t="str">
        <f t="shared" si="7"/>
        <v>Gave Up</v>
      </c>
    </row>
    <row r="127" spans="1:8" x14ac:dyDescent="0.3">
      <c r="A127">
        <f>VLOOKUP(C127,'UniqueAuthor#s'!$P$5:$Q$64,2,TRUE)</f>
        <v>29</v>
      </c>
      <c r="B127" t="str">
        <f>IF('Source NewCleanData'!$C1013="lesson3",'Source NewCleanData'!C1013,"")</f>
        <v>lesson3</v>
      </c>
      <c r="C127">
        <f>IF('Source NewCleanData'!$C1013="lesson3",'Source NewCleanData'!D1013,"")</f>
        <v>505534945</v>
      </c>
      <c r="D127" t="str">
        <f>IF('Source NewCleanData'!$C1013="lesson3",'Source NewCleanData'!E1013,"")</f>
        <v>requires|S|&gt;0</v>
      </c>
      <c r="E127" s="80" t="str">
        <f>IF('Source NewCleanData'!$C1013="lesson3",'Source NewCleanData'!F1013,"")</f>
        <v>2018-04-24T23:59:56.789Z</v>
      </c>
      <c r="F127" t="str">
        <f t="shared" si="8"/>
        <v>Incorrect</v>
      </c>
      <c r="H127" s="90" t="str">
        <f t="shared" si="7"/>
        <v/>
      </c>
    </row>
    <row r="128" spans="1:8" x14ac:dyDescent="0.3">
      <c r="A128">
        <f>VLOOKUP(C128,'UniqueAuthor#s'!$P$5:$Q$64,2,TRUE)</f>
        <v>29</v>
      </c>
      <c r="B128" t="str">
        <f>IF('Source NewCleanData'!$C1014="lesson3",'Source NewCleanData'!C1014,"")</f>
        <v>lesson3</v>
      </c>
      <c r="C128">
        <f>IF('Source NewCleanData'!$C1014="lesson3",'Source NewCleanData'!D1014,"")</f>
        <v>505534945</v>
      </c>
      <c r="D128" t="str">
        <f>IF('Source NewCleanData'!$C1014="lesson3",'Source NewCleanData'!E1014,"")</f>
        <v>requires|S|&gt;0;</v>
      </c>
      <c r="E128" s="80" t="str">
        <f>IF('Source NewCleanData'!$C1014="lesson3",'Source NewCleanData'!F1014,"")</f>
        <v>2018-04-25T00:00:08.303Z</v>
      </c>
      <c r="F128" t="str">
        <f t="shared" si="8"/>
        <v>Incorrect</v>
      </c>
      <c r="H128" s="90" t="str">
        <f t="shared" si="7"/>
        <v/>
      </c>
    </row>
    <row r="129" spans="1:8" x14ac:dyDescent="0.3">
      <c r="A129">
        <f>VLOOKUP(C129,'UniqueAuthor#s'!$P$5:$Q$64,2,TRUE)</f>
        <v>29</v>
      </c>
      <c r="B129" t="str">
        <f>IF('Source NewCleanData'!$C1015="lesson3",'Source NewCleanData'!C1015,"")</f>
        <v>lesson3</v>
      </c>
      <c r="C129">
        <f>IF('Source NewCleanData'!$C1015="lesson3",'Source NewCleanData'!D1015,"")</f>
        <v>505534945</v>
      </c>
      <c r="D129" t="str">
        <f>IF('Source NewCleanData'!$C1015="lesson3",'Source NewCleanData'!E1015,"")</f>
        <v>requires|#S|&gt;0;</v>
      </c>
      <c r="E129" s="80" t="str">
        <f>IF('Source NewCleanData'!$C1015="lesson3",'Source NewCleanData'!F1015,"")</f>
        <v>2018-04-25T00:00:25.600Z</v>
      </c>
      <c r="F129" t="str">
        <f t="shared" si="8"/>
        <v>Incorrect</v>
      </c>
      <c r="H129" s="90" t="str">
        <f t="shared" si="7"/>
        <v/>
      </c>
    </row>
    <row r="130" spans="1:8" x14ac:dyDescent="0.3">
      <c r="A130">
        <f>VLOOKUP(C130,'UniqueAuthor#s'!$P$5:$Q$64,2,TRUE)</f>
        <v>29</v>
      </c>
      <c r="B130" t="str">
        <f>IF('Source NewCleanData'!$C1016="lesson3",'Source NewCleanData'!C1016,"")</f>
        <v>lesson3</v>
      </c>
      <c r="C130">
        <f>IF('Source NewCleanData'!$C1016="lesson3",'Source NewCleanData'!D1016,"")</f>
        <v>505534945</v>
      </c>
      <c r="D130" t="str">
        <f>IF('Source NewCleanData'!$C1016="lesson3",'Source NewCleanData'!E1016,"")</f>
        <v>requires|#S|&gt;=1;</v>
      </c>
      <c r="E130" s="80" t="str">
        <f>IF('Source NewCleanData'!$C1016="lesson3",'Source NewCleanData'!F1016,"")</f>
        <v>2018-04-25T00:00:50.752Z</v>
      </c>
      <c r="F130" t="str">
        <f t="shared" si="8"/>
        <v>Incorrect</v>
      </c>
      <c r="H130" s="90" t="str">
        <f t="shared" si="7"/>
        <v/>
      </c>
    </row>
    <row r="131" spans="1:8" x14ac:dyDescent="0.3">
      <c r="A131">
        <f>VLOOKUP(C131,'UniqueAuthor#s'!$P$5:$Q$64,2,TRUE)</f>
        <v>29</v>
      </c>
      <c r="B131" t="str">
        <f>IF('Source NewCleanData'!$C1017="lesson3",'Source NewCleanData'!C1017,"")</f>
        <v>lesson3</v>
      </c>
      <c r="C131">
        <f>IF('Source NewCleanData'!$C1017="lesson3",'Source NewCleanData'!D1017,"")</f>
        <v>505534945</v>
      </c>
      <c r="D131" t="str">
        <f>IF('Source NewCleanData'!$C1017="lesson3",'Source NewCleanData'!E1017,"")</f>
        <v>requires1&lt;=|S|;</v>
      </c>
      <c r="E131" s="80" t="str">
        <f>IF('Source NewCleanData'!$C1017="lesson3",'Source NewCleanData'!F1017,"")</f>
        <v>2018-04-25T00:01:17.500Z</v>
      </c>
      <c r="F131" t="str">
        <f t="shared" si="8"/>
        <v>Incorrect</v>
      </c>
      <c r="H131" s="90" t="str">
        <f t="shared" si="7"/>
        <v/>
      </c>
    </row>
    <row r="132" spans="1:8" x14ac:dyDescent="0.3">
      <c r="A132">
        <f>VLOOKUP(C132,'UniqueAuthor#s'!$P$5:$Q$64,2,TRUE)</f>
        <v>29</v>
      </c>
      <c r="B132" t="str">
        <f>IF('Source NewCleanData'!$C1018="lesson3",'Source NewCleanData'!C1018,"")</f>
        <v>lesson3</v>
      </c>
      <c r="C132">
        <f>IF('Source NewCleanData'!$C1018="lesson3",'Source NewCleanData'!D1018,"")</f>
        <v>505534945</v>
      </c>
      <c r="D132" t="str">
        <f>IF('Source NewCleanData'!$C1018="lesson3",'Source NewCleanData'!E1018,"")</f>
        <v>requires1&lt;=|#S|;</v>
      </c>
      <c r="E132" s="80" t="str">
        <f>IF('Source NewCleanData'!$C1018="lesson3",'Source NewCleanData'!F1018,"")</f>
        <v>2018-04-25T00:01:32.426Z</v>
      </c>
      <c r="F132" t="str">
        <f t="shared" si="8"/>
        <v>Incorrect</v>
      </c>
      <c r="H132" s="90" t="str">
        <f t="shared" si="7"/>
        <v/>
      </c>
    </row>
    <row r="133" spans="1:8" x14ac:dyDescent="0.3">
      <c r="A133">
        <f>VLOOKUP(C133,'UniqueAuthor#s'!$P$5:$Q$64,2,TRUE)</f>
        <v>29</v>
      </c>
      <c r="B133" t="str">
        <f>IF('Source NewCleanData'!$C1019="lesson3",'Source NewCleanData'!C1019,"")</f>
        <v>lesson3</v>
      </c>
      <c r="C133">
        <f>IF('Source NewCleanData'!$C1019="lesson3",'Source NewCleanData'!D1019,"")</f>
        <v>505534945</v>
      </c>
      <c r="D133" t="str">
        <f>IF('Source NewCleanData'!$C1019="lesson3",'Source NewCleanData'!E1019,"")</f>
        <v>requires1&lt;=|S|;</v>
      </c>
      <c r="E133" s="80" t="str">
        <f>IF('Source NewCleanData'!$C1019="lesson3",'Source NewCleanData'!F1019,"")</f>
        <v>2018-04-25T00:03:14.407Z</v>
      </c>
      <c r="F133" t="str">
        <f t="shared" si="8"/>
        <v>Incorrect</v>
      </c>
      <c r="H133" s="90" t="str">
        <f t="shared" si="7"/>
        <v/>
      </c>
    </row>
    <row r="134" spans="1:8" x14ac:dyDescent="0.3">
      <c r="A134">
        <f>VLOOKUP(C134,'UniqueAuthor#s'!$P$5:$Q$64,2,TRUE)</f>
        <v>29</v>
      </c>
      <c r="B134" t="str">
        <f>IF('Source NewCleanData'!$C1020="lesson3",'Source NewCleanData'!C1020,"")</f>
        <v>lesson3</v>
      </c>
      <c r="C134">
        <f>IF('Source NewCleanData'!$C1020="lesson3",'Source NewCleanData'!D1020,"")</f>
        <v>505534945</v>
      </c>
      <c r="D134" t="str">
        <f>IF('Source NewCleanData'!$C1020="lesson3",'Source NewCleanData'!E1020,"")</f>
        <v>requires1=|#S|;</v>
      </c>
      <c r="E134" s="80" t="str">
        <f>IF('Source NewCleanData'!$C1020="lesson3",'Source NewCleanData'!F1020,"")</f>
        <v>2018-04-25T00:04:08.701Z</v>
      </c>
      <c r="F134" t="str">
        <f t="shared" si="8"/>
        <v>Incorrect</v>
      </c>
      <c r="H134" s="90" t="str">
        <f t="shared" ref="H134:H197" si="9">IF(AND($G134&gt;0,$F134="Incorrect"),"Gave Up","")</f>
        <v/>
      </c>
    </row>
    <row r="135" spans="1:8" x14ac:dyDescent="0.3">
      <c r="A135">
        <f>VLOOKUP(C135,'UniqueAuthor#s'!$P$5:$Q$64,2,TRUE)</f>
        <v>29</v>
      </c>
      <c r="B135" t="str">
        <f>IF('Source NewCleanData'!$C1021="lesson3",'Source NewCleanData'!C1021,"")</f>
        <v>lesson3</v>
      </c>
      <c r="C135">
        <f>IF('Source NewCleanData'!$C1021="lesson3",'Source NewCleanData'!D1021,"")</f>
        <v>505534945</v>
      </c>
      <c r="D135" t="str">
        <f>IF('Source NewCleanData'!$C1021="lesson3",'Source NewCleanData'!E1021,"")</f>
        <v>requires|#S|=1;</v>
      </c>
      <c r="E135" s="80" t="str">
        <f>IF('Source NewCleanData'!$C1021="lesson3",'Source NewCleanData'!F1021,"")</f>
        <v>2018-04-25T00:04:39.506Z</v>
      </c>
      <c r="F135" t="str">
        <f t="shared" ref="F135:F198" si="10">IF(OR($D135=$R$9,$D135=$R$10,$D135=$R$11),"Correct","Incorrect")</f>
        <v>Incorrect</v>
      </c>
      <c r="H135" s="90" t="str">
        <f t="shared" si="9"/>
        <v/>
      </c>
    </row>
    <row r="136" spans="1:8" x14ac:dyDescent="0.3">
      <c r="A136">
        <f>VLOOKUP(C136,'UniqueAuthor#s'!$P$5:$Q$64,2,TRUE)</f>
        <v>29</v>
      </c>
      <c r="B136" t="str">
        <f>IF('Source NewCleanData'!$C1022="lesson3",'Source NewCleanData'!C1022,"")</f>
        <v>lesson3</v>
      </c>
      <c r="C136">
        <f>IF('Source NewCleanData'!$C1022="lesson3",'Source NewCleanData'!D1022,"")</f>
        <v>505534945</v>
      </c>
      <c r="D136" t="str">
        <f>IF('Source NewCleanData'!$C1022="lesson3",'Source NewCleanData'!E1022,"")</f>
        <v>requires|#S|-1=0;</v>
      </c>
      <c r="E136" s="80" t="str">
        <f>IF('Source NewCleanData'!$C1022="lesson3",'Source NewCleanData'!F1022,"")</f>
        <v>2018-04-25T00:05:59.355Z</v>
      </c>
      <c r="F136" t="str">
        <f t="shared" si="10"/>
        <v>Incorrect</v>
      </c>
      <c r="H136" s="90" t="str">
        <f t="shared" si="9"/>
        <v/>
      </c>
    </row>
    <row r="137" spans="1:8" x14ac:dyDescent="0.3">
      <c r="A137">
        <f>VLOOKUP(C137,'UniqueAuthor#s'!$P$5:$Q$64,2,TRUE)</f>
        <v>29</v>
      </c>
      <c r="B137" t="str">
        <f>IF('Source NewCleanData'!$C1023="lesson3",'Source NewCleanData'!C1023,"")</f>
        <v>lesson3</v>
      </c>
      <c r="C137">
        <f>IF('Source NewCleanData'!$C1023="lesson3",'Source NewCleanData'!D1023,"")</f>
        <v>505534945</v>
      </c>
      <c r="D137" t="str">
        <f>IF('Source NewCleanData'!$C1023="lesson3",'Source NewCleanData'!E1023,"")</f>
        <v>requires</v>
      </c>
      <c r="E137" s="80" t="str">
        <f>IF('Source NewCleanData'!$C1023="lesson3",'Source NewCleanData'!F1023,"")</f>
        <v>2018-04-25T00:07:16.452Z</v>
      </c>
      <c r="F137" t="str">
        <f t="shared" si="10"/>
        <v>Incorrect</v>
      </c>
      <c r="H137" s="90" t="str">
        <f t="shared" si="9"/>
        <v/>
      </c>
    </row>
    <row r="138" spans="1:8" x14ac:dyDescent="0.3">
      <c r="A138">
        <f>VLOOKUP(C138,'UniqueAuthor#s'!$P$5:$Q$64,2,TRUE)</f>
        <v>29</v>
      </c>
      <c r="B138" t="str">
        <f>IF('Source NewCleanData'!$C1024="lesson3",'Source NewCleanData'!C1024,"")</f>
        <v>lesson3</v>
      </c>
      <c r="C138">
        <f>IF('Source NewCleanData'!$C1024="lesson3",'Source NewCleanData'!D1024,"")</f>
        <v>505534945</v>
      </c>
      <c r="D138" t="str">
        <f>IF('Source NewCleanData'!$C1024="lesson3",'Source NewCleanData'!E1024,"")</f>
        <v>requires|#S|=1;</v>
      </c>
      <c r="E138" s="80" t="str">
        <f>IF('Source NewCleanData'!$C1024="lesson3",'Source NewCleanData'!F1024,"")</f>
        <v>2018-04-25T00:07:40.897Z</v>
      </c>
      <c r="F138" t="str">
        <f t="shared" si="10"/>
        <v>Incorrect</v>
      </c>
      <c r="H138" s="90" t="str">
        <f t="shared" si="9"/>
        <v/>
      </c>
    </row>
    <row r="139" spans="1:8" x14ac:dyDescent="0.3">
      <c r="A139">
        <f>VLOOKUP(C139,'UniqueAuthor#s'!$P$5:$Q$64,2,TRUE)</f>
        <v>29</v>
      </c>
      <c r="B139" t="str">
        <f>IF('Source NewCleanData'!$C1025="lesson3",'Source NewCleanData'!C1025,"")</f>
        <v>lesson3</v>
      </c>
      <c r="C139">
        <f>IF('Source NewCleanData'!$C1025="lesson3",'Source NewCleanData'!D1025,"")</f>
        <v>505534945</v>
      </c>
      <c r="D139" t="str">
        <f>IF('Source NewCleanData'!$C1025="lesson3",'Source NewCleanData'!E1025,"")</f>
        <v>requires|S|=1;</v>
      </c>
      <c r="E139" s="80" t="str">
        <f>IF('Source NewCleanData'!$C1025="lesson3",'Source NewCleanData'!F1025,"")</f>
        <v>2018-04-25T00:07:46.277Z</v>
      </c>
      <c r="F139" t="str">
        <f t="shared" si="10"/>
        <v>Correct</v>
      </c>
      <c r="G139">
        <f>COUNTIF($C$6:$C$245,"="&amp;C139)</f>
        <v>13</v>
      </c>
      <c r="H139" s="90" t="str">
        <f t="shared" si="9"/>
        <v/>
      </c>
    </row>
    <row r="140" spans="1:8" x14ac:dyDescent="0.3">
      <c r="A140">
        <f>VLOOKUP(C140,'UniqueAuthor#s'!$P$5:$Q$64,2,TRUE)</f>
        <v>30</v>
      </c>
      <c r="B140" t="str">
        <f>IF('Source NewCleanData'!$C1053="lesson3",'Source NewCleanData'!C1053,"")</f>
        <v>lesson3</v>
      </c>
      <c r="C140">
        <f>IF('Source NewCleanData'!$C1053="lesson3",'Source NewCleanData'!D1053,"")</f>
        <v>520399923</v>
      </c>
      <c r="D140" t="str">
        <f>IF('Source NewCleanData'!$C1053="lesson3",'Source NewCleanData'!E1053,"")</f>
        <v>requires|S|=1;</v>
      </c>
      <c r="E140" s="80" t="str">
        <f>IF('Source NewCleanData'!$C1053="lesson3",'Source NewCleanData'!F1053,"")</f>
        <v>2018-04-24T00:25:28.746Z</v>
      </c>
      <c r="F140" t="str">
        <f t="shared" si="10"/>
        <v>Correct</v>
      </c>
      <c r="G140">
        <f>COUNTIF($C$6:$C$245,"="&amp;C140)</f>
        <v>1</v>
      </c>
      <c r="H140" s="90" t="str">
        <f t="shared" si="9"/>
        <v/>
      </c>
    </row>
    <row r="141" spans="1:8" x14ac:dyDescent="0.3">
      <c r="A141">
        <f>VLOOKUP(C141,'UniqueAuthor#s'!$P$5:$Q$64,2,TRUE)</f>
        <v>31</v>
      </c>
      <c r="B141" t="str">
        <f>IF('Source NewCleanData'!$C1068="lesson3",'Source NewCleanData'!C1068,"")</f>
        <v>lesson3</v>
      </c>
      <c r="C141">
        <f>IF('Source NewCleanData'!$C1068="lesson3",'Source NewCleanData'!D1068,"")</f>
        <v>539024302</v>
      </c>
      <c r="D141" t="str">
        <f>IF('Source NewCleanData'!$C1068="lesson3",'Source NewCleanData'!E1068,"")</f>
        <v>requires|S|=1;</v>
      </c>
      <c r="E141" s="80" t="str">
        <f>IF('Source NewCleanData'!$C1068="lesson3",'Source NewCleanData'!F1068,"")</f>
        <v>2018-04-26T12:10:36.080Z</v>
      </c>
      <c r="F141" t="str">
        <f t="shared" si="10"/>
        <v>Correct</v>
      </c>
      <c r="G141">
        <f>COUNTIF($C$6:$C$245,"="&amp;C141)</f>
        <v>1</v>
      </c>
      <c r="H141" s="90" t="str">
        <f t="shared" si="9"/>
        <v/>
      </c>
    </row>
    <row r="142" spans="1:8" x14ac:dyDescent="0.3">
      <c r="A142">
        <f>VLOOKUP(C142,'UniqueAuthor#s'!$P$5:$Q$64,2,TRUE)</f>
        <v>32</v>
      </c>
      <c r="B142" t="str">
        <f>IF('Source NewCleanData'!$C1094="lesson3",'Source NewCleanData'!C1094,"")</f>
        <v>lesson3</v>
      </c>
      <c r="C142">
        <f>IF('Source NewCleanData'!$C1094="lesson3",'Source NewCleanData'!D1094,"")</f>
        <v>564686712</v>
      </c>
      <c r="D142" t="str">
        <f>IF('Source NewCleanData'!$C1094="lesson3",'Source NewCleanData'!E1094,"")</f>
        <v>requires|S|&gt;0;</v>
      </c>
      <c r="E142" s="80" t="str">
        <f>IF('Source NewCleanData'!$C1094="lesson3",'Source NewCleanData'!F1094,"")</f>
        <v>2018-05-03T22:09:00.135Z</v>
      </c>
      <c r="F142" t="str">
        <f t="shared" si="10"/>
        <v>Incorrect</v>
      </c>
      <c r="H142" s="90" t="str">
        <f t="shared" si="9"/>
        <v/>
      </c>
    </row>
    <row r="143" spans="1:8" x14ac:dyDescent="0.3">
      <c r="A143">
        <f>VLOOKUP(C143,'UniqueAuthor#s'!$P$5:$Q$64,2,TRUE)</f>
        <v>32</v>
      </c>
      <c r="B143" t="str">
        <f>IF('Source NewCleanData'!$C1095="lesson3",'Source NewCleanData'!C1095,"")</f>
        <v>lesson3</v>
      </c>
      <c r="C143">
        <f>IF('Source NewCleanData'!$C1095="lesson3",'Source NewCleanData'!D1095,"")</f>
        <v>564686712</v>
      </c>
      <c r="D143" t="str">
        <f>IF('Source NewCleanData'!$C1095="lesson3",'Source NewCleanData'!E1095,"")</f>
        <v>requires|#S|&gt;0;</v>
      </c>
      <c r="E143" s="80" t="str">
        <f>IF('Source NewCleanData'!$C1095="lesson3",'Source NewCleanData'!F1095,"")</f>
        <v>2018-05-03T22:09:17.996Z</v>
      </c>
      <c r="F143" t="str">
        <f t="shared" si="10"/>
        <v>Incorrect</v>
      </c>
      <c r="H143" s="90" t="str">
        <f t="shared" si="9"/>
        <v/>
      </c>
    </row>
    <row r="144" spans="1:8" x14ac:dyDescent="0.3">
      <c r="A144">
        <f>VLOOKUP(C144,'UniqueAuthor#s'!$P$5:$Q$64,2,TRUE)</f>
        <v>32</v>
      </c>
      <c r="B144" t="str">
        <f>IF('Source NewCleanData'!$C1096="lesson3",'Source NewCleanData'!C1096,"")</f>
        <v>lesson3</v>
      </c>
      <c r="C144">
        <f>IF('Source NewCleanData'!$C1096="lesson3",'Source NewCleanData'!D1096,"")</f>
        <v>564686712</v>
      </c>
      <c r="D144" t="str">
        <f>IF('Source NewCleanData'!$C1096="lesson3",'Source NewCleanData'!E1096,"")</f>
        <v>requires|S|&gt;=1;</v>
      </c>
      <c r="E144" s="80" t="str">
        <f>IF('Source NewCleanData'!$C1096="lesson3",'Source NewCleanData'!F1096,"")</f>
        <v>2018-05-03T22:10:00.071Z</v>
      </c>
      <c r="F144" t="str">
        <f t="shared" si="10"/>
        <v>Incorrect</v>
      </c>
      <c r="H144" s="90" t="str">
        <f t="shared" si="9"/>
        <v/>
      </c>
    </row>
    <row r="145" spans="1:8" x14ac:dyDescent="0.3">
      <c r="A145">
        <f>VLOOKUP(C145,'UniqueAuthor#s'!$P$5:$Q$64,2,TRUE)</f>
        <v>32</v>
      </c>
      <c r="B145" t="str">
        <f>IF('Source NewCleanData'!$C1097="lesson3",'Source NewCleanData'!C1097,"")</f>
        <v>lesson3</v>
      </c>
      <c r="C145">
        <f>IF('Source NewCleanData'!$C1097="lesson3",'Source NewCleanData'!D1097,"")</f>
        <v>564686712</v>
      </c>
      <c r="D145" t="str">
        <f>IF('Source NewCleanData'!$C1097="lesson3",'Source NewCleanData'!E1097,"")</f>
        <v>requires1&lt;=|S|;</v>
      </c>
      <c r="E145" s="80" t="str">
        <f>IF('Source NewCleanData'!$C1097="lesson3",'Source NewCleanData'!F1097,"")</f>
        <v>2018-05-03T22:10:55.342Z</v>
      </c>
      <c r="F145" t="str">
        <f t="shared" si="10"/>
        <v>Incorrect</v>
      </c>
      <c r="H145" s="90" t="str">
        <f t="shared" si="9"/>
        <v/>
      </c>
    </row>
    <row r="146" spans="1:8" x14ac:dyDescent="0.3">
      <c r="A146">
        <f>VLOOKUP(C146,'UniqueAuthor#s'!$P$5:$Q$64,2,TRUE)</f>
        <v>32</v>
      </c>
      <c r="B146" t="str">
        <f>IF('Source NewCleanData'!$C1098="lesson3",'Source NewCleanData'!C1098,"")</f>
        <v>lesson3</v>
      </c>
      <c r="C146">
        <f>IF('Source NewCleanData'!$C1098="lesson3",'Source NewCleanData'!D1098,"")</f>
        <v>564686712</v>
      </c>
      <c r="D146" t="str">
        <f>IF('Source NewCleanData'!$C1098="lesson3",'Source NewCleanData'!E1098,"")</f>
        <v>requires1=|S|;</v>
      </c>
      <c r="E146" s="80" t="str">
        <f>IF('Source NewCleanData'!$C1098="lesson3",'Source NewCleanData'!F1098,"")</f>
        <v>2018-05-03T22:11:11.406Z</v>
      </c>
      <c r="F146" t="str">
        <f t="shared" si="10"/>
        <v>Correct</v>
      </c>
      <c r="G146">
        <f>COUNTIF($C$6:$C$245,"="&amp;C146)</f>
        <v>5</v>
      </c>
      <c r="H146" s="90" t="str">
        <f t="shared" si="9"/>
        <v/>
      </c>
    </row>
    <row r="147" spans="1:8" x14ac:dyDescent="0.3">
      <c r="A147">
        <f>VLOOKUP(C147,'UniqueAuthor#s'!$P$5:$Q$64,2,TRUE)</f>
        <v>33</v>
      </c>
      <c r="B147" t="str">
        <f>IF('Source NewCleanData'!$C1127="lesson3",'Source NewCleanData'!C1127,"")</f>
        <v>lesson3</v>
      </c>
      <c r="C147">
        <f>IF('Source NewCleanData'!$C1127="lesson3",'Source NewCleanData'!D1127,"")</f>
        <v>566473760</v>
      </c>
      <c r="D147" t="str">
        <f>IF('Source NewCleanData'!$C1127="lesson3",'Source NewCleanData'!E1127,"")</f>
        <v>requires|S|=1;</v>
      </c>
      <c r="E147" s="80" t="str">
        <f>IF('Source NewCleanData'!$C1127="lesson3",'Source NewCleanData'!F1127,"")</f>
        <v>2018-04-25T21:57:31.093Z</v>
      </c>
      <c r="F147" t="str">
        <f t="shared" si="10"/>
        <v>Correct</v>
      </c>
      <c r="G147">
        <f>COUNTIF($C$6:$C$245,"="&amp;C147)</f>
        <v>1</v>
      </c>
      <c r="H147" s="90" t="str">
        <f t="shared" si="9"/>
        <v/>
      </c>
    </row>
    <row r="148" spans="1:8" x14ac:dyDescent="0.3">
      <c r="A148">
        <f>VLOOKUP(C148,'UniqueAuthor#s'!$P$5:$Q$64,2,TRUE)</f>
        <v>34</v>
      </c>
      <c r="B148" t="str">
        <f>IF('Source NewCleanData'!$C1148="lesson3",'Source NewCleanData'!C1148,"")</f>
        <v>lesson3</v>
      </c>
      <c r="C148">
        <f>IF('Source NewCleanData'!$C1148="lesson3",'Source NewCleanData'!D1148,"")</f>
        <v>584901398</v>
      </c>
      <c r="D148" t="str">
        <f>IF('Source NewCleanData'!$C1148="lesson3",'Source NewCleanData'!E1148,"")</f>
        <v>requires|S|=1;</v>
      </c>
      <c r="E148" s="80" t="str">
        <f>IF('Source NewCleanData'!$C1148="lesson3",'Source NewCleanData'!F1148,"")</f>
        <v>2018-04-26T01:25:07.419Z</v>
      </c>
      <c r="F148" t="str">
        <f t="shared" si="10"/>
        <v>Correct</v>
      </c>
      <c r="G148">
        <f>COUNTIF($C$6:$C$245,"="&amp;C148)</f>
        <v>1</v>
      </c>
      <c r="H148" s="90" t="str">
        <f t="shared" si="9"/>
        <v/>
      </c>
    </row>
    <row r="149" spans="1:8" x14ac:dyDescent="0.3">
      <c r="A149">
        <f>VLOOKUP(C149,'UniqueAuthor#s'!$P$5:$Q$64,2,TRUE)</f>
        <v>35</v>
      </c>
      <c r="B149" t="str">
        <f>IF('Source NewCleanData'!$C1157="lesson3",'Source NewCleanData'!C1157,"")</f>
        <v>lesson3</v>
      </c>
      <c r="C149">
        <f>IF('Source NewCleanData'!$C1157="lesson3",'Source NewCleanData'!D1157,"")</f>
        <v>594515373</v>
      </c>
      <c r="D149" t="str">
        <f>IF('Source NewCleanData'!$C1157="lesson3",'Source NewCleanData'!E1157,"")</f>
        <v>requires1&lt;=|S|;</v>
      </c>
      <c r="E149" s="80" t="str">
        <f>IF('Source NewCleanData'!$C1157="lesson3",'Source NewCleanData'!F1157,"")</f>
        <v>2018-04-24T00:18:56.177Z</v>
      </c>
      <c r="F149" t="str">
        <f t="shared" si="10"/>
        <v>Incorrect</v>
      </c>
      <c r="H149" s="90" t="str">
        <f t="shared" si="9"/>
        <v/>
      </c>
    </row>
    <row r="150" spans="1:8" x14ac:dyDescent="0.3">
      <c r="A150">
        <f>VLOOKUP(C150,'UniqueAuthor#s'!$P$5:$Q$64,2,TRUE)</f>
        <v>35</v>
      </c>
      <c r="B150" t="str">
        <f>IF('Source NewCleanData'!$C1158="lesson3",'Source NewCleanData'!C1158,"")</f>
        <v>lesson3</v>
      </c>
      <c r="C150">
        <f>IF('Source NewCleanData'!$C1158="lesson3",'Source NewCleanData'!D1158,"")</f>
        <v>594515373</v>
      </c>
      <c r="D150" t="str">
        <f>IF('Source NewCleanData'!$C1158="lesson3",'Source NewCleanData'!E1158,"")</f>
        <v>requires1=|S|;</v>
      </c>
      <c r="E150" s="80" t="str">
        <f>IF('Source NewCleanData'!$C1158="lesson3",'Source NewCleanData'!F1158,"")</f>
        <v>2018-04-24T00:19:36.678Z</v>
      </c>
      <c r="F150" t="str">
        <f t="shared" si="10"/>
        <v>Correct</v>
      </c>
      <c r="G150">
        <f>COUNTIF($C$6:$C$245,"="&amp;C150)</f>
        <v>2</v>
      </c>
      <c r="H150" s="90" t="str">
        <f t="shared" si="9"/>
        <v/>
      </c>
    </row>
    <row r="151" spans="1:8" x14ac:dyDescent="0.3">
      <c r="A151">
        <f>VLOOKUP(C151,'UniqueAuthor#s'!$P$5:$Q$64,2,TRUE)</f>
        <v>36</v>
      </c>
      <c r="B151" t="str">
        <f>IF('Source NewCleanData'!$C1208="lesson3",'Source NewCleanData'!C1208,"")</f>
        <v>lesson3</v>
      </c>
      <c r="C151">
        <f>IF('Source NewCleanData'!$C1208="lesson3",'Source NewCleanData'!D1208,"")</f>
        <v>596146975</v>
      </c>
      <c r="D151" t="str">
        <f>IF('Source NewCleanData'!$C1208="lesson3",'Source NewCleanData'!E1208,"")</f>
        <v>requires0&lt;|S|;</v>
      </c>
      <c r="E151" s="80" t="str">
        <f>IF('Source NewCleanData'!$C1208="lesson3",'Source NewCleanData'!F1208,"")</f>
        <v>2018-05-03T02:16:40.949Z</v>
      </c>
      <c r="F151" t="str">
        <f t="shared" si="10"/>
        <v>Incorrect</v>
      </c>
      <c r="H151" s="90" t="str">
        <f t="shared" si="9"/>
        <v/>
      </c>
    </row>
    <row r="152" spans="1:8" x14ac:dyDescent="0.3">
      <c r="A152">
        <f>VLOOKUP(C152,'UniqueAuthor#s'!$P$5:$Q$64,2,TRUE)</f>
        <v>36</v>
      </c>
      <c r="B152" t="str">
        <f>IF('Source NewCleanData'!$C1209="lesson3",'Source NewCleanData'!C1209,"")</f>
        <v>lesson3</v>
      </c>
      <c r="C152">
        <f>IF('Source NewCleanData'!$C1209="lesson3",'Source NewCleanData'!D1209,"")</f>
        <v>596146975</v>
      </c>
      <c r="D152" t="str">
        <f>IF('Source NewCleanData'!$C1209="lesson3",'Source NewCleanData'!E1209,"")</f>
        <v>requires1&lt;=|S|;</v>
      </c>
      <c r="E152" s="80" t="str">
        <f>IF('Source NewCleanData'!$C1209="lesson3",'Source NewCleanData'!F1209,"")</f>
        <v>2018-05-03T02:16:59.894Z</v>
      </c>
      <c r="F152" t="str">
        <f t="shared" si="10"/>
        <v>Incorrect</v>
      </c>
      <c r="H152" s="90" t="str">
        <f t="shared" si="9"/>
        <v/>
      </c>
    </row>
    <row r="153" spans="1:8" x14ac:dyDescent="0.3">
      <c r="A153">
        <f>VLOOKUP(C153,'UniqueAuthor#s'!$P$5:$Q$64,2,TRUE)</f>
        <v>36</v>
      </c>
      <c r="B153" t="str">
        <f>IF('Source NewCleanData'!$C1210="lesson3",'Source NewCleanData'!C1210,"")</f>
        <v>lesson3</v>
      </c>
      <c r="C153">
        <f>IF('Source NewCleanData'!$C1210="lesson3",'Source NewCleanData'!D1210,"")</f>
        <v>596146975</v>
      </c>
      <c r="D153" t="str">
        <f>IF('Source NewCleanData'!$C1210="lesson3",'Source NewCleanData'!E1210,"")</f>
        <v>requires1=|S|;</v>
      </c>
      <c r="E153" s="80" t="str">
        <f>IF('Source NewCleanData'!$C1210="lesson3",'Source NewCleanData'!F1210,"")</f>
        <v>2018-05-03T02:17:07.423Z</v>
      </c>
      <c r="F153" t="str">
        <f t="shared" si="10"/>
        <v>Correct</v>
      </c>
      <c r="G153">
        <f>COUNTIF($C$6:$C$245,"="&amp;C153)</f>
        <v>3</v>
      </c>
      <c r="H153" s="90" t="str">
        <f t="shared" si="9"/>
        <v/>
      </c>
    </row>
    <row r="154" spans="1:8" x14ac:dyDescent="0.3">
      <c r="A154">
        <f>VLOOKUP(C154,'UniqueAuthor#s'!$P$5:$Q$64,2,TRUE)</f>
        <v>37</v>
      </c>
      <c r="B154" t="str">
        <f>IF('Source NewCleanData'!$C1227="lesson3",'Source NewCleanData'!C1227,"")</f>
        <v>lesson3</v>
      </c>
      <c r="C154">
        <f>IF('Source NewCleanData'!$C1227="lesson3",'Source NewCleanData'!D1227,"")</f>
        <v>599521860</v>
      </c>
      <c r="D154" t="str">
        <f>IF('Source NewCleanData'!$C1227="lesson3",'Source NewCleanData'!E1227,"")</f>
        <v>requires|S|&lt;3;</v>
      </c>
      <c r="E154" s="80" t="str">
        <f>IF('Source NewCleanData'!$C1227="lesson3",'Source NewCleanData'!F1227,"")</f>
        <v>2018-04-30T00:48:33.824Z</v>
      </c>
      <c r="F154" t="str">
        <f t="shared" si="10"/>
        <v>Incorrect</v>
      </c>
      <c r="H154" s="90" t="str">
        <f t="shared" si="9"/>
        <v/>
      </c>
    </row>
    <row r="155" spans="1:8" x14ac:dyDescent="0.3">
      <c r="A155">
        <f>VLOOKUP(C155,'UniqueAuthor#s'!$P$5:$Q$64,2,TRUE)</f>
        <v>37</v>
      </c>
      <c r="B155" t="str">
        <f>IF('Source NewCleanData'!$C1228="lesson3",'Source NewCleanData'!C1228,"")</f>
        <v>lesson3</v>
      </c>
      <c r="C155">
        <f>IF('Source NewCleanData'!$C1228="lesson3",'Source NewCleanData'!D1228,"")</f>
        <v>599521860</v>
      </c>
      <c r="D155" t="str">
        <f>IF('Source NewCleanData'!$C1228="lesson3",'Source NewCleanData'!E1228,"")</f>
        <v>requires|S|=1;</v>
      </c>
      <c r="E155" s="80" t="str">
        <f>IF('Source NewCleanData'!$C1228="lesson3",'Source NewCleanData'!F1228,"")</f>
        <v>2018-04-30T00:48:45.246Z</v>
      </c>
      <c r="F155" t="str">
        <f t="shared" si="10"/>
        <v>Correct</v>
      </c>
      <c r="G155">
        <f>COUNTIF($C$6:$C$245,"="&amp;C155)</f>
        <v>2</v>
      </c>
      <c r="H155" s="90" t="str">
        <f t="shared" si="9"/>
        <v/>
      </c>
    </row>
    <row r="156" spans="1:8" x14ac:dyDescent="0.3">
      <c r="A156">
        <f>VLOOKUP(C156,'UniqueAuthor#s'!$P$5:$Q$64,2,TRUE)</f>
        <v>38</v>
      </c>
      <c r="B156" t="str">
        <f>IF('Source NewCleanData'!$C1245="lesson3",'Source NewCleanData'!C1245,"")</f>
        <v>lesson3</v>
      </c>
      <c r="C156">
        <f>IF('Source NewCleanData'!$C1245="lesson3",'Source NewCleanData'!D1245,"")</f>
        <v>602371802</v>
      </c>
      <c r="D156" t="str">
        <f>IF('Source NewCleanData'!$C1245="lesson3",'Source NewCleanData'!E1245,"")</f>
        <v>requires|S|=1;</v>
      </c>
      <c r="E156" s="80" t="str">
        <f>IF('Source NewCleanData'!$C1245="lesson3",'Source NewCleanData'!F1245,"")</f>
        <v>2018-04-30T00:07:32.629Z</v>
      </c>
      <c r="F156" t="str">
        <f t="shared" si="10"/>
        <v>Correct</v>
      </c>
      <c r="G156">
        <f>COUNTIF($C$6:$C$245,"="&amp;C156)</f>
        <v>1</v>
      </c>
      <c r="H156" s="90" t="str">
        <f t="shared" si="9"/>
        <v/>
      </c>
    </row>
    <row r="157" spans="1:8" x14ac:dyDescent="0.3">
      <c r="A157">
        <f>VLOOKUP(C157,'UniqueAuthor#s'!$P$5:$Q$64,2,TRUE)</f>
        <v>39</v>
      </c>
      <c r="B157" t="str">
        <f>IF('Source NewCleanData'!$C1292="lesson3",'Source NewCleanData'!C1292,"")</f>
        <v>lesson3</v>
      </c>
      <c r="C157">
        <f>IF('Source NewCleanData'!$C1292="lesson3",'Source NewCleanData'!D1292,"")</f>
        <v>625941617</v>
      </c>
      <c r="D157" t="str">
        <f>IF('Source NewCleanData'!$C1292="lesson3",'Source NewCleanData'!E1292,"")</f>
        <v>requires|S|=1;</v>
      </c>
      <c r="E157" s="80" t="str">
        <f>IF('Source NewCleanData'!$C1292="lesson3",'Source NewCleanData'!F1292,"")</f>
        <v>2018-04-26T15:57:10.763Z</v>
      </c>
      <c r="F157" t="str">
        <f t="shared" si="10"/>
        <v>Correct</v>
      </c>
      <c r="G157">
        <f>COUNTIF($C$6:$C$245,"="&amp;C157)</f>
        <v>1</v>
      </c>
      <c r="H157" s="90" t="str">
        <f t="shared" si="9"/>
        <v/>
      </c>
    </row>
    <row r="158" spans="1:8" x14ac:dyDescent="0.3">
      <c r="A158">
        <f>VLOOKUP(C158,'UniqueAuthor#s'!$P$5:$Q$64,2,TRUE)</f>
        <v>40</v>
      </c>
      <c r="B158" t="str">
        <f>IF('Source NewCleanData'!$C1324="lesson3",'Source NewCleanData'!C1324,"")</f>
        <v>lesson3</v>
      </c>
      <c r="C158">
        <f>IF('Source NewCleanData'!$C1324="lesson3",'Source NewCleanData'!D1324,"")</f>
        <v>641372445</v>
      </c>
      <c r="D158" t="str">
        <f>IF('Source NewCleanData'!$C1324="lesson3",'Source NewCleanData'!E1324,"")</f>
        <v>requires|S|&gt;0;</v>
      </c>
      <c r="E158" s="80" t="str">
        <f>IF('Source NewCleanData'!$C1324="lesson3",'Source NewCleanData'!F1324,"")</f>
        <v>2018-04-29T23:20:56.156Z</v>
      </c>
      <c r="F158" t="str">
        <f t="shared" si="10"/>
        <v>Incorrect</v>
      </c>
      <c r="H158" s="90" t="str">
        <f t="shared" si="9"/>
        <v/>
      </c>
    </row>
    <row r="159" spans="1:8" x14ac:dyDescent="0.3">
      <c r="A159">
        <f>VLOOKUP(C159,'UniqueAuthor#s'!$P$5:$Q$64,2,TRUE)</f>
        <v>40</v>
      </c>
      <c r="B159" t="str">
        <f>IF('Source NewCleanData'!$C1325="lesson3",'Source NewCleanData'!C1325,"")</f>
        <v>lesson3</v>
      </c>
      <c r="C159">
        <f>IF('Source NewCleanData'!$C1325="lesson3",'Source NewCleanData'!D1325,"")</f>
        <v>641372445</v>
      </c>
      <c r="D159" t="str">
        <f>IF('Source NewCleanData'!$C1325="lesson3",'Source NewCleanData'!E1325,"")</f>
        <v>requires|S|=1;</v>
      </c>
      <c r="E159" s="80" t="str">
        <f>IF('Source NewCleanData'!$C1325="lesson3",'Source NewCleanData'!F1325,"")</f>
        <v>2018-04-29T23:21:24.420Z</v>
      </c>
      <c r="F159" t="str">
        <f t="shared" si="10"/>
        <v>Correct</v>
      </c>
      <c r="G159">
        <f>COUNTIF($C$6:$C$245,"="&amp;C159)</f>
        <v>2</v>
      </c>
      <c r="H159" s="90" t="str">
        <f t="shared" si="9"/>
        <v/>
      </c>
    </row>
    <row r="160" spans="1:8" x14ac:dyDescent="0.3">
      <c r="A160">
        <f>VLOOKUP(C160,'UniqueAuthor#s'!$P$5:$Q$64,2,TRUE)</f>
        <v>41</v>
      </c>
      <c r="B160" t="str">
        <f>IF('Source NewCleanData'!$C1356="lesson3",'Source NewCleanData'!C1356,"")</f>
        <v>lesson3</v>
      </c>
      <c r="C160">
        <f>IF('Source NewCleanData'!$C1356="lesson3",'Source NewCleanData'!D1356,"")</f>
        <v>665385044</v>
      </c>
      <c r="D160" t="str">
        <f>IF('Source NewCleanData'!$C1356="lesson3",'Source NewCleanData'!E1356,"")</f>
        <v>requires|S|=1;</v>
      </c>
      <c r="E160" s="80" t="str">
        <f>IF('Source NewCleanData'!$C1356="lesson3",'Source NewCleanData'!F1356,"")</f>
        <v>2018-04-24T13:55:39.695Z</v>
      </c>
      <c r="F160" t="str">
        <f t="shared" si="10"/>
        <v>Correct</v>
      </c>
      <c r="G160">
        <f>COUNTIF($C$6:$C$245,"="&amp;C160)</f>
        <v>1</v>
      </c>
      <c r="H160" s="90" t="str">
        <f t="shared" si="9"/>
        <v/>
      </c>
    </row>
    <row r="161" spans="1:8" x14ac:dyDescent="0.3">
      <c r="A161">
        <f>VLOOKUP(C161,'UniqueAuthor#s'!$P$5:$Q$64,2,TRUE)</f>
        <v>42</v>
      </c>
      <c r="B161" t="str">
        <f>IF('Source NewCleanData'!$C1376="lesson3",'Source NewCleanData'!C1376,"")</f>
        <v>lesson3</v>
      </c>
      <c r="C161">
        <f>IF('Source NewCleanData'!$C1376="lesson3",'Source NewCleanData'!D1376,"")</f>
        <v>667897783</v>
      </c>
      <c r="D161" t="str">
        <f>IF('Source NewCleanData'!$C1376="lesson3",'Source NewCleanData'!E1376,"")</f>
        <v>requires|S|&gt;0;</v>
      </c>
      <c r="E161" s="80" t="str">
        <f>IF('Source NewCleanData'!$C1376="lesson3",'Source NewCleanData'!F1376,"")</f>
        <v>2018-05-03T21:58:51.861Z</v>
      </c>
      <c r="F161" t="str">
        <f t="shared" si="10"/>
        <v>Incorrect</v>
      </c>
      <c r="H161" s="90" t="str">
        <f t="shared" si="9"/>
        <v/>
      </c>
    </row>
    <row r="162" spans="1:8" x14ac:dyDescent="0.3">
      <c r="A162">
        <f>VLOOKUP(C162,'UniqueAuthor#s'!$P$5:$Q$64,2,TRUE)</f>
        <v>42</v>
      </c>
      <c r="B162" t="str">
        <f>IF('Source NewCleanData'!$C1377="lesson3",'Source NewCleanData'!C1377,"")</f>
        <v>lesson3</v>
      </c>
      <c r="C162">
        <f>IF('Source NewCleanData'!$C1377="lesson3",'Source NewCleanData'!D1377,"")</f>
        <v>667897783</v>
      </c>
      <c r="D162" t="str">
        <f>IF('Source NewCleanData'!$C1377="lesson3",'Source NewCleanData'!E1377,"")</f>
        <v>requires|S|&gt;=1;</v>
      </c>
      <c r="E162" s="80" t="str">
        <f>IF('Source NewCleanData'!$C1377="lesson3",'Source NewCleanData'!F1377,"")</f>
        <v>2018-05-03T21:59:04.935Z</v>
      </c>
      <c r="F162" t="str">
        <f t="shared" si="10"/>
        <v>Incorrect</v>
      </c>
      <c r="H162" s="90" t="str">
        <f t="shared" si="9"/>
        <v/>
      </c>
    </row>
    <row r="163" spans="1:8" x14ac:dyDescent="0.3">
      <c r="A163">
        <f>VLOOKUP(C163,'UniqueAuthor#s'!$P$5:$Q$64,2,TRUE)</f>
        <v>42</v>
      </c>
      <c r="B163" t="str">
        <f>IF('Source NewCleanData'!$C1378="lesson3",'Source NewCleanData'!C1378,"")</f>
        <v>lesson3</v>
      </c>
      <c r="C163">
        <f>IF('Source NewCleanData'!$C1378="lesson3",'Source NewCleanData'!D1378,"")</f>
        <v>667897783</v>
      </c>
      <c r="D163" t="str">
        <f>IF('Source NewCleanData'!$C1378="lesson3",'Source NewCleanData'!E1378,"")</f>
        <v>requires|S|&gt;=2;</v>
      </c>
      <c r="E163" s="80" t="str">
        <f>IF('Source NewCleanData'!$C1378="lesson3",'Source NewCleanData'!F1378,"")</f>
        <v>2018-05-03T21:59:56.918Z</v>
      </c>
      <c r="F163" t="str">
        <f t="shared" si="10"/>
        <v>Incorrect</v>
      </c>
      <c r="H163" s="90" t="str">
        <f t="shared" si="9"/>
        <v/>
      </c>
    </row>
    <row r="164" spans="1:8" x14ac:dyDescent="0.3">
      <c r="A164">
        <f>VLOOKUP(C164,'UniqueAuthor#s'!$P$5:$Q$64,2,TRUE)</f>
        <v>42</v>
      </c>
      <c r="B164" t="str">
        <f>IF('Source NewCleanData'!$C1379="lesson3",'Source NewCleanData'!C1379,"")</f>
        <v>lesson3</v>
      </c>
      <c r="C164">
        <f>IF('Source NewCleanData'!$C1379="lesson3",'Source NewCleanData'!D1379,"")</f>
        <v>667897783</v>
      </c>
      <c r="D164" t="str">
        <f>IF('Source NewCleanData'!$C1379="lesson3",'Source NewCleanData'!E1379,"")</f>
        <v>requires|S|=1;</v>
      </c>
      <c r="E164" s="80" t="str">
        <f>IF('Source NewCleanData'!$C1379="lesson3",'Source NewCleanData'!F1379,"")</f>
        <v>2018-05-03T22:00:23.009Z</v>
      </c>
      <c r="F164" t="str">
        <f t="shared" si="10"/>
        <v>Correct</v>
      </c>
      <c r="G164">
        <f>COUNTIF($C$6:$C$245,"="&amp;C164)</f>
        <v>4</v>
      </c>
      <c r="H164" s="90" t="str">
        <f t="shared" si="9"/>
        <v/>
      </c>
    </row>
    <row r="165" spans="1:8" x14ac:dyDescent="0.3">
      <c r="A165">
        <f>VLOOKUP(C165,'UniqueAuthor#s'!$P$5:$Q$64,2,TRUE)</f>
        <v>43</v>
      </c>
      <c r="B165" t="str">
        <f>IF('Source NewCleanData'!$C1403="lesson3",'Source NewCleanData'!C1403,"")</f>
        <v>lesson3</v>
      </c>
      <c r="C165">
        <f>IF('Source NewCleanData'!$C1403="lesson3",'Source NewCleanData'!D1403,"")</f>
        <v>675845501</v>
      </c>
      <c r="D165" t="str">
        <f>IF('Source NewCleanData'!$C1403="lesson3",'Source NewCleanData'!E1403,"")</f>
        <v>requires|#S|&gt;0;</v>
      </c>
      <c r="E165" s="80" t="str">
        <f>IF('Source NewCleanData'!$C1403="lesson3",'Source NewCleanData'!F1403,"")</f>
        <v>2018-04-27T15:39:05.330Z</v>
      </c>
      <c r="F165" t="str">
        <f t="shared" si="10"/>
        <v>Incorrect</v>
      </c>
      <c r="G165">
        <f>COUNTIF($C$6:$C$245,"="&amp;C165)</f>
        <v>1</v>
      </c>
      <c r="H165" s="90" t="str">
        <f t="shared" si="9"/>
        <v>Gave Up</v>
      </c>
    </row>
    <row r="166" spans="1:8" x14ac:dyDescent="0.3">
      <c r="A166">
        <f>VLOOKUP(C166,'UniqueAuthor#s'!$P$5:$Q$64,2,TRUE)</f>
        <v>44</v>
      </c>
      <c r="B166" t="str">
        <f>IF('Source NewCleanData'!$C1434="lesson3",'Source NewCleanData'!C1434,"")</f>
        <v>lesson3</v>
      </c>
      <c r="C166">
        <f>IF('Source NewCleanData'!$C1434="lesson3",'Source NewCleanData'!D1434,"")</f>
        <v>722009152</v>
      </c>
      <c r="D166" t="str">
        <f>IF('Source NewCleanData'!$C1434="lesson3",'Source NewCleanData'!E1434,"")</f>
        <v>requires1&gt;=|S|;</v>
      </c>
      <c r="E166" s="80" t="str">
        <f>IF('Source NewCleanData'!$C1434="lesson3",'Source NewCleanData'!F1434,"")</f>
        <v>2018-04-26T16:15:27.185Z</v>
      </c>
      <c r="F166" t="str">
        <f t="shared" si="10"/>
        <v>Incorrect</v>
      </c>
      <c r="H166" s="90" t="str">
        <f t="shared" si="9"/>
        <v/>
      </c>
    </row>
    <row r="167" spans="1:8" x14ac:dyDescent="0.3">
      <c r="A167">
        <f>VLOOKUP(C167,'UniqueAuthor#s'!$P$5:$Q$64,2,TRUE)</f>
        <v>44</v>
      </c>
      <c r="B167" t="str">
        <f>IF('Source NewCleanData'!$C1435="lesson3",'Source NewCleanData'!C1435,"")</f>
        <v>lesson3</v>
      </c>
      <c r="C167">
        <f>IF('Source NewCleanData'!$C1435="lesson3",'Source NewCleanData'!D1435,"")</f>
        <v>722009152</v>
      </c>
      <c r="D167" t="str">
        <f>IF('Source NewCleanData'!$C1435="lesson3",'Source NewCleanData'!E1435,"")</f>
        <v>requires1=&gt;|S|;</v>
      </c>
      <c r="E167" s="80" t="str">
        <f>IF('Source NewCleanData'!$C1435="lesson3",'Source NewCleanData'!F1435,"")</f>
        <v>2018-04-26T16:15:40.359Z</v>
      </c>
      <c r="F167" t="str">
        <f t="shared" si="10"/>
        <v>Incorrect</v>
      </c>
      <c r="H167" s="90" t="str">
        <f t="shared" si="9"/>
        <v/>
      </c>
    </row>
    <row r="168" spans="1:8" x14ac:dyDescent="0.3">
      <c r="A168">
        <f>VLOOKUP(C168,'UniqueAuthor#s'!$P$5:$Q$64,2,TRUE)</f>
        <v>44</v>
      </c>
      <c r="B168" t="str">
        <f>IF('Source NewCleanData'!$C1436="lesson3",'Source NewCleanData'!C1436,"")</f>
        <v>lesson3</v>
      </c>
      <c r="C168">
        <f>IF('Source NewCleanData'!$C1436="lesson3",'Source NewCleanData'!D1436,"")</f>
        <v>722009152</v>
      </c>
      <c r="D168" t="str">
        <f>IF('Source NewCleanData'!$C1436="lesson3",'Source NewCleanData'!E1436,"")</f>
        <v>requires1=|S|;</v>
      </c>
      <c r="E168" s="80" t="str">
        <f>IF('Source NewCleanData'!$C1436="lesson3",'Source NewCleanData'!F1436,"")</f>
        <v>2018-04-26T16:16:20.143Z</v>
      </c>
      <c r="F168" t="str">
        <f t="shared" si="10"/>
        <v>Correct</v>
      </c>
      <c r="G168">
        <f>COUNTIF($C$6:$C$245,"="&amp;C168)</f>
        <v>3</v>
      </c>
      <c r="H168" s="90" t="str">
        <f t="shared" si="9"/>
        <v/>
      </c>
    </row>
    <row r="169" spans="1:8" x14ac:dyDescent="0.3">
      <c r="A169">
        <f>VLOOKUP(C169,'UniqueAuthor#s'!$P$5:$Q$64,2,TRUE)</f>
        <v>45</v>
      </c>
      <c r="B169" t="str">
        <f>IF('Source NewCleanData'!$C1444="lesson3",'Source NewCleanData'!C1444,"")</f>
        <v>lesson3</v>
      </c>
      <c r="C169">
        <f>IF('Source NewCleanData'!$C1444="lesson3",'Source NewCleanData'!D1444,"")</f>
        <v>763921044</v>
      </c>
      <c r="D169" t="str">
        <f>IF('Source NewCleanData'!$C1444="lesson3",'Source NewCleanData'!E1444,"")</f>
        <v>requires|S|=1;</v>
      </c>
      <c r="E169" s="80" t="str">
        <f>IF('Source NewCleanData'!$C1444="lesson3",'Source NewCleanData'!F1444,"")</f>
        <v>2018-04-25T23:42:28.985Z</v>
      </c>
      <c r="F169" t="str">
        <f t="shared" si="10"/>
        <v>Correct</v>
      </c>
      <c r="G169">
        <f>COUNTIF($C$6:$C$245,"="&amp;C169)</f>
        <v>1</v>
      </c>
      <c r="H169" s="90" t="str">
        <f t="shared" si="9"/>
        <v/>
      </c>
    </row>
    <row r="170" spans="1:8" x14ac:dyDescent="0.3">
      <c r="A170">
        <f>VLOOKUP(C170,'UniqueAuthor#s'!$P$5:$Q$64,2,TRUE)</f>
        <v>46</v>
      </c>
      <c r="B170" t="str">
        <f>IF('Source NewCleanData'!$C1459="lesson3",'Source NewCleanData'!C1459,"")</f>
        <v>lesson3</v>
      </c>
      <c r="C170">
        <f>IF('Source NewCleanData'!$C1459="lesson3",'Source NewCleanData'!D1459,"")</f>
        <v>768375577</v>
      </c>
      <c r="D170" t="str">
        <f>IF('Source NewCleanData'!$C1459="lesson3",'Source NewCleanData'!E1459,"")</f>
        <v>requires#S&gt;0;</v>
      </c>
      <c r="E170" s="80" t="str">
        <f>IF('Source NewCleanData'!$C1459="lesson3",'Source NewCleanData'!F1459,"")</f>
        <v>2018-04-24T19:34:58.351Z</v>
      </c>
      <c r="F170" t="str">
        <f t="shared" si="10"/>
        <v>Incorrect</v>
      </c>
      <c r="H170" s="90" t="str">
        <f t="shared" si="9"/>
        <v/>
      </c>
    </row>
    <row r="171" spans="1:8" x14ac:dyDescent="0.3">
      <c r="A171">
        <f>VLOOKUP(C171,'UniqueAuthor#s'!$P$5:$Q$64,2,TRUE)</f>
        <v>46</v>
      </c>
      <c r="B171" t="str">
        <f>IF('Source NewCleanData'!$C1460="lesson3",'Source NewCleanData'!C1460,"")</f>
        <v>lesson3</v>
      </c>
      <c r="C171">
        <f>IF('Source NewCleanData'!$C1460="lesson3",'Source NewCleanData'!D1460,"")</f>
        <v>768375577</v>
      </c>
      <c r="D171" t="str">
        <f>IF('Source NewCleanData'!$C1460="lesson3",'Source NewCleanData'!E1460,"")</f>
        <v>requires#S&gt;=1;</v>
      </c>
      <c r="E171" s="80" t="str">
        <f>IF('Source NewCleanData'!$C1460="lesson3",'Source NewCleanData'!F1460,"")</f>
        <v>2018-04-24T19:35:14.197Z</v>
      </c>
      <c r="F171" t="str">
        <f t="shared" si="10"/>
        <v>Incorrect</v>
      </c>
      <c r="H171" s="90" t="str">
        <f t="shared" si="9"/>
        <v/>
      </c>
    </row>
    <row r="172" spans="1:8" x14ac:dyDescent="0.3">
      <c r="A172">
        <f>VLOOKUP(C172,'UniqueAuthor#s'!$P$5:$Q$64,2,TRUE)</f>
        <v>46</v>
      </c>
      <c r="B172" t="str">
        <f>IF('Source NewCleanData'!$C1461="lesson3",'Source NewCleanData'!C1461,"")</f>
        <v>lesson3</v>
      </c>
      <c r="C172">
        <f>IF('Source NewCleanData'!$C1461="lesson3",'Source NewCleanData'!D1461,"")</f>
        <v>768375577</v>
      </c>
      <c r="D172" t="str">
        <f>IF('Source NewCleanData'!$C1461="lesson3",'Source NewCleanData'!E1461,"")</f>
        <v>requires1&lt;=|S|;</v>
      </c>
      <c r="E172" s="80" t="str">
        <f>IF('Source NewCleanData'!$C1461="lesson3",'Source NewCleanData'!F1461,"")</f>
        <v>2018-04-24T19:35:54.485Z</v>
      </c>
      <c r="F172" t="str">
        <f t="shared" si="10"/>
        <v>Incorrect</v>
      </c>
      <c r="H172" s="90" t="str">
        <f t="shared" si="9"/>
        <v/>
      </c>
    </row>
    <row r="173" spans="1:8" x14ac:dyDescent="0.3">
      <c r="A173">
        <f>VLOOKUP(C173,'UniqueAuthor#s'!$P$5:$Q$64,2,TRUE)</f>
        <v>46</v>
      </c>
      <c r="B173" t="str">
        <f>IF('Source NewCleanData'!$C1462="lesson3",'Source NewCleanData'!C1462,"")</f>
        <v>lesson3</v>
      </c>
      <c r="C173">
        <f>IF('Source NewCleanData'!$C1462="lesson3",'Source NewCleanData'!D1462,"")</f>
        <v>768375577</v>
      </c>
      <c r="D173" t="str">
        <f>IF('Source NewCleanData'!$C1462="lesson3",'Source NewCleanData'!E1462,"")</f>
        <v>requires1=|S|;</v>
      </c>
      <c r="E173" s="80" t="str">
        <f>IF('Source NewCleanData'!$C1462="lesson3",'Source NewCleanData'!F1462,"")</f>
        <v>2018-04-24T19:36:18.396Z</v>
      </c>
      <c r="F173" t="str">
        <f t="shared" si="10"/>
        <v>Correct</v>
      </c>
      <c r="G173">
        <f>COUNTIF($C$6:$C$245,"="&amp;C173)</f>
        <v>4</v>
      </c>
      <c r="H173" s="90" t="str">
        <f t="shared" si="9"/>
        <v/>
      </c>
    </row>
    <row r="174" spans="1:8" x14ac:dyDescent="0.3">
      <c r="A174">
        <f>VLOOKUP(C174,'UniqueAuthor#s'!$P$5:$Q$64,2,TRUE)</f>
        <v>47</v>
      </c>
      <c r="B174" t="str">
        <f>IF('Source NewCleanData'!$C1529="lesson3",'Source NewCleanData'!C1529,"")</f>
        <v>lesson3</v>
      </c>
      <c r="C174">
        <f>IF('Source NewCleanData'!$C1529="lesson3",'Source NewCleanData'!D1529,"")</f>
        <v>831120960</v>
      </c>
      <c r="D174" t="str">
        <f>IF('Source NewCleanData'!$C1529="lesson3",'Source NewCleanData'!E1529,"")</f>
        <v>requires|S|&gt;0;</v>
      </c>
      <c r="E174" s="80" t="str">
        <f>IF('Source NewCleanData'!$C1529="lesson3",'Source NewCleanData'!F1529,"")</f>
        <v>2018-04-26T04:17:44.523Z</v>
      </c>
      <c r="F174" t="str">
        <f t="shared" si="10"/>
        <v>Incorrect</v>
      </c>
      <c r="H174" s="90" t="str">
        <f t="shared" si="9"/>
        <v/>
      </c>
    </row>
    <row r="175" spans="1:8" x14ac:dyDescent="0.3">
      <c r="A175">
        <f>VLOOKUP(C175,'UniqueAuthor#s'!$P$5:$Q$64,2,TRUE)</f>
        <v>47</v>
      </c>
      <c r="B175" t="str">
        <f>IF('Source NewCleanData'!$C1530="lesson3",'Source NewCleanData'!C1530,"")</f>
        <v>lesson3</v>
      </c>
      <c r="C175">
        <f>IF('Source NewCleanData'!$C1530="lesson3",'Source NewCleanData'!D1530,"")</f>
        <v>831120960</v>
      </c>
      <c r="D175" t="str">
        <f>IF('Source NewCleanData'!$C1530="lesson3",'Source NewCleanData'!E1530,"")</f>
        <v>requires|S|&gt;1;</v>
      </c>
      <c r="E175" s="80" t="str">
        <f>IF('Source NewCleanData'!$C1530="lesson3",'Source NewCleanData'!F1530,"")</f>
        <v>2018-04-26T04:17:59.762Z</v>
      </c>
      <c r="F175" t="str">
        <f t="shared" si="10"/>
        <v>Incorrect</v>
      </c>
      <c r="H175" s="90" t="str">
        <f t="shared" si="9"/>
        <v/>
      </c>
    </row>
    <row r="176" spans="1:8" x14ac:dyDescent="0.3">
      <c r="A176">
        <f>VLOOKUP(C176,'UniqueAuthor#s'!$P$5:$Q$64,2,TRUE)</f>
        <v>47</v>
      </c>
      <c r="B176" t="str">
        <f>IF('Source NewCleanData'!$C1531="lesson3",'Source NewCleanData'!C1531,"")</f>
        <v>lesson3</v>
      </c>
      <c r="C176">
        <f>IF('Source NewCleanData'!$C1531="lesson3",'Source NewCleanData'!D1531,"")</f>
        <v>831120960</v>
      </c>
      <c r="D176" t="str">
        <f>IF('Source NewCleanData'!$C1531="lesson3",'Source NewCleanData'!E1531,"")</f>
        <v>requires|S|&gt;=1;</v>
      </c>
      <c r="E176" s="80" t="str">
        <f>IF('Source NewCleanData'!$C1531="lesson3",'Source NewCleanData'!F1531,"")</f>
        <v>2018-04-26T04:18:15.427Z</v>
      </c>
      <c r="F176" t="str">
        <f t="shared" si="10"/>
        <v>Incorrect</v>
      </c>
      <c r="H176" s="90" t="str">
        <f t="shared" si="9"/>
        <v/>
      </c>
    </row>
    <row r="177" spans="1:8" x14ac:dyDescent="0.3">
      <c r="A177">
        <f>VLOOKUP(C177,'UniqueAuthor#s'!$P$5:$Q$64,2,TRUE)</f>
        <v>47</v>
      </c>
      <c r="B177" t="str">
        <f>IF('Source NewCleanData'!$C1532="lesson3",'Source NewCleanData'!C1532,"")</f>
        <v>lesson3</v>
      </c>
      <c r="C177">
        <f>IF('Source NewCleanData'!$C1532="lesson3",'Source NewCleanData'!D1532,"")</f>
        <v>831120960</v>
      </c>
      <c r="D177" t="str">
        <f>IF('Source NewCleanData'!$C1532="lesson3",'Source NewCleanData'!E1532,"")</f>
        <v>requires|S|=1;</v>
      </c>
      <c r="E177" s="80" t="str">
        <f>IF('Source NewCleanData'!$C1532="lesson3",'Source NewCleanData'!F1532,"")</f>
        <v>2018-04-26T04:18:45.822Z</v>
      </c>
      <c r="F177" t="str">
        <f t="shared" si="10"/>
        <v>Correct</v>
      </c>
      <c r="G177">
        <f>COUNTIF($C$6:$C$245,"="&amp;C177)</f>
        <v>4</v>
      </c>
      <c r="H177" s="90" t="str">
        <f t="shared" si="9"/>
        <v/>
      </c>
    </row>
    <row r="178" spans="1:8" x14ac:dyDescent="0.3">
      <c r="A178">
        <f>VLOOKUP(C178,'UniqueAuthor#s'!$P$5:$Q$64,2,TRUE)</f>
        <v>48</v>
      </c>
      <c r="B178" t="str">
        <f>IF('Source NewCleanData'!$C1559="lesson3",'Source NewCleanData'!C1559,"")</f>
        <v>lesson3</v>
      </c>
      <c r="C178">
        <f>IF('Source NewCleanData'!$C1559="lesson3",'Source NewCleanData'!D1559,"")</f>
        <v>839277133</v>
      </c>
      <c r="D178" t="str">
        <f>IF('Source NewCleanData'!$C1559="lesson3",'Source NewCleanData'!E1559,"")</f>
        <v>requires|#S|&gt;=1;</v>
      </c>
      <c r="E178" s="80" t="str">
        <f>IF('Source NewCleanData'!$C1559="lesson3",'Source NewCleanData'!F1559,"")</f>
        <v>2018-04-25T20:47:32.490Z</v>
      </c>
      <c r="F178" t="str">
        <f t="shared" si="10"/>
        <v>Incorrect</v>
      </c>
      <c r="H178" s="90" t="str">
        <f t="shared" si="9"/>
        <v/>
      </c>
    </row>
    <row r="179" spans="1:8" x14ac:dyDescent="0.3">
      <c r="A179">
        <f>VLOOKUP(C179,'UniqueAuthor#s'!$P$5:$Q$64,2,TRUE)</f>
        <v>48</v>
      </c>
      <c r="B179" t="str">
        <f>IF('Source NewCleanData'!$C1560="lesson3",'Source NewCleanData'!C1560,"")</f>
        <v>lesson3</v>
      </c>
      <c r="C179">
        <f>IF('Source NewCleanData'!$C1560="lesson3",'Source NewCleanData'!D1560,"")</f>
        <v>839277133</v>
      </c>
      <c r="D179" t="str">
        <f>IF('Source NewCleanData'!$C1560="lesson3",'Source NewCleanData'!E1560,"")</f>
        <v>requires|S|&gt;=1;</v>
      </c>
      <c r="E179" s="80" t="str">
        <f>IF('Source NewCleanData'!$C1560="lesson3",'Source NewCleanData'!F1560,"")</f>
        <v>2018-04-25T20:47:41.981Z</v>
      </c>
      <c r="F179" t="str">
        <f t="shared" si="10"/>
        <v>Incorrect</v>
      </c>
      <c r="H179" s="90" t="str">
        <f t="shared" si="9"/>
        <v/>
      </c>
    </row>
    <row r="180" spans="1:8" x14ac:dyDescent="0.3">
      <c r="A180">
        <f>VLOOKUP(C180,'UniqueAuthor#s'!$P$5:$Q$64,2,TRUE)</f>
        <v>48</v>
      </c>
      <c r="B180" t="str">
        <f>IF('Source NewCleanData'!$C1561="lesson3",'Source NewCleanData'!C1561,"")</f>
        <v>lesson3</v>
      </c>
      <c r="C180">
        <f>IF('Source NewCleanData'!$C1561="lesson3",'Source NewCleanData'!D1561,"")</f>
        <v>839277133</v>
      </c>
      <c r="D180" t="str">
        <f>IF('Source NewCleanData'!$C1561="lesson3",'Source NewCleanData'!E1561,"")</f>
        <v>requires|#S|=1;</v>
      </c>
      <c r="E180" s="80" t="str">
        <f>IF('Source NewCleanData'!$C1561="lesson3",'Source NewCleanData'!F1561,"")</f>
        <v>2018-04-25T20:48:07.523Z</v>
      </c>
      <c r="F180" t="str">
        <f t="shared" si="10"/>
        <v>Incorrect</v>
      </c>
      <c r="H180" s="90" t="str">
        <f t="shared" si="9"/>
        <v/>
      </c>
    </row>
    <row r="181" spans="1:8" x14ac:dyDescent="0.3">
      <c r="A181">
        <f>VLOOKUP(C181,'UniqueAuthor#s'!$P$5:$Q$64,2,TRUE)</f>
        <v>48</v>
      </c>
      <c r="B181" t="str">
        <f>IF('Source NewCleanData'!$C1562="lesson3",'Source NewCleanData'!C1562,"")</f>
        <v>lesson3</v>
      </c>
      <c r="C181">
        <f>IF('Source NewCleanData'!$C1562="lesson3",'Source NewCleanData'!D1562,"")</f>
        <v>839277133</v>
      </c>
      <c r="D181" t="str">
        <f>IF('Source NewCleanData'!$C1562="lesson3",'Source NewCleanData'!E1562,"")</f>
        <v>requires|S|=1;</v>
      </c>
      <c r="E181" s="80" t="str">
        <f>IF('Source NewCleanData'!$C1562="lesson3",'Source NewCleanData'!F1562,"")</f>
        <v>2018-04-25T20:48:15.331Z</v>
      </c>
      <c r="F181" t="str">
        <f t="shared" si="10"/>
        <v>Correct</v>
      </c>
      <c r="G181">
        <f>COUNTIF($C$6:$C$245,"="&amp;C181)</f>
        <v>4</v>
      </c>
      <c r="H181" s="90" t="str">
        <f t="shared" si="9"/>
        <v/>
      </c>
    </row>
    <row r="182" spans="1:8" x14ac:dyDescent="0.3">
      <c r="A182">
        <f>VLOOKUP(C182,'UniqueAuthor#s'!$P$5:$Q$64,2,TRUE)</f>
        <v>49</v>
      </c>
      <c r="B182" t="str">
        <f>IF('Source NewCleanData'!$C1616="lesson3",'Source NewCleanData'!C1616,"")</f>
        <v>lesson3</v>
      </c>
      <c r="C182">
        <f>IF('Source NewCleanData'!$C1616="lesson3",'Source NewCleanData'!D1616,"")</f>
        <v>861932434</v>
      </c>
      <c r="D182" t="str">
        <f>IF('Source NewCleanData'!$C1616="lesson3",'Source NewCleanData'!E1616,"")</f>
        <v>requiresS&lt;=3;</v>
      </c>
      <c r="E182" s="80" t="str">
        <f>IF('Source NewCleanData'!$C1616="lesson3",'Source NewCleanData'!F1616,"")</f>
        <v>2018-04-24T00:26:35.499Z</v>
      </c>
      <c r="F182" t="str">
        <f t="shared" si="10"/>
        <v>Incorrect</v>
      </c>
      <c r="H182" s="90" t="str">
        <f t="shared" si="9"/>
        <v/>
      </c>
    </row>
    <row r="183" spans="1:8" x14ac:dyDescent="0.3">
      <c r="A183">
        <f>VLOOKUP(C183,'UniqueAuthor#s'!$P$5:$Q$64,2,TRUE)</f>
        <v>49</v>
      </c>
      <c r="B183" t="str">
        <f>IF('Source NewCleanData'!$C1617="lesson3",'Source NewCleanData'!C1617,"")</f>
        <v>lesson3</v>
      </c>
      <c r="C183">
        <f>IF('Source NewCleanData'!$C1617="lesson3",'Source NewCleanData'!D1617,"")</f>
        <v>861932434</v>
      </c>
      <c r="D183" t="str">
        <f>IF('Source NewCleanData'!$C1617="lesson3",'Source NewCleanData'!E1617,"")</f>
        <v>requires|S|=0;</v>
      </c>
      <c r="E183" s="80" t="str">
        <f>IF('Source NewCleanData'!$C1617="lesson3",'Source NewCleanData'!F1617,"")</f>
        <v>2018-04-24T00:26:59.054Z</v>
      </c>
      <c r="F183" t="str">
        <f t="shared" si="10"/>
        <v>Incorrect</v>
      </c>
      <c r="H183" s="90" t="str">
        <f t="shared" si="9"/>
        <v/>
      </c>
    </row>
    <row r="184" spans="1:8" x14ac:dyDescent="0.3">
      <c r="A184">
        <f>VLOOKUP(C184,'UniqueAuthor#s'!$P$5:$Q$64,2,TRUE)</f>
        <v>49</v>
      </c>
      <c r="B184" t="str">
        <f>IF('Source NewCleanData'!$C1618="lesson3",'Source NewCleanData'!C1618,"")</f>
        <v>lesson3</v>
      </c>
      <c r="C184">
        <f>IF('Source NewCleanData'!$C1618="lesson3",'Source NewCleanData'!D1618,"")</f>
        <v>861932434</v>
      </c>
      <c r="D184" t="str">
        <f>IF('Source NewCleanData'!$C1618="lesson3",'Source NewCleanData'!E1618,"")</f>
        <v>requires|S|&lt;=3;</v>
      </c>
      <c r="E184" s="80" t="str">
        <f>IF('Source NewCleanData'!$C1618="lesson3",'Source NewCleanData'!F1618,"")</f>
        <v>2018-04-24T00:27:16.571Z</v>
      </c>
      <c r="F184" t="str">
        <f t="shared" si="10"/>
        <v>Incorrect</v>
      </c>
      <c r="H184" s="90" t="str">
        <f t="shared" si="9"/>
        <v/>
      </c>
    </row>
    <row r="185" spans="1:8" x14ac:dyDescent="0.3">
      <c r="A185">
        <f>VLOOKUP(C185,'UniqueAuthor#s'!$P$5:$Q$64,2,TRUE)</f>
        <v>49</v>
      </c>
      <c r="B185" t="str">
        <f>IF('Source NewCleanData'!$C1619="lesson3",'Source NewCleanData'!C1619,"")</f>
        <v>lesson3</v>
      </c>
      <c r="C185">
        <f>IF('Source NewCleanData'!$C1619="lesson3",'Source NewCleanData'!D1619,"")</f>
        <v>861932434</v>
      </c>
      <c r="D185" t="str">
        <f>IF('Source NewCleanData'!$C1619="lesson3",'Source NewCleanData'!E1619,"")</f>
        <v>requires|S|&gt;=1;</v>
      </c>
      <c r="E185" s="80" t="str">
        <f>IF('Source NewCleanData'!$C1619="lesson3",'Source NewCleanData'!F1619,"")</f>
        <v>2018-04-24T00:27:44.116Z</v>
      </c>
      <c r="F185" t="str">
        <f t="shared" si="10"/>
        <v>Incorrect</v>
      </c>
      <c r="H185" s="90" t="str">
        <f t="shared" si="9"/>
        <v/>
      </c>
    </row>
    <row r="186" spans="1:8" x14ac:dyDescent="0.3">
      <c r="A186">
        <f>VLOOKUP(C186,'UniqueAuthor#s'!$P$5:$Q$64,2,TRUE)</f>
        <v>49</v>
      </c>
      <c r="B186" t="str">
        <f>IF('Source NewCleanData'!$C1620="lesson3",'Source NewCleanData'!C1620,"")</f>
        <v>lesson3</v>
      </c>
      <c r="C186">
        <f>IF('Source NewCleanData'!$C1620="lesson3",'Source NewCleanData'!D1620,"")</f>
        <v>861932434</v>
      </c>
      <c r="D186" t="str">
        <f>IF('Source NewCleanData'!$C1620="lesson3",'Source NewCleanData'!E1620,"")</f>
        <v>requires1&lt;=|S|&lt;=3;</v>
      </c>
      <c r="E186" s="80" t="str">
        <f>IF('Source NewCleanData'!$C1620="lesson3",'Source NewCleanData'!F1620,"")</f>
        <v>2018-04-24T00:28:09.223Z</v>
      </c>
      <c r="F186" t="str">
        <f t="shared" si="10"/>
        <v>Incorrect</v>
      </c>
      <c r="H186" s="90" t="str">
        <f t="shared" si="9"/>
        <v/>
      </c>
    </row>
    <row r="187" spans="1:8" x14ac:dyDescent="0.3">
      <c r="A187">
        <f>VLOOKUP(C187,'UniqueAuthor#s'!$P$5:$Q$64,2,TRUE)</f>
        <v>49</v>
      </c>
      <c r="B187" t="str">
        <f>IF('Source NewCleanData'!$C1621="lesson3",'Source NewCleanData'!C1621,"")</f>
        <v>lesson3</v>
      </c>
      <c r="C187">
        <f>IF('Source NewCleanData'!$C1621="lesson3",'Source NewCleanData'!D1621,"")</f>
        <v>861932434</v>
      </c>
      <c r="D187" t="str">
        <f>IF('Source NewCleanData'!$C1621="lesson3",'Source NewCleanData'!E1621,"")</f>
        <v>requires0&lt;=|S|&lt;=3;</v>
      </c>
      <c r="E187" s="80" t="str">
        <f>IF('Source NewCleanData'!$C1621="lesson3",'Source NewCleanData'!F1621,"")</f>
        <v>2018-04-24T00:28:35.832Z</v>
      </c>
      <c r="F187" t="str">
        <f t="shared" si="10"/>
        <v>Incorrect</v>
      </c>
      <c r="H187" s="90" t="str">
        <f t="shared" si="9"/>
        <v/>
      </c>
    </row>
    <row r="188" spans="1:8" x14ac:dyDescent="0.3">
      <c r="A188">
        <f>VLOOKUP(C188,'UniqueAuthor#s'!$P$5:$Q$64,2,TRUE)</f>
        <v>49</v>
      </c>
      <c r="B188" t="str">
        <f>IF('Source NewCleanData'!$C1622="lesson3",'Source NewCleanData'!C1622,"")</f>
        <v>lesson3</v>
      </c>
      <c r="C188">
        <f>IF('Source NewCleanData'!$C1622="lesson3",'Source NewCleanData'!D1622,"")</f>
        <v>861932434</v>
      </c>
      <c r="D188" t="str">
        <f>IF('Source NewCleanData'!$C1622="lesson3",'Source NewCleanData'!E1622,"")</f>
        <v>requires|S|=1;</v>
      </c>
      <c r="E188" s="80" t="str">
        <f>IF('Source NewCleanData'!$C1622="lesson3",'Source NewCleanData'!F1622,"")</f>
        <v>2018-04-24T00:28:48.698Z</v>
      </c>
      <c r="F188" t="str">
        <f t="shared" si="10"/>
        <v>Correct</v>
      </c>
      <c r="G188">
        <f>COUNTIF($C$6:$C$245,"="&amp;C188)</f>
        <v>7</v>
      </c>
      <c r="H188" s="90" t="str">
        <f t="shared" si="9"/>
        <v/>
      </c>
    </row>
    <row r="189" spans="1:8" x14ac:dyDescent="0.3">
      <c r="A189">
        <f>VLOOKUP(C189,'UniqueAuthor#s'!$P$5:$Q$64,2,TRUE)</f>
        <v>50</v>
      </c>
      <c r="B189" t="str">
        <f>IF('Source NewCleanData'!$C1706="lesson3",'Source NewCleanData'!C1706,"")</f>
        <v>lesson3</v>
      </c>
      <c r="C189">
        <f>IF('Source NewCleanData'!$C1706="lesson3",'Source NewCleanData'!D1706,"")</f>
        <v>864564499</v>
      </c>
      <c r="D189" t="str">
        <f>IF('Source NewCleanData'!$C1706="lesson3",'Source NewCleanData'!E1706,"")</f>
        <v>requires|S|&gt;0;</v>
      </c>
      <c r="E189" s="80" t="str">
        <f>IF('Source NewCleanData'!$C1706="lesson3",'Source NewCleanData'!F1706,"")</f>
        <v>2018-05-03T19:09:27.951Z</v>
      </c>
      <c r="F189" t="str">
        <f t="shared" si="10"/>
        <v>Incorrect</v>
      </c>
      <c r="H189" s="90" t="str">
        <f t="shared" si="9"/>
        <v/>
      </c>
    </row>
    <row r="190" spans="1:8" x14ac:dyDescent="0.3">
      <c r="A190">
        <f>VLOOKUP(C190,'UniqueAuthor#s'!$P$5:$Q$64,2,TRUE)</f>
        <v>50</v>
      </c>
      <c r="B190" t="str">
        <f>IF('Source NewCleanData'!$C1707="lesson3",'Source NewCleanData'!C1707,"")</f>
        <v>lesson3</v>
      </c>
      <c r="C190">
        <f>IF('Source NewCleanData'!$C1707="lesson3",'Source NewCleanData'!D1707,"")</f>
        <v>864564499</v>
      </c>
      <c r="D190" t="str">
        <f>IF('Source NewCleanData'!$C1707="lesson3",'Source NewCleanData'!E1707,"")</f>
        <v>requires|S|&gt;=1;</v>
      </c>
      <c r="E190" s="80" t="str">
        <f>IF('Source NewCleanData'!$C1707="lesson3",'Source NewCleanData'!F1707,"")</f>
        <v>2018-05-03T19:09:41.653Z</v>
      </c>
      <c r="F190" t="str">
        <f t="shared" si="10"/>
        <v>Incorrect</v>
      </c>
      <c r="H190" s="90" t="str">
        <f t="shared" si="9"/>
        <v/>
      </c>
    </row>
    <row r="191" spans="1:8" x14ac:dyDescent="0.3">
      <c r="A191">
        <f>VLOOKUP(C191,'UniqueAuthor#s'!$P$5:$Q$64,2,TRUE)</f>
        <v>50</v>
      </c>
      <c r="B191" t="str">
        <f>IF('Source NewCleanData'!$C1708="lesson3",'Source NewCleanData'!C1708,"")</f>
        <v>lesson3</v>
      </c>
      <c r="C191">
        <f>IF('Source NewCleanData'!$C1708="lesson3",'Source NewCleanData'!D1708,"")</f>
        <v>864564499</v>
      </c>
      <c r="D191" t="str">
        <f>IF('Source NewCleanData'!$C1708="lesson3",'Source NewCleanData'!E1708,"")</f>
        <v>requires1&lt;=|S|;</v>
      </c>
      <c r="E191" s="80" t="str">
        <f>IF('Source NewCleanData'!$C1708="lesson3",'Source NewCleanData'!F1708,"")</f>
        <v>2018-05-03T19:12:00.819Z</v>
      </c>
      <c r="F191" t="str">
        <f t="shared" si="10"/>
        <v>Incorrect</v>
      </c>
      <c r="H191" s="90" t="str">
        <f t="shared" si="9"/>
        <v/>
      </c>
    </row>
    <row r="192" spans="1:8" x14ac:dyDescent="0.3">
      <c r="A192">
        <f>VLOOKUP(C192,'UniqueAuthor#s'!$P$5:$Q$64,2,TRUE)</f>
        <v>50</v>
      </c>
      <c r="B192" t="str">
        <f>IF('Source NewCleanData'!$C1709="lesson3",'Source NewCleanData'!C1709,"")</f>
        <v>lesson3</v>
      </c>
      <c r="C192">
        <f>IF('Source NewCleanData'!$C1709="lesson3",'Source NewCleanData'!D1709,"")</f>
        <v>864564499</v>
      </c>
      <c r="D192" t="str">
        <f>IF('Source NewCleanData'!$C1709="lesson3",'Source NewCleanData'!E1709,"")</f>
        <v>requiresnot(S=Empty_String);</v>
      </c>
      <c r="E192" s="80" t="str">
        <f>IF('Source NewCleanData'!$C1709="lesson3",'Source NewCleanData'!F1709,"")</f>
        <v>2018-05-03T19:16:34.760Z</v>
      </c>
      <c r="F192" t="str">
        <f t="shared" si="10"/>
        <v>Incorrect</v>
      </c>
      <c r="H192" s="90" t="str">
        <f t="shared" si="9"/>
        <v/>
      </c>
    </row>
    <row r="193" spans="1:8" x14ac:dyDescent="0.3">
      <c r="A193">
        <f>VLOOKUP(C193,'UniqueAuthor#s'!$P$5:$Q$64,2,TRUE)</f>
        <v>50</v>
      </c>
      <c r="B193" t="str">
        <f>IF('Source NewCleanData'!$C1710="lesson3",'Source NewCleanData'!C1710,"")</f>
        <v>lesson3</v>
      </c>
      <c r="C193">
        <f>IF('Source NewCleanData'!$C1710="lesson3",'Source NewCleanData'!D1710,"")</f>
        <v>864564499</v>
      </c>
      <c r="D193" t="str">
        <f>IF('Source NewCleanData'!$C1710="lesson3",'Source NewCleanData'!E1710,"")</f>
        <v>requiresnot(S=Empty_String);</v>
      </c>
      <c r="E193" s="80" t="str">
        <f>IF('Source NewCleanData'!$C1710="lesson3",'Source NewCleanData'!F1710,"")</f>
        <v>2018-05-03T19:16:44.086Z</v>
      </c>
      <c r="F193" t="str">
        <f t="shared" si="10"/>
        <v>Incorrect</v>
      </c>
      <c r="H193" s="90" t="str">
        <f t="shared" si="9"/>
        <v/>
      </c>
    </row>
    <row r="194" spans="1:8" x14ac:dyDescent="0.3">
      <c r="A194">
        <f>VLOOKUP(C194,'UniqueAuthor#s'!$P$5:$Q$64,2,TRUE)</f>
        <v>50</v>
      </c>
      <c r="B194" t="str">
        <f>IF('Source NewCleanData'!$C1711="lesson3",'Source NewCleanData'!C1711,"")</f>
        <v>lesson3</v>
      </c>
      <c r="C194">
        <f>IF('Source NewCleanData'!$C1711="lesson3",'Source NewCleanData'!D1711,"")</f>
        <v>864564499</v>
      </c>
      <c r="D194" t="str">
        <f>IF('Source NewCleanData'!$C1711="lesson3",'Source NewCleanData'!E1711,"")</f>
        <v>requires|S|=1;</v>
      </c>
      <c r="E194" s="80" t="str">
        <f>IF('Source NewCleanData'!$C1711="lesson3",'Source NewCleanData'!F1711,"")</f>
        <v>2018-05-03T19:17:01.742Z</v>
      </c>
      <c r="F194" t="str">
        <f t="shared" si="10"/>
        <v>Correct</v>
      </c>
      <c r="G194">
        <f>COUNTIF($C$6:$C$245,"="&amp;C194)</f>
        <v>6</v>
      </c>
      <c r="H194" s="90" t="str">
        <f t="shared" si="9"/>
        <v/>
      </c>
    </row>
    <row r="195" spans="1:8" x14ac:dyDescent="0.3">
      <c r="A195">
        <f>VLOOKUP(C195,'UniqueAuthor#s'!$P$5:$Q$64,2,TRUE)</f>
        <v>51</v>
      </c>
      <c r="B195" t="str">
        <f>IF('Source NewCleanData'!$C1733="lesson3",'Source NewCleanData'!C1733,"")</f>
        <v>lesson3</v>
      </c>
      <c r="C195">
        <f>IF('Source NewCleanData'!$C1733="lesson3",'Source NewCleanData'!D1733,"")</f>
        <v>872801156</v>
      </c>
      <c r="D195" t="str">
        <f>IF('Source NewCleanData'!$C1733="lesson3",'Source NewCleanData'!E1733,"")</f>
        <v>requires|S|&gt;=1;</v>
      </c>
      <c r="E195" s="80" t="str">
        <f>IF('Source NewCleanData'!$C1733="lesson3",'Source NewCleanData'!F1733,"")</f>
        <v>2018-04-27T11:32:02.911Z</v>
      </c>
      <c r="F195" t="str">
        <f t="shared" si="10"/>
        <v>Incorrect</v>
      </c>
      <c r="H195" s="90" t="str">
        <f t="shared" si="9"/>
        <v/>
      </c>
    </row>
    <row r="196" spans="1:8" x14ac:dyDescent="0.3">
      <c r="A196">
        <f>VLOOKUP(C196,'UniqueAuthor#s'!$P$5:$Q$64,2,TRUE)</f>
        <v>51</v>
      </c>
      <c r="B196" t="str">
        <f>IF('Source NewCleanData'!$C1734="lesson3",'Source NewCleanData'!C1734,"")</f>
        <v>lesson3</v>
      </c>
      <c r="C196">
        <f>IF('Source NewCleanData'!$C1734="lesson3",'Source NewCleanData'!D1734,"")</f>
        <v>872801156</v>
      </c>
      <c r="D196" t="str">
        <f>IF('Source NewCleanData'!$C1734="lesson3",'Source NewCleanData'!E1734,"")</f>
        <v>requires1&lt;=|S|;</v>
      </c>
      <c r="E196" s="80" t="str">
        <f>IF('Source NewCleanData'!$C1734="lesson3",'Source NewCleanData'!F1734,"")</f>
        <v>2018-04-27T11:32:49.804Z</v>
      </c>
      <c r="F196" t="str">
        <f t="shared" si="10"/>
        <v>Incorrect</v>
      </c>
      <c r="H196" s="90" t="str">
        <f t="shared" si="9"/>
        <v/>
      </c>
    </row>
    <row r="197" spans="1:8" x14ac:dyDescent="0.3">
      <c r="A197">
        <f>VLOOKUP(C197,'UniqueAuthor#s'!$P$5:$Q$64,2,TRUE)</f>
        <v>51</v>
      </c>
      <c r="B197" t="str">
        <f>IF('Source NewCleanData'!$C1735="lesson3",'Source NewCleanData'!C1735,"")</f>
        <v>lesson3</v>
      </c>
      <c r="C197">
        <f>IF('Source NewCleanData'!$C1735="lesson3",'Source NewCleanData'!D1735,"")</f>
        <v>872801156</v>
      </c>
      <c r="D197" t="str">
        <f>IF('Source NewCleanData'!$C1735="lesson3",'Source NewCleanData'!E1735,"")</f>
        <v>requires1=|S|;</v>
      </c>
      <c r="E197" s="80" t="str">
        <f>IF('Source NewCleanData'!$C1735="lesson3",'Source NewCleanData'!F1735,"")</f>
        <v>2018-04-27T11:37:20.662Z</v>
      </c>
      <c r="F197" t="str">
        <f t="shared" si="10"/>
        <v>Correct</v>
      </c>
      <c r="G197">
        <f>COUNTIF($C$6:$C$245,"="&amp;C197)</f>
        <v>3</v>
      </c>
      <c r="H197" s="90" t="str">
        <f t="shared" si="9"/>
        <v/>
      </c>
    </row>
    <row r="198" spans="1:8" x14ac:dyDescent="0.3">
      <c r="A198">
        <f>VLOOKUP(C198,'UniqueAuthor#s'!$P$5:$Q$64,2,TRUE)</f>
        <v>52</v>
      </c>
      <c r="B198" t="str">
        <f>IF('Source NewCleanData'!$C1743="lesson3",'Source NewCleanData'!C1743,"")</f>
        <v>lesson3</v>
      </c>
      <c r="C198">
        <f>IF('Source NewCleanData'!$C1743="lesson3",'Source NewCleanData'!D1743,"")</f>
        <v>888277516</v>
      </c>
      <c r="D198" t="str">
        <f>IF('Source NewCleanData'!$C1743="lesson3",'Source NewCleanData'!E1743,"")</f>
        <v>requires|S|=1;</v>
      </c>
      <c r="E198" s="80" t="str">
        <f>IF('Source NewCleanData'!$C1743="lesson3",'Source NewCleanData'!F1743,"")</f>
        <v>2018-04-24T16:41:03.054Z</v>
      </c>
      <c r="F198" t="str">
        <f t="shared" si="10"/>
        <v>Correct</v>
      </c>
      <c r="G198">
        <f>COUNTIF($C$6:$C$245,"="&amp;C198)</f>
        <v>1</v>
      </c>
      <c r="H198" s="90" t="str">
        <f t="shared" ref="H198:H245" si="11">IF(AND($G198&gt;0,$F198="Incorrect"),"Gave Up","")</f>
        <v/>
      </c>
    </row>
    <row r="199" spans="1:8" x14ac:dyDescent="0.3">
      <c r="A199">
        <f>VLOOKUP(C199,'UniqueAuthor#s'!$P$5:$Q$64,2,TRUE)</f>
        <v>53</v>
      </c>
      <c r="B199" t="str">
        <f>IF('Source NewCleanData'!$C1769="lesson3",'Source NewCleanData'!C1769,"")</f>
        <v>lesson3</v>
      </c>
      <c r="C199">
        <f>IF('Source NewCleanData'!$C1769="lesson3",'Source NewCleanData'!D1769,"")</f>
        <v>911279847</v>
      </c>
      <c r="D199" t="str">
        <f>IF('Source NewCleanData'!$C1769="lesson3",'Source NewCleanData'!E1769,"")</f>
        <v>requires|S|=1;/*assertion*/;</v>
      </c>
      <c r="E199" s="80" t="str">
        <f>IF('Source NewCleanData'!$C1769="lesson3",'Source NewCleanData'!F1769,"")</f>
        <v>2018-05-03T22:14:29.455Z</v>
      </c>
      <c r="F199" t="str">
        <f t="shared" ref="F199:F245" si="12">IF(OR($D199=$R$9,$D199=$R$10,$D199=$R$11),"Correct","Incorrect")</f>
        <v>Incorrect</v>
      </c>
      <c r="H199" s="90" t="str">
        <f t="shared" si="11"/>
        <v/>
      </c>
    </row>
    <row r="200" spans="1:8" x14ac:dyDescent="0.3">
      <c r="A200">
        <f>VLOOKUP(C200,'UniqueAuthor#s'!$P$5:$Q$64,2,TRUE)</f>
        <v>53</v>
      </c>
      <c r="B200" t="str">
        <f>IF('Source NewCleanData'!$C1770="lesson3",'Source NewCleanData'!C1770,"")</f>
        <v>lesson3</v>
      </c>
      <c r="C200">
        <f>IF('Source NewCleanData'!$C1770="lesson3",'Source NewCleanData'!D1770,"")</f>
        <v>911279847</v>
      </c>
      <c r="D200" t="str">
        <f>IF('Source NewCleanData'!$C1770="lesson3",'Source NewCleanData'!E1770,"")</f>
        <v>requires|S|=1;/*assertion*/</v>
      </c>
      <c r="E200" s="80" t="str">
        <f>IF('Source NewCleanData'!$C1770="lesson3",'Source NewCleanData'!F1770,"")</f>
        <v>2018-05-03T22:14:35.464Z</v>
      </c>
      <c r="F200" t="str">
        <f t="shared" si="12"/>
        <v>Incorrect</v>
      </c>
      <c r="H200" s="90" t="str">
        <f t="shared" si="11"/>
        <v/>
      </c>
    </row>
    <row r="201" spans="1:8" x14ac:dyDescent="0.3">
      <c r="A201">
        <f>VLOOKUP(C201,'UniqueAuthor#s'!$P$5:$Q$64,2,TRUE)</f>
        <v>53</v>
      </c>
      <c r="B201" t="str">
        <f>IF('Source NewCleanData'!$C1771="lesson3",'Source NewCleanData'!C1771,"")</f>
        <v>lesson3</v>
      </c>
      <c r="C201">
        <f>IF('Source NewCleanData'!$C1771="lesson3",'Source NewCleanData'!D1771,"")</f>
        <v>911279847</v>
      </c>
      <c r="D201" t="str">
        <f>IF('Source NewCleanData'!$C1771="lesson3",'Source NewCleanData'!E1771,"")</f>
        <v>requires|S|=1;</v>
      </c>
      <c r="E201" s="80" t="str">
        <f>IF('Source NewCleanData'!$C1771="lesson3",'Source NewCleanData'!F1771,"")</f>
        <v>2018-05-03T22:14:45.231Z</v>
      </c>
      <c r="F201" t="str">
        <f t="shared" si="12"/>
        <v>Correct</v>
      </c>
      <c r="G201">
        <f>COUNTIF($C$6:$C$245,"="&amp;C201)</f>
        <v>3</v>
      </c>
      <c r="H201" s="90" t="str">
        <f t="shared" si="11"/>
        <v/>
      </c>
    </row>
    <row r="202" spans="1:8" x14ac:dyDescent="0.3">
      <c r="A202">
        <f>VLOOKUP(C202,'UniqueAuthor#s'!$P$5:$Q$64,2,TRUE)</f>
        <v>54</v>
      </c>
      <c r="B202" t="str">
        <f>IF('Source NewCleanData'!$C1785="lesson3",'Source NewCleanData'!C1785,"")</f>
        <v>lesson3</v>
      </c>
      <c r="C202">
        <f>IF('Source NewCleanData'!$C1785="lesson3",'Source NewCleanData'!D1785,"")</f>
        <v>939957168</v>
      </c>
      <c r="D202" t="str">
        <f>IF('Source NewCleanData'!$C1785="lesson3",'Source NewCleanData'!E1785,"")</f>
        <v>requires1&lt;=|S|;</v>
      </c>
      <c r="E202" s="80" t="str">
        <f>IF('Source NewCleanData'!$C1785="lesson3",'Source NewCleanData'!F1785,"")</f>
        <v>2018-04-24T23:55:49.714Z</v>
      </c>
      <c r="F202" t="str">
        <f t="shared" si="12"/>
        <v>Incorrect</v>
      </c>
      <c r="H202" s="90" t="str">
        <f t="shared" si="11"/>
        <v/>
      </c>
    </row>
    <row r="203" spans="1:8" x14ac:dyDescent="0.3">
      <c r="A203">
        <f>VLOOKUP(C203,'UniqueAuthor#s'!$P$5:$Q$64,2,TRUE)</f>
        <v>54</v>
      </c>
      <c r="B203" t="str">
        <f>IF('Source NewCleanData'!$C1786="lesson3",'Source NewCleanData'!C1786,"")</f>
        <v>lesson3</v>
      </c>
      <c r="C203">
        <f>IF('Source NewCleanData'!$C1786="lesson3",'Source NewCleanData'!D1786,"")</f>
        <v>939957168</v>
      </c>
      <c r="D203" t="str">
        <f>IF('Source NewCleanData'!$C1786="lesson3",'Source NewCleanData'!E1786,"")</f>
        <v>requires1&lt;=|S|;</v>
      </c>
      <c r="E203" s="80" t="str">
        <f>IF('Source NewCleanData'!$C1786="lesson3",'Source NewCleanData'!F1786,"")</f>
        <v>2018-04-24T23:58:10.163Z</v>
      </c>
      <c r="F203" t="str">
        <f t="shared" si="12"/>
        <v>Incorrect</v>
      </c>
      <c r="H203" s="90" t="str">
        <f t="shared" si="11"/>
        <v/>
      </c>
    </row>
    <row r="204" spans="1:8" x14ac:dyDescent="0.3">
      <c r="A204">
        <f>VLOOKUP(C204,'UniqueAuthor#s'!$P$5:$Q$64,2,TRUE)</f>
        <v>54</v>
      </c>
      <c r="B204" t="str">
        <f>IF('Source NewCleanData'!$C1787="lesson3",'Source NewCleanData'!C1787,"")</f>
        <v>lesson3</v>
      </c>
      <c r="C204">
        <f>IF('Source NewCleanData'!$C1787="lesson3",'Source NewCleanData'!D1787,"")</f>
        <v>939957168</v>
      </c>
      <c r="D204" t="str">
        <f>IF('Source NewCleanData'!$C1787="lesson3",'Source NewCleanData'!E1787,"")</f>
        <v>requires1=|S|;</v>
      </c>
      <c r="E204" s="80" t="str">
        <f>IF('Source NewCleanData'!$C1787="lesson3",'Source NewCleanData'!F1787,"")</f>
        <v>2018-04-25T00:03:09.550Z</v>
      </c>
      <c r="F204" t="str">
        <f t="shared" si="12"/>
        <v>Correct</v>
      </c>
      <c r="G204">
        <f>COUNTIF($C$6:$C$245,"="&amp;C204)</f>
        <v>3</v>
      </c>
      <c r="H204" s="90" t="str">
        <f t="shared" si="11"/>
        <v/>
      </c>
    </row>
    <row r="205" spans="1:8" x14ac:dyDescent="0.3">
      <c r="A205">
        <f>VLOOKUP(C205,'UniqueAuthor#s'!$P$5:$Q$64,2,TRUE)</f>
        <v>55</v>
      </c>
      <c r="B205" t="str">
        <f>IF('Source NewCleanData'!$C1804="lesson3",'Source NewCleanData'!C1804,"")</f>
        <v>lesson3</v>
      </c>
      <c r="C205">
        <f>IF('Source NewCleanData'!$C1804="lesson3",'Source NewCleanData'!D1804,"")</f>
        <v>942151132</v>
      </c>
      <c r="D205" t="str">
        <f>IF('Source NewCleanData'!$C1804="lesson3",'Source NewCleanData'!E1804,"")</f>
        <v>requires|S|&gt;=1;</v>
      </c>
      <c r="E205" s="80" t="str">
        <f>IF('Source NewCleanData'!$C1804="lesson3",'Source NewCleanData'!F1804,"")</f>
        <v>2018-04-25T21:59:11.688Z</v>
      </c>
      <c r="F205" t="str">
        <f t="shared" si="12"/>
        <v>Incorrect</v>
      </c>
      <c r="H205" s="90" t="str">
        <f t="shared" si="11"/>
        <v/>
      </c>
    </row>
    <row r="206" spans="1:8" x14ac:dyDescent="0.3">
      <c r="A206">
        <f>VLOOKUP(C206,'UniqueAuthor#s'!$P$5:$Q$64,2,TRUE)</f>
        <v>55</v>
      </c>
      <c r="B206" t="str">
        <f>IF('Source NewCleanData'!$C1805="lesson3",'Source NewCleanData'!C1805,"")</f>
        <v>lesson3</v>
      </c>
      <c r="C206">
        <f>IF('Source NewCleanData'!$C1805="lesson3",'Source NewCleanData'!D1805,"")</f>
        <v>942151132</v>
      </c>
      <c r="D206" t="str">
        <f>IF('Source NewCleanData'!$C1805="lesson3",'Source NewCleanData'!E1805,"")</f>
        <v>requires|S|&gt;0;</v>
      </c>
      <c r="E206" s="80" t="str">
        <f>IF('Source NewCleanData'!$C1805="lesson3",'Source NewCleanData'!F1805,"")</f>
        <v>2018-04-25T21:59:38.445Z</v>
      </c>
      <c r="F206" t="str">
        <f t="shared" si="12"/>
        <v>Incorrect</v>
      </c>
      <c r="H206" s="90" t="str">
        <f t="shared" si="11"/>
        <v/>
      </c>
    </row>
    <row r="207" spans="1:8" x14ac:dyDescent="0.3">
      <c r="A207">
        <f>VLOOKUP(C207,'UniqueAuthor#s'!$P$5:$Q$64,2,TRUE)</f>
        <v>55</v>
      </c>
      <c r="B207" t="str">
        <f>IF('Source NewCleanData'!$C1806="lesson3",'Source NewCleanData'!C1806,"")</f>
        <v>lesson3</v>
      </c>
      <c r="C207">
        <f>IF('Source NewCleanData'!$C1806="lesson3",'Source NewCleanData'!D1806,"")</f>
        <v>942151132</v>
      </c>
      <c r="D207" t="str">
        <f>IF('Source NewCleanData'!$C1806="lesson3",'Source NewCleanData'!E1806,"")</f>
        <v>requires0&lt;|S|;</v>
      </c>
      <c r="E207" s="80" t="str">
        <f>IF('Source NewCleanData'!$C1806="lesson3",'Source NewCleanData'!F1806,"")</f>
        <v>2018-04-25T22:00:49.674Z</v>
      </c>
      <c r="F207" t="str">
        <f t="shared" si="12"/>
        <v>Incorrect</v>
      </c>
      <c r="H207" s="90" t="str">
        <f t="shared" si="11"/>
        <v/>
      </c>
    </row>
    <row r="208" spans="1:8" x14ac:dyDescent="0.3">
      <c r="A208">
        <f>VLOOKUP(C208,'UniqueAuthor#s'!$P$5:$Q$64,2,TRUE)</f>
        <v>55</v>
      </c>
      <c r="B208" t="str">
        <f>IF('Source NewCleanData'!$C1807="lesson3",'Source NewCleanData'!C1807,"")</f>
        <v>lesson3</v>
      </c>
      <c r="C208">
        <f>IF('Source NewCleanData'!$C1807="lesson3",'Source NewCleanData'!D1807,"")</f>
        <v>942151132</v>
      </c>
      <c r="D208" t="str">
        <f>IF('Source NewCleanData'!$C1807="lesson3",'Source NewCleanData'!E1807,"")</f>
        <v>requires0&lt;|S|&lt;=3;</v>
      </c>
      <c r="E208" s="80" t="str">
        <f>IF('Source NewCleanData'!$C1807="lesson3",'Source NewCleanData'!F1807,"")</f>
        <v>2018-04-25T22:01:28.042Z</v>
      </c>
      <c r="F208" t="str">
        <f t="shared" si="12"/>
        <v>Incorrect</v>
      </c>
      <c r="H208" s="90" t="str">
        <f t="shared" si="11"/>
        <v/>
      </c>
    </row>
    <row r="209" spans="1:8" x14ac:dyDescent="0.3">
      <c r="A209">
        <f>VLOOKUP(C209,'UniqueAuthor#s'!$P$5:$Q$64,2,TRUE)</f>
        <v>55</v>
      </c>
      <c r="B209" t="str">
        <f>IF('Source NewCleanData'!$C1808="lesson3",'Source NewCleanData'!C1808,"")</f>
        <v>lesson3</v>
      </c>
      <c r="C209">
        <f>IF('Source NewCleanData'!$C1808="lesson3",'Source NewCleanData'!D1808,"")</f>
        <v>942151132</v>
      </c>
      <c r="D209" t="str">
        <f>IF('Source NewCleanData'!$C1808="lesson3",'Source NewCleanData'!E1808,"")</f>
        <v>requires0&lt;=|S|-1;</v>
      </c>
      <c r="E209" s="80" t="str">
        <f>IF('Source NewCleanData'!$C1808="lesson3",'Source NewCleanData'!F1808,"")</f>
        <v>2018-04-25T22:01:58.771Z</v>
      </c>
      <c r="F209" t="str">
        <f t="shared" si="12"/>
        <v>Incorrect</v>
      </c>
      <c r="H209" s="90" t="str">
        <f t="shared" si="11"/>
        <v/>
      </c>
    </row>
    <row r="210" spans="1:8" x14ac:dyDescent="0.3">
      <c r="A210">
        <f>VLOOKUP(C210,'UniqueAuthor#s'!$P$5:$Q$64,2,TRUE)</f>
        <v>55</v>
      </c>
      <c r="B210" t="str">
        <f>IF('Source NewCleanData'!$C1809="lesson3",'Source NewCleanData'!C1809,"")</f>
        <v>lesson3</v>
      </c>
      <c r="C210">
        <f>IF('Source NewCleanData'!$C1809="lesson3",'Source NewCleanData'!D1809,"")</f>
        <v>942151132</v>
      </c>
      <c r="D210" t="str">
        <f>IF('Source NewCleanData'!$C1809="lesson3",'Source NewCleanData'!E1809,"")</f>
        <v>requires|S|-1&gt;=0;</v>
      </c>
      <c r="E210" s="80" t="str">
        <f>IF('Source NewCleanData'!$C1809="lesson3",'Source NewCleanData'!F1809,"")</f>
        <v>2018-04-25T22:02:22.060Z</v>
      </c>
      <c r="F210" t="str">
        <f t="shared" si="12"/>
        <v>Incorrect</v>
      </c>
      <c r="H210" s="90" t="str">
        <f t="shared" si="11"/>
        <v/>
      </c>
    </row>
    <row r="211" spans="1:8" x14ac:dyDescent="0.3">
      <c r="A211">
        <f>VLOOKUP(C211,'UniqueAuthor#s'!$P$5:$Q$64,2,TRUE)</f>
        <v>55</v>
      </c>
      <c r="B211" t="str">
        <f>IF('Source NewCleanData'!$C1810="lesson3",'Source NewCleanData'!C1810,"")</f>
        <v>lesson3</v>
      </c>
      <c r="C211">
        <f>IF('Source NewCleanData'!$C1810="lesson3",'Source NewCleanData'!D1810,"")</f>
        <v>942151132</v>
      </c>
      <c r="D211" t="str">
        <f>IF('Source NewCleanData'!$C1810="lesson3",'Source NewCleanData'!E1810,"")</f>
        <v>requires|S|=1;</v>
      </c>
      <c r="E211" s="80" t="str">
        <f>IF('Source NewCleanData'!$C1810="lesson3",'Source NewCleanData'!F1810,"")</f>
        <v>2018-04-25T22:02:44.129Z</v>
      </c>
      <c r="F211" t="str">
        <f t="shared" si="12"/>
        <v>Correct</v>
      </c>
      <c r="G211">
        <f>COUNTIF($C$6:$C$245,"="&amp;C211)</f>
        <v>7</v>
      </c>
      <c r="H211" s="90" t="str">
        <f t="shared" si="11"/>
        <v/>
      </c>
    </row>
    <row r="212" spans="1:8" x14ac:dyDescent="0.3">
      <c r="A212">
        <f>VLOOKUP(C212,'UniqueAuthor#s'!$P$5:$Q$64,2,TRUE)</f>
        <v>56</v>
      </c>
      <c r="B212" t="str">
        <f>IF('Source NewCleanData'!$C1825="lesson3",'Source NewCleanData'!C1825,"")</f>
        <v>lesson3</v>
      </c>
      <c r="C212">
        <f>IF('Source NewCleanData'!$C1825="lesson3",'Source NewCleanData'!D1825,"")</f>
        <v>968474708</v>
      </c>
      <c r="D212" t="str">
        <f>IF('Source NewCleanData'!$C1825="lesson3",'Source NewCleanData'!E1825,"")</f>
        <v>requires|S|=1;/*assertion*/;</v>
      </c>
      <c r="E212" s="80" t="str">
        <f>IF('Source NewCleanData'!$C1825="lesson3",'Source NewCleanData'!F1825,"")</f>
        <v>2018-04-26T15:15:00.609Z</v>
      </c>
      <c r="F212" t="str">
        <f t="shared" si="12"/>
        <v>Incorrect</v>
      </c>
      <c r="H212" s="90" t="str">
        <f t="shared" si="11"/>
        <v/>
      </c>
    </row>
    <row r="213" spans="1:8" x14ac:dyDescent="0.3">
      <c r="A213">
        <f>VLOOKUP(C213,'UniqueAuthor#s'!$P$5:$Q$64,2,TRUE)</f>
        <v>56</v>
      </c>
      <c r="B213" t="str">
        <f>IF('Source NewCleanData'!$C1826="lesson3",'Source NewCleanData'!C1826,"")</f>
        <v>lesson3</v>
      </c>
      <c r="C213">
        <f>IF('Source NewCleanData'!$C1826="lesson3",'Source NewCleanData'!D1826,"")</f>
        <v>968474708</v>
      </c>
      <c r="D213" t="str">
        <f>IF('Source NewCleanData'!$C1826="lesson3",'Source NewCleanData'!E1826,"")</f>
        <v>requires|S|=1;</v>
      </c>
      <c r="E213" s="80" t="str">
        <f>IF('Source NewCleanData'!$C1826="lesson3",'Source NewCleanData'!F1826,"")</f>
        <v>2018-04-26T15:15:16.102Z</v>
      </c>
      <c r="F213" t="str">
        <f t="shared" si="12"/>
        <v>Correct</v>
      </c>
      <c r="G213">
        <f>COUNTIF($C$6:$C$245,"="&amp;C213)</f>
        <v>2</v>
      </c>
      <c r="H213" s="90" t="str">
        <f t="shared" si="11"/>
        <v/>
      </c>
    </row>
    <row r="214" spans="1:8" x14ac:dyDescent="0.3">
      <c r="A214">
        <f>VLOOKUP(C214,'UniqueAuthor#s'!$P$5:$Q$64,2,TRUE)</f>
        <v>57</v>
      </c>
      <c r="B214" t="str">
        <f>IF('Source NewCleanData'!$C1850="lesson3",'Source NewCleanData'!C1850,"")</f>
        <v>lesson3</v>
      </c>
      <c r="C214">
        <f>IF('Source NewCleanData'!$C1850="lesson3",'Source NewCleanData'!D1850,"")</f>
        <v>969072171</v>
      </c>
      <c r="D214" t="str">
        <f>IF('Source NewCleanData'!$C1850="lesson3",'Source NewCleanData'!E1850,"")</f>
        <v>requires|S|&gt;0;</v>
      </c>
      <c r="E214" s="80" t="str">
        <f>IF('Source NewCleanData'!$C1850="lesson3",'Source NewCleanData'!F1850,"")</f>
        <v>2018-04-25T23:57:47.321Z</v>
      </c>
      <c r="F214" t="str">
        <f t="shared" si="12"/>
        <v>Incorrect</v>
      </c>
      <c r="H214" s="90" t="str">
        <f t="shared" si="11"/>
        <v/>
      </c>
    </row>
    <row r="215" spans="1:8" x14ac:dyDescent="0.3">
      <c r="A215">
        <f>VLOOKUP(C215,'UniqueAuthor#s'!$P$5:$Q$64,2,TRUE)</f>
        <v>57</v>
      </c>
      <c r="B215" t="str">
        <f>IF('Source NewCleanData'!$C1851="lesson3",'Source NewCleanData'!C1851,"")</f>
        <v>lesson3</v>
      </c>
      <c r="C215">
        <f>IF('Source NewCleanData'!$C1851="lesson3",'Source NewCleanData'!D1851,"")</f>
        <v>969072171</v>
      </c>
      <c r="D215" t="str">
        <f>IF('Source NewCleanData'!$C1851="lesson3",'Source NewCleanData'!E1851,"")</f>
        <v>requires|S|&gt;=1;</v>
      </c>
      <c r="E215" s="80" t="str">
        <f>IF('Source NewCleanData'!$C1851="lesson3",'Source NewCleanData'!F1851,"")</f>
        <v>2018-04-25T23:58:41.117Z</v>
      </c>
      <c r="F215" t="str">
        <f t="shared" si="12"/>
        <v>Incorrect</v>
      </c>
      <c r="H215" s="90" t="str">
        <f t="shared" si="11"/>
        <v/>
      </c>
    </row>
    <row r="216" spans="1:8" x14ac:dyDescent="0.3">
      <c r="A216">
        <f>VLOOKUP(C216,'UniqueAuthor#s'!$P$5:$Q$64,2,TRUE)</f>
        <v>57</v>
      </c>
      <c r="B216" t="str">
        <f>IF('Source NewCleanData'!$C1852="lesson3",'Source NewCleanData'!C1852,"")</f>
        <v>lesson3</v>
      </c>
      <c r="C216">
        <f>IF('Source NewCleanData'!$C1852="lesson3",'Source NewCleanData'!D1852,"")</f>
        <v>969072171</v>
      </c>
      <c r="D216" t="str">
        <f>IF('Source NewCleanData'!$C1852="lesson3",'Source NewCleanData'!E1852,"")</f>
        <v>requires|S|&lt;3;</v>
      </c>
      <c r="E216" s="80" t="str">
        <f>IF('Source NewCleanData'!$C1852="lesson3",'Source NewCleanData'!F1852,"")</f>
        <v>2018-04-25T23:59:06.410Z</v>
      </c>
      <c r="F216" t="str">
        <f t="shared" si="12"/>
        <v>Incorrect</v>
      </c>
      <c r="H216" s="90" t="str">
        <f t="shared" si="11"/>
        <v/>
      </c>
    </row>
    <row r="217" spans="1:8" x14ac:dyDescent="0.3">
      <c r="A217">
        <f>VLOOKUP(C217,'UniqueAuthor#s'!$P$5:$Q$64,2,TRUE)</f>
        <v>57</v>
      </c>
      <c r="B217" t="str">
        <f>IF('Source NewCleanData'!$C1853="lesson3",'Source NewCleanData'!C1853,"")</f>
        <v>lesson3</v>
      </c>
      <c r="C217">
        <f>IF('Source NewCleanData'!$C1853="lesson3",'Source NewCleanData'!D1853,"")</f>
        <v>969072171</v>
      </c>
      <c r="D217" t="str">
        <f>IF('Source NewCleanData'!$C1853="lesson3",'Source NewCleanData'!E1853,"")</f>
        <v>requires|S|&lt;=3;</v>
      </c>
      <c r="E217" s="80" t="str">
        <f>IF('Source NewCleanData'!$C1853="lesson3",'Source NewCleanData'!F1853,"")</f>
        <v>2018-04-25T23:59:18.997Z</v>
      </c>
      <c r="F217" t="str">
        <f t="shared" si="12"/>
        <v>Incorrect</v>
      </c>
      <c r="H217" s="90" t="str">
        <f t="shared" si="11"/>
        <v/>
      </c>
    </row>
    <row r="218" spans="1:8" x14ac:dyDescent="0.3">
      <c r="A218">
        <f>VLOOKUP(C218,'UniqueAuthor#s'!$P$5:$Q$64,2,TRUE)</f>
        <v>57</v>
      </c>
      <c r="B218" t="str">
        <f>IF('Source NewCleanData'!$C1854="lesson3",'Source NewCleanData'!C1854,"")</f>
        <v>lesson3</v>
      </c>
      <c r="C218">
        <f>IF('Source NewCleanData'!$C1854="lesson3",'Source NewCleanData'!D1854,"")</f>
        <v>969072171</v>
      </c>
      <c r="D218" t="str">
        <f>IF('Source NewCleanData'!$C1854="lesson3",'Source NewCleanData'!E1854,"")</f>
        <v>requires|S|=1;</v>
      </c>
      <c r="E218" s="80" t="str">
        <f>IF('Source NewCleanData'!$C1854="lesson3",'Source NewCleanData'!F1854,"")</f>
        <v>2018-04-25T23:59:35.782Z</v>
      </c>
      <c r="F218" t="str">
        <f t="shared" si="12"/>
        <v>Correct</v>
      </c>
      <c r="G218">
        <f>COUNTIF($C$6:$C$245,"="&amp;C218)</f>
        <v>5</v>
      </c>
      <c r="H218" s="90" t="str">
        <f t="shared" si="11"/>
        <v/>
      </c>
    </row>
    <row r="219" spans="1:8" x14ac:dyDescent="0.3">
      <c r="A219">
        <f>VLOOKUP(C219,'UniqueAuthor#s'!$P$5:$Q$64,2,TRUE)</f>
        <v>58</v>
      </c>
      <c r="B219" t="str">
        <f>IF('Source NewCleanData'!$C1887="lesson3",'Source NewCleanData'!C1887,"")</f>
        <v>lesson3</v>
      </c>
      <c r="C219">
        <f>IF('Source NewCleanData'!$C1887="lesson3",'Source NewCleanData'!D1887,"")</f>
        <v>982683562</v>
      </c>
      <c r="D219" t="str">
        <f>IF('Source NewCleanData'!$C1887="lesson3",'Source NewCleanData'!E1887,"")</f>
        <v>requires|S|&gt;=1;</v>
      </c>
      <c r="E219" s="80" t="str">
        <f>IF('Source NewCleanData'!$C1887="lesson3",'Source NewCleanData'!F1887,"")</f>
        <v>2018-04-30T01:11:48.368Z</v>
      </c>
      <c r="F219" t="str">
        <f t="shared" si="12"/>
        <v>Incorrect</v>
      </c>
      <c r="H219" s="90" t="str">
        <f t="shared" si="11"/>
        <v/>
      </c>
    </row>
    <row r="220" spans="1:8" x14ac:dyDescent="0.3">
      <c r="A220">
        <f>VLOOKUP(C220,'UniqueAuthor#s'!$P$5:$Q$64,2,TRUE)</f>
        <v>58</v>
      </c>
      <c r="B220" t="str">
        <f>IF('Source NewCleanData'!$C1888="lesson3",'Source NewCleanData'!C1888,"")</f>
        <v>lesson3</v>
      </c>
      <c r="C220">
        <f>IF('Source NewCleanData'!$C1888="lesson3",'Source NewCleanData'!D1888,"")</f>
        <v>982683562</v>
      </c>
      <c r="D220" t="str">
        <f>IF('Source NewCleanData'!$C1888="lesson3",'Source NewCleanData'!E1888,"")</f>
        <v>requires1&lt;=|S|;</v>
      </c>
      <c r="E220" s="80" t="str">
        <f>IF('Source NewCleanData'!$C1888="lesson3",'Source NewCleanData'!F1888,"")</f>
        <v>2018-04-30T01:13:18.428Z</v>
      </c>
      <c r="F220" t="str">
        <f t="shared" si="12"/>
        <v>Incorrect</v>
      </c>
      <c r="H220" s="90" t="str">
        <f t="shared" si="11"/>
        <v/>
      </c>
    </row>
    <row r="221" spans="1:8" x14ac:dyDescent="0.3">
      <c r="A221">
        <f>VLOOKUP(C221,'UniqueAuthor#s'!$P$5:$Q$64,2,TRUE)</f>
        <v>58</v>
      </c>
      <c r="B221" t="str">
        <f>IF('Source NewCleanData'!$C1889="lesson3",'Source NewCleanData'!C1889,"")</f>
        <v>lesson3</v>
      </c>
      <c r="C221">
        <f>IF('Source NewCleanData'!$C1889="lesson3",'Source NewCleanData'!D1889,"")</f>
        <v>982683562</v>
      </c>
      <c r="D221" t="str">
        <f>IF('Source NewCleanData'!$C1889="lesson3",'Source NewCleanData'!E1889,"")</f>
        <v>requires0&lt;|S|;</v>
      </c>
      <c r="E221" s="80" t="str">
        <f>IF('Source NewCleanData'!$C1889="lesson3",'Source NewCleanData'!F1889,"")</f>
        <v>2018-04-30T01:15:29.887Z</v>
      </c>
      <c r="F221" t="str">
        <f t="shared" si="12"/>
        <v>Incorrect</v>
      </c>
      <c r="H221" s="90" t="str">
        <f t="shared" si="11"/>
        <v/>
      </c>
    </row>
    <row r="222" spans="1:8" x14ac:dyDescent="0.3">
      <c r="A222">
        <f>VLOOKUP(C222,'UniqueAuthor#s'!$P$5:$Q$64,2,TRUE)</f>
        <v>58</v>
      </c>
      <c r="B222" t="str">
        <f>IF('Source NewCleanData'!$C1890="lesson3",'Source NewCleanData'!C1890,"")</f>
        <v>lesson3</v>
      </c>
      <c r="C222">
        <f>IF('Source NewCleanData'!$C1890="lesson3",'Source NewCleanData'!D1890,"")</f>
        <v>982683562</v>
      </c>
      <c r="D222" t="str">
        <f>IF('Source NewCleanData'!$C1890="lesson3",'Source NewCleanData'!E1890,"")</f>
        <v>requires|S|=1;</v>
      </c>
      <c r="E222" s="80" t="str">
        <f>IF('Source NewCleanData'!$C1890="lesson3",'Source NewCleanData'!F1890,"")</f>
        <v>2018-04-30T01:16:15.931Z</v>
      </c>
      <c r="F222" t="str">
        <f t="shared" si="12"/>
        <v>Correct</v>
      </c>
      <c r="G222">
        <f>COUNTIF($C$6:$C$245,"="&amp;C222)</f>
        <v>4</v>
      </c>
      <c r="H222" s="90" t="str">
        <f t="shared" si="11"/>
        <v/>
      </c>
    </row>
    <row r="223" spans="1:8" x14ac:dyDescent="0.3">
      <c r="A223">
        <f>VLOOKUP(C223,'UniqueAuthor#s'!$P$5:$Q$64,2,TRUE)</f>
        <v>59</v>
      </c>
      <c r="B223" t="str">
        <f>IF('Source NewCleanData'!$C1915="lesson3",'Source NewCleanData'!C1915,"")</f>
        <v>lesson3</v>
      </c>
      <c r="C223">
        <f>IF('Source NewCleanData'!$C1915="lesson3",'Source NewCleanData'!D1915,"")</f>
        <v>986152387</v>
      </c>
      <c r="D223" t="str">
        <f>IF('Source NewCleanData'!$C1915="lesson3",'Source NewCleanData'!E1915,"")</f>
        <v>requires|S|&gt;=1;</v>
      </c>
      <c r="E223" s="80" t="str">
        <f>IF('Source NewCleanData'!$C1915="lesson3",'Source NewCleanData'!F1915,"")</f>
        <v>2018-04-29T19:58:58.751Z</v>
      </c>
      <c r="F223" t="str">
        <f t="shared" si="12"/>
        <v>Incorrect</v>
      </c>
      <c r="H223" s="90" t="str">
        <f t="shared" si="11"/>
        <v/>
      </c>
    </row>
    <row r="224" spans="1:8" x14ac:dyDescent="0.3">
      <c r="A224">
        <f>VLOOKUP(C224,'UniqueAuthor#s'!$P$5:$Q$64,2,TRUE)</f>
        <v>59</v>
      </c>
      <c r="B224" t="str">
        <f>IF('Source NewCleanData'!$C1916="lesson3",'Source NewCleanData'!C1916,"")</f>
        <v>lesson3</v>
      </c>
      <c r="C224">
        <f>IF('Source NewCleanData'!$C1916="lesson3",'Source NewCleanData'!D1916,"")</f>
        <v>986152387</v>
      </c>
      <c r="D224" t="str">
        <f>IF('Source NewCleanData'!$C1916="lesson3",'Source NewCleanData'!E1916,"")</f>
        <v>requires1&lt;=|S|;</v>
      </c>
      <c r="E224" s="80" t="str">
        <f>IF('Source NewCleanData'!$C1916="lesson3",'Source NewCleanData'!F1916,"")</f>
        <v>2018-04-29T19:59:18.602Z</v>
      </c>
      <c r="F224" t="str">
        <f t="shared" si="12"/>
        <v>Incorrect</v>
      </c>
      <c r="H224" s="90" t="str">
        <f t="shared" si="11"/>
        <v/>
      </c>
    </row>
    <row r="225" spans="1:8" x14ac:dyDescent="0.3">
      <c r="A225">
        <f>VLOOKUP(C225,'UniqueAuthor#s'!$P$5:$Q$64,2,TRUE)</f>
        <v>59</v>
      </c>
      <c r="B225" t="str">
        <f>IF('Source NewCleanData'!$C1917="lesson3",'Source NewCleanData'!C1917,"")</f>
        <v>lesson3</v>
      </c>
      <c r="C225">
        <f>IF('Source NewCleanData'!$C1917="lesson3",'Source NewCleanData'!D1917,"")</f>
        <v>986152387</v>
      </c>
      <c r="D225" t="str">
        <f>IF('Source NewCleanData'!$C1917="lesson3",'Source NewCleanData'!E1917,"")</f>
        <v>requires1&lt;=|#S|;</v>
      </c>
      <c r="E225" s="80" t="str">
        <f>IF('Source NewCleanData'!$C1917="lesson3",'Source NewCleanData'!F1917,"")</f>
        <v>2018-04-29T20:00:07.991Z</v>
      </c>
      <c r="F225" t="str">
        <f t="shared" si="12"/>
        <v>Incorrect</v>
      </c>
      <c r="H225" s="90" t="str">
        <f t="shared" si="11"/>
        <v/>
      </c>
    </row>
    <row r="226" spans="1:8" x14ac:dyDescent="0.3">
      <c r="A226">
        <f>VLOOKUP(C226,'UniqueAuthor#s'!$P$5:$Q$64,2,TRUE)</f>
        <v>59</v>
      </c>
      <c r="B226" t="str">
        <f>IF('Source NewCleanData'!$C1918="lesson3",'Source NewCleanData'!C1918,"")</f>
        <v>lesson3</v>
      </c>
      <c r="C226">
        <f>IF('Source NewCleanData'!$C1918="lesson3",'Source NewCleanData'!D1918,"")</f>
        <v>986152387</v>
      </c>
      <c r="D226" t="str">
        <f>IF('Source NewCleanData'!$C1918="lesson3",'Source NewCleanData'!E1918,"")</f>
        <v>requires1&lt;=S;</v>
      </c>
      <c r="E226" s="80" t="str">
        <f>IF('Source NewCleanData'!$C1918="lesson3",'Source NewCleanData'!F1918,"")</f>
        <v>2018-04-29T20:00:38.305Z</v>
      </c>
      <c r="F226" t="str">
        <f t="shared" si="12"/>
        <v>Incorrect</v>
      </c>
      <c r="H226" s="90" t="str">
        <f t="shared" si="11"/>
        <v/>
      </c>
    </row>
    <row r="227" spans="1:8" x14ac:dyDescent="0.3">
      <c r="A227">
        <f>VLOOKUP(C227,'UniqueAuthor#s'!$P$5:$Q$64,2,TRUE)</f>
        <v>59</v>
      </c>
      <c r="B227" t="str">
        <f>IF('Source NewCleanData'!$C1919="lesson3",'Source NewCleanData'!C1919,"")</f>
        <v>lesson3</v>
      </c>
      <c r="C227">
        <f>IF('Source NewCleanData'!$C1919="lesson3",'Source NewCleanData'!D1919,"")</f>
        <v>986152387</v>
      </c>
      <c r="D227" t="str">
        <f>IF('Source NewCleanData'!$C1919="lesson3",'Source NewCleanData'!E1919,"")</f>
        <v>requires|S|=&gt;1;</v>
      </c>
      <c r="E227" s="80" t="str">
        <f>IF('Source NewCleanData'!$C1919="lesson3",'Source NewCleanData'!F1919,"")</f>
        <v>2018-04-29T20:02:30.091Z</v>
      </c>
      <c r="F227" t="str">
        <f t="shared" si="12"/>
        <v>Incorrect</v>
      </c>
      <c r="H227" s="90" t="str">
        <f t="shared" si="11"/>
        <v/>
      </c>
    </row>
    <row r="228" spans="1:8" x14ac:dyDescent="0.3">
      <c r="A228">
        <f>VLOOKUP(C228,'UniqueAuthor#s'!$P$5:$Q$64,2,TRUE)</f>
        <v>59</v>
      </c>
      <c r="B228" t="str">
        <f>IF('Source NewCleanData'!$C1920="lesson3",'Source NewCleanData'!C1920,"")</f>
        <v>lesson3</v>
      </c>
      <c r="C228">
        <f>IF('Source NewCleanData'!$C1920="lesson3",'Source NewCleanData'!D1920,"")</f>
        <v>986152387</v>
      </c>
      <c r="D228" t="str">
        <f>IF('Source NewCleanData'!$C1920="lesson3",'Source NewCleanData'!E1920,"")</f>
        <v>requires|S|&gt;=1;</v>
      </c>
      <c r="E228" s="80" t="str">
        <f>IF('Source NewCleanData'!$C1920="lesson3",'Source NewCleanData'!F1920,"")</f>
        <v>2018-04-29T20:02:40.634Z</v>
      </c>
      <c r="F228" t="str">
        <f t="shared" si="12"/>
        <v>Incorrect</v>
      </c>
      <c r="H228" s="90" t="str">
        <f t="shared" si="11"/>
        <v/>
      </c>
    </row>
    <row r="229" spans="1:8" x14ac:dyDescent="0.3">
      <c r="A229">
        <f>VLOOKUP(C229,'UniqueAuthor#s'!$P$5:$Q$64,2,TRUE)</f>
        <v>59</v>
      </c>
      <c r="B229" t="str">
        <f>IF('Source NewCleanData'!$C1921="lesson3",'Source NewCleanData'!C1921,"")</f>
        <v>lesson3</v>
      </c>
      <c r="C229">
        <f>IF('Source NewCleanData'!$C1921="lesson3",'Source NewCleanData'!D1921,"")</f>
        <v>986152387</v>
      </c>
      <c r="D229" t="str">
        <f>IF('Source NewCleanData'!$C1921="lesson3",'Source NewCleanData'!E1921,"")</f>
        <v>requires|#S|&gt;=1;</v>
      </c>
      <c r="E229" s="80" t="str">
        <f>IF('Source NewCleanData'!$C1921="lesson3",'Source NewCleanData'!F1921,"")</f>
        <v>2018-04-29T20:02:56.423Z</v>
      </c>
      <c r="F229" t="str">
        <f t="shared" si="12"/>
        <v>Incorrect</v>
      </c>
      <c r="H229" s="90" t="str">
        <f t="shared" si="11"/>
        <v/>
      </c>
    </row>
    <row r="230" spans="1:8" x14ac:dyDescent="0.3">
      <c r="A230">
        <f>VLOOKUP(C230,'UniqueAuthor#s'!$P$5:$Q$64,2,TRUE)</f>
        <v>59</v>
      </c>
      <c r="B230" t="str">
        <f>IF('Source NewCleanData'!$C1922="lesson3",'Source NewCleanData'!C1922,"")</f>
        <v>lesson3</v>
      </c>
      <c r="C230">
        <f>IF('Source NewCleanData'!$C1922="lesson3",'Source NewCleanData'!D1922,"")</f>
        <v>986152387</v>
      </c>
      <c r="D230" t="str">
        <f>IF('Source NewCleanData'!$C1922="lesson3",'Source NewCleanData'!E1922,"")</f>
        <v>requiresS!=Empty_String;</v>
      </c>
      <c r="E230" s="80" t="str">
        <f>IF('Source NewCleanData'!$C1922="lesson3",'Source NewCleanData'!F1922,"")</f>
        <v>2018-04-29T20:04:34.678Z</v>
      </c>
      <c r="F230" t="str">
        <f t="shared" si="12"/>
        <v>Incorrect</v>
      </c>
      <c r="H230" s="90" t="str">
        <f t="shared" si="11"/>
        <v/>
      </c>
    </row>
    <row r="231" spans="1:8" x14ac:dyDescent="0.3">
      <c r="A231">
        <f>VLOOKUP(C231,'UniqueAuthor#s'!$P$5:$Q$64,2,TRUE)</f>
        <v>59</v>
      </c>
      <c r="B231" t="str">
        <f>IF('Source NewCleanData'!$C1923="lesson3",'Source NewCleanData'!C1923,"")</f>
        <v>lesson3</v>
      </c>
      <c r="C231">
        <f>IF('Source NewCleanData'!$C1923="lesson3",'Source NewCleanData'!D1923,"")</f>
        <v>986152387</v>
      </c>
      <c r="D231" t="str">
        <f>IF('Source NewCleanData'!$C1923="lesson3",'Source NewCleanData'!E1923,"")</f>
        <v>requires|Stk|&gt;=1;</v>
      </c>
      <c r="E231" s="80" t="str">
        <f>IF('Source NewCleanData'!$C1923="lesson3",'Source NewCleanData'!F1923,"")</f>
        <v>2018-04-29T20:05:04.779Z</v>
      </c>
      <c r="F231" t="str">
        <f t="shared" si="12"/>
        <v>Incorrect</v>
      </c>
      <c r="H231" s="90" t="str">
        <f t="shared" si="11"/>
        <v/>
      </c>
    </row>
    <row r="232" spans="1:8" x14ac:dyDescent="0.3">
      <c r="A232">
        <f>VLOOKUP(C232,'UniqueAuthor#s'!$P$5:$Q$64,2,TRUE)</f>
        <v>59</v>
      </c>
      <c r="B232" t="str">
        <f>IF('Source NewCleanData'!$C1924="lesson3",'Source NewCleanData'!C1924,"")</f>
        <v>lesson3</v>
      </c>
      <c r="C232">
        <f>IF('Source NewCleanData'!$C1924="lesson3",'Source NewCleanData'!D1924,"")</f>
        <v>986152387</v>
      </c>
      <c r="D232" t="str">
        <f>IF('Source NewCleanData'!$C1924="lesson3",'Source NewCleanData'!E1924,"")</f>
        <v>requires1&lt;=|Stk|;</v>
      </c>
      <c r="E232" s="80" t="str">
        <f>IF('Source NewCleanData'!$C1924="lesson3",'Source NewCleanData'!F1924,"")</f>
        <v>2018-04-29T20:05:40.459Z</v>
      </c>
      <c r="F232" t="str">
        <f t="shared" si="12"/>
        <v>Incorrect</v>
      </c>
      <c r="H232" s="90" t="str">
        <f t="shared" si="11"/>
        <v/>
      </c>
    </row>
    <row r="233" spans="1:8" x14ac:dyDescent="0.3">
      <c r="A233">
        <f>VLOOKUP(C233,'UniqueAuthor#s'!$P$5:$Q$64,2,TRUE)</f>
        <v>59</v>
      </c>
      <c r="B233" t="str">
        <f>IF('Source NewCleanData'!$C1925="lesson3",'Source NewCleanData'!C1925,"")</f>
        <v>lesson3</v>
      </c>
      <c r="C233">
        <f>IF('Source NewCleanData'!$C1925="lesson3",'Source NewCleanData'!D1925,"")</f>
        <v>986152387</v>
      </c>
      <c r="D233" t="str">
        <f>IF('Source NewCleanData'!$C1925="lesson3",'Source NewCleanData'!E1925,"")</f>
        <v>requires1&lt;=|S|;</v>
      </c>
      <c r="E233" s="80" t="str">
        <f>IF('Source NewCleanData'!$C1925="lesson3",'Source NewCleanData'!F1925,"")</f>
        <v>2018-04-29T20:05:50.122Z</v>
      </c>
      <c r="F233" t="str">
        <f t="shared" si="12"/>
        <v>Incorrect</v>
      </c>
      <c r="H233" s="90" t="str">
        <f t="shared" si="11"/>
        <v/>
      </c>
    </row>
    <row r="234" spans="1:8" x14ac:dyDescent="0.3">
      <c r="A234">
        <f>VLOOKUP(C234,'UniqueAuthor#s'!$P$5:$Q$64,2,TRUE)</f>
        <v>59</v>
      </c>
      <c r="B234" t="str">
        <f>IF('Source NewCleanData'!$C1926="lesson3",'Source NewCleanData'!C1926,"")</f>
        <v>lesson3</v>
      </c>
      <c r="C234">
        <f>IF('Source NewCleanData'!$C1926="lesson3",'Source NewCleanData'!D1926,"")</f>
        <v>986152387</v>
      </c>
      <c r="D234" t="str">
        <f>IF('Source NewCleanData'!$C1926="lesson3",'Source NewCleanData'!E1926,"")</f>
        <v>requires0&lt;=|S|;</v>
      </c>
      <c r="E234" s="80" t="str">
        <f>IF('Source NewCleanData'!$C1926="lesson3",'Source NewCleanData'!F1926,"")</f>
        <v>2018-04-29T20:06:09.930Z</v>
      </c>
      <c r="F234" t="str">
        <f t="shared" si="12"/>
        <v>Incorrect</v>
      </c>
      <c r="H234" s="90" t="str">
        <f t="shared" si="11"/>
        <v/>
      </c>
    </row>
    <row r="235" spans="1:8" x14ac:dyDescent="0.3">
      <c r="A235">
        <f>VLOOKUP(C235,'UniqueAuthor#s'!$P$5:$Q$64,2,TRUE)</f>
        <v>59</v>
      </c>
      <c r="B235" t="str">
        <f>IF('Source NewCleanData'!$C1927="lesson3",'Source NewCleanData'!C1927,"")</f>
        <v>lesson3</v>
      </c>
      <c r="C235">
        <f>IF('Source NewCleanData'!$C1927="lesson3",'Source NewCleanData'!D1927,"")</f>
        <v>986152387</v>
      </c>
      <c r="D235" t="str">
        <f>IF('Source NewCleanData'!$C1927="lesson3",'Source NewCleanData'!E1927,"")</f>
        <v>requires1&lt;|S|;</v>
      </c>
      <c r="E235" s="80" t="str">
        <f>IF('Source NewCleanData'!$C1927="lesson3",'Source NewCleanData'!F1927,"")</f>
        <v>2018-04-29T20:06:22.565Z</v>
      </c>
      <c r="F235" t="str">
        <f t="shared" si="12"/>
        <v>Incorrect</v>
      </c>
      <c r="H235" s="90" t="str">
        <f t="shared" si="11"/>
        <v/>
      </c>
    </row>
    <row r="236" spans="1:8" x14ac:dyDescent="0.3">
      <c r="A236">
        <f>VLOOKUP(C236,'UniqueAuthor#s'!$P$5:$Q$64,2,TRUE)</f>
        <v>59</v>
      </c>
      <c r="B236" t="str">
        <f>IF('Source NewCleanData'!$C1928="lesson3",'Source NewCleanData'!C1928,"")</f>
        <v>lesson3</v>
      </c>
      <c r="C236">
        <f>IF('Source NewCleanData'!$C1928="lesson3",'Source NewCleanData'!D1928,"")</f>
        <v>986152387</v>
      </c>
      <c r="D236" t="str">
        <f>IF('Source NewCleanData'!$C1928="lesson3",'Source NewCleanData'!E1928,"")</f>
        <v>requires0&lt;|S|;</v>
      </c>
      <c r="E236" s="80" t="str">
        <f>IF('Source NewCleanData'!$C1928="lesson3",'Source NewCleanData'!F1928,"")</f>
        <v>2018-04-29T20:06:33.595Z</v>
      </c>
      <c r="F236" t="str">
        <f t="shared" si="12"/>
        <v>Incorrect</v>
      </c>
      <c r="H236" s="90" t="str">
        <f t="shared" si="11"/>
        <v/>
      </c>
    </row>
    <row r="237" spans="1:8" x14ac:dyDescent="0.3">
      <c r="A237">
        <f>VLOOKUP(C237,'UniqueAuthor#s'!$P$5:$Q$64,2,TRUE)</f>
        <v>59</v>
      </c>
      <c r="B237" t="str">
        <f>IF('Source NewCleanData'!$C1929="lesson3",'Source NewCleanData'!C1929,"")</f>
        <v>lesson3</v>
      </c>
      <c r="C237">
        <f>IF('Source NewCleanData'!$C1929="lesson3",'Source NewCleanData'!D1929,"")</f>
        <v>986152387</v>
      </c>
      <c r="D237" t="str">
        <f>IF('Source NewCleanData'!$C1929="lesson3",'Source NewCleanData'!E1929,"")</f>
        <v>requires0&lt;|#S|;</v>
      </c>
      <c r="E237" s="80" t="str">
        <f>IF('Source NewCleanData'!$C1929="lesson3",'Source NewCleanData'!F1929,"")</f>
        <v>2018-04-29T20:06:48.511Z</v>
      </c>
      <c r="F237" t="str">
        <f t="shared" si="12"/>
        <v>Incorrect</v>
      </c>
      <c r="H237" s="90" t="str">
        <f t="shared" si="11"/>
        <v/>
      </c>
    </row>
    <row r="238" spans="1:8" x14ac:dyDescent="0.3">
      <c r="A238">
        <f>VLOOKUP(C238,'UniqueAuthor#s'!$P$5:$Q$64,2,TRUE)</f>
        <v>59</v>
      </c>
      <c r="B238" t="str">
        <f>IF('Source NewCleanData'!$C1930="lesson3",'Source NewCleanData'!C1930,"")</f>
        <v>lesson3</v>
      </c>
      <c r="C238">
        <f>IF('Source NewCleanData'!$C1930="lesson3",'Source NewCleanData'!D1930,"")</f>
        <v>986152387</v>
      </c>
      <c r="D238" t="str">
        <f>IF('Source NewCleanData'!$C1930="lesson3",'Source NewCleanData'!E1930,"")</f>
        <v>requires1&lt;|#S|;</v>
      </c>
      <c r="E238" s="80" t="str">
        <f>IF('Source NewCleanData'!$C1930="lesson3",'Source NewCleanData'!F1930,"")</f>
        <v>2018-04-29T20:07:06.605Z</v>
      </c>
      <c r="F238" t="str">
        <f t="shared" si="12"/>
        <v>Incorrect</v>
      </c>
      <c r="H238" s="90" t="str">
        <f t="shared" si="11"/>
        <v/>
      </c>
    </row>
    <row r="239" spans="1:8" x14ac:dyDescent="0.3">
      <c r="A239">
        <f>VLOOKUP(C239,'UniqueAuthor#s'!$P$5:$Q$64,2,TRUE)</f>
        <v>59</v>
      </c>
      <c r="B239" t="str">
        <f>IF('Source NewCleanData'!$C1931="lesson3",'Source NewCleanData'!C1931,"")</f>
        <v>lesson3</v>
      </c>
      <c r="C239">
        <f>IF('Source NewCleanData'!$C1931="lesson3",'Source NewCleanData'!D1931,"")</f>
        <v>986152387</v>
      </c>
      <c r="D239" t="str">
        <f>IF('Source NewCleanData'!$C1931="lesson3",'Source NewCleanData'!E1931,"")</f>
        <v>requires1=|S|;</v>
      </c>
      <c r="E239" s="80" t="str">
        <f>IF('Source NewCleanData'!$C1931="lesson3",'Source NewCleanData'!F1931,"")</f>
        <v>2018-04-29T20:07:14.667Z</v>
      </c>
      <c r="F239" t="str">
        <f t="shared" si="12"/>
        <v>Correct</v>
      </c>
      <c r="G239">
        <f>COUNTIF($C$6:$C$245,"="&amp;C239)</f>
        <v>17</v>
      </c>
      <c r="H239" s="90" t="str">
        <f t="shared" si="11"/>
        <v/>
      </c>
    </row>
    <row r="240" spans="1:8" x14ac:dyDescent="0.3">
      <c r="A240">
        <f>VLOOKUP(C240,'UniqueAuthor#s'!$P$5:$Q$64,2,TRUE)</f>
        <v>60</v>
      </c>
      <c r="B240" t="str">
        <f>IF('Source NewCleanData'!$C1987="lesson3",'Source NewCleanData'!C1987,"")</f>
        <v>lesson3</v>
      </c>
      <c r="C240">
        <f>IF('Source NewCleanData'!$C1987="lesson3",'Source NewCleanData'!D1987,"")</f>
        <v>993599705</v>
      </c>
      <c r="D240" t="str">
        <f>IF('Source NewCleanData'!$C1987="lesson3",'Source NewCleanData'!E1987,"")</f>
        <v>requires|S|&gt;=1;</v>
      </c>
      <c r="E240" s="80" t="str">
        <f>IF('Source NewCleanData'!$C1987="lesson3",'Source NewCleanData'!F1987,"")</f>
        <v>2018-04-24T12:54:03.732Z</v>
      </c>
      <c r="F240" t="str">
        <f t="shared" si="12"/>
        <v>Incorrect</v>
      </c>
      <c r="H240" s="90" t="str">
        <f t="shared" si="11"/>
        <v/>
      </c>
    </row>
    <row r="241" spans="1:8" x14ac:dyDescent="0.3">
      <c r="A241">
        <f>VLOOKUP(C241,'UniqueAuthor#s'!$P$5:$Q$64,2,TRUE)</f>
        <v>60</v>
      </c>
      <c r="B241" t="str">
        <f>IF('Source NewCleanData'!$C1988="lesson3",'Source NewCleanData'!C1988,"")</f>
        <v>lesson3</v>
      </c>
      <c r="C241">
        <f>IF('Source NewCleanData'!$C1988="lesson3",'Source NewCleanData'!D1988,"")</f>
        <v>993599705</v>
      </c>
      <c r="D241" t="str">
        <f>IF('Source NewCleanData'!$C1988="lesson3",'Source NewCleanData'!E1988,"")</f>
        <v>requiresLength(S)&gt;=1;</v>
      </c>
      <c r="E241" s="80" t="str">
        <f>IF('Source NewCleanData'!$C1988="lesson3",'Source NewCleanData'!F1988,"")</f>
        <v>2018-04-24T12:54:31.525Z</v>
      </c>
      <c r="F241" t="str">
        <f t="shared" si="12"/>
        <v>Incorrect</v>
      </c>
      <c r="H241" s="90" t="str">
        <f t="shared" si="11"/>
        <v/>
      </c>
    </row>
    <row r="242" spans="1:8" x14ac:dyDescent="0.3">
      <c r="A242">
        <f>VLOOKUP(C242,'UniqueAuthor#s'!$P$5:$Q$64,2,TRUE)</f>
        <v>60</v>
      </c>
      <c r="B242" t="str">
        <f>IF('Source NewCleanData'!$C1989="lesson3",'Source NewCleanData'!C1989,"")</f>
        <v>lesson3</v>
      </c>
      <c r="C242">
        <f>IF('Source NewCleanData'!$C1989="lesson3",'Source NewCleanData'!D1989,"")</f>
        <v>993599705</v>
      </c>
      <c r="D242" t="str">
        <f>IF('Source NewCleanData'!$C1989="lesson3",'Source NewCleanData'!E1989,"")</f>
        <v>requires1&lt;=|S|;</v>
      </c>
      <c r="E242" s="80" t="str">
        <f>IF('Source NewCleanData'!$C1989="lesson3",'Source NewCleanData'!F1989,"")</f>
        <v>2018-04-24T12:55:08.485Z</v>
      </c>
      <c r="F242" t="str">
        <f t="shared" si="12"/>
        <v>Incorrect</v>
      </c>
      <c r="H242" s="90" t="str">
        <f t="shared" si="11"/>
        <v/>
      </c>
    </row>
    <row r="243" spans="1:8" x14ac:dyDescent="0.3">
      <c r="A243">
        <f>VLOOKUP(C243,'UniqueAuthor#s'!$P$5:$Q$64,2,TRUE)</f>
        <v>60</v>
      </c>
      <c r="B243" t="str">
        <f>IF('Source NewCleanData'!$C1990="lesson3",'Source NewCleanData'!C1990,"")</f>
        <v>lesson3</v>
      </c>
      <c r="C243">
        <f>IF('Source NewCleanData'!$C1990="lesson3",'Source NewCleanData'!D1990,"")</f>
        <v>993599705</v>
      </c>
      <c r="D243" t="str">
        <f>IF('Source NewCleanData'!$C1990="lesson3",'Source NewCleanData'!E1990,"")</f>
        <v>requires|S|!=0;</v>
      </c>
      <c r="E243" s="80" t="str">
        <f>IF('Source NewCleanData'!$C1990="lesson3",'Source NewCleanData'!F1990,"")</f>
        <v>2018-04-24T12:58:26.836Z</v>
      </c>
      <c r="F243" t="str">
        <f t="shared" si="12"/>
        <v>Incorrect</v>
      </c>
      <c r="H243" s="90" t="str">
        <f t="shared" si="11"/>
        <v/>
      </c>
    </row>
    <row r="244" spans="1:8" x14ac:dyDescent="0.3">
      <c r="A244">
        <f>VLOOKUP(C244,'UniqueAuthor#s'!$P$5:$Q$64,2,TRUE)</f>
        <v>60</v>
      </c>
      <c r="B244" t="str">
        <f>IF('Source NewCleanData'!$C1991="lesson3",'Source NewCleanData'!C1991,"")</f>
        <v>lesson3</v>
      </c>
      <c r="C244">
        <f>IF('Source NewCleanData'!$C1991="lesson3",'Source NewCleanData'!D1991,"")</f>
        <v>993599705</v>
      </c>
      <c r="D244" t="str">
        <f>IF('Source NewCleanData'!$C1991="lesson3",'Source NewCleanData'!E1991,"")</f>
        <v>requires|S|&gt;0;</v>
      </c>
      <c r="E244" s="80" t="str">
        <f>IF('Source NewCleanData'!$C1991="lesson3",'Source NewCleanData'!F1991,"")</f>
        <v>2018-04-24T12:58:40.661Z</v>
      </c>
      <c r="F244" t="str">
        <f t="shared" si="12"/>
        <v>Incorrect</v>
      </c>
      <c r="H244" s="90" t="str">
        <f t="shared" si="11"/>
        <v/>
      </c>
    </row>
    <row r="245" spans="1:8" x14ac:dyDescent="0.3">
      <c r="A245">
        <f>VLOOKUP(C245,'UniqueAuthor#s'!$P$5:$Q$64,2,TRUE)</f>
        <v>60</v>
      </c>
      <c r="B245" t="str">
        <f>IF('Source NewCleanData'!$C1992="lesson3",'Source NewCleanData'!C1992,"")</f>
        <v>lesson3</v>
      </c>
      <c r="C245">
        <f>IF('Source NewCleanData'!$C1992="lesson3",'Source NewCleanData'!D1992,"")</f>
        <v>993599705</v>
      </c>
      <c r="D245" t="str">
        <f>IF('Source NewCleanData'!$C1992="lesson3",'Source NewCleanData'!E1992,"")</f>
        <v>requires|S|=1;</v>
      </c>
      <c r="E245" s="80" t="str">
        <f>IF('Source NewCleanData'!$C1992="lesson3",'Source NewCleanData'!F1992,"")</f>
        <v>2018-04-24T12:59:05.276Z</v>
      </c>
      <c r="F245" t="str">
        <f t="shared" si="12"/>
        <v>Correct</v>
      </c>
      <c r="G245">
        <f>COUNTIF($C$6:$C$245,"="&amp;C245)</f>
        <v>6</v>
      </c>
      <c r="H245" s="90" t="str">
        <f t="shared" si="11"/>
        <v/>
      </c>
    </row>
    <row r="246" spans="1:8" x14ac:dyDescent="0.3">
      <c r="B246" t="str">
        <f>IF('Source NewCleanData'!$C1993="lesson3",'Source NewCleanData'!C1993,"")</f>
        <v/>
      </c>
      <c r="C246" t="str">
        <f>IF('Source NewCleanData'!$C1993="lesson3",'Source NewCleanData'!D1993,"")</f>
        <v/>
      </c>
      <c r="D246" t="str">
        <f>IF('Source NewCleanData'!$C1993="lesson3",'Source NewCleanData'!E1993,"")</f>
        <v/>
      </c>
      <c r="E246" s="80" t="str">
        <f>IF('Source NewCleanData'!$C1993="lesson3",'Source NewCleanData'!F1993,"")</f>
        <v/>
      </c>
    </row>
    <row r="247" spans="1:8" x14ac:dyDescent="0.3">
      <c r="B247" t="str">
        <f>IF('Source NewCleanData'!$C1994="lesson3",'Source NewCleanData'!C1994,"")</f>
        <v/>
      </c>
      <c r="C247" t="str">
        <f>IF('Source NewCleanData'!$C1994="lesson3",'Source NewCleanData'!D1994,"")</f>
        <v/>
      </c>
      <c r="D247" t="str">
        <f>IF('Source NewCleanData'!$C1994="lesson3",'Source NewCleanData'!E1994,"")</f>
        <v/>
      </c>
      <c r="E247" s="80" t="str">
        <f>IF('Source NewCleanData'!$C1994="lesson3",'Source NewCleanData'!F1994,"")</f>
        <v/>
      </c>
    </row>
    <row r="248" spans="1:8" x14ac:dyDescent="0.3">
      <c r="B248" t="str">
        <f>IF('Source NewCleanData'!$C1995="lesson3",'Source NewCleanData'!C1995,"")</f>
        <v/>
      </c>
      <c r="C248" t="str">
        <f>IF('Source NewCleanData'!$C1995="lesson3",'Source NewCleanData'!D1995,"")</f>
        <v/>
      </c>
      <c r="D248" t="str">
        <f>IF('Source NewCleanData'!$C1995="lesson3",'Source NewCleanData'!E1995,"")</f>
        <v/>
      </c>
      <c r="E248" s="80" t="str">
        <f>IF('Source NewCleanData'!$C1995="lesson3",'Source NewCleanData'!F1995,"")</f>
        <v/>
      </c>
    </row>
    <row r="249" spans="1:8" x14ac:dyDescent="0.3">
      <c r="B249" t="str">
        <f>IF('Source NewCleanData'!$C1996="lesson3",'Source NewCleanData'!C1996,"")</f>
        <v/>
      </c>
      <c r="C249" t="str">
        <f>IF('Source NewCleanData'!$C1996="lesson3",'Source NewCleanData'!D1996,"")</f>
        <v/>
      </c>
      <c r="D249" t="str">
        <f>IF('Source NewCleanData'!$C1996="lesson3",'Source NewCleanData'!E1996,"")</f>
        <v/>
      </c>
      <c r="E249" s="80" t="str">
        <f>IF('Source NewCleanData'!$C1996="lesson3",'Source NewCleanData'!F1996,"")</f>
        <v/>
      </c>
    </row>
    <row r="250" spans="1:8" x14ac:dyDescent="0.3">
      <c r="B250" t="str">
        <f>IF('Source NewCleanData'!$C1997="lesson3",'Source NewCleanData'!C1997,"")</f>
        <v/>
      </c>
      <c r="C250" t="str">
        <f>IF('Source NewCleanData'!$C1997="lesson3",'Source NewCleanData'!D1997,"")</f>
        <v/>
      </c>
      <c r="D250" t="str">
        <f>IF('Source NewCleanData'!$C1997="lesson3",'Source NewCleanData'!E1997,"")</f>
        <v/>
      </c>
      <c r="E250" s="80" t="str">
        <f>IF('Source NewCleanData'!$C1997="lesson3",'Source NewCleanData'!F1997,"")</f>
        <v/>
      </c>
    </row>
    <row r="251" spans="1:8" x14ac:dyDescent="0.3">
      <c r="B251" t="str">
        <f>IF('Source NewCleanData'!$C1998="lesson3",'Source NewCleanData'!C1998,"")</f>
        <v/>
      </c>
      <c r="C251" t="str">
        <f>IF('Source NewCleanData'!$C1998="lesson3",'Source NewCleanData'!D1998,"")</f>
        <v/>
      </c>
      <c r="D251" t="str">
        <f>IF('Source NewCleanData'!$C1998="lesson3",'Source NewCleanData'!E1998,"")</f>
        <v/>
      </c>
      <c r="E251" s="80" t="str">
        <f>IF('Source NewCleanData'!$C1998="lesson3",'Source NewCleanData'!F1998,"")</f>
        <v/>
      </c>
    </row>
    <row r="252" spans="1:8" x14ac:dyDescent="0.3">
      <c r="B252" t="str">
        <f>IF('Source NewCleanData'!$C1999="lesson3",'Source NewCleanData'!C1999,"")</f>
        <v/>
      </c>
      <c r="C252" t="str">
        <f>IF('Source NewCleanData'!$C1999="lesson3",'Source NewCleanData'!D1999,"")</f>
        <v/>
      </c>
      <c r="D252" t="str">
        <f>IF('Source NewCleanData'!$C1999="lesson3",'Source NewCleanData'!E1999,"")</f>
        <v/>
      </c>
      <c r="E252" s="80" t="str">
        <f>IF('Source NewCleanData'!$C1999="lesson3",'Source NewCleanData'!F1999,"")</f>
        <v/>
      </c>
    </row>
    <row r="253" spans="1:8" x14ac:dyDescent="0.3">
      <c r="B253" t="str">
        <f>IF('Source NewCleanData'!$C2000="lesson3",'Source NewCleanData'!C2000,"")</f>
        <v/>
      </c>
      <c r="C253" t="str">
        <f>IF('Source NewCleanData'!$C2000="lesson3",'Source NewCleanData'!D2000,"")</f>
        <v/>
      </c>
      <c r="D253" t="str">
        <f>IF('Source NewCleanData'!$C2000="lesson3",'Source NewCleanData'!E2000,"")</f>
        <v/>
      </c>
      <c r="E253" s="80" t="str">
        <f>IF('Source NewCleanData'!$C2000="lesson3",'Source NewCleanData'!F2000,"")</f>
        <v/>
      </c>
    </row>
    <row r="254" spans="1:8" x14ac:dyDescent="0.3">
      <c r="B254" t="str">
        <f>IF('Source NewCleanData'!$C2001="lesson3",'Source NewCleanData'!C2001,"")</f>
        <v/>
      </c>
      <c r="C254" t="str">
        <f>IF('Source NewCleanData'!$C2001="lesson3",'Source NewCleanData'!D2001,"")</f>
        <v/>
      </c>
      <c r="D254" t="str">
        <f>IF('Source NewCleanData'!$C2001="lesson3",'Source NewCleanData'!E2001,"")</f>
        <v/>
      </c>
      <c r="E254" s="80" t="str">
        <f>IF('Source NewCleanData'!$C2001="lesson3",'Source NewCleanData'!F2001,"")</f>
        <v/>
      </c>
    </row>
    <row r="255" spans="1:8" x14ac:dyDescent="0.3">
      <c r="B255" t="str">
        <f>IF('Source NewCleanData'!$C2002="lesson3",'Source NewCleanData'!C2002,"")</f>
        <v/>
      </c>
      <c r="C255" t="str">
        <f>IF('Source NewCleanData'!$C2002="lesson3",'Source NewCleanData'!D2002,"")</f>
        <v/>
      </c>
      <c r="D255" t="str">
        <f>IF('Source NewCleanData'!$C2002="lesson3",'Source NewCleanData'!E2002,"")</f>
        <v/>
      </c>
      <c r="E255" s="80" t="str">
        <f>IF('Source NewCleanData'!$C2002="lesson3",'Source NewCleanData'!F2002,"")</f>
        <v/>
      </c>
    </row>
    <row r="256" spans="1:8" x14ac:dyDescent="0.3">
      <c r="B256" t="str">
        <f>IF('Source NewCleanData'!$C2003="lesson3",'Source NewCleanData'!C2003,"")</f>
        <v/>
      </c>
      <c r="C256" t="str">
        <f>IF('Source NewCleanData'!$C2003="lesson3",'Source NewCleanData'!D2003,"")</f>
        <v/>
      </c>
      <c r="D256" t="str">
        <f>IF('Source NewCleanData'!$C2003="lesson3",'Source NewCleanData'!E2003,"")</f>
        <v/>
      </c>
      <c r="E256" s="80" t="str">
        <f>IF('Source NewCleanData'!$C2003="lesson3",'Source NewCleanData'!F2003,"")</f>
        <v/>
      </c>
    </row>
    <row r="257" spans="2:5" x14ac:dyDescent="0.3">
      <c r="B257" t="str">
        <f>IF('Source NewCleanData'!$C2004="lesson3",'Source NewCleanData'!C2004,"")</f>
        <v/>
      </c>
      <c r="C257" t="str">
        <f>IF('Source NewCleanData'!$C2004="lesson3",'Source NewCleanData'!D2004,"")</f>
        <v/>
      </c>
      <c r="D257" t="str">
        <f>IF('Source NewCleanData'!$C2004="lesson3",'Source NewCleanData'!E2004,"")</f>
        <v/>
      </c>
      <c r="E257" s="80" t="str">
        <f>IF('Source NewCleanData'!$C2004="lesson3",'Source NewCleanData'!F2004,"")</f>
        <v/>
      </c>
    </row>
    <row r="258" spans="2:5" x14ac:dyDescent="0.3">
      <c r="B258" t="str">
        <f>IF('Source NewCleanData'!$C2005="lesson3",'Source NewCleanData'!C2005,"")</f>
        <v/>
      </c>
      <c r="C258" t="str">
        <f>IF('Source NewCleanData'!$C2005="lesson3",'Source NewCleanData'!D2005,"")</f>
        <v/>
      </c>
      <c r="D258" t="str">
        <f>IF('Source NewCleanData'!$C2005="lesson3",'Source NewCleanData'!E2005,"")</f>
        <v/>
      </c>
      <c r="E258" s="80" t="str">
        <f>IF('Source NewCleanData'!$C2005="lesson3",'Source NewCleanData'!F2005,"")</f>
        <v/>
      </c>
    </row>
    <row r="259" spans="2:5" x14ac:dyDescent="0.3">
      <c r="B259" t="str">
        <f>IF('Source NewCleanData'!$C2006="lesson3",'Source NewCleanData'!C2006,"")</f>
        <v/>
      </c>
      <c r="C259" t="str">
        <f>IF('Source NewCleanData'!$C2006="lesson3",'Source NewCleanData'!D2006,"")</f>
        <v/>
      </c>
      <c r="D259" t="str">
        <f>IF('Source NewCleanData'!$C2006="lesson3",'Source NewCleanData'!E2006,"")</f>
        <v/>
      </c>
      <c r="E259" s="80" t="str">
        <f>IF('Source NewCleanData'!$C2006="lesson3",'Source NewCleanData'!F2006,"")</f>
        <v/>
      </c>
    </row>
    <row r="260" spans="2:5" x14ac:dyDescent="0.3">
      <c r="B260" t="str">
        <f>IF('Source NewCleanData'!$C2007="lesson3",'Source NewCleanData'!C2007,"")</f>
        <v/>
      </c>
      <c r="C260" t="str">
        <f>IF('Source NewCleanData'!$C2007="lesson3",'Source NewCleanData'!D2007,"")</f>
        <v/>
      </c>
      <c r="D260" t="str">
        <f>IF('Source NewCleanData'!$C2007="lesson3",'Source NewCleanData'!E2007,"")</f>
        <v/>
      </c>
      <c r="E260" s="80" t="str">
        <f>IF('Source NewCleanData'!$C2007="lesson3",'Source NewCleanData'!F2007,"")</f>
        <v/>
      </c>
    </row>
    <row r="261" spans="2:5" x14ac:dyDescent="0.3">
      <c r="B261" t="str">
        <f>IF('Source NewCleanData'!$C2008="lesson3",'Source NewCleanData'!C2008,"")</f>
        <v/>
      </c>
      <c r="C261" t="str">
        <f>IF('Source NewCleanData'!$C2008="lesson3",'Source NewCleanData'!D2008,"")</f>
        <v/>
      </c>
      <c r="D261" t="str">
        <f>IF('Source NewCleanData'!$C2008="lesson3",'Source NewCleanData'!E2008,"")</f>
        <v/>
      </c>
      <c r="E261" s="80" t="str">
        <f>IF('Source NewCleanData'!$C2008="lesson3",'Source NewCleanData'!F2008,"")</f>
        <v/>
      </c>
    </row>
    <row r="262" spans="2:5" x14ac:dyDescent="0.3">
      <c r="B262" t="str">
        <f>IF('Source NewCleanData'!$C2009="lesson3",'Source NewCleanData'!C2009,"")</f>
        <v/>
      </c>
      <c r="C262" t="str">
        <f>IF('Source NewCleanData'!$C2009="lesson3",'Source NewCleanData'!D2009,"")</f>
        <v/>
      </c>
      <c r="D262" t="str">
        <f>IF('Source NewCleanData'!$C2009="lesson3",'Source NewCleanData'!E2009,"")</f>
        <v/>
      </c>
      <c r="E262" s="80" t="str">
        <f>IF('Source NewCleanData'!$C2009="lesson3",'Source NewCleanData'!F2009,"")</f>
        <v/>
      </c>
    </row>
    <row r="263" spans="2:5" x14ac:dyDescent="0.3">
      <c r="B263" t="str">
        <f>IF('Source NewCleanData'!$C2010="lesson3",'Source NewCleanData'!C2010,"")</f>
        <v/>
      </c>
      <c r="C263" t="str">
        <f>IF('Source NewCleanData'!$C2010="lesson3",'Source NewCleanData'!D2010,"")</f>
        <v/>
      </c>
      <c r="D263" t="str">
        <f>IF('Source NewCleanData'!$C2010="lesson3",'Source NewCleanData'!E2010,"")</f>
        <v/>
      </c>
      <c r="E263" s="80" t="str">
        <f>IF('Source NewCleanData'!$C2010="lesson3",'Source NewCleanData'!F2010,"")</f>
        <v/>
      </c>
    </row>
    <row r="264" spans="2:5" x14ac:dyDescent="0.3">
      <c r="B264" t="str">
        <f>IF('Source NewCleanData'!$C2011="lesson3",'Source NewCleanData'!C2011,"")</f>
        <v/>
      </c>
      <c r="C264" t="str">
        <f>IF('Source NewCleanData'!$C2011="lesson3",'Source NewCleanData'!D2011,"")</f>
        <v/>
      </c>
      <c r="D264" t="str">
        <f>IF('Source NewCleanData'!$C2011="lesson3",'Source NewCleanData'!E2011,"")</f>
        <v/>
      </c>
      <c r="E264" s="80" t="str">
        <f>IF('Source NewCleanData'!$C2011="lesson3",'Source NewCleanData'!F2011,"")</f>
        <v/>
      </c>
    </row>
  </sheetData>
  <sortState xmlns:xlrd2="http://schemas.microsoft.com/office/spreadsheetml/2017/richdata2" ref="Q18:W25">
    <sortCondition ref="Q18:Q25"/>
  </sortState>
  <mergeCells count="1">
    <mergeCell ref="M5:O5"/>
  </mergeCells>
  <conditionalFormatting sqref="A6:F245">
    <cfRule type="expression" dxfId="35" priority="1">
      <formula>(MOD($A6,2)=1)</formula>
    </cfRule>
  </conditionalFormatting>
  <conditionalFormatting sqref="D6:E245">
    <cfRule type="expression" dxfId="34" priority="2">
      <formula>($F6="Correct")</formula>
    </cfRule>
  </conditionalFormatting>
  <conditionalFormatting sqref="K6:K71">
    <cfRule type="expression" dxfId="33" priority="3">
      <formula>OR($K6=$R$9,$K6=$R$10,$K6=$R$11)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205"/>
  <sheetViews>
    <sheetView zoomScale="140" zoomScaleNormal="140" workbookViewId="0">
      <selection activeCell="K15" sqref="K15"/>
    </sheetView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5.88671875" style="80" customWidth="1"/>
    <col min="6" max="6" width="10.88671875" customWidth="1"/>
    <col min="8" max="8" width="11.44140625" style="90"/>
    <col min="9" max="9" width="5.88671875" customWidth="1"/>
    <col min="11" max="11" width="40.88671875" customWidth="1"/>
    <col min="13" max="15" width="17.88671875" customWidth="1"/>
    <col min="16" max="16" width="5.88671875" customWidth="1"/>
    <col min="17" max="17" width="15" customWidth="1"/>
    <col min="18" max="18" width="31" customWidth="1"/>
    <col min="21" max="21" width="16.6640625" customWidth="1"/>
    <col min="22" max="22" width="19.44140625" customWidth="1"/>
    <col min="23" max="23" width="34.109375" customWidth="1"/>
    <col min="25" max="25" width="49.33203125" customWidth="1"/>
  </cols>
  <sheetData>
    <row r="3" spans="1:25" x14ac:dyDescent="0.3">
      <c r="D3" s="3" t="s">
        <v>0</v>
      </c>
      <c r="F3" s="3"/>
      <c r="L3" s="10" t="s">
        <v>1</v>
      </c>
      <c r="M3" s="3"/>
      <c r="N3" s="3"/>
      <c r="O3" s="3"/>
    </row>
    <row r="4" spans="1:25" x14ac:dyDescent="0.3">
      <c r="D4" s="3" t="s">
        <v>554</v>
      </c>
      <c r="E4" s="59" t="s">
        <v>3</v>
      </c>
      <c r="F4" s="3"/>
      <c r="G4" s="3" t="s">
        <v>4</v>
      </c>
      <c r="H4" s="4" t="s">
        <v>5</v>
      </c>
      <c r="K4" s="3" t="s">
        <v>555</v>
      </c>
      <c r="L4" s="55" t="s">
        <v>7</v>
      </c>
      <c r="M4" s="79"/>
      <c r="N4" s="79"/>
      <c r="O4" s="79"/>
    </row>
    <row r="5" spans="1:25" ht="15" thickBot="1" x14ac:dyDescent="0.35">
      <c r="A5" s="18"/>
      <c r="B5" s="18"/>
      <c r="C5" s="155" t="s">
        <v>9</v>
      </c>
      <c r="D5" s="155" t="s">
        <v>10</v>
      </c>
      <c r="E5" s="60" t="s">
        <v>11</v>
      </c>
      <c r="F5" s="23" t="s">
        <v>12</v>
      </c>
      <c r="G5" s="23" t="s">
        <v>10</v>
      </c>
      <c r="H5" s="23" t="s">
        <v>13</v>
      </c>
      <c r="K5" s="155" t="s">
        <v>10</v>
      </c>
      <c r="L5" s="56" t="s">
        <v>14</v>
      </c>
      <c r="M5" s="157" t="s">
        <v>16</v>
      </c>
      <c r="N5" s="157"/>
      <c r="O5" s="157"/>
    </row>
    <row r="6" spans="1:25" x14ac:dyDescent="0.3">
      <c r="A6">
        <f>VLOOKUP(C6,'UniqueAuthor#s'!$S$5:$T$60,2,TRUE)</f>
        <v>1</v>
      </c>
      <c r="B6" t="str">
        <f>IF('Source NewCleanData'!$C11="lesson4",'Source NewCleanData'!C11,"")</f>
        <v>lesson4</v>
      </c>
      <c r="C6">
        <f>IF('Source NewCleanData'!$C11="lesson4",'Source NewCleanData'!D11,"")</f>
        <v>12696425</v>
      </c>
      <c r="D6" t="str">
        <f>IF('Source NewCleanData'!$C11="lesson4",'Source NewCleanData'!E11,"")</f>
        <v>requires1&lt;=|S|;</v>
      </c>
      <c r="E6" s="80" t="str">
        <f>IF('Source NewCleanData'!$C11="lesson4",'Source NewCleanData'!F11,"")</f>
        <v>2018-04-25T19:01:09.877Z</v>
      </c>
      <c r="F6" t="str">
        <f>IF(OR($D6=$R$9,$D6=$R$10,$D6=$R$11,$D6=$R$12,$D6=$R$13,$D6=$R$14,$D6=$R$15,$D6=$R$16,$D6=$R$17,$D6=$R$18,$D6=$R$19,$D6=$R$20,$D6=$R$21,$D6=$R$22,$D6=$R$23,$D6=$R$24),"Correct","Incorrect")</f>
        <v>Incorrect</v>
      </c>
      <c r="H6" s="90" t="str">
        <f t="shared" ref="H6:H69" si="0">IF(AND($G6&gt;0,$F6="Incorrect"),"Gave Up","")</f>
        <v/>
      </c>
      <c r="J6">
        <v>1</v>
      </c>
      <c r="K6" t="s">
        <v>476</v>
      </c>
      <c r="L6">
        <f t="shared" ref="L6:L37" si="1">COUNTIF($D$6:$D$199,"="&amp;$K6)</f>
        <v>15</v>
      </c>
      <c r="M6" s="13" t="s">
        <v>42</v>
      </c>
      <c r="N6" s="13" t="s">
        <v>69</v>
      </c>
      <c r="Q6" s="41"/>
      <c r="R6" s="42" t="s">
        <v>556</v>
      </c>
      <c r="Y6" s="76" t="s">
        <v>557</v>
      </c>
    </row>
    <row r="7" spans="1:25" x14ac:dyDescent="0.3">
      <c r="A7">
        <f>VLOOKUP(C7,'UniqueAuthor#s'!$S$5:$T$60,2,TRUE)</f>
        <v>1</v>
      </c>
      <c r="B7" t="str">
        <f>IF('Source NewCleanData'!$C12="lesson4",'Source NewCleanData'!C12,"")</f>
        <v>lesson4</v>
      </c>
      <c r="C7">
        <f>IF('Source NewCleanData'!$C12="lesson4",'Source NewCleanData'!D12,"")</f>
        <v>12696425</v>
      </c>
      <c r="D7" t="str">
        <f>IF('Source NewCleanData'!$C12="lesson4",'Source NewCleanData'!E12,"")</f>
        <v>requires1&lt;=|S|and1+|T|&lt;=Max_Depth;</v>
      </c>
      <c r="E7" s="80" t="str">
        <f>IF('Source NewCleanData'!$C12="lesson4",'Source NewCleanData'!F12,"")</f>
        <v>2018-04-25T19:01:41.900Z</v>
      </c>
      <c r="F7" t="str">
        <f t="shared" ref="F7:F70" si="2">IF(OR($D7=$R$9,$D7=$R$10,$D7=$R$11,$D7=$R$12,$D7=$R$13,$D7=$R$14,$D7=$R$15,$D7=$R$16,$D7=$R$17,$D7=$R$18,$D7=$R$19,$D7=$R$20,$D7=$R$21,$D7=$R$22,$D7=$R$23,$D7=$R$24),"Correct","Incorrect")</f>
        <v>Correct</v>
      </c>
      <c r="G7">
        <f>COUNTIF($C$6:$C$199,"="&amp;$C6)</f>
        <v>2</v>
      </c>
      <c r="H7" s="90" t="str">
        <f t="shared" si="0"/>
        <v/>
      </c>
      <c r="J7">
        <v>2</v>
      </c>
      <c r="K7" t="s">
        <v>558</v>
      </c>
      <c r="L7">
        <f t="shared" si="1"/>
        <v>12</v>
      </c>
      <c r="Q7" s="38"/>
      <c r="R7" s="43" t="s">
        <v>23</v>
      </c>
      <c r="Y7" s="77" t="s">
        <v>559</v>
      </c>
    </row>
    <row r="8" spans="1:25" ht="15" thickBot="1" x14ac:dyDescent="0.35">
      <c r="A8">
        <f>VLOOKUP(C8,'UniqueAuthor#s'!$S$5:$T$60,2,TRUE)</f>
        <v>2</v>
      </c>
      <c r="B8" t="str">
        <f>IF('Source NewCleanData'!$C68="lesson4",'Source NewCleanData'!C68,"")</f>
        <v>lesson4</v>
      </c>
      <c r="C8">
        <f>IF('Source NewCleanData'!$C68="lesson4",'Source NewCleanData'!D68,"")</f>
        <v>18621716</v>
      </c>
      <c r="D8" t="str">
        <f>IF('Source NewCleanData'!$C68="lesson4",'Source NewCleanData'!E68,"")</f>
        <v>requiresS&gt;0;</v>
      </c>
      <c r="E8" s="80" t="str">
        <f>IF('Source NewCleanData'!$C68="lesson4",'Source NewCleanData'!F68,"")</f>
        <v>2018-05-03T03:18:42.658Z</v>
      </c>
      <c r="F8" t="str">
        <f t="shared" si="2"/>
        <v>Incorrect</v>
      </c>
      <c r="H8" s="90" t="str">
        <f t="shared" si="0"/>
        <v/>
      </c>
      <c r="J8">
        <v>3</v>
      </c>
      <c r="K8" t="s">
        <v>479</v>
      </c>
      <c r="L8">
        <f t="shared" si="1"/>
        <v>12</v>
      </c>
      <c r="M8" s="13" t="s">
        <v>42</v>
      </c>
      <c r="N8" s="13" t="s">
        <v>69</v>
      </c>
      <c r="Q8" s="67"/>
      <c r="R8" s="109" t="s">
        <v>560</v>
      </c>
      <c r="Y8" s="77"/>
    </row>
    <row r="9" spans="1:25" x14ac:dyDescent="0.3">
      <c r="A9">
        <f>VLOOKUP(C9,'UniqueAuthor#s'!$S$5:$T$60,2,TRUE)</f>
        <v>2</v>
      </c>
      <c r="B9" t="str">
        <f>IF('Source NewCleanData'!$C69="lesson4",'Source NewCleanData'!C69,"")</f>
        <v>lesson4</v>
      </c>
      <c r="C9">
        <f>IF('Source NewCleanData'!$C69="lesson4",'Source NewCleanData'!D69,"")</f>
        <v>18621716</v>
      </c>
      <c r="D9" t="str">
        <f>IF('Source NewCleanData'!$C69="lesson4",'Source NewCleanData'!E69,"")</f>
        <v>requires|S|&gt;0;</v>
      </c>
      <c r="E9" s="80" t="str">
        <f>IF('Source NewCleanData'!$C69="lesson4",'Source NewCleanData'!F69,"")</f>
        <v>2018-05-03T03:18:53.251Z</v>
      </c>
      <c r="F9" t="str">
        <f t="shared" si="2"/>
        <v>Incorrect</v>
      </c>
      <c r="H9" s="90" t="str">
        <f t="shared" si="0"/>
        <v/>
      </c>
      <c r="J9">
        <v>4</v>
      </c>
      <c r="K9" t="s">
        <v>474</v>
      </c>
      <c r="L9">
        <f t="shared" si="1"/>
        <v>11</v>
      </c>
      <c r="M9" s="13" t="s">
        <v>42</v>
      </c>
      <c r="N9" s="13" t="s">
        <v>69</v>
      </c>
      <c r="Q9" s="49">
        <v>1</v>
      </c>
      <c r="R9" s="35" t="s">
        <v>558</v>
      </c>
      <c r="Y9" s="77" t="s">
        <v>561</v>
      </c>
    </row>
    <row r="10" spans="1:25" x14ac:dyDescent="0.3">
      <c r="A10">
        <f>VLOOKUP(C10,'UniqueAuthor#s'!$S$5:$T$60,2,TRUE)</f>
        <v>2</v>
      </c>
      <c r="B10" t="str">
        <f>IF('Source NewCleanData'!$C70="lesson4",'Source NewCleanData'!C70,"")</f>
        <v>lesson4</v>
      </c>
      <c r="C10">
        <f>IF('Source NewCleanData'!$C70="lesson4",'Source NewCleanData'!D70,"")</f>
        <v>18621716</v>
      </c>
      <c r="D10" t="str">
        <f>IF('Source NewCleanData'!$C70="lesson4",'Source NewCleanData'!E70,"")</f>
        <v>requires|S|&gt;0andT&lt;3;</v>
      </c>
      <c r="E10" s="80" t="str">
        <f>IF('Source NewCleanData'!$C70="lesson4",'Source NewCleanData'!F70,"")</f>
        <v>2018-05-03T03:19:14.679Z</v>
      </c>
      <c r="F10" t="str">
        <f t="shared" si="2"/>
        <v>Incorrect</v>
      </c>
      <c r="H10" s="90" t="str">
        <f t="shared" si="0"/>
        <v/>
      </c>
      <c r="J10">
        <v>5</v>
      </c>
      <c r="K10" t="s">
        <v>562</v>
      </c>
      <c r="L10">
        <f t="shared" si="1"/>
        <v>8</v>
      </c>
      <c r="Q10" s="49">
        <v>2</v>
      </c>
      <c r="R10" s="35" t="s">
        <v>563</v>
      </c>
      <c r="Y10" s="77" t="s">
        <v>564</v>
      </c>
    </row>
    <row r="11" spans="1:25" x14ac:dyDescent="0.3">
      <c r="A11">
        <f>VLOOKUP(C11,'UniqueAuthor#s'!$S$5:$T$60,2,TRUE)</f>
        <v>2</v>
      </c>
      <c r="B11" t="str">
        <f>IF('Source NewCleanData'!$C71="lesson4",'Source NewCleanData'!C71,"")</f>
        <v>lesson4</v>
      </c>
      <c r="C11">
        <f>IF('Source NewCleanData'!$C71="lesson4",'Source NewCleanData'!D71,"")</f>
        <v>18621716</v>
      </c>
      <c r="D11" t="str">
        <f>IF('Source NewCleanData'!$C71="lesson4",'Source NewCleanData'!E71,"")</f>
        <v>requires|S|&gt;0and|T|&lt;3;</v>
      </c>
      <c r="E11" s="80" t="str">
        <f>IF('Source NewCleanData'!$C71="lesson4",'Source NewCleanData'!F71,"")</f>
        <v>2018-05-03T03:19:23.598Z</v>
      </c>
      <c r="F11" t="str">
        <f t="shared" si="2"/>
        <v>Correct</v>
      </c>
      <c r="G11">
        <f>COUNTIF($C$6:$C$199,"="&amp;$C10)</f>
        <v>4</v>
      </c>
      <c r="H11" s="90" t="str">
        <f t="shared" si="0"/>
        <v/>
      </c>
      <c r="J11">
        <v>6</v>
      </c>
      <c r="K11" t="s">
        <v>563</v>
      </c>
      <c r="L11">
        <f t="shared" si="1"/>
        <v>6</v>
      </c>
      <c r="Q11" s="49">
        <v>3</v>
      </c>
      <c r="R11" s="35" t="s">
        <v>565</v>
      </c>
      <c r="Y11" s="77"/>
    </row>
    <row r="12" spans="1:25" x14ac:dyDescent="0.3">
      <c r="A12">
        <f>VLOOKUP(C12,'UniqueAuthor#s'!$S$5:$T$60,2,TRUE)</f>
        <v>3</v>
      </c>
      <c r="B12" t="str">
        <f>IF('Source NewCleanData'!$C152="lesson4",'Source NewCleanData'!C152,"")</f>
        <v>lesson4</v>
      </c>
      <c r="C12">
        <f>IF('Source NewCleanData'!$C152="lesson4",'Source NewCleanData'!D152,"")</f>
        <v>61285508</v>
      </c>
      <c r="D12" t="str">
        <f>IF('Source NewCleanData'!$C152="lesson4",'Source NewCleanData'!E152,"")</f>
        <v>requires1&lt;=|S|;</v>
      </c>
      <c r="E12" s="80" t="str">
        <f>IF('Source NewCleanData'!$C152="lesson4",'Source NewCleanData'!F152,"")</f>
        <v>2018-04-29T05:37:29.097Z</v>
      </c>
      <c r="F12" t="str">
        <f t="shared" si="2"/>
        <v>Incorrect</v>
      </c>
      <c r="H12" s="90" t="str">
        <f t="shared" si="0"/>
        <v/>
      </c>
      <c r="J12">
        <v>7</v>
      </c>
      <c r="K12" t="s">
        <v>566</v>
      </c>
      <c r="L12">
        <f t="shared" si="1"/>
        <v>5</v>
      </c>
      <c r="Q12" s="68">
        <v>4</v>
      </c>
      <c r="R12" s="35" t="s">
        <v>566</v>
      </c>
      <c r="Y12" s="77" t="s">
        <v>567</v>
      </c>
    </row>
    <row r="13" spans="1:25" x14ac:dyDescent="0.3">
      <c r="A13">
        <f>VLOOKUP(C13,'UniqueAuthor#s'!$S$5:$T$60,2,TRUE)</f>
        <v>3</v>
      </c>
      <c r="B13" t="str">
        <f>IF('Source NewCleanData'!$C153="lesson4",'Source NewCleanData'!C153,"")</f>
        <v>lesson4</v>
      </c>
      <c r="C13">
        <f>IF('Source NewCleanData'!$C153="lesson4",'Source NewCleanData'!D153,"")</f>
        <v>61285508</v>
      </c>
      <c r="D13" t="str">
        <f>IF('Source NewCleanData'!$C153="lesson4",'Source NewCleanData'!E153,"")</f>
        <v>requires1=|S|;</v>
      </c>
      <c r="E13" s="80" t="str">
        <f>IF('Source NewCleanData'!$C153="lesson4",'Source NewCleanData'!F153,"")</f>
        <v>2018-04-29T05:37:38.711Z</v>
      </c>
      <c r="F13" t="str">
        <f t="shared" si="2"/>
        <v>Incorrect</v>
      </c>
      <c r="H13" s="90" t="str">
        <f t="shared" si="0"/>
        <v/>
      </c>
      <c r="J13">
        <v>8</v>
      </c>
      <c r="K13" t="s">
        <v>568</v>
      </c>
      <c r="L13">
        <f t="shared" si="1"/>
        <v>5</v>
      </c>
      <c r="Q13" s="68">
        <v>5</v>
      </c>
      <c r="R13" s="35" t="s">
        <v>569</v>
      </c>
      <c r="Y13" s="77" t="s">
        <v>487</v>
      </c>
    </row>
    <row r="14" spans="1:25" x14ac:dyDescent="0.3">
      <c r="A14">
        <f>VLOOKUP(C14,'UniqueAuthor#s'!$S$5:$T$60,2,TRUE)</f>
        <v>3</v>
      </c>
      <c r="B14" t="str">
        <f>IF('Source NewCleanData'!$C154="lesson4",'Source NewCleanData'!C154,"")</f>
        <v>lesson4</v>
      </c>
      <c r="C14">
        <f>IF('Source NewCleanData'!$C154="lesson4",'Source NewCleanData'!D154,"")</f>
        <v>61285508</v>
      </c>
      <c r="D14" t="str">
        <f>IF('Source NewCleanData'!$C154="lesson4",'Source NewCleanData'!E154,"")</f>
        <v>requires0&lt;=|S|;</v>
      </c>
      <c r="E14" s="80" t="str">
        <f>IF('Source NewCleanData'!$C154="lesson4",'Source NewCleanData'!F154,"")</f>
        <v>2018-04-29T05:39:10.929Z</v>
      </c>
      <c r="F14" t="str">
        <f t="shared" si="2"/>
        <v>Incorrect</v>
      </c>
      <c r="H14" s="90" t="str">
        <f t="shared" si="0"/>
        <v/>
      </c>
      <c r="J14">
        <v>9</v>
      </c>
      <c r="K14" t="s">
        <v>480</v>
      </c>
      <c r="L14">
        <f t="shared" si="1"/>
        <v>3</v>
      </c>
      <c r="M14" s="13" t="s">
        <v>42</v>
      </c>
      <c r="Q14" s="68">
        <v>6</v>
      </c>
      <c r="R14" s="35" t="s">
        <v>562</v>
      </c>
      <c r="Y14" s="77"/>
    </row>
    <row r="15" spans="1:25" x14ac:dyDescent="0.3">
      <c r="A15">
        <f>VLOOKUP(C15,'UniqueAuthor#s'!$S$5:$T$60,2,TRUE)</f>
        <v>3</v>
      </c>
      <c r="B15" t="str">
        <f>IF('Source NewCleanData'!$C155="lesson4",'Source NewCleanData'!C155,"")</f>
        <v>lesson4</v>
      </c>
      <c r="C15">
        <f>IF('Source NewCleanData'!$C155="lesson4",'Source NewCleanData'!D155,"")</f>
        <v>61285508</v>
      </c>
      <c r="D15" t="str">
        <f>IF('Source NewCleanData'!$C155="lesson4",'Source NewCleanData'!E155,"")</f>
        <v>requires1&lt;=|S|and1&lt;=|T|;</v>
      </c>
      <c r="E15" s="80" t="str">
        <f>IF('Source NewCleanData'!$C155="lesson4",'Source NewCleanData'!F155,"")</f>
        <v>2018-04-29T05:39:39.692Z</v>
      </c>
      <c r="F15" t="str">
        <f t="shared" si="2"/>
        <v>Incorrect</v>
      </c>
      <c r="H15" s="90" t="str">
        <f t="shared" si="0"/>
        <v/>
      </c>
      <c r="J15">
        <v>10</v>
      </c>
      <c r="K15" t="s">
        <v>565</v>
      </c>
      <c r="L15">
        <f t="shared" si="1"/>
        <v>3</v>
      </c>
      <c r="Q15" s="68">
        <v>7</v>
      </c>
      <c r="R15" s="35" t="s">
        <v>568</v>
      </c>
      <c r="Y15" s="77" t="s">
        <v>37</v>
      </c>
    </row>
    <row r="16" spans="1:25" x14ac:dyDescent="0.3">
      <c r="A16">
        <f>VLOOKUP(C16,'UniqueAuthor#s'!$S$5:$T$60,2,TRUE)</f>
        <v>3</v>
      </c>
      <c r="B16" t="str">
        <f>IF('Source NewCleanData'!$C156="lesson4",'Source NewCleanData'!C156,"")</f>
        <v>lesson4</v>
      </c>
      <c r="C16">
        <f>IF('Source NewCleanData'!$C156="lesson4",'Source NewCleanData'!D156,"")</f>
        <v>61285508</v>
      </c>
      <c r="D16" t="str">
        <f>IF('Source NewCleanData'!$C156="lesson4",'Source NewCleanData'!E156,"")</f>
        <v>requires1=|S|and1=|T|;</v>
      </c>
      <c r="E16" s="80" t="str">
        <f>IF('Source NewCleanData'!$C156="lesson4",'Source NewCleanData'!F156,"")</f>
        <v>2018-04-29T05:39:51.376Z</v>
      </c>
      <c r="F16" t="str">
        <f t="shared" si="2"/>
        <v>Incorrect</v>
      </c>
      <c r="H16" s="90" t="str">
        <f t="shared" si="0"/>
        <v/>
      </c>
      <c r="J16">
        <v>11</v>
      </c>
      <c r="K16" t="s">
        <v>570</v>
      </c>
      <c r="L16">
        <f t="shared" si="1"/>
        <v>3</v>
      </c>
      <c r="M16" s="13" t="s">
        <v>42</v>
      </c>
      <c r="Q16" s="68">
        <v>8</v>
      </c>
      <c r="R16" s="35" t="s">
        <v>571</v>
      </c>
      <c r="Y16" s="77" t="s">
        <v>572</v>
      </c>
    </row>
    <row r="17" spans="1:25" x14ac:dyDescent="0.3">
      <c r="A17">
        <f>VLOOKUP(C17,'UniqueAuthor#s'!$S$5:$T$60,2,TRUE)</f>
        <v>3</v>
      </c>
      <c r="B17" t="str">
        <f>IF('Source NewCleanData'!$C157="lesson4",'Source NewCleanData'!C157,"")</f>
        <v>lesson4</v>
      </c>
      <c r="C17">
        <f>IF('Source NewCleanData'!$C157="lesson4",'Source NewCleanData'!D157,"")</f>
        <v>61285508</v>
      </c>
      <c r="D17" t="str">
        <f>IF('Source NewCleanData'!$C157="lesson4",'Source NewCleanData'!E157,"")</f>
        <v>requires1=|S|and1&lt;=|T|;</v>
      </c>
      <c r="E17" s="80" t="str">
        <f>IF('Source NewCleanData'!$C157="lesson4",'Source NewCleanData'!F157,"")</f>
        <v>2018-04-29T05:41:19.664Z</v>
      </c>
      <c r="F17" t="str">
        <f t="shared" si="2"/>
        <v>Incorrect</v>
      </c>
      <c r="H17" s="90" t="str">
        <f t="shared" si="0"/>
        <v/>
      </c>
      <c r="J17">
        <v>12</v>
      </c>
      <c r="K17" t="s">
        <v>573</v>
      </c>
      <c r="L17">
        <f t="shared" si="1"/>
        <v>2</v>
      </c>
      <c r="Q17" s="68">
        <v>9</v>
      </c>
      <c r="R17" s="35" t="s">
        <v>574</v>
      </c>
      <c r="Y17" s="77"/>
    </row>
    <row r="18" spans="1:25" x14ac:dyDescent="0.3">
      <c r="A18">
        <f>VLOOKUP(C18,'UniqueAuthor#s'!$S$5:$T$60,2,TRUE)</f>
        <v>3</v>
      </c>
      <c r="B18" t="str">
        <f>IF('Source NewCleanData'!$C158="lesson4",'Source NewCleanData'!C158,"")</f>
        <v>lesson4</v>
      </c>
      <c r="C18">
        <f>IF('Source NewCleanData'!$C158="lesson4",'Source NewCleanData'!D158,"")</f>
        <v>61285508</v>
      </c>
      <c r="D18" t="str">
        <f>IF('Source NewCleanData'!$C158="lesson4",'Source NewCleanData'!E158,"")</f>
        <v>requires1=|S|and1=|T|and|#S|+|#T|=|S|+|T|;</v>
      </c>
      <c r="E18" s="80" t="str">
        <f>IF('Source NewCleanData'!$C158="lesson4",'Source NewCleanData'!F158,"")</f>
        <v>2018-04-29T05:41:58.190Z</v>
      </c>
      <c r="F18" t="str">
        <f t="shared" si="2"/>
        <v>Incorrect</v>
      </c>
      <c r="H18" s="90" t="str">
        <f t="shared" si="0"/>
        <v/>
      </c>
      <c r="J18">
        <v>13</v>
      </c>
      <c r="K18" t="s">
        <v>575</v>
      </c>
      <c r="L18">
        <f t="shared" si="1"/>
        <v>3</v>
      </c>
      <c r="M18" s="13" t="s">
        <v>42</v>
      </c>
      <c r="Q18" s="68">
        <v>10</v>
      </c>
      <c r="R18" s="35" t="s">
        <v>576</v>
      </c>
      <c r="Y18" s="77" t="s">
        <v>577</v>
      </c>
    </row>
    <row r="19" spans="1:25" x14ac:dyDescent="0.3">
      <c r="A19">
        <f>VLOOKUP(C19,'UniqueAuthor#s'!$S$5:$T$60,2,TRUE)</f>
        <v>3</v>
      </c>
      <c r="B19" t="str">
        <f>IF('Source NewCleanData'!$C159="lesson4",'Source NewCleanData'!C159,"")</f>
        <v>lesson4</v>
      </c>
      <c r="C19">
        <f>IF('Source NewCleanData'!$C159="lesson4",'Source NewCleanData'!D159,"")</f>
        <v>61285508</v>
      </c>
      <c r="D19" t="str">
        <f>IF('Source NewCleanData'!$C159="lesson4",'Source NewCleanData'!E159,"")</f>
        <v>requires1=|S|and1=|T|and|S|+|T|=|SoT|;</v>
      </c>
      <c r="E19" s="80" t="str">
        <f>IF('Source NewCleanData'!$C159="lesson4",'Source NewCleanData'!F159,"")</f>
        <v>2018-04-29T05:42:19.493Z</v>
      </c>
      <c r="F19" t="str">
        <f t="shared" si="2"/>
        <v>Incorrect</v>
      </c>
      <c r="H19" s="90" t="str">
        <f t="shared" si="0"/>
        <v/>
      </c>
      <c r="J19">
        <v>14</v>
      </c>
      <c r="K19" t="s">
        <v>578</v>
      </c>
      <c r="L19">
        <f t="shared" si="1"/>
        <v>2</v>
      </c>
      <c r="M19" s="13" t="s">
        <v>42</v>
      </c>
      <c r="Q19" s="68">
        <v>11</v>
      </c>
      <c r="R19" s="35" t="s">
        <v>579</v>
      </c>
      <c r="Y19" s="77" t="s">
        <v>580</v>
      </c>
    </row>
    <row r="20" spans="1:25" x14ac:dyDescent="0.3">
      <c r="A20">
        <f>VLOOKUP(C20,'UniqueAuthor#s'!$S$5:$T$60,2,TRUE)</f>
        <v>3</v>
      </c>
      <c r="B20" t="str">
        <f>IF('Source NewCleanData'!$C160="lesson4",'Source NewCleanData'!C160,"")</f>
        <v>lesson4</v>
      </c>
      <c r="C20">
        <f>IF('Source NewCleanData'!$C160="lesson4",'Source NewCleanData'!D160,"")</f>
        <v>61285508</v>
      </c>
      <c r="D20" t="str">
        <f>IF('Source NewCleanData'!$C160="lesson4",'Source NewCleanData'!E160,"")</f>
        <v>requires1=|S|and1=|T|;</v>
      </c>
      <c r="E20" s="80" t="str">
        <f>IF('Source NewCleanData'!$C160="lesson4",'Source NewCleanData'!F160,"")</f>
        <v>2018-04-29T05:43:39.906Z</v>
      </c>
      <c r="F20" t="str">
        <f t="shared" si="2"/>
        <v>Incorrect</v>
      </c>
      <c r="H20" s="90" t="str">
        <f t="shared" si="0"/>
        <v/>
      </c>
      <c r="J20">
        <v>15</v>
      </c>
      <c r="K20" t="s">
        <v>581</v>
      </c>
      <c r="L20">
        <f t="shared" si="1"/>
        <v>2</v>
      </c>
      <c r="M20" s="13" t="s">
        <v>42</v>
      </c>
      <c r="Q20" s="68">
        <v>12</v>
      </c>
      <c r="R20" s="35" t="s">
        <v>573</v>
      </c>
      <c r="Y20" s="77" t="s">
        <v>497</v>
      </c>
    </row>
    <row r="21" spans="1:25" x14ac:dyDescent="0.3">
      <c r="A21">
        <f>VLOOKUP(C21,'UniqueAuthor#s'!$S$5:$T$60,2,TRUE)</f>
        <v>3</v>
      </c>
      <c r="B21" t="str">
        <f>IF('Source NewCleanData'!$C161="lesson4",'Source NewCleanData'!C161,"")</f>
        <v>lesson4</v>
      </c>
      <c r="C21">
        <f>IF('Source NewCleanData'!$C161="lesson4",'Source NewCleanData'!D161,"")</f>
        <v>61285508</v>
      </c>
      <c r="D21" t="str">
        <f>IF('Source NewCleanData'!$C161="lesson4",'Source NewCleanData'!E161,"")</f>
        <v>requires1&lt;=|S|and1=|T|;</v>
      </c>
      <c r="E21" s="80" t="str">
        <f>IF('Source NewCleanData'!$C161="lesson4",'Source NewCleanData'!F161,"")</f>
        <v>2018-04-29T05:44:02.861Z</v>
      </c>
      <c r="F21" t="str">
        <f t="shared" si="2"/>
        <v>Incorrect</v>
      </c>
      <c r="H21" s="90" t="str">
        <f t="shared" si="0"/>
        <v/>
      </c>
      <c r="J21">
        <v>16</v>
      </c>
      <c r="K21" t="s">
        <v>582</v>
      </c>
      <c r="L21">
        <f t="shared" si="1"/>
        <v>2</v>
      </c>
      <c r="M21" s="13" t="s">
        <v>42</v>
      </c>
      <c r="Q21" s="68">
        <v>13</v>
      </c>
      <c r="R21" s="35" t="s">
        <v>583</v>
      </c>
      <c r="Y21" s="77"/>
    </row>
    <row r="22" spans="1:25" x14ac:dyDescent="0.3">
      <c r="A22">
        <f>VLOOKUP(C22,'UniqueAuthor#s'!$S$5:$T$60,2,TRUE)</f>
        <v>3</v>
      </c>
      <c r="B22" t="str">
        <f>IF('Source NewCleanData'!$C162="lesson4",'Source NewCleanData'!C162,"")</f>
        <v>lesson4</v>
      </c>
      <c r="C22">
        <f>IF('Source NewCleanData'!$C162="lesson4",'Source NewCleanData'!D162,"")</f>
        <v>61285508</v>
      </c>
      <c r="D22" t="str">
        <f>IF('Source NewCleanData'!$C162="lesson4",'Source NewCleanData'!E162,"")</f>
        <v>requires1&lt;=|S|and0&lt;=|T|;</v>
      </c>
      <c r="E22" s="80" t="str">
        <f>IF('Source NewCleanData'!$C162="lesson4",'Source NewCleanData'!F162,"")</f>
        <v>2018-04-29T05:44:14.573Z</v>
      </c>
      <c r="F22" t="str">
        <f t="shared" si="2"/>
        <v>Incorrect</v>
      </c>
      <c r="H22" s="90" t="str">
        <f t="shared" si="0"/>
        <v/>
      </c>
      <c r="J22">
        <v>17</v>
      </c>
      <c r="K22" t="s">
        <v>472</v>
      </c>
      <c r="L22">
        <f t="shared" si="1"/>
        <v>2</v>
      </c>
      <c r="M22" s="13" t="s">
        <v>42</v>
      </c>
      <c r="N22" s="13" t="s">
        <v>69</v>
      </c>
      <c r="Q22" s="49">
        <v>14</v>
      </c>
      <c r="R22" s="35" t="s">
        <v>584</v>
      </c>
      <c r="Y22" s="77" t="s">
        <v>199</v>
      </c>
    </row>
    <row r="23" spans="1:25" x14ac:dyDescent="0.3">
      <c r="A23">
        <f>VLOOKUP(C23,'UniqueAuthor#s'!$S$5:$T$60,2,TRUE)</f>
        <v>3</v>
      </c>
      <c r="B23" t="str">
        <f>IF('Source NewCleanData'!$C163="lesson4",'Source NewCleanData'!C163,"")</f>
        <v>lesson4</v>
      </c>
      <c r="C23">
        <f>IF('Source NewCleanData'!$C163="lesson4",'Source NewCleanData'!D163,"")</f>
        <v>61285508</v>
      </c>
      <c r="D23" t="str">
        <f>IF('Source NewCleanData'!$C163="lesson4",'Source NewCleanData'!E163,"")</f>
        <v>requires1&lt;=|S|and1=|T|;</v>
      </c>
      <c r="E23" s="80" t="str">
        <f>IF('Source NewCleanData'!$C163="lesson4",'Source NewCleanData'!F163,"")</f>
        <v>2018-04-29T05:44:31.520Z</v>
      </c>
      <c r="F23" t="str">
        <f t="shared" si="2"/>
        <v>Incorrect</v>
      </c>
      <c r="H23" s="90" t="str">
        <f t="shared" si="0"/>
        <v/>
      </c>
      <c r="J23">
        <v>18</v>
      </c>
      <c r="K23" t="s">
        <v>585</v>
      </c>
      <c r="L23">
        <f t="shared" si="1"/>
        <v>2</v>
      </c>
      <c r="M23" s="13" t="s">
        <v>42</v>
      </c>
      <c r="Q23" s="68">
        <v>15</v>
      </c>
      <c r="R23" s="35" t="s">
        <v>586</v>
      </c>
      <c r="Y23" s="77" t="s">
        <v>37</v>
      </c>
    </row>
    <row r="24" spans="1:25" ht="15" thickBot="1" x14ac:dyDescent="0.35">
      <c r="A24">
        <f>VLOOKUP(C24,'UniqueAuthor#s'!$S$5:$T$60,2,TRUE)</f>
        <v>3</v>
      </c>
      <c r="B24" t="str">
        <f>IF('Source NewCleanData'!$C164="lesson4",'Source NewCleanData'!C164,"")</f>
        <v>lesson4</v>
      </c>
      <c r="C24">
        <f>IF('Source NewCleanData'!$C164="lesson4",'Source NewCleanData'!D164,"")</f>
        <v>61285508</v>
      </c>
      <c r="D24" t="str">
        <f>IF('Source NewCleanData'!$C164="lesson4",'Source NewCleanData'!E164,"")</f>
        <v>requires1&lt;=|S|and0=|T|;</v>
      </c>
      <c r="E24" s="80" t="str">
        <f>IF('Source NewCleanData'!$C164="lesson4",'Source NewCleanData'!F164,"")</f>
        <v>2018-04-29T05:44:39.739Z</v>
      </c>
      <c r="F24" t="str">
        <f t="shared" si="2"/>
        <v>Incorrect</v>
      </c>
      <c r="G24">
        <f>COUNTIF($C$6:$C$199,"="&amp;$C23)</f>
        <v>13</v>
      </c>
      <c r="H24" s="90" t="str">
        <f t="shared" si="0"/>
        <v>Gave Up</v>
      </c>
      <c r="J24">
        <v>19</v>
      </c>
      <c r="K24" t="s">
        <v>587</v>
      </c>
      <c r="L24">
        <f t="shared" si="1"/>
        <v>2</v>
      </c>
      <c r="M24" s="13" t="s">
        <v>39</v>
      </c>
      <c r="Q24" s="51">
        <v>16</v>
      </c>
      <c r="R24" s="44" t="s">
        <v>588</v>
      </c>
      <c r="Y24" s="77" t="s">
        <v>589</v>
      </c>
    </row>
    <row r="25" spans="1:25" x14ac:dyDescent="0.3">
      <c r="A25">
        <f>VLOOKUP(C25,'UniqueAuthor#s'!$S$5:$T$60,2,TRUE)</f>
        <v>4</v>
      </c>
      <c r="B25" t="str">
        <f>IF('Source NewCleanData'!$C193="lesson4",'Source NewCleanData'!C193,"")</f>
        <v>lesson4</v>
      </c>
      <c r="C25">
        <f>IF('Source NewCleanData'!$C193="lesson4",'Source NewCleanData'!D193,"")</f>
        <v>97667106</v>
      </c>
      <c r="D25" t="str">
        <f>IF('Source NewCleanData'!$C193="lesson4",'Source NewCleanData'!E193,"")</f>
        <v>requires|S|&gt;=1;</v>
      </c>
      <c r="E25" s="80" t="str">
        <f>IF('Source NewCleanData'!$C193="lesson4",'Source NewCleanData'!F193,"")</f>
        <v>2018-04-30T02:27:28.017Z</v>
      </c>
      <c r="F25" t="str">
        <f t="shared" si="2"/>
        <v>Incorrect</v>
      </c>
      <c r="H25" s="90" t="str">
        <f t="shared" si="0"/>
        <v/>
      </c>
      <c r="J25">
        <v>20</v>
      </c>
      <c r="K25" t="s">
        <v>590</v>
      </c>
      <c r="L25">
        <f t="shared" si="1"/>
        <v>2</v>
      </c>
      <c r="M25" s="13" t="s">
        <v>42</v>
      </c>
      <c r="N25" s="13" t="s">
        <v>39</v>
      </c>
      <c r="Y25" s="77" t="s">
        <v>43</v>
      </c>
    </row>
    <row r="26" spans="1:25" ht="15" thickBot="1" x14ac:dyDescent="0.35">
      <c r="A26">
        <f>VLOOKUP(C26,'UniqueAuthor#s'!$S$5:$T$60,2,TRUE)</f>
        <v>4</v>
      </c>
      <c r="B26" t="str">
        <f>IF('Source NewCleanData'!$C194="lesson4",'Source NewCleanData'!C194,"")</f>
        <v>lesson4</v>
      </c>
      <c r="C26">
        <f>IF('Source NewCleanData'!$C194="lesson4",'Source NewCleanData'!D194,"")</f>
        <v>97667106</v>
      </c>
      <c r="D26" t="str">
        <f>IF('Source NewCleanData'!$C194="lesson4",'Source NewCleanData'!E194,"")</f>
        <v>requires|S|&gt;=1and|T|+1&lt;=Max_Depth;</v>
      </c>
      <c r="E26" s="80" t="str">
        <f>IF('Source NewCleanData'!$C194="lesson4",'Source NewCleanData'!F194,"")</f>
        <v>2018-04-30T02:28:06.461Z</v>
      </c>
      <c r="F26" t="str">
        <f t="shared" si="2"/>
        <v>Correct</v>
      </c>
      <c r="G26">
        <f>COUNTIF($C$6:$C$199,"="&amp;$C25)</f>
        <v>2</v>
      </c>
      <c r="H26" s="90" t="str">
        <f t="shared" si="0"/>
        <v/>
      </c>
      <c r="J26">
        <v>21</v>
      </c>
      <c r="K26" t="s">
        <v>591</v>
      </c>
      <c r="L26">
        <f t="shared" si="1"/>
        <v>2</v>
      </c>
      <c r="M26" s="13" t="s">
        <v>42</v>
      </c>
      <c r="Y26" s="77"/>
    </row>
    <row r="27" spans="1:25" x14ac:dyDescent="0.3">
      <c r="A27">
        <f>VLOOKUP(C27,'UniqueAuthor#s'!$S$5:$T$60,2,TRUE)</f>
        <v>5</v>
      </c>
      <c r="B27" t="str">
        <f>IF('Source NewCleanData'!$C215="lesson4",'Source NewCleanData'!C215,"")</f>
        <v>lesson4</v>
      </c>
      <c r="C27">
        <f>IF('Source NewCleanData'!$C215="lesson4",'Source NewCleanData'!D215,"")</f>
        <v>106377461</v>
      </c>
      <c r="D27" t="str">
        <f>IF('Source NewCleanData'!$C215="lesson4",'Source NewCleanData'!E215,"")</f>
        <v>requires|S|&gt;=1;</v>
      </c>
      <c r="E27" s="80" t="str">
        <f>IF('Source NewCleanData'!$C215="lesson4",'Source NewCleanData'!F215,"")</f>
        <v>2018-04-24T16:33:48.733Z</v>
      </c>
      <c r="F27" t="str">
        <f t="shared" si="2"/>
        <v>Incorrect</v>
      </c>
      <c r="H27" s="90" t="str">
        <f t="shared" si="0"/>
        <v/>
      </c>
      <c r="J27">
        <v>22</v>
      </c>
      <c r="K27" t="s">
        <v>592</v>
      </c>
      <c r="L27">
        <f t="shared" si="1"/>
        <v>2</v>
      </c>
      <c r="M27" s="13" t="s">
        <v>42</v>
      </c>
      <c r="Q27" s="41"/>
      <c r="R27" s="32"/>
      <c r="S27" s="70"/>
      <c r="T27" s="70"/>
      <c r="U27" s="32"/>
      <c r="V27" s="32"/>
      <c r="W27" s="33"/>
      <c r="Y27" s="77" t="s">
        <v>593</v>
      </c>
    </row>
    <row r="28" spans="1:25" x14ac:dyDescent="0.3">
      <c r="A28">
        <f>VLOOKUP(C28,'UniqueAuthor#s'!$S$5:$T$60,2,TRUE)</f>
        <v>5</v>
      </c>
      <c r="B28" t="str">
        <f>IF('Source NewCleanData'!$C216="lesson4",'Source NewCleanData'!C216,"")</f>
        <v>lesson4</v>
      </c>
      <c r="C28">
        <f>IF('Source NewCleanData'!$C216="lesson4",'Source NewCleanData'!D216,"")</f>
        <v>106377461</v>
      </c>
      <c r="D28" t="str">
        <f>IF('Source NewCleanData'!$C216="lesson4",'Source NewCleanData'!E216,"")</f>
        <v>requires|S|&gt;0;</v>
      </c>
      <c r="E28" s="80" t="str">
        <f>IF('Source NewCleanData'!$C216="lesson4",'Source NewCleanData'!F216,"")</f>
        <v>2018-04-24T16:34:41.089Z</v>
      </c>
      <c r="F28" t="str">
        <f t="shared" si="2"/>
        <v>Incorrect</v>
      </c>
      <c r="H28" s="90" t="str">
        <f t="shared" si="0"/>
        <v/>
      </c>
      <c r="J28">
        <v>23</v>
      </c>
      <c r="K28" t="s">
        <v>594</v>
      </c>
      <c r="L28">
        <f t="shared" si="1"/>
        <v>2</v>
      </c>
      <c r="M28" s="13" t="s">
        <v>42</v>
      </c>
      <c r="Q28" s="38"/>
      <c r="R28" s="5"/>
      <c r="S28" s="3"/>
      <c r="T28" s="4"/>
      <c r="U28" s="3" t="s">
        <v>45</v>
      </c>
      <c r="V28" s="5"/>
      <c r="W28" s="35"/>
      <c r="Y28" s="77" t="s">
        <v>595</v>
      </c>
    </row>
    <row r="29" spans="1:25" ht="15" thickBot="1" x14ac:dyDescent="0.35">
      <c r="A29">
        <f>VLOOKUP(C29,'UniqueAuthor#s'!$S$5:$T$60,2,TRUE)</f>
        <v>5</v>
      </c>
      <c r="B29" t="str">
        <f>IF('Source NewCleanData'!$C217="lesson4",'Source NewCleanData'!C217,"")</f>
        <v>lesson4</v>
      </c>
      <c r="C29">
        <f>IF('Source NewCleanData'!$C217="lesson4",'Source NewCleanData'!D217,"")</f>
        <v>106377461</v>
      </c>
      <c r="D29" t="str">
        <f>IF('Source NewCleanData'!$C217="lesson4",'Source NewCleanData'!E217,"")</f>
        <v>requires|S|&gt;0and|T|&lt;3;</v>
      </c>
      <c r="E29" s="80" t="str">
        <f>IF('Source NewCleanData'!$C217="lesson4",'Source NewCleanData'!F217,"")</f>
        <v>2018-04-24T16:34:58.571Z</v>
      </c>
      <c r="F29" t="str">
        <f t="shared" si="2"/>
        <v>Correct</v>
      </c>
      <c r="G29">
        <f>COUNTIF($C$6:$C$199,"="&amp;$C28)</f>
        <v>3</v>
      </c>
      <c r="H29" s="90" t="str">
        <f t="shared" si="0"/>
        <v/>
      </c>
      <c r="J29">
        <v>24</v>
      </c>
      <c r="K29" t="s">
        <v>596</v>
      </c>
      <c r="L29">
        <f t="shared" si="1"/>
        <v>2</v>
      </c>
      <c r="M29" s="13" t="s">
        <v>42</v>
      </c>
      <c r="Q29" s="67"/>
      <c r="R29" s="155" t="s">
        <v>597</v>
      </c>
      <c r="S29" s="155" t="s">
        <v>48</v>
      </c>
      <c r="T29" s="155" t="s">
        <v>49</v>
      </c>
      <c r="U29" s="155" t="str">
        <f xml:space="preserve"> $R$29&amp; " Classified"</f>
        <v>Trouble Spot Classified</v>
      </c>
      <c r="V29" s="30" t="s">
        <v>50</v>
      </c>
      <c r="W29" s="37" t="s">
        <v>51</v>
      </c>
      <c r="Y29" s="77" t="s">
        <v>251</v>
      </c>
    </row>
    <row r="30" spans="1:25" x14ac:dyDescent="0.3">
      <c r="A30">
        <f>VLOOKUP(C30,'UniqueAuthor#s'!$S$5:$T$60,2,TRUE)</f>
        <v>6</v>
      </c>
      <c r="B30" t="str">
        <f>IF('Source NewCleanData'!$C248="lesson4",'Source NewCleanData'!C248,"")</f>
        <v>lesson4</v>
      </c>
      <c r="C30">
        <f>IF('Source NewCleanData'!$C248="lesson4",'Source NewCleanData'!D248,"")</f>
        <v>171256030</v>
      </c>
      <c r="D30" t="str">
        <f>IF('Source NewCleanData'!$C248="lesson4",'Source NewCleanData'!E248,"")</f>
        <v>requires|S|&gt;=1;</v>
      </c>
      <c r="E30" s="80" t="str">
        <f>IF('Source NewCleanData'!$C248="lesson4",'Source NewCleanData'!F248,"")</f>
        <v>2018-04-26T05:02:56.952Z</v>
      </c>
      <c r="F30" t="str">
        <f t="shared" si="2"/>
        <v>Incorrect</v>
      </c>
      <c r="H30" s="90" t="str">
        <f t="shared" si="0"/>
        <v/>
      </c>
      <c r="J30">
        <v>25</v>
      </c>
      <c r="K30" t="s">
        <v>598</v>
      </c>
      <c r="L30">
        <f t="shared" si="1"/>
        <v>2</v>
      </c>
      <c r="M30" s="13" t="s">
        <v>42</v>
      </c>
      <c r="N30" s="13" t="s">
        <v>39</v>
      </c>
      <c r="Q30" s="101">
        <f>TroubleSpotAnalysis!$A$4</f>
        <v>1</v>
      </c>
      <c r="R30" s="128" t="str">
        <f>TroubleSpotAnalysis!$B$4</f>
        <v>Input Values:</v>
      </c>
      <c r="S30" s="7">
        <f t="shared" ref="S30:S37" si="3">COUNTIF(M$6:O$113,"="&amp;V30)</f>
        <v>8</v>
      </c>
      <c r="T30" s="119">
        <f t="shared" ref="T30:T37" si="4">S30/(J$110-16)</f>
        <v>8.98876404494382E-2</v>
      </c>
      <c r="U30" s="108">
        <f t="shared" ref="U30:U37" si="5">S30/S$38</f>
        <v>5.9259259259259262E-2</v>
      </c>
      <c r="V30" s="5" t="s">
        <v>18</v>
      </c>
      <c r="W30" s="39" t="s">
        <v>54</v>
      </c>
      <c r="Y30" s="83"/>
    </row>
    <row r="31" spans="1:25" ht="15" thickBot="1" x14ac:dyDescent="0.35">
      <c r="A31">
        <f>VLOOKUP(C31,'UniqueAuthor#s'!$S$5:$T$60,2,TRUE)</f>
        <v>6</v>
      </c>
      <c r="B31" t="str">
        <f>IF('Source NewCleanData'!$C249="lesson4",'Source NewCleanData'!C249,"")</f>
        <v>lesson4</v>
      </c>
      <c r="C31">
        <f>IF('Source NewCleanData'!$C249="lesson4",'Source NewCleanData'!D249,"")</f>
        <v>171256030</v>
      </c>
      <c r="D31" t="str">
        <f>IF('Source NewCleanData'!$C249="lesson4",'Source NewCleanData'!E249,"")</f>
        <v>requires|S|&gt;=1and|T|=0;</v>
      </c>
      <c r="E31" s="80" t="str">
        <f>IF('Source NewCleanData'!$C249="lesson4",'Source NewCleanData'!F249,"")</f>
        <v>2018-04-26T05:04:45.718Z</v>
      </c>
      <c r="F31" t="str">
        <f t="shared" si="2"/>
        <v>Incorrect</v>
      </c>
      <c r="G31">
        <f>COUNTIF($C$6:$C$199,"="&amp;$C30)</f>
        <v>2</v>
      </c>
      <c r="H31" s="90" t="str">
        <f t="shared" si="0"/>
        <v>Gave Up</v>
      </c>
      <c r="J31">
        <v>26</v>
      </c>
      <c r="K31" t="s">
        <v>599</v>
      </c>
      <c r="L31">
        <f t="shared" si="1"/>
        <v>2</v>
      </c>
      <c r="M31" s="13" t="s">
        <v>39</v>
      </c>
      <c r="Q31" s="101">
        <f>TroubleSpotAnalysis!$A$5</f>
        <v>2</v>
      </c>
      <c r="R31" s="128" t="str">
        <f>TroubleSpotAnalysis!$B$5</f>
        <v>Stringification:</v>
      </c>
      <c r="S31" s="7">
        <f t="shared" si="3"/>
        <v>4</v>
      </c>
      <c r="T31" s="119">
        <f t="shared" si="4"/>
        <v>4.49438202247191E-2</v>
      </c>
      <c r="U31" s="108">
        <f t="shared" si="5"/>
        <v>2.9629629629629631E-2</v>
      </c>
      <c r="V31" s="5" t="s">
        <v>19</v>
      </c>
      <c r="W31" s="39" t="s">
        <v>57</v>
      </c>
      <c r="Y31" s="78" t="s">
        <v>600</v>
      </c>
    </row>
    <row r="32" spans="1:25" x14ac:dyDescent="0.3">
      <c r="A32">
        <f>VLOOKUP(C32,'UniqueAuthor#s'!$S$5:$T$60,2,TRUE)</f>
        <v>7</v>
      </c>
      <c r="B32" t="str">
        <f>IF('Source NewCleanData'!$C296="lesson4",'Source NewCleanData'!C296,"")</f>
        <v>lesson4</v>
      </c>
      <c r="C32">
        <f>IF('Source NewCleanData'!$C296="lesson4",'Source NewCleanData'!D296,"")</f>
        <v>202435402</v>
      </c>
      <c r="D32" t="str">
        <f>IF('Source NewCleanData'!$C296="lesson4",'Source NewCleanData'!E296,"")</f>
        <v>requires1&lt;=|S|and|T|+1&lt;=Max_Depth;</v>
      </c>
      <c r="E32" s="80" t="str">
        <f>IF('Source NewCleanData'!$C296="lesson4",'Source NewCleanData'!F296,"")</f>
        <v>2018-04-23T23:17:30.902Z</v>
      </c>
      <c r="F32" t="str">
        <f t="shared" si="2"/>
        <v>Correct</v>
      </c>
      <c r="G32">
        <f>COUNTIF($C$6:$C$199,"="&amp;$C32)</f>
        <v>1</v>
      </c>
      <c r="H32" s="90" t="str">
        <f t="shared" si="0"/>
        <v/>
      </c>
      <c r="J32">
        <v>27</v>
      </c>
      <c r="K32" t="s">
        <v>601</v>
      </c>
      <c r="L32">
        <f t="shared" si="1"/>
        <v>1</v>
      </c>
      <c r="M32" s="13" t="s">
        <v>39</v>
      </c>
      <c r="Q32" s="101">
        <f>TroubleSpotAnalysis!$A$6</f>
        <v>3</v>
      </c>
      <c r="R32" s="128" t="str">
        <f>TroubleSpotAnalysis!$B$6</f>
        <v>String Concatenation:</v>
      </c>
      <c r="S32" s="7">
        <f t="shared" si="3"/>
        <v>0</v>
      </c>
      <c r="T32" s="119">
        <f t="shared" si="4"/>
        <v>0</v>
      </c>
      <c r="U32" s="108">
        <f t="shared" si="5"/>
        <v>0</v>
      </c>
      <c r="V32" s="5" t="s">
        <v>60</v>
      </c>
      <c r="W32" s="35" t="s">
        <v>61</v>
      </c>
    </row>
    <row r="33" spans="1:24" x14ac:dyDescent="0.3">
      <c r="A33">
        <f>VLOOKUP(C33,'UniqueAuthor#s'!$S$5:$T$60,2,TRUE)</f>
        <v>8</v>
      </c>
      <c r="B33" t="str">
        <f>IF('Source NewCleanData'!$C343="lesson4",'Source NewCleanData'!C343,"")</f>
        <v>lesson4</v>
      </c>
      <c r="C33">
        <f>IF('Source NewCleanData'!$C343="lesson4",'Source NewCleanData'!D343,"")</f>
        <v>211663413</v>
      </c>
      <c r="D33" t="str">
        <f>IF('Source NewCleanData'!$C343="lesson4",'Source NewCleanData'!E343,"")</f>
        <v>requires|S|&gt;=1;</v>
      </c>
      <c r="E33" s="80" t="str">
        <f>IF('Source NewCleanData'!$C343="lesson4",'Source NewCleanData'!F343,"")</f>
        <v>2018-04-30T01:58:17.130Z</v>
      </c>
      <c r="F33" t="str">
        <f t="shared" si="2"/>
        <v>Incorrect</v>
      </c>
      <c r="H33" s="90" t="str">
        <f t="shared" si="0"/>
        <v/>
      </c>
      <c r="J33">
        <v>28</v>
      </c>
      <c r="K33" t="s">
        <v>602</v>
      </c>
      <c r="L33">
        <f t="shared" si="1"/>
        <v>2</v>
      </c>
      <c r="M33" s="13" t="s">
        <v>42</v>
      </c>
      <c r="Q33" s="101">
        <f>TroubleSpotAnalysis!$A$7</f>
        <v>4</v>
      </c>
      <c r="R33" s="128" t="str">
        <f>TroubleSpotAnalysis!$B$7</f>
        <v>String Length:</v>
      </c>
      <c r="S33" s="7">
        <f t="shared" si="3"/>
        <v>2</v>
      </c>
      <c r="T33" s="119">
        <f t="shared" si="4"/>
        <v>2.247191011235955E-2</v>
      </c>
      <c r="U33" s="108">
        <f t="shared" si="5"/>
        <v>1.4814814814814815E-2</v>
      </c>
      <c r="V33" s="13" t="s">
        <v>63</v>
      </c>
      <c r="W33" s="39" t="s">
        <v>64</v>
      </c>
    </row>
    <row r="34" spans="1:24" x14ac:dyDescent="0.3">
      <c r="A34">
        <f>VLOOKUP(C34,'UniqueAuthor#s'!$S$5:$T$60,2,TRUE)</f>
        <v>8</v>
      </c>
      <c r="B34" t="str">
        <f>IF('Source NewCleanData'!$C344="lesson4",'Source NewCleanData'!C344,"")</f>
        <v>lesson4</v>
      </c>
      <c r="C34">
        <f>IF('Source NewCleanData'!$C344="lesson4",'Source NewCleanData'!D344,"")</f>
        <v>211663413</v>
      </c>
      <c r="D34" t="str">
        <f>IF('Source NewCleanData'!$C344="lesson4",'Source NewCleanData'!E344,"")</f>
        <v>requires|#S|&gt;=1;</v>
      </c>
      <c r="E34" s="80" t="str">
        <f>IF('Source NewCleanData'!$C344="lesson4",'Source NewCleanData'!F344,"")</f>
        <v>2018-04-30T01:59:03.065Z</v>
      </c>
      <c r="F34" t="str">
        <f t="shared" si="2"/>
        <v>Incorrect</v>
      </c>
      <c r="H34" s="90" t="str">
        <f t="shared" si="0"/>
        <v/>
      </c>
      <c r="J34">
        <v>29</v>
      </c>
      <c r="K34" t="s">
        <v>505</v>
      </c>
      <c r="L34">
        <f t="shared" si="1"/>
        <v>1</v>
      </c>
      <c r="M34" s="13" t="s">
        <v>42</v>
      </c>
      <c r="N34" s="13" t="s">
        <v>69</v>
      </c>
      <c r="Q34" s="101">
        <f>TroubleSpotAnalysis!$A$8</f>
        <v>5</v>
      </c>
      <c r="R34" s="128" t="str">
        <f>TroubleSpotAnalysis!$B$8</f>
        <v>Operation Contracts:</v>
      </c>
      <c r="S34" s="7">
        <f t="shared" si="3"/>
        <v>62</v>
      </c>
      <c r="T34" s="119">
        <f t="shared" si="4"/>
        <v>0.6966292134831461</v>
      </c>
      <c r="U34" s="108">
        <f t="shared" si="5"/>
        <v>0.45925925925925926</v>
      </c>
      <c r="V34" s="13" t="s">
        <v>42</v>
      </c>
      <c r="W34" s="39" t="s">
        <v>67</v>
      </c>
    </row>
    <row r="35" spans="1:24" x14ac:dyDescent="0.3">
      <c r="A35">
        <f>VLOOKUP(C35,'UniqueAuthor#s'!$S$5:$T$60,2,TRUE)</f>
        <v>8</v>
      </c>
      <c r="B35" t="str">
        <f>IF('Source NewCleanData'!$C345="lesson4",'Source NewCleanData'!C345,"")</f>
        <v>lesson4</v>
      </c>
      <c r="C35">
        <f>IF('Source NewCleanData'!$C345="lesson4",'Source NewCleanData'!D345,"")</f>
        <v>211663413</v>
      </c>
      <c r="D35" t="str">
        <f>IF('Source NewCleanData'!$C345="lesson4",'Source NewCleanData'!E345,"")</f>
        <v>requires|#S|&gt;=1and1+|#T|&lt;=Max_Depth;</v>
      </c>
      <c r="E35" s="80" t="str">
        <f>IF('Source NewCleanData'!$C345="lesson4",'Source NewCleanData'!F345,"")</f>
        <v>2018-04-30T01:59:36.330Z</v>
      </c>
      <c r="F35" t="str">
        <f t="shared" si="2"/>
        <v>Incorrect</v>
      </c>
      <c r="H35" s="90" t="str">
        <f t="shared" si="0"/>
        <v/>
      </c>
      <c r="J35">
        <v>30</v>
      </c>
      <c r="K35" t="s">
        <v>603</v>
      </c>
      <c r="L35">
        <f t="shared" si="1"/>
        <v>1</v>
      </c>
      <c r="M35" s="13" t="s">
        <v>39</v>
      </c>
      <c r="Q35" s="101">
        <f>TroubleSpotAnalysis!$A$9</f>
        <v>6</v>
      </c>
      <c r="R35" s="128" t="str">
        <f>TroubleSpotAnalysis!$B$9</f>
        <v>Under Specification:</v>
      </c>
      <c r="S35" s="7">
        <f t="shared" si="3"/>
        <v>19</v>
      </c>
      <c r="T35" s="119">
        <f t="shared" si="4"/>
        <v>0.21348314606741572</v>
      </c>
      <c r="U35" s="108">
        <f t="shared" si="5"/>
        <v>0.14074074074074075</v>
      </c>
      <c r="V35" s="13" t="s">
        <v>69</v>
      </c>
      <c r="W35" s="39" t="s">
        <v>70</v>
      </c>
    </row>
    <row r="36" spans="1:24" x14ac:dyDescent="0.3">
      <c r="A36">
        <f>VLOOKUP(C36,'UniqueAuthor#s'!$S$5:$T$60,2,TRUE)</f>
        <v>8</v>
      </c>
      <c r="B36" t="str">
        <f>IF('Source NewCleanData'!$C346="lesson4",'Source NewCleanData'!C346,"")</f>
        <v>lesson4</v>
      </c>
      <c r="C36">
        <f>IF('Source NewCleanData'!$C346="lesson4",'Source NewCleanData'!D346,"")</f>
        <v>211663413</v>
      </c>
      <c r="D36" t="str">
        <f>IF('Source NewCleanData'!$C346="lesson4",'Source NewCleanData'!E346,"")</f>
        <v>requires|S|&gt;=1and1+|T|&lt;=Max_Depth;</v>
      </c>
      <c r="E36" s="80" t="str">
        <f>IF('Source NewCleanData'!$C346="lesson4",'Source NewCleanData'!F346,"")</f>
        <v>2018-04-30T01:59:44.298Z</v>
      </c>
      <c r="F36" t="str">
        <f t="shared" si="2"/>
        <v>Correct</v>
      </c>
      <c r="G36">
        <f>COUNTIF($C$6:$C$199,"="&amp;$C36)</f>
        <v>4</v>
      </c>
      <c r="H36" s="90" t="str">
        <f t="shared" si="0"/>
        <v/>
      </c>
      <c r="J36">
        <v>31</v>
      </c>
      <c r="K36" t="s">
        <v>498</v>
      </c>
      <c r="L36">
        <f t="shared" si="1"/>
        <v>1</v>
      </c>
      <c r="M36" s="13" t="s">
        <v>42</v>
      </c>
      <c r="Q36" s="101">
        <f>TroubleSpotAnalysis!$A$10</f>
        <v>7</v>
      </c>
      <c r="R36" s="128" t="str">
        <f>TroubleSpotAnalysis!$B$10</f>
        <v>Variables:</v>
      </c>
      <c r="S36" s="7">
        <f t="shared" si="3"/>
        <v>9</v>
      </c>
      <c r="T36" s="119">
        <f t="shared" si="4"/>
        <v>0.10112359550561797</v>
      </c>
      <c r="U36" s="108">
        <f t="shared" si="5"/>
        <v>6.6666666666666666E-2</v>
      </c>
      <c r="V36" s="13" t="s">
        <v>36</v>
      </c>
      <c r="W36" s="39" t="s">
        <v>72</v>
      </c>
    </row>
    <row r="37" spans="1:24" x14ac:dyDescent="0.3">
      <c r="A37">
        <f>VLOOKUP(C37,'UniqueAuthor#s'!$S$5:$T$60,2,TRUE)</f>
        <v>9</v>
      </c>
      <c r="B37" t="str">
        <f>IF('Source NewCleanData'!$C363="lesson4",'Source NewCleanData'!C363,"")</f>
        <v>lesson4</v>
      </c>
      <c r="C37">
        <f>IF('Source NewCleanData'!$C363="lesson4",'Source NewCleanData'!D363,"")</f>
        <v>244920322</v>
      </c>
      <c r="D37" t="str">
        <f>IF('Source NewCleanData'!$C363="lesson4",'Source NewCleanData'!E363,"")</f>
        <v>requires|S|&gt;0and|T|&lt;3;</v>
      </c>
      <c r="E37" s="80" t="str">
        <f>IF('Source NewCleanData'!$C363="lesson4",'Source NewCleanData'!F363,"")</f>
        <v>2018-04-25T18:27:34.923Z</v>
      </c>
      <c r="F37" t="str">
        <f t="shared" si="2"/>
        <v>Correct</v>
      </c>
      <c r="G37">
        <f>COUNTIF($C$6:$C$199,"="&amp;$C37)</f>
        <v>1</v>
      </c>
      <c r="H37" s="90" t="str">
        <f t="shared" si="0"/>
        <v/>
      </c>
      <c r="J37">
        <v>32</v>
      </c>
      <c r="K37" t="s">
        <v>604</v>
      </c>
      <c r="L37">
        <f t="shared" si="1"/>
        <v>1</v>
      </c>
      <c r="M37" s="13" t="s">
        <v>42</v>
      </c>
      <c r="Q37" s="101">
        <f>TroubleSpotAnalysis!$A$11</f>
        <v>8</v>
      </c>
      <c r="R37" s="128" t="str">
        <f>TroubleSpotAnalysis!$B$11</f>
        <v>Syntax and Other:</v>
      </c>
      <c r="S37" s="7">
        <f t="shared" si="3"/>
        <v>31</v>
      </c>
      <c r="T37" s="119">
        <f t="shared" si="4"/>
        <v>0.34831460674157305</v>
      </c>
      <c r="U37" s="108">
        <f t="shared" si="5"/>
        <v>0.22962962962962963</v>
      </c>
      <c r="V37" s="13" t="s">
        <v>39</v>
      </c>
      <c r="W37" s="39" t="s">
        <v>75</v>
      </c>
    </row>
    <row r="38" spans="1:24" ht="15" thickBot="1" x14ac:dyDescent="0.35">
      <c r="A38">
        <f>VLOOKUP(C38,'UniqueAuthor#s'!$S$5:$T$60,2,TRUE)</f>
        <v>10</v>
      </c>
      <c r="B38" t="str">
        <f>IF('Source NewCleanData'!$C379="lesson4",'Source NewCleanData'!C379,"")</f>
        <v>lesson4</v>
      </c>
      <c r="C38">
        <f>IF('Source NewCleanData'!$C379="lesson4",'Source NewCleanData'!D379,"")</f>
        <v>246635549</v>
      </c>
      <c r="D38" t="str">
        <f>IF('Source NewCleanData'!$C379="lesson4",'Source NewCleanData'!E379,"")</f>
        <v>requires|S|&gt;0;</v>
      </c>
      <c r="E38" s="80" t="str">
        <f>IF('Source NewCleanData'!$C379="lesson4",'Source NewCleanData'!F379,"")</f>
        <v>2018-05-04T02:13:09.739Z</v>
      </c>
      <c r="F38" t="str">
        <f t="shared" si="2"/>
        <v>Incorrect</v>
      </c>
      <c r="H38" s="90" t="str">
        <f t="shared" si="0"/>
        <v/>
      </c>
      <c r="J38">
        <v>33</v>
      </c>
      <c r="K38" t="s">
        <v>605</v>
      </c>
      <c r="L38">
        <f t="shared" ref="L38:L69" si="6">COUNTIF($D$6:$D$199,"="&amp;$K38)</f>
        <v>1</v>
      </c>
      <c r="M38" s="13" t="s">
        <v>42</v>
      </c>
      <c r="Q38" s="67"/>
      <c r="R38" s="18"/>
      <c r="S38" s="123">
        <f>SUM(S30:S37)</f>
        <v>135</v>
      </c>
      <c r="T38" s="127"/>
      <c r="U38" s="126">
        <f>SUM(U30:U37)</f>
        <v>1</v>
      </c>
      <c r="V38" s="40"/>
      <c r="W38" s="44"/>
    </row>
    <row r="39" spans="1:24" x14ac:dyDescent="0.3">
      <c r="A39">
        <f>VLOOKUP(C39,'UniqueAuthor#s'!$S$5:$T$60,2,TRUE)</f>
        <v>10</v>
      </c>
      <c r="B39" t="str">
        <f>IF('Source NewCleanData'!$C380="lesson4",'Source NewCleanData'!C380,"")</f>
        <v>lesson4</v>
      </c>
      <c r="C39">
        <f>IF('Source NewCleanData'!$C380="lesson4",'Source NewCleanData'!D380,"")</f>
        <v>246635549</v>
      </c>
      <c r="D39" t="str">
        <f>IF('Source NewCleanData'!$C380="lesson4",'Source NewCleanData'!E380,"")</f>
        <v>requires|S|&gt;0and|T|&lt;3;</v>
      </c>
      <c r="E39" s="80" t="str">
        <f>IF('Source NewCleanData'!$C380="lesson4",'Source NewCleanData'!F380,"")</f>
        <v>2018-05-04T02:13:41.898Z</v>
      </c>
      <c r="F39" t="str">
        <f t="shared" si="2"/>
        <v>Correct</v>
      </c>
      <c r="G39">
        <f>COUNTIF($C$6:$C$199,"="&amp;$C39)</f>
        <v>2</v>
      </c>
      <c r="H39" s="90" t="str">
        <f t="shared" si="0"/>
        <v/>
      </c>
      <c r="J39">
        <v>34</v>
      </c>
      <c r="K39" t="s">
        <v>606</v>
      </c>
      <c r="L39">
        <f t="shared" si="6"/>
        <v>1</v>
      </c>
      <c r="M39" s="13" t="s">
        <v>42</v>
      </c>
      <c r="N39" s="5" t="s">
        <v>18</v>
      </c>
    </row>
    <row r="40" spans="1:24" x14ac:dyDescent="0.3">
      <c r="A40">
        <f>VLOOKUP(C40,'UniqueAuthor#s'!$S$5:$T$60,2,TRUE)</f>
        <v>11</v>
      </c>
      <c r="B40" t="str">
        <f>IF('Source NewCleanData'!$C409="lesson4",'Source NewCleanData'!C409,"")</f>
        <v>lesson4</v>
      </c>
      <c r="C40">
        <f>IF('Source NewCleanData'!$C409="lesson4",'Source NewCleanData'!D409,"")</f>
        <v>255664131</v>
      </c>
      <c r="D40" t="str">
        <f>IF('Source NewCleanData'!$C409="lesson4",'Source NewCleanData'!E409,"")</f>
        <v>requires|S|&gt;0;</v>
      </c>
      <c r="E40" s="80" t="str">
        <f>IF('Source NewCleanData'!$C409="lesson4",'Source NewCleanData'!F409,"")</f>
        <v>2018-04-26T17:00:00.484Z</v>
      </c>
      <c r="F40" t="str">
        <f t="shared" si="2"/>
        <v>Incorrect</v>
      </c>
      <c r="H40" s="90" t="str">
        <f t="shared" si="0"/>
        <v/>
      </c>
      <c r="J40">
        <v>35</v>
      </c>
      <c r="K40" t="s">
        <v>607</v>
      </c>
      <c r="L40">
        <f t="shared" si="6"/>
        <v>1</v>
      </c>
      <c r="M40" s="13" t="s">
        <v>42</v>
      </c>
    </row>
    <row r="41" spans="1:24" x14ac:dyDescent="0.3">
      <c r="A41">
        <f>VLOOKUP(C41,'UniqueAuthor#s'!$S$5:$T$60,2,TRUE)</f>
        <v>11</v>
      </c>
      <c r="B41" t="str">
        <f>IF('Source NewCleanData'!$C410="lesson4",'Source NewCleanData'!C410,"")</f>
        <v>lesson4</v>
      </c>
      <c r="C41">
        <f>IF('Source NewCleanData'!$C410="lesson4",'Source NewCleanData'!D410,"")</f>
        <v>255664131</v>
      </c>
      <c r="D41" t="str">
        <f>IF('Source NewCleanData'!$C410="lesson4",'Source NewCleanData'!E410,"")</f>
        <v>requires|S|=1;</v>
      </c>
      <c r="E41" s="80" t="str">
        <f>IF('Source NewCleanData'!$C410="lesson4",'Source NewCleanData'!F410,"")</f>
        <v>2018-04-26T17:00:27.720Z</v>
      </c>
      <c r="F41" t="str">
        <f t="shared" si="2"/>
        <v>Incorrect</v>
      </c>
      <c r="H41" s="90" t="str">
        <f t="shared" si="0"/>
        <v/>
      </c>
      <c r="J41">
        <v>36</v>
      </c>
      <c r="K41" t="s">
        <v>608</v>
      </c>
      <c r="L41">
        <f t="shared" si="6"/>
        <v>1</v>
      </c>
      <c r="M41" s="13" t="s">
        <v>42</v>
      </c>
    </row>
    <row r="42" spans="1:24" x14ac:dyDescent="0.3">
      <c r="A42">
        <f>VLOOKUP(C42,'UniqueAuthor#s'!$S$5:$T$60,2,TRUE)</f>
        <v>11</v>
      </c>
      <c r="B42" t="str">
        <f>IF('Source NewCleanData'!$C411="lesson4",'Source NewCleanData'!C411,"")</f>
        <v>lesson4</v>
      </c>
      <c r="C42">
        <f>IF('Source NewCleanData'!$C411="lesson4",'Source NewCleanData'!D411,"")</f>
        <v>255664131</v>
      </c>
      <c r="D42" t="str">
        <f>IF('Source NewCleanData'!$C411="lesson4",'Source NewCleanData'!E411,"")</f>
        <v>requires|S|&gt;0and|T|&lt;=3;</v>
      </c>
      <c r="E42" s="80" t="str">
        <f>IF('Source NewCleanData'!$C411="lesson4",'Source NewCleanData'!F411,"")</f>
        <v>2018-04-26T17:01:03.886Z</v>
      </c>
      <c r="F42" t="str">
        <f t="shared" si="2"/>
        <v>Incorrect</v>
      </c>
      <c r="H42" s="90" t="str">
        <f t="shared" si="0"/>
        <v/>
      </c>
      <c r="J42">
        <v>37</v>
      </c>
      <c r="K42" t="s">
        <v>609</v>
      </c>
      <c r="L42">
        <f t="shared" si="6"/>
        <v>1</v>
      </c>
      <c r="M42" s="13" t="s">
        <v>42</v>
      </c>
    </row>
    <row r="43" spans="1:24" x14ac:dyDescent="0.3">
      <c r="A43">
        <f>VLOOKUP(C43,'UniqueAuthor#s'!$S$5:$T$60,2,TRUE)</f>
        <v>11</v>
      </c>
      <c r="B43" t="str">
        <f>IF('Source NewCleanData'!$C412="lesson4",'Source NewCleanData'!C412,"")</f>
        <v>lesson4</v>
      </c>
      <c r="C43">
        <f>IF('Source NewCleanData'!$C412="lesson4",'Source NewCleanData'!D412,"")</f>
        <v>255664131</v>
      </c>
      <c r="D43" t="str">
        <f>IF('Source NewCleanData'!$C412="lesson4",'Source NewCleanData'!E412,"")</f>
        <v>requires|S|&gt;0and|T|&lt;3;</v>
      </c>
      <c r="E43" s="80" t="str">
        <f>IF('Source NewCleanData'!$C412="lesson4",'Source NewCleanData'!F412,"")</f>
        <v>2018-04-26T17:01:09.243Z</v>
      </c>
      <c r="F43" t="str">
        <f t="shared" si="2"/>
        <v>Correct</v>
      </c>
      <c r="G43">
        <f>COUNTIF($C$6:$C$199,"="&amp;$C43)</f>
        <v>4</v>
      </c>
      <c r="H43" s="90" t="str">
        <f t="shared" si="0"/>
        <v/>
      </c>
      <c r="J43">
        <v>38</v>
      </c>
      <c r="K43" t="s">
        <v>569</v>
      </c>
      <c r="L43">
        <f t="shared" si="6"/>
        <v>1</v>
      </c>
    </row>
    <row r="44" spans="1:24" ht="15" thickBot="1" x14ac:dyDescent="0.35">
      <c r="A44">
        <f>VLOOKUP(C44,'UniqueAuthor#s'!$S$5:$T$60,2,TRUE)</f>
        <v>12</v>
      </c>
      <c r="B44" t="str">
        <f>IF('Source NewCleanData'!$C439="lesson4",'Source NewCleanData'!C439,"")</f>
        <v>lesson4</v>
      </c>
      <c r="C44">
        <f>IF('Source NewCleanData'!$C439="lesson4",'Source NewCleanData'!D439,"")</f>
        <v>256272415</v>
      </c>
      <c r="D44" t="str">
        <f>IF('Source NewCleanData'!$C439="lesson4",'Source NewCleanData'!E439,"")</f>
        <v>requires|S|&gt;=1;</v>
      </c>
      <c r="E44" s="80" t="str">
        <f>IF('Source NewCleanData'!$C439="lesson4",'Source NewCleanData'!F439,"")</f>
        <v>2018-04-26T23:08:40.256Z</v>
      </c>
      <c r="F44" t="str">
        <f t="shared" si="2"/>
        <v>Incorrect</v>
      </c>
      <c r="H44" s="90" t="str">
        <f t="shared" si="0"/>
        <v/>
      </c>
      <c r="J44">
        <v>39</v>
      </c>
      <c r="K44" t="s">
        <v>481</v>
      </c>
      <c r="L44">
        <f t="shared" si="6"/>
        <v>1</v>
      </c>
      <c r="M44" s="13" t="s">
        <v>42</v>
      </c>
      <c r="N44" s="13" t="s">
        <v>69</v>
      </c>
      <c r="O44" s="5" t="s">
        <v>18</v>
      </c>
    </row>
    <row r="45" spans="1:24" x14ac:dyDescent="0.3">
      <c r="A45">
        <f>VLOOKUP(C45,'UniqueAuthor#s'!$S$5:$T$60,2,TRUE)</f>
        <v>12</v>
      </c>
      <c r="B45" t="str">
        <f>IF('Source NewCleanData'!$C440="lesson4",'Source NewCleanData'!C440,"")</f>
        <v>lesson4</v>
      </c>
      <c r="C45">
        <f>IF('Source NewCleanData'!$C440="lesson4",'Source NewCleanData'!D440,"")</f>
        <v>256272415</v>
      </c>
      <c r="D45" t="str">
        <f>IF('Source NewCleanData'!$C440="lesson4",'Source NewCleanData'!E440,"")</f>
        <v>requires|S|&gt;=1;|T|&lt;3;</v>
      </c>
      <c r="E45" s="80" t="str">
        <f>IF('Source NewCleanData'!$C440="lesson4",'Source NewCleanData'!F440,"")</f>
        <v>2018-04-26T23:09:35.203Z</v>
      </c>
      <c r="F45" t="str">
        <f t="shared" si="2"/>
        <v>Incorrect</v>
      </c>
      <c r="H45" s="90" t="str">
        <f t="shared" si="0"/>
        <v/>
      </c>
      <c r="J45">
        <v>40</v>
      </c>
      <c r="K45" t="s">
        <v>610</v>
      </c>
      <c r="L45">
        <f t="shared" si="6"/>
        <v>1</v>
      </c>
      <c r="M45" s="5" t="s">
        <v>18</v>
      </c>
      <c r="Q45" s="41"/>
      <c r="R45" s="70" t="s">
        <v>90</v>
      </c>
      <c r="S45" s="33"/>
      <c r="T45" s="5"/>
      <c r="U45" s="5"/>
      <c r="V45" s="5"/>
      <c r="W45" s="5"/>
    </row>
    <row r="46" spans="1:24" x14ac:dyDescent="0.3">
      <c r="A46">
        <f>VLOOKUP(C46,'UniqueAuthor#s'!$S$5:$T$60,2,TRUE)</f>
        <v>12</v>
      </c>
      <c r="B46" t="str">
        <f>IF('Source NewCleanData'!$C441="lesson4",'Source NewCleanData'!C441,"")</f>
        <v>lesson4</v>
      </c>
      <c r="C46">
        <f>IF('Source NewCleanData'!$C441="lesson4",'Source NewCleanData'!D441,"")</f>
        <v>256272415</v>
      </c>
      <c r="D46" t="str">
        <f>IF('Source NewCleanData'!$C441="lesson4",'Source NewCleanData'!E441,"")</f>
        <v>requires|S|&gt;=1and|T|&lt;3;</v>
      </c>
      <c r="E46" s="80" t="str">
        <f>IF('Source NewCleanData'!$C441="lesson4",'Source NewCleanData'!F441,"")</f>
        <v>2018-04-26T23:09:42.967Z</v>
      </c>
      <c r="F46" t="str">
        <f t="shared" si="2"/>
        <v>Correct</v>
      </c>
      <c r="G46">
        <f>COUNTIF($C$6:$C$199,"="&amp;$C46)</f>
        <v>3</v>
      </c>
      <c r="H46" s="90" t="str">
        <f t="shared" si="0"/>
        <v/>
      </c>
      <c r="J46">
        <v>41</v>
      </c>
      <c r="K46" t="s">
        <v>611</v>
      </c>
      <c r="L46">
        <f t="shared" si="6"/>
        <v>1</v>
      </c>
      <c r="M46" s="13" t="s">
        <v>42</v>
      </c>
      <c r="Q46" s="38"/>
      <c r="R46" s="3" t="s">
        <v>92</v>
      </c>
      <c r="S46" s="35"/>
      <c r="T46" s="5"/>
      <c r="U46" s="5"/>
      <c r="V46" s="5"/>
      <c r="W46" s="5"/>
      <c r="X46" s="5"/>
    </row>
    <row r="47" spans="1:24" ht="15" thickBot="1" x14ac:dyDescent="0.35">
      <c r="A47">
        <f>VLOOKUP(C47,'UniqueAuthor#s'!$S$5:$T$60,2,TRUE)</f>
        <v>13</v>
      </c>
      <c r="B47" t="str">
        <f>IF('Source NewCleanData'!$C490="lesson4",'Source NewCleanData'!C490,"")</f>
        <v>lesson4</v>
      </c>
      <c r="C47">
        <f>IF('Source NewCleanData'!$C490="lesson4",'Source NewCleanData'!D490,"")</f>
        <v>271627384</v>
      </c>
      <c r="D47" t="str">
        <f>IF('Source NewCleanData'!$C490="lesson4",'Source NewCleanData'!E490,"")</f>
        <v>requires|S|&gt;=1and|T|&lt;3;</v>
      </c>
      <c r="E47" s="80" t="str">
        <f>IF('Source NewCleanData'!$C490="lesson4",'Source NewCleanData'!F490,"")</f>
        <v>2018-04-24T02:59:16.555Z</v>
      </c>
      <c r="F47" t="str">
        <f t="shared" si="2"/>
        <v>Correct</v>
      </c>
      <c r="G47">
        <f>COUNTIF($C$6:$C$199,"="&amp;$C47)</f>
        <v>1</v>
      </c>
      <c r="H47" s="90" t="str">
        <f t="shared" si="0"/>
        <v/>
      </c>
      <c r="J47">
        <v>42</v>
      </c>
      <c r="K47" t="s">
        <v>612</v>
      </c>
      <c r="L47">
        <f t="shared" si="6"/>
        <v>1</v>
      </c>
      <c r="M47" s="13" t="s">
        <v>42</v>
      </c>
      <c r="N47" s="13" t="s">
        <v>69</v>
      </c>
      <c r="O47" s="13" t="s">
        <v>39</v>
      </c>
      <c r="Q47" s="67"/>
      <c r="R47" s="155" t="s">
        <v>10</v>
      </c>
      <c r="S47" s="109" t="s">
        <v>49</v>
      </c>
      <c r="T47" s="3"/>
      <c r="U47" s="3"/>
      <c r="V47" s="3"/>
      <c r="W47" s="3"/>
      <c r="X47" s="5"/>
    </row>
    <row r="48" spans="1:24" x14ac:dyDescent="0.3">
      <c r="A48">
        <f>VLOOKUP(C48,'UniqueAuthor#s'!$S$5:$T$60,2,TRUE)</f>
        <v>14</v>
      </c>
      <c r="B48" t="str">
        <f>IF('Source NewCleanData'!$C501="lesson4",'Source NewCleanData'!C501,"")</f>
        <v>lesson4</v>
      </c>
      <c r="C48">
        <f>IF('Source NewCleanData'!$C501="lesson4",'Source NewCleanData'!D501,"")</f>
        <v>277475471</v>
      </c>
      <c r="D48" t="str">
        <f>IF('Source NewCleanData'!$C501="lesson4",'Source NewCleanData'!E501,"")</f>
        <v>requires|S|&gt;0and|T|&lt;Max_Depth;</v>
      </c>
      <c r="E48" s="80" t="str">
        <f>IF('Source NewCleanData'!$C501="lesson4",'Source NewCleanData'!F501,"")</f>
        <v>2018-04-26T04:21:51.525Z</v>
      </c>
      <c r="F48" t="str">
        <f t="shared" si="2"/>
        <v>Correct</v>
      </c>
      <c r="G48">
        <f>COUNTIF($C$6:$C$199,"="&amp;$C48)</f>
        <v>1</v>
      </c>
      <c r="H48" s="90" t="str">
        <f t="shared" si="0"/>
        <v/>
      </c>
      <c r="J48">
        <v>43</v>
      </c>
      <c r="K48" t="s">
        <v>523</v>
      </c>
      <c r="L48">
        <f t="shared" si="6"/>
        <v>1</v>
      </c>
      <c r="M48" s="13" t="s">
        <v>39</v>
      </c>
      <c r="N48" s="13" t="s">
        <v>69</v>
      </c>
      <c r="Q48" s="49" t="s">
        <v>95</v>
      </c>
      <c r="R48" s="5">
        <f>COUNTIF($G$6:$G$199,"=1")</f>
        <v>17</v>
      </c>
      <c r="S48" s="110">
        <f>R48/'UniqueAuthor#s'!$T$62</f>
        <v>0.30357142857142855</v>
      </c>
      <c r="T48" s="108"/>
      <c r="U48" s="108"/>
      <c r="V48" s="108"/>
      <c r="W48" s="108"/>
      <c r="X48" s="3"/>
    </row>
    <row r="49" spans="1:24" x14ac:dyDescent="0.3">
      <c r="A49">
        <f>VLOOKUP(C49,'UniqueAuthor#s'!$S$5:$T$60,2,TRUE)</f>
        <v>15</v>
      </c>
      <c r="B49" t="str">
        <f>IF('Source NewCleanData'!$C517="lesson4",'Source NewCleanData'!C517,"")</f>
        <v>lesson4</v>
      </c>
      <c r="C49">
        <f>IF('Source NewCleanData'!$C517="lesson4",'Source NewCleanData'!D517,"")</f>
        <v>295685076</v>
      </c>
      <c r="D49" t="str">
        <f>IF('Source NewCleanData'!$C517="lesson4",'Source NewCleanData'!E517,"")</f>
        <v>requires|S|&gt;1,|T|&lt;3;</v>
      </c>
      <c r="E49" s="80" t="str">
        <f>IF('Source NewCleanData'!$C517="lesson4",'Source NewCleanData'!F517,"")</f>
        <v>2018-04-28T16:20:21.335Z</v>
      </c>
      <c r="F49" t="str">
        <f t="shared" si="2"/>
        <v>Incorrect</v>
      </c>
      <c r="H49" s="90" t="str">
        <f t="shared" si="0"/>
        <v/>
      </c>
      <c r="J49">
        <v>44</v>
      </c>
      <c r="K49" t="s">
        <v>613</v>
      </c>
      <c r="L49">
        <f t="shared" si="6"/>
        <v>1</v>
      </c>
      <c r="M49" s="13" t="s">
        <v>36</v>
      </c>
      <c r="Q49" s="49" t="s">
        <v>97</v>
      </c>
      <c r="R49" s="5">
        <f>SUM(COUNTIFS($G$6:$G$199, {"=2","=3","=4","=5"}))</f>
        <v>32</v>
      </c>
      <c r="S49" s="110">
        <f>R49/'UniqueAuthor#s'!$T$62</f>
        <v>0.5714285714285714</v>
      </c>
      <c r="T49" s="108"/>
      <c r="U49" s="108"/>
      <c r="V49" s="108"/>
      <c r="W49" s="108"/>
      <c r="X49" s="108"/>
    </row>
    <row r="50" spans="1:24" x14ac:dyDescent="0.3">
      <c r="A50">
        <f>VLOOKUP(C50,'UniqueAuthor#s'!$S$5:$T$60,2,TRUE)</f>
        <v>15</v>
      </c>
      <c r="B50" t="str">
        <f>IF('Source NewCleanData'!$C518="lesson4",'Source NewCleanData'!C518,"")</f>
        <v>lesson4</v>
      </c>
      <c r="C50">
        <f>IF('Source NewCleanData'!$C518="lesson4",'Source NewCleanData'!D518,"")</f>
        <v>295685076</v>
      </c>
      <c r="D50" t="str">
        <f>IF('Source NewCleanData'!$C518="lesson4",'Source NewCleanData'!E518,"")</f>
        <v>requires|S|&gt;1and|T|&lt;3;</v>
      </c>
      <c r="E50" s="80" t="str">
        <f>IF('Source NewCleanData'!$C518="lesson4",'Source NewCleanData'!F518,"")</f>
        <v>2018-04-28T16:20:46.055Z</v>
      </c>
      <c r="F50" t="str">
        <f t="shared" si="2"/>
        <v>Incorrect</v>
      </c>
      <c r="G50">
        <f>COUNTIF($C$6:$C$199,"="&amp;$C50)</f>
        <v>2</v>
      </c>
      <c r="H50" s="90" t="str">
        <f t="shared" si="0"/>
        <v>Gave Up</v>
      </c>
      <c r="J50">
        <v>45</v>
      </c>
      <c r="K50" t="s">
        <v>614</v>
      </c>
      <c r="L50">
        <f t="shared" si="6"/>
        <v>1</v>
      </c>
      <c r="M50" s="13" t="s">
        <v>42</v>
      </c>
      <c r="N50" s="13" t="s">
        <v>36</v>
      </c>
      <c r="Q50" s="49" t="s">
        <v>99</v>
      </c>
      <c r="R50" s="5">
        <f>SUM(COUNTIFS($G$6:$G$199, {"=6","=7","=8","=9","=10"}))</f>
        <v>4</v>
      </c>
      <c r="S50" s="110">
        <f>R50/'UniqueAuthor#s'!$T$62</f>
        <v>7.1428571428571425E-2</v>
      </c>
      <c r="T50" s="108"/>
      <c r="U50" s="108"/>
      <c r="V50" s="108"/>
      <c r="W50" s="108"/>
      <c r="X50" s="108"/>
    </row>
    <row r="51" spans="1:24" x14ac:dyDescent="0.3">
      <c r="A51">
        <f>VLOOKUP(C51,'UniqueAuthor#s'!$S$5:$T$60,2,TRUE)</f>
        <v>16</v>
      </c>
      <c r="B51" t="str">
        <f>IF('Source NewCleanData'!$C543="lesson4",'Source NewCleanData'!C543,"")</f>
        <v>lesson4</v>
      </c>
      <c r="C51">
        <f>IF('Source NewCleanData'!$C543="lesson4",'Source NewCleanData'!D543,"")</f>
        <v>333030749</v>
      </c>
      <c r="D51" t="str">
        <f>IF('Source NewCleanData'!$C543="lesson4",'Source NewCleanData'!E543,"")</f>
        <v>requires|S|&gt;0and|T|&lt;Max_Depth;</v>
      </c>
      <c r="E51" s="80" t="str">
        <f>IF('Source NewCleanData'!$C543="lesson4",'Source NewCleanData'!F543,"")</f>
        <v>2018-04-26T04:19:28.832Z</v>
      </c>
      <c r="F51" t="str">
        <f t="shared" si="2"/>
        <v>Correct</v>
      </c>
      <c r="G51">
        <f>COUNTIF($C$6:$C$199,"="&amp;$C51)</f>
        <v>1</v>
      </c>
      <c r="H51" s="90" t="str">
        <f t="shared" si="0"/>
        <v/>
      </c>
      <c r="J51">
        <v>46</v>
      </c>
      <c r="K51" t="s">
        <v>510</v>
      </c>
      <c r="L51">
        <f t="shared" si="6"/>
        <v>1</v>
      </c>
      <c r="M51" s="13" t="s">
        <v>42</v>
      </c>
      <c r="N51" s="13" t="s">
        <v>69</v>
      </c>
      <c r="Q51" s="68" t="s">
        <v>101</v>
      </c>
      <c r="R51" s="5">
        <f>SUM(COUNTIFS($G$6:$G$199, {"=11","=12","=13","=14","=15"}))</f>
        <v>1</v>
      </c>
      <c r="S51" s="110">
        <f>R51/'UniqueAuthor#s'!$T$62</f>
        <v>1.7857142857142856E-2</v>
      </c>
      <c r="T51" s="108"/>
      <c r="U51" s="108"/>
      <c r="V51" s="108"/>
      <c r="W51" s="108"/>
      <c r="X51" s="108"/>
    </row>
    <row r="52" spans="1:24" x14ac:dyDescent="0.3">
      <c r="A52">
        <f>VLOOKUP(C52,'UniqueAuthor#s'!$S$5:$T$60,2,TRUE)</f>
        <v>17</v>
      </c>
      <c r="B52" t="str">
        <f>IF('Source NewCleanData'!$C574="lesson4",'Source NewCleanData'!C574,"")</f>
        <v>lesson4</v>
      </c>
      <c r="C52">
        <f>IF('Source NewCleanData'!$C574="lesson4",'Source NewCleanData'!D574,"")</f>
        <v>353072782</v>
      </c>
      <c r="D52" t="str">
        <f>IF('Source NewCleanData'!$C574="lesson4",'Source NewCleanData'!E574,"")</f>
        <v>requires1&lt;=|S|;</v>
      </c>
      <c r="E52" s="80" t="str">
        <f>IF('Source NewCleanData'!$C574="lesson4",'Source NewCleanData'!F574,"")</f>
        <v>2018-04-29T19:01:08.073Z</v>
      </c>
      <c r="F52" t="str">
        <f t="shared" si="2"/>
        <v>Incorrect</v>
      </c>
      <c r="H52" s="90" t="str">
        <f t="shared" si="0"/>
        <v/>
      </c>
      <c r="J52">
        <v>47</v>
      </c>
      <c r="K52" t="s">
        <v>615</v>
      </c>
      <c r="L52">
        <f t="shared" si="6"/>
        <v>1</v>
      </c>
      <c r="M52" s="13" t="s">
        <v>42</v>
      </c>
      <c r="N52" s="13" t="s">
        <v>36</v>
      </c>
      <c r="Q52" s="68" t="s">
        <v>103</v>
      </c>
      <c r="R52" s="5">
        <f>SUM(COUNTIFS($G$6:$G$199,{"=16","=17","=18","=19","=20"}))</f>
        <v>1</v>
      </c>
      <c r="S52" s="110">
        <f>R52/'UniqueAuthor#s'!$T$62</f>
        <v>1.7857142857142856E-2</v>
      </c>
      <c r="T52" s="108"/>
      <c r="U52" s="108"/>
      <c r="V52" s="108"/>
      <c r="W52" s="108"/>
      <c r="X52" s="108"/>
    </row>
    <row r="53" spans="1:24" ht="15" thickBot="1" x14ac:dyDescent="0.35">
      <c r="A53">
        <f>VLOOKUP(C53,'UniqueAuthor#s'!$S$5:$T$60,2,TRUE)</f>
        <v>17</v>
      </c>
      <c r="B53" t="str">
        <f>IF('Source NewCleanData'!$C575="lesson4",'Source NewCleanData'!C575,"")</f>
        <v>lesson4</v>
      </c>
      <c r="C53">
        <f>IF('Source NewCleanData'!$C575="lesson4",'Source NewCleanData'!D575,"")</f>
        <v>353072782</v>
      </c>
      <c r="D53" t="str">
        <f>IF('Source NewCleanData'!$C575="lesson4",'Source NewCleanData'!E575,"")</f>
        <v>requires1&lt;=|S|&lt;=Max_Depth;</v>
      </c>
      <c r="E53" s="80" t="str">
        <f>IF('Source NewCleanData'!$C575="lesson4",'Source NewCleanData'!F575,"")</f>
        <v>2018-04-29T19:02:01.853Z</v>
      </c>
      <c r="F53" t="str">
        <f t="shared" si="2"/>
        <v>Incorrect</v>
      </c>
      <c r="H53" s="90" t="str">
        <f t="shared" si="0"/>
        <v/>
      </c>
      <c r="J53">
        <v>48</v>
      </c>
      <c r="K53" t="s">
        <v>616</v>
      </c>
      <c r="L53">
        <f t="shared" si="6"/>
        <v>1</v>
      </c>
      <c r="M53" s="13" t="s">
        <v>42</v>
      </c>
      <c r="N53" s="13" t="s">
        <v>36</v>
      </c>
      <c r="Q53" s="51" t="s">
        <v>105</v>
      </c>
      <c r="R53" s="18">
        <f>COUNTIF($G$6:$G$199,"&gt;20")</f>
        <v>1</v>
      </c>
      <c r="S53" s="111">
        <f>R53/'UniqueAuthor#s'!$T$62</f>
        <v>1.7857142857142856E-2</v>
      </c>
      <c r="T53" s="108"/>
      <c r="U53" s="108"/>
      <c r="V53" s="108"/>
      <c r="W53" s="108"/>
      <c r="X53" s="108"/>
    </row>
    <row r="54" spans="1:24" x14ac:dyDescent="0.3">
      <c r="A54">
        <f>VLOOKUP(C54,'UniqueAuthor#s'!$S$5:$T$60,2,TRUE)</f>
        <v>17</v>
      </c>
      <c r="B54" t="str">
        <f>IF('Source NewCleanData'!$C576="lesson4",'Source NewCleanData'!C576,"")</f>
        <v>lesson4</v>
      </c>
      <c r="C54">
        <f>IF('Source NewCleanData'!$C576="lesson4",'Source NewCleanData'!D576,"")</f>
        <v>353072782</v>
      </c>
      <c r="D54" t="str">
        <f>IF('Source NewCleanData'!$C576="lesson4",'Source NewCleanData'!E576,"")</f>
        <v>requires|S|&gt;0and|T|&lt;Max_Depth;</v>
      </c>
      <c r="E54" s="80" t="str">
        <f>IF('Source NewCleanData'!$C576="lesson4",'Source NewCleanData'!F576,"")</f>
        <v>2018-04-29T19:03:06.937Z</v>
      </c>
      <c r="F54" t="str">
        <f t="shared" si="2"/>
        <v>Correct</v>
      </c>
      <c r="G54">
        <f>COUNTIF($C$6:$C$199,"="&amp;$C54)</f>
        <v>3</v>
      </c>
      <c r="H54" s="90" t="str">
        <f t="shared" si="0"/>
        <v/>
      </c>
      <c r="J54">
        <v>49</v>
      </c>
      <c r="K54" t="s">
        <v>617</v>
      </c>
      <c r="L54">
        <f t="shared" si="6"/>
        <v>1</v>
      </c>
      <c r="M54" s="13" t="s">
        <v>42</v>
      </c>
      <c r="N54" s="13" t="s">
        <v>36</v>
      </c>
      <c r="X54" s="108"/>
    </row>
    <row r="55" spans="1:24" ht="15" thickBot="1" x14ac:dyDescent="0.35">
      <c r="A55">
        <f>VLOOKUP(C55,'UniqueAuthor#s'!$S$5:$T$60,2,TRUE)</f>
        <v>18</v>
      </c>
      <c r="B55" t="str">
        <f>IF('Source NewCleanData'!$C599="lesson4",'Source NewCleanData'!C599,"")</f>
        <v>lesson4</v>
      </c>
      <c r="C55">
        <f>IF('Source NewCleanData'!$C599="lesson4",'Source NewCleanData'!D599,"")</f>
        <v>377597233</v>
      </c>
      <c r="D55" t="str">
        <f>IF('Source NewCleanData'!$C599="lesson4",'Source NewCleanData'!E599,"")</f>
        <v>requires|S|&gt;0;</v>
      </c>
      <c r="E55" s="80" t="str">
        <f>IF('Source NewCleanData'!$C599="lesson4",'Source NewCleanData'!F599,"")</f>
        <v>2018-04-26T03:50:44.632Z</v>
      </c>
      <c r="F55" t="str">
        <f t="shared" si="2"/>
        <v>Incorrect</v>
      </c>
      <c r="H55" s="90" t="str">
        <f t="shared" si="0"/>
        <v/>
      </c>
      <c r="J55">
        <v>50</v>
      </c>
      <c r="K55" t="s">
        <v>618</v>
      </c>
      <c r="L55">
        <f t="shared" si="6"/>
        <v>1</v>
      </c>
      <c r="M55" s="13" t="s">
        <v>42</v>
      </c>
      <c r="N55" s="13" t="s">
        <v>36</v>
      </c>
    </row>
    <row r="56" spans="1:24" ht="15" thickBot="1" x14ac:dyDescent="0.35">
      <c r="A56">
        <f>VLOOKUP(C56,'UniqueAuthor#s'!$S$5:$T$60,2,TRUE)</f>
        <v>18</v>
      </c>
      <c r="B56" t="str">
        <f>IF('Source NewCleanData'!$C600="lesson4",'Source NewCleanData'!C600,"")</f>
        <v>lesson4</v>
      </c>
      <c r="C56">
        <f>IF('Source NewCleanData'!$C600="lesson4",'Source NewCleanData'!D600,"")</f>
        <v>377597233</v>
      </c>
      <c r="D56" t="str">
        <f>IF('Source NewCleanData'!$C600="lesson4",'Source NewCleanData'!E600,"")</f>
        <v>requires|S|&gt;0and|T|&lt;Max_Depth;</v>
      </c>
      <c r="E56" s="80" t="str">
        <f>IF('Source NewCleanData'!$C600="lesson4",'Source NewCleanData'!F600,"")</f>
        <v>2018-04-26T03:51:08.445Z</v>
      </c>
      <c r="F56" t="str">
        <f t="shared" si="2"/>
        <v>Correct</v>
      </c>
      <c r="G56">
        <f>COUNTIF($C$6:$C$199,"="&amp;$C56)</f>
        <v>2</v>
      </c>
      <c r="H56" s="90" t="str">
        <f t="shared" si="0"/>
        <v/>
      </c>
      <c r="J56">
        <v>51</v>
      </c>
      <c r="K56" t="s">
        <v>619</v>
      </c>
      <c r="L56">
        <f t="shared" si="6"/>
        <v>1</v>
      </c>
      <c r="M56" s="13" t="s">
        <v>42</v>
      </c>
      <c r="N56" s="13" t="s">
        <v>36</v>
      </c>
      <c r="Q56" s="102"/>
      <c r="R56" s="103" t="s">
        <v>108</v>
      </c>
      <c r="S56" s="104"/>
      <c r="T56" s="5"/>
      <c r="U56" s="5"/>
      <c r="V56" s="5"/>
      <c r="W56" s="5"/>
    </row>
    <row r="57" spans="1:24" x14ac:dyDescent="0.3">
      <c r="A57">
        <f>VLOOKUP(C57,'UniqueAuthor#s'!$S$5:$T$60,2,TRUE)</f>
        <v>19</v>
      </c>
      <c r="B57" t="str">
        <f>IF('Source NewCleanData'!$C619="lesson4",'Source NewCleanData'!C619,"")</f>
        <v>lesson4</v>
      </c>
      <c r="C57">
        <f>IF('Source NewCleanData'!$C619="lesson4",'Source NewCleanData'!D619,"")</f>
        <v>379308075</v>
      </c>
      <c r="D57" t="str">
        <f>IF('Source NewCleanData'!$C619="lesson4",'Source NewCleanData'!E619,"")</f>
        <v>requires|S|&gt;=1and|T|&lt;Max_Depth;</v>
      </c>
      <c r="E57" s="80" t="str">
        <f>IF('Source NewCleanData'!$C619="lesson4",'Source NewCleanData'!F619,"")</f>
        <v>2018-04-26T01:09:33.239Z</v>
      </c>
      <c r="F57" t="str">
        <f t="shared" si="2"/>
        <v>Correct</v>
      </c>
      <c r="G57">
        <f>COUNTIF($C$6:$C$199,"="&amp;$C57)</f>
        <v>1</v>
      </c>
      <c r="H57" s="90" t="str">
        <f t="shared" si="0"/>
        <v/>
      </c>
      <c r="J57">
        <v>52</v>
      </c>
      <c r="K57" t="s">
        <v>620</v>
      </c>
      <c r="L57">
        <f t="shared" si="6"/>
        <v>1</v>
      </c>
      <c r="M57" s="13" t="s">
        <v>42</v>
      </c>
      <c r="N57" s="13" t="s">
        <v>63</v>
      </c>
      <c r="Q57" s="96" t="s">
        <v>110</v>
      </c>
      <c r="R57" s="7" t="str">
        <f>COUNTIF($H$6:$H$203,"=Gave Up")&amp;" out of "&amp;'UniqueAuthor#s'!$T$62&amp;" gave up"</f>
        <v>9 out of 56 gave up</v>
      </c>
      <c r="S57" s="112">
        <f>COUNTIF($H$6:$H$242,"=Gave Up")/'UniqueAuthor#s'!$T$62</f>
        <v>0.16071428571428573</v>
      </c>
      <c r="T57" s="119"/>
      <c r="U57" s="119"/>
      <c r="V57" s="119"/>
      <c r="W57" s="119"/>
      <c r="X57" s="5"/>
    </row>
    <row r="58" spans="1:24" x14ac:dyDescent="0.3">
      <c r="A58">
        <f>VLOOKUP(C58,'UniqueAuthor#s'!$S$5:$T$60,2,TRUE)</f>
        <v>20</v>
      </c>
      <c r="B58" t="str">
        <f>IF('Source NewCleanData'!$C704="lesson4",'Source NewCleanData'!C704,"")</f>
        <v>lesson4</v>
      </c>
      <c r="C58">
        <f>IF('Source NewCleanData'!$C704="lesson4",'Source NewCleanData'!D704,"")</f>
        <v>380300581</v>
      </c>
      <c r="D58" t="str">
        <f>IF('Source NewCleanData'!$C704="lesson4",'Source NewCleanData'!E704,"")</f>
        <v>requires|S|&gt;=1and|T|+1&lt;=Max_Depth;</v>
      </c>
      <c r="E58" s="80" t="str">
        <f>IF('Source NewCleanData'!$C704="lesson4",'Source NewCleanData'!F704,"")</f>
        <v>2018-04-26T16:23:33.597Z</v>
      </c>
      <c r="F58" t="str">
        <f t="shared" si="2"/>
        <v>Correct</v>
      </c>
      <c r="G58">
        <f>COUNTIF($C$6:$C$199,"="&amp;$C58)</f>
        <v>1</v>
      </c>
      <c r="H58" s="90" t="str">
        <f t="shared" si="0"/>
        <v/>
      </c>
      <c r="J58">
        <v>53</v>
      </c>
      <c r="K58" t="s">
        <v>621</v>
      </c>
      <c r="L58">
        <f t="shared" si="6"/>
        <v>1</v>
      </c>
      <c r="M58" s="13" t="s">
        <v>42</v>
      </c>
      <c r="N58" s="13" t="s">
        <v>36</v>
      </c>
      <c r="Q58" s="38"/>
      <c r="R58" s="5"/>
      <c r="S58" s="94"/>
      <c r="T58" s="105"/>
      <c r="U58" s="105"/>
      <c r="V58" s="105"/>
      <c r="W58" s="105"/>
      <c r="X58" s="119"/>
    </row>
    <row r="59" spans="1:24" x14ac:dyDescent="0.3">
      <c r="A59">
        <f>VLOOKUP(C59,'UniqueAuthor#s'!$S$5:$T$60,2,TRUE)</f>
        <v>21</v>
      </c>
      <c r="B59" t="str">
        <f>IF('Source NewCleanData'!$C724="lesson4",'Source NewCleanData'!C724,"")</f>
        <v>lesson4</v>
      </c>
      <c r="C59">
        <f>IF('Source NewCleanData'!$C724="lesson4",'Source NewCleanData'!D724,"")</f>
        <v>381170352</v>
      </c>
      <c r="D59" t="str">
        <f>IF('Source NewCleanData'!$C724="lesson4",'Source NewCleanData'!E724,"")</f>
        <v>requires|S|&lt;Max_Depth;;</v>
      </c>
      <c r="E59" s="80" t="str">
        <f>IF('Source NewCleanData'!$C724="lesson4",'Source NewCleanData'!F724,"")</f>
        <v>2018-04-30T02:03:55.822Z</v>
      </c>
      <c r="F59" t="str">
        <f t="shared" si="2"/>
        <v>Incorrect</v>
      </c>
      <c r="H59" s="90" t="str">
        <f t="shared" si="0"/>
        <v/>
      </c>
      <c r="J59">
        <v>54</v>
      </c>
      <c r="K59" t="s">
        <v>622</v>
      </c>
      <c r="L59">
        <f t="shared" si="6"/>
        <v>1</v>
      </c>
      <c r="M59" s="13" t="s">
        <v>42</v>
      </c>
      <c r="Q59" s="100" t="s">
        <v>113</v>
      </c>
      <c r="R59" s="5"/>
      <c r="S59" s="35"/>
      <c r="T59" s="5"/>
      <c r="U59" s="5"/>
      <c r="V59" s="5"/>
      <c r="W59" s="5"/>
      <c r="X59" s="105"/>
    </row>
    <row r="60" spans="1:24" x14ac:dyDescent="0.3">
      <c r="A60">
        <f>VLOOKUP(C60,'UniqueAuthor#s'!$S$5:$T$60,2,TRUE)</f>
        <v>21</v>
      </c>
      <c r="B60" t="str">
        <f>IF('Source NewCleanData'!$C725="lesson4",'Source NewCleanData'!C725,"")</f>
        <v>lesson4</v>
      </c>
      <c r="C60">
        <f>IF('Source NewCleanData'!$C725="lesson4",'Source NewCleanData'!D725,"")</f>
        <v>381170352</v>
      </c>
      <c r="D60" t="str">
        <f>IF('Source NewCleanData'!$C725="lesson4",'Source NewCleanData'!E725,"")</f>
        <v>requires|S|&lt;Max_Depth;</v>
      </c>
      <c r="E60" s="80" t="str">
        <f>IF('Source NewCleanData'!$C725="lesson4",'Source NewCleanData'!F725,"")</f>
        <v>2018-04-30T02:04:09.316Z</v>
      </c>
      <c r="F60" t="str">
        <f t="shared" si="2"/>
        <v>Incorrect</v>
      </c>
      <c r="H60" s="90" t="str">
        <f t="shared" si="0"/>
        <v/>
      </c>
      <c r="J60">
        <v>55</v>
      </c>
      <c r="K60" t="s">
        <v>623</v>
      </c>
      <c r="L60">
        <f t="shared" si="6"/>
        <v>1</v>
      </c>
      <c r="M60" s="13" t="s">
        <v>42</v>
      </c>
      <c r="N60" t="s">
        <v>39</v>
      </c>
      <c r="Q60" s="101" t="s">
        <v>115</v>
      </c>
      <c r="R60" s="5" t="e">
        <f>_xlfn.MINIFS($G$6:$G$199,$H$6:$H$203,"=Gave Up")</f>
        <v>#VALUE!</v>
      </c>
      <c r="S60" s="35"/>
      <c r="T60" s="5"/>
      <c r="U60" s="5"/>
      <c r="V60" s="5"/>
      <c r="W60" s="5"/>
      <c r="X60" s="5"/>
    </row>
    <row r="61" spans="1:24" x14ac:dyDescent="0.3">
      <c r="A61">
        <f>VLOOKUP(C61,'UniqueAuthor#s'!$S$5:$T$60,2,TRUE)</f>
        <v>21</v>
      </c>
      <c r="B61" t="str">
        <f>IF('Source NewCleanData'!$C726="lesson4",'Source NewCleanData'!C726,"")</f>
        <v>lesson4</v>
      </c>
      <c r="C61">
        <f>IF('Source NewCleanData'!$C726="lesson4",'Source NewCleanData'!D726,"")</f>
        <v>381170352</v>
      </c>
      <c r="D61" t="str">
        <f>IF('Source NewCleanData'!$C726="lesson4",'Source NewCleanData'!E726,"")</f>
        <v>requires1&lt;=|S|;</v>
      </c>
      <c r="E61" s="80" t="str">
        <f>IF('Source NewCleanData'!$C726="lesson4",'Source NewCleanData'!F726,"")</f>
        <v>2018-04-30T02:04:33.793Z</v>
      </c>
      <c r="F61" t="str">
        <f t="shared" si="2"/>
        <v>Incorrect</v>
      </c>
      <c r="H61" s="90" t="str">
        <f t="shared" si="0"/>
        <v/>
      </c>
      <c r="J61">
        <v>56</v>
      </c>
      <c r="K61" t="s">
        <v>624</v>
      </c>
      <c r="L61">
        <f t="shared" si="6"/>
        <v>1</v>
      </c>
      <c r="M61" t="s">
        <v>39</v>
      </c>
      <c r="Q61" s="101" t="s">
        <v>117</v>
      </c>
      <c r="R61" s="5" t="e">
        <f>_xlfn.MAXIFS($G$6:$G$199,$H$6:$H$203,"=Gave Up")</f>
        <v>#VALUE!</v>
      </c>
      <c r="S61" s="94"/>
      <c r="T61" s="105"/>
      <c r="U61" s="105"/>
      <c r="V61" s="105"/>
      <c r="W61" s="105"/>
      <c r="X61" s="5"/>
    </row>
    <row r="62" spans="1:24" x14ac:dyDescent="0.3">
      <c r="A62">
        <f>VLOOKUP(C62,'UniqueAuthor#s'!$S$5:$T$60,2,TRUE)</f>
        <v>21</v>
      </c>
      <c r="B62" t="str">
        <f>IF('Source NewCleanData'!$C727="lesson4",'Source NewCleanData'!C727,"")</f>
        <v>lesson4</v>
      </c>
      <c r="C62">
        <f>IF('Source NewCleanData'!$C727="lesson4",'Source NewCleanData'!D727,"")</f>
        <v>381170352</v>
      </c>
      <c r="D62" t="str">
        <f>IF('Source NewCleanData'!$C727="lesson4",'Source NewCleanData'!E727,"")</f>
        <v>requires1&lt;=|S|and1+|S|&lt;=Max_Depth;</v>
      </c>
      <c r="E62" s="80" t="str">
        <f>IF('Source NewCleanData'!$C727="lesson4",'Source NewCleanData'!F727,"")</f>
        <v>2018-04-30T02:04:49.120Z</v>
      </c>
      <c r="F62" t="str">
        <f t="shared" si="2"/>
        <v>Incorrect</v>
      </c>
      <c r="H62" s="90" t="str">
        <f t="shared" si="0"/>
        <v/>
      </c>
      <c r="J62">
        <v>57</v>
      </c>
      <c r="K62" t="s">
        <v>625</v>
      </c>
      <c r="L62">
        <f t="shared" si="6"/>
        <v>1</v>
      </c>
      <c r="M62" s="13" t="s">
        <v>42</v>
      </c>
      <c r="Q62" s="96" t="s">
        <v>119</v>
      </c>
      <c r="R62" s="99">
        <f ca="1">AVERAGEIF($H$6:$H$203,"=Gave Up",$G$6:$G$199)</f>
        <v>7.1428571428571432</v>
      </c>
      <c r="S62" s="35"/>
      <c r="T62" s="5"/>
      <c r="U62" s="5"/>
      <c r="V62" s="5"/>
      <c r="W62" s="5"/>
      <c r="X62" s="105"/>
    </row>
    <row r="63" spans="1:24" ht="15" thickBot="1" x14ac:dyDescent="0.35">
      <c r="A63">
        <f>VLOOKUP(C63,'UniqueAuthor#s'!$S$5:$T$60,2,TRUE)</f>
        <v>21</v>
      </c>
      <c r="B63" t="str">
        <f>IF('Source NewCleanData'!$C728="lesson4",'Source NewCleanData'!C728,"")</f>
        <v>lesson4</v>
      </c>
      <c r="C63">
        <f>IF('Source NewCleanData'!$C728="lesson4",'Source NewCleanData'!D728,"")</f>
        <v>381170352</v>
      </c>
      <c r="D63" t="str">
        <f>IF('Source NewCleanData'!$C728="lesson4",'Source NewCleanData'!E728,"")</f>
        <v>requires1&lt;=|S|and|S|&lt;=Max_Depth;</v>
      </c>
      <c r="E63" s="80" t="str">
        <f>IF('Source NewCleanData'!$C728="lesson4",'Source NewCleanData'!F728,"")</f>
        <v>2018-04-30T02:05:43.381Z</v>
      </c>
      <c r="F63" t="str">
        <f t="shared" si="2"/>
        <v>Incorrect</v>
      </c>
      <c r="H63" s="90" t="str">
        <f t="shared" si="0"/>
        <v/>
      </c>
      <c r="J63">
        <v>58</v>
      </c>
      <c r="K63" t="s">
        <v>583</v>
      </c>
      <c r="L63">
        <f t="shared" si="6"/>
        <v>1</v>
      </c>
      <c r="Q63" s="97" t="s">
        <v>121</v>
      </c>
      <c r="R63" s="98">
        <f>DSTDEV($G$5:$H$203,1,R65:R66)</f>
        <v>6.9385053969033663</v>
      </c>
      <c r="S63" s="44"/>
      <c r="T63" s="5"/>
      <c r="U63" s="5"/>
      <c r="V63" s="5"/>
      <c r="W63" s="5"/>
      <c r="X63" s="5"/>
    </row>
    <row r="64" spans="1:24" x14ac:dyDescent="0.3">
      <c r="A64">
        <f>VLOOKUP(C64,'UniqueAuthor#s'!$S$5:$T$60,2,TRUE)</f>
        <v>21</v>
      </c>
      <c r="B64" t="str">
        <f>IF('Source NewCleanData'!$C729="lesson4",'Source NewCleanData'!C729,"")</f>
        <v>lesson4</v>
      </c>
      <c r="C64">
        <f>IF('Source NewCleanData'!$C729="lesson4",'Source NewCleanData'!D729,"")</f>
        <v>381170352</v>
      </c>
      <c r="D64" t="str">
        <f>IF('Source NewCleanData'!$C729="lesson4",'Source NewCleanData'!E729,"")</f>
        <v>requires1&lt;=|S|and1+|T|&lt;=Max_Depth;</v>
      </c>
      <c r="E64" s="80" t="str">
        <f>IF('Source NewCleanData'!$C729="lesson4",'Source NewCleanData'!F729,"")</f>
        <v>2018-04-30T02:06:13.844Z</v>
      </c>
      <c r="F64" t="str">
        <f t="shared" si="2"/>
        <v>Correct</v>
      </c>
      <c r="G64">
        <f>COUNTIF($C$6:$C$199,"="&amp;$C64)</f>
        <v>6</v>
      </c>
      <c r="H64" s="90" t="str">
        <f t="shared" si="0"/>
        <v/>
      </c>
      <c r="J64">
        <v>59</v>
      </c>
      <c r="K64" t="s">
        <v>519</v>
      </c>
      <c r="L64">
        <f t="shared" si="6"/>
        <v>1</v>
      </c>
      <c r="M64" s="13" t="s">
        <v>69</v>
      </c>
      <c r="X64" s="5"/>
    </row>
    <row r="65" spans="1:18" x14ac:dyDescent="0.3">
      <c r="A65">
        <f>VLOOKUP(C65,'UniqueAuthor#s'!$S$5:$T$60,2,TRUE)</f>
        <v>22</v>
      </c>
      <c r="B65" t="str">
        <f>IF('Source NewCleanData'!$C760="lesson4",'Source NewCleanData'!C760,"")</f>
        <v>lesson4</v>
      </c>
      <c r="C65">
        <f>IF('Source NewCleanData'!$C760="lesson4",'Source NewCleanData'!D760,"")</f>
        <v>410358274</v>
      </c>
      <c r="D65" t="str">
        <f>IF('Source NewCleanData'!$C760="lesson4",'Source NewCleanData'!E760,"")</f>
        <v>requires1&gt;=|S|;</v>
      </c>
      <c r="E65" s="80" t="str">
        <f>IF('Source NewCleanData'!$C760="lesson4",'Source NewCleanData'!F760,"")</f>
        <v>2018-04-24T14:17:55.793Z</v>
      </c>
      <c r="F65" t="str">
        <f t="shared" si="2"/>
        <v>Incorrect</v>
      </c>
      <c r="H65" s="90" t="str">
        <f t="shared" si="0"/>
        <v/>
      </c>
      <c r="J65">
        <v>60</v>
      </c>
      <c r="K65" t="s">
        <v>626</v>
      </c>
      <c r="L65">
        <f t="shared" si="6"/>
        <v>1</v>
      </c>
      <c r="M65" s="13" t="s">
        <v>42</v>
      </c>
      <c r="R65" t="s">
        <v>13</v>
      </c>
    </row>
    <row r="66" spans="1:18" x14ac:dyDescent="0.3">
      <c r="A66">
        <f>VLOOKUP(C66,'UniqueAuthor#s'!$S$5:$T$60,2,TRUE)</f>
        <v>22</v>
      </c>
      <c r="B66" t="str">
        <f>IF('Source NewCleanData'!$C761="lesson4",'Source NewCleanData'!C761,"")</f>
        <v>lesson4</v>
      </c>
      <c r="C66">
        <f>IF('Source NewCleanData'!$C761="lesson4",'Source NewCleanData'!D761,"")</f>
        <v>410358274</v>
      </c>
      <c r="D66" t="str">
        <f>IF('Source NewCleanData'!$C761="lesson4",'Source NewCleanData'!E761,"")</f>
        <v>requires1&lt;=|S|;</v>
      </c>
      <c r="E66" s="80" t="str">
        <f>IF('Source NewCleanData'!$C761="lesson4",'Source NewCleanData'!F761,"")</f>
        <v>2018-04-24T14:19:29.890Z</v>
      </c>
      <c r="F66" t="str">
        <f t="shared" si="2"/>
        <v>Incorrect</v>
      </c>
      <c r="H66" s="90" t="str">
        <f t="shared" si="0"/>
        <v/>
      </c>
      <c r="J66">
        <v>61</v>
      </c>
      <c r="K66" t="s">
        <v>627</v>
      </c>
      <c r="L66">
        <f t="shared" si="6"/>
        <v>1</v>
      </c>
      <c r="M66" s="13" t="s">
        <v>42</v>
      </c>
      <c r="R66" t="str">
        <f>"Gave Up"</f>
        <v>Gave Up</v>
      </c>
    </row>
    <row r="67" spans="1:18" x14ac:dyDescent="0.3">
      <c r="A67">
        <f>VLOOKUP(C67,'UniqueAuthor#s'!$S$5:$T$60,2,TRUE)</f>
        <v>22</v>
      </c>
      <c r="B67" t="str">
        <f>IF('Source NewCleanData'!$C762="lesson4",'Source NewCleanData'!C762,"")</f>
        <v>lesson4</v>
      </c>
      <c r="C67">
        <f>IF('Source NewCleanData'!$C762="lesson4",'Source NewCleanData'!D762,"")</f>
        <v>410358274</v>
      </c>
      <c r="D67" t="str">
        <f>IF('Source NewCleanData'!$C762="lesson4",'Source NewCleanData'!E762,"")</f>
        <v>requires1&lt;=|S|and1+|T|&lt;=Max_Depth;</v>
      </c>
      <c r="E67" s="80" t="str">
        <f>IF('Source NewCleanData'!$C762="lesson4",'Source NewCleanData'!F762,"")</f>
        <v>2018-04-24T14:20:35.682Z</v>
      </c>
      <c r="F67" t="str">
        <f t="shared" si="2"/>
        <v>Correct</v>
      </c>
      <c r="H67" s="90" t="str">
        <f t="shared" si="0"/>
        <v/>
      </c>
      <c r="J67">
        <v>62</v>
      </c>
      <c r="K67" t="s">
        <v>490</v>
      </c>
      <c r="L67">
        <f t="shared" si="6"/>
        <v>1</v>
      </c>
      <c r="M67" s="13" t="s">
        <v>42</v>
      </c>
      <c r="N67" s="13" t="s">
        <v>69</v>
      </c>
    </row>
    <row r="68" spans="1:18" x14ac:dyDescent="0.3">
      <c r="A68">
        <f>VLOOKUP(C68,'UniqueAuthor#s'!$S$5:$T$60,2,TRUE)</f>
        <v>22</v>
      </c>
      <c r="B68" t="str">
        <f>IF('Source NewCleanData'!$C790="lesson4",'Source NewCleanData'!C790,"")</f>
        <v>lesson4</v>
      </c>
      <c r="C68">
        <f>IF('Source NewCleanData'!$C790="lesson4",'Source NewCleanData'!D790,"")</f>
        <v>410358274</v>
      </c>
      <c r="D68" t="str">
        <f>IF('Source NewCleanData'!$C790="lesson4",'Source NewCleanData'!E790,"")</f>
        <v>requires1&lt;=|S|;</v>
      </c>
      <c r="E68" s="80" t="str">
        <f>IF('Source NewCleanData'!$C790="lesson4",'Source NewCleanData'!F790,"")</f>
        <v>2018-05-02T16:20:53.905Z</v>
      </c>
      <c r="F68" t="str">
        <f t="shared" si="2"/>
        <v>Incorrect</v>
      </c>
      <c r="H68" s="90" t="str">
        <f t="shared" si="0"/>
        <v/>
      </c>
      <c r="J68">
        <v>63</v>
      </c>
      <c r="K68" t="s">
        <v>628</v>
      </c>
      <c r="L68">
        <f t="shared" si="6"/>
        <v>1</v>
      </c>
      <c r="M68" s="13" t="s">
        <v>39</v>
      </c>
    </row>
    <row r="69" spans="1:18" x14ac:dyDescent="0.3">
      <c r="A69">
        <f>VLOOKUP(C69,'UniqueAuthor#s'!$S$5:$T$60,2,TRUE)</f>
        <v>22</v>
      </c>
      <c r="B69" t="str">
        <f>IF('Source NewCleanData'!$C791="lesson4",'Source NewCleanData'!C791,"")</f>
        <v>lesson4</v>
      </c>
      <c r="C69">
        <f>IF('Source NewCleanData'!$C791="lesson4",'Source NewCleanData'!D791,"")</f>
        <v>410358274</v>
      </c>
      <c r="D69" t="str">
        <f>IF('Source NewCleanData'!$C791="lesson4",'Source NewCleanData'!E791,"")</f>
        <v>requires1=|S|;</v>
      </c>
      <c r="E69" s="80" t="str">
        <f>IF('Source NewCleanData'!$C791="lesson4",'Source NewCleanData'!F791,"")</f>
        <v>2018-05-02T16:21:02.939Z</v>
      </c>
      <c r="F69" t="str">
        <f t="shared" si="2"/>
        <v>Incorrect</v>
      </c>
      <c r="H69" s="90" t="str">
        <f t="shared" si="0"/>
        <v/>
      </c>
      <c r="J69">
        <v>64</v>
      </c>
      <c r="K69" t="s">
        <v>535</v>
      </c>
      <c r="L69">
        <f t="shared" si="6"/>
        <v>1</v>
      </c>
      <c r="M69" s="13" t="s">
        <v>42</v>
      </c>
      <c r="N69" s="13" t="s">
        <v>69</v>
      </c>
    </row>
    <row r="70" spans="1:18" x14ac:dyDescent="0.3">
      <c r="A70">
        <f>VLOOKUP(C70,'UniqueAuthor#s'!$S$5:$T$60,2,TRUE)</f>
        <v>22</v>
      </c>
      <c r="B70" t="str">
        <f>IF('Source NewCleanData'!$C792="lesson4",'Source NewCleanData'!C792,"")</f>
        <v>lesson4</v>
      </c>
      <c r="C70">
        <f>IF('Source NewCleanData'!$C792="lesson4",'Source NewCleanData'!D792,"")</f>
        <v>410358274</v>
      </c>
      <c r="D70" t="str">
        <f>IF('Source NewCleanData'!$C792="lesson4",'Source NewCleanData'!E792,"")</f>
        <v>requires1=|S|and|S|&lt;=Max_Depth;</v>
      </c>
      <c r="E70" s="80" t="str">
        <f>IF('Source NewCleanData'!$C792="lesson4",'Source NewCleanData'!F792,"")</f>
        <v>2018-05-02T16:21:46.431Z</v>
      </c>
      <c r="F70" t="str">
        <f t="shared" si="2"/>
        <v>Incorrect</v>
      </c>
      <c r="H70" s="90" t="str">
        <f t="shared" ref="H70:H113" si="7">IF(AND($G70&gt;0,$F70="Incorrect"),"Gave Up","")</f>
        <v/>
      </c>
      <c r="J70">
        <v>65</v>
      </c>
      <c r="K70" t="s">
        <v>629</v>
      </c>
      <c r="L70">
        <f t="shared" ref="L70:L101" si="8">COUNTIF($D$6:$D$199,"="&amp;$K70)</f>
        <v>1</v>
      </c>
      <c r="M70" s="13" t="s">
        <v>63</v>
      </c>
    </row>
    <row r="71" spans="1:18" x14ac:dyDescent="0.3">
      <c r="A71">
        <f>VLOOKUP(C71,'UniqueAuthor#s'!$S$5:$T$60,2,TRUE)</f>
        <v>22</v>
      </c>
      <c r="B71" t="str">
        <f>IF('Source NewCleanData'!$C793="lesson4",'Source NewCleanData'!C793,"")</f>
        <v>lesson4</v>
      </c>
      <c r="C71">
        <f>IF('Source NewCleanData'!$C793="lesson4",'Source NewCleanData'!D793,"")</f>
        <v>410358274</v>
      </c>
      <c r="D71" t="str">
        <f>IF('Source NewCleanData'!$C793="lesson4",'Source NewCleanData'!E793,"")</f>
        <v>requires1=|S|and1+|S|&lt;=Max_Depth;</v>
      </c>
      <c r="E71" s="80" t="str">
        <f>IF('Source NewCleanData'!$C793="lesson4",'Source NewCleanData'!F793,"")</f>
        <v>2018-05-02T16:22:31.310Z</v>
      </c>
      <c r="F71" t="str">
        <f t="shared" ref="F71:F134" si="9">IF(OR($D71=$R$9,$D71=$R$10,$D71=$R$11,$D71=$R$12,$D71=$R$13,$D71=$R$14,$D71=$R$15,$D71=$R$16,$D71=$R$17,$D71=$R$18,$D71=$R$19,$D71=$R$20,$D71=$R$21,$D71=$R$22,$D71=$R$23,$D71=$R$24),"Correct","Incorrect")</f>
        <v>Incorrect</v>
      </c>
      <c r="H71" s="90" t="str">
        <f t="shared" si="7"/>
        <v/>
      </c>
      <c r="J71">
        <v>66</v>
      </c>
      <c r="K71" t="s">
        <v>584</v>
      </c>
      <c r="L71">
        <f t="shared" si="8"/>
        <v>1</v>
      </c>
    </row>
    <row r="72" spans="1:18" x14ac:dyDescent="0.3">
      <c r="A72">
        <f>VLOOKUP(C72,'UniqueAuthor#s'!$S$5:$T$60,2,TRUE)</f>
        <v>22</v>
      </c>
      <c r="B72" t="str">
        <f>IF('Source NewCleanData'!$C794="lesson4",'Source NewCleanData'!C794,"")</f>
        <v>lesson4</v>
      </c>
      <c r="C72">
        <f>IF('Source NewCleanData'!$C794="lesson4",'Source NewCleanData'!D794,"")</f>
        <v>410358274</v>
      </c>
      <c r="D72" t="str">
        <f>IF('Source NewCleanData'!$C794="lesson4",'Source NewCleanData'!E794,"")</f>
        <v>requires1=|S|and1+|S|=Max_Depth;</v>
      </c>
      <c r="E72" s="80" t="str">
        <f>IF('Source NewCleanData'!$C794="lesson4",'Source NewCleanData'!F794,"")</f>
        <v>2018-05-02T16:23:09.202Z</v>
      </c>
      <c r="F72" t="str">
        <f t="shared" si="9"/>
        <v>Incorrect</v>
      </c>
      <c r="H72" s="90" t="str">
        <f t="shared" si="7"/>
        <v/>
      </c>
      <c r="J72">
        <v>67</v>
      </c>
      <c r="K72" t="s">
        <v>586</v>
      </c>
      <c r="L72">
        <f t="shared" si="8"/>
        <v>1</v>
      </c>
    </row>
    <row r="73" spans="1:18" x14ac:dyDescent="0.3">
      <c r="A73">
        <f>VLOOKUP(C73,'UniqueAuthor#s'!$S$5:$T$60,2,TRUE)</f>
        <v>22</v>
      </c>
      <c r="B73" t="str">
        <f>IF('Source NewCleanData'!$C795="lesson4",'Source NewCleanData'!C795,"")</f>
        <v>lesson4</v>
      </c>
      <c r="C73">
        <f>IF('Source NewCleanData'!$C795="lesson4",'Source NewCleanData'!D795,"")</f>
        <v>410358274</v>
      </c>
      <c r="D73" t="str">
        <f>IF('Source NewCleanData'!$C795="lesson4",'Source NewCleanData'!E795,"")</f>
        <v>requires1=|S|and|S|=Max_Depth;</v>
      </c>
      <c r="E73" s="80" t="str">
        <f>IF('Source NewCleanData'!$C795="lesson4",'Source NewCleanData'!F795,"")</f>
        <v>2018-05-02T16:23:22.638Z</v>
      </c>
      <c r="F73" t="str">
        <f t="shared" si="9"/>
        <v>Incorrect</v>
      </c>
      <c r="H73" s="90" t="str">
        <f t="shared" si="7"/>
        <v/>
      </c>
      <c r="J73">
        <v>68</v>
      </c>
      <c r="K73" t="s">
        <v>630</v>
      </c>
      <c r="L73">
        <f t="shared" si="8"/>
        <v>1</v>
      </c>
      <c r="M73" s="13" t="s">
        <v>36</v>
      </c>
    </row>
    <row r="74" spans="1:18" x14ac:dyDescent="0.3">
      <c r="A74">
        <f>VLOOKUP(C74,'UniqueAuthor#s'!$S$5:$T$60,2,TRUE)</f>
        <v>22</v>
      </c>
      <c r="B74" t="str">
        <f>IF('Source NewCleanData'!$C796="lesson4",'Source NewCleanData'!C796,"")</f>
        <v>lesson4</v>
      </c>
      <c r="C74">
        <f>IF('Source NewCleanData'!$C796="lesson4",'Source NewCleanData'!D796,"")</f>
        <v>410358274</v>
      </c>
      <c r="D74" t="str">
        <f>IF('Source NewCleanData'!$C796="lesson4",'Source NewCleanData'!E796,"")</f>
        <v>requires1=|S|and1+|S|&lt;=Max_Depth;</v>
      </c>
      <c r="E74" s="80" t="str">
        <f>IF('Source NewCleanData'!$C796="lesson4",'Source NewCleanData'!F796,"")</f>
        <v>2018-05-02T16:25:26.726Z</v>
      </c>
      <c r="F74" t="str">
        <f t="shared" si="9"/>
        <v>Incorrect</v>
      </c>
      <c r="H74" s="90" t="str">
        <f t="shared" si="7"/>
        <v/>
      </c>
      <c r="J74">
        <v>69</v>
      </c>
      <c r="K74" t="s">
        <v>631</v>
      </c>
      <c r="L74">
        <f t="shared" si="8"/>
        <v>1</v>
      </c>
      <c r="M74" s="13" t="s">
        <v>39</v>
      </c>
    </row>
    <row r="75" spans="1:18" x14ac:dyDescent="0.3">
      <c r="A75">
        <f>VLOOKUP(C75,'UniqueAuthor#s'!$S$5:$T$60,2,TRUE)</f>
        <v>22</v>
      </c>
      <c r="B75" t="str">
        <f>IF('Source NewCleanData'!$C797="lesson4",'Source NewCleanData'!C797,"")</f>
        <v>lesson4</v>
      </c>
      <c r="C75">
        <f>IF('Source NewCleanData'!$C797="lesson4",'Source NewCleanData'!D797,"")</f>
        <v>410358274</v>
      </c>
      <c r="D75" t="str">
        <f>IF('Source NewCleanData'!$C797="lesson4",'Source NewCleanData'!E797,"")</f>
        <v>requires1=|S|and1&lt;=Max_Depth;</v>
      </c>
      <c r="E75" s="80" t="str">
        <f>IF('Source NewCleanData'!$C797="lesson4",'Source NewCleanData'!F797,"")</f>
        <v>2018-05-02T16:26:32.255Z</v>
      </c>
      <c r="F75" t="str">
        <f t="shared" si="9"/>
        <v>Incorrect</v>
      </c>
      <c r="H75" s="90" t="str">
        <f t="shared" si="7"/>
        <v/>
      </c>
      <c r="J75">
        <v>70</v>
      </c>
      <c r="K75" t="s">
        <v>632</v>
      </c>
      <c r="L75">
        <f t="shared" si="8"/>
        <v>1</v>
      </c>
      <c r="M75" s="13" t="s">
        <v>39</v>
      </c>
    </row>
    <row r="76" spans="1:18" x14ac:dyDescent="0.3">
      <c r="A76">
        <f>VLOOKUP(C76,'UniqueAuthor#s'!$S$5:$T$60,2,TRUE)</f>
        <v>22</v>
      </c>
      <c r="B76" t="str">
        <f>IF('Source NewCleanData'!$C798="lesson4",'Source NewCleanData'!C798,"")</f>
        <v>lesson4</v>
      </c>
      <c r="C76">
        <f>IF('Source NewCleanData'!$C798="lesson4",'Source NewCleanData'!D798,"")</f>
        <v>410358274</v>
      </c>
      <c r="D76" t="str">
        <f>IF('Source NewCleanData'!$C798="lesson4",'Source NewCleanData'!E798,"")</f>
        <v>requires1=|S|and1=Max_Depth;</v>
      </c>
      <c r="E76" s="80" t="str">
        <f>IF('Source NewCleanData'!$C798="lesson4",'Source NewCleanData'!F798,"")</f>
        <v>2018-05-02T16:26:44.037Z</v>
      </c>
      <c r="F76" t="str">
        <f t="shared" si="9"/>
        <v>Incorrect</v>
      </c>
      <c r="H76" s="90" t="str">
        <f t="shared" si="7"/>
        <v/>
      </c>
      <c r="J76">
        <v>71</v>
      </c>
      <c r="K76" t="s">
        <v>633</v>
      </c>
      <c r="L76">
        <f t="shared" si="8"/>
        <v>1</v>
      </c>
      <c r="M76" s="13" t="s">
        <v>39</v>
      </c>
    </row>
    <row r="77" spans="1:18" x14ac:dyDescent="0.3">
      <c r="A77">
        <f>VLOOKUP(C77,'UniqueAuthor#s'!$S$5:$T$60,2,TRUE)</f>
        <v>22</v>
      </c>
      <c r="B77" t="str">
        <f>IF('Source NewCleanData'!$C799="lesson4",'Source NewCleanData'!C799,"")</f>
        <v>lesson4</v>
      </c>
      <c r="C77">
        <f>IF('Source NewCleanData'!$C799="lesson4",'Source NewCleanData'!D799,"")</f>
        <v>410358274</v>
      </c>
      <c r="D77" t="str">
        <f>IF('Source NewCleanData'!$C799="lesson4",'Source NewCleanData'!E799,"")</f>
        <v>requires1=|S|andT&lt;=Max_Depth;</v>
      </c>
      <c r="E77" s="80" t="str">
        <f>IF('Source NewCleanData'!$C799="lesson4",'Source NewCleanData'!F799,"")</f>
        <v>2018-05-02T16:28:26.120Z</v>
      </c>
      <c r="F77" t="str">
        <f t="shared" si="9"/>
        <v>Incorrect</v>
      </c>
      <c r="H77" s="90" t="str">
        <f t="shared" si="7"/>
        <v/>
      </c>
      <c r="J77">
        <v>72</v>
      </c>
      <c r="K77" t="s">
        <v>634</v>
      </c>
      <c r="L77">
        <f t="shared" si="8"/>
        <v>1</v>
      </c>
      <c r="M77" s="13" t="s">
        <v>39</v>
      </c>
    </row>
    <row r="78" spans="1:18" x14ac:dyDescent="0.3">
      <c r="A78">
        <f>VLOOKUP(C78,'UniqueAuthor#s'!$S$5:$T$60,2,TRUE)</f>
        <v>22</v>
      </c>
      <c r="B78" t="str">
        <f>IF('Source NewCleanData'!$C800="lesson4",'Source NewCleanData'!C800,"")</f>
        <v>lesson4</v>
      </c>
      <c r="C78">
        <f>IF('Source NewCleanData'!$C800="lesson4",'Source NewCleanData'!D800,"")</f>
        <v>410358274</v>
      </c>
      <c r="D78" t="str">
        <f>IF('Source NewCleanData'!$C800="lesson4",'Source NewCleanData'!E800,"")</f>
        <v>requires1=|S|and1+T&lt;=Max_Depth;</v>
      </c>
      <c r="E78" s="80" t="str">
        <f>IF('Source NewCleanData'!$C800="lesson4",'Source NewCleanData'!F800,"")</f>
        <v>2018-05-02T16:28:39.969Z</v>
      </c>
      <c r="F78" t="str">
        <f t="shared" si="9"/>
        <v>Incorrect</v>
      </c>
      <c r="H78" s="90" t="str">
        <f t="shared" si="7"/>
        <v/>
      </c>
      <c r="J78">
        <v>73</v>
      </c>
      <c r="K78" t="s">
        <v>635</v>
      </c>
      <c r="L78">
        <f t="shared" si="8"/>
        <v>1</v>
      </c>
      <c r="M78" s="13" t="s">
        <v>39</v>
      </c>
    </row>
    <row r="79" spans="1:18" x14ac:dyDescent="0.3">
      <c r="A79">
        <f>VLOOKUP(C79,'UniqueAuthor#s'!$S$5:$T$60,2,TRUE)</f>
        <v>22</v>
      </c>
      <c r="B79" t="str">
        <f>IF('Source NewCleanData'!$C801="lesson4",'Source NewCleanData'!C801,"")</f>
        <v>lesson4</v>
      </c>
      <c r="C79">
        <f>IF('Source NewCleanData'!$C801="lesson4",'Source NewCleanData'!D801,"")</f>
        <v>410358274</v>
      </c>
      <c r="D79" t="str">
        <f>IF('Source NewCleanData'!$C801="lesson4",'Source NewCleanData'!E801,"")</f>
        <v>requires1=|S|andS=Empty_String;</v>
      </c>
      <c r="E79" s="80" t="str">
        <f>IF('Source NewCleanData'!$C801="lesson4",'Source NewCleanData'!F801,"")</f>
        <v>2018-05-02T16:29:23.233Z</v>
      </c>
      <c r="F79" t="str">
        <f t="shared" si="9"/>
        <v>Incorrect</v>
      </c>
      <c r="H79" s="90" t="str">
        <f t="shared" si="7"/>
        <v/>
      </c>
      <c r="J79">
        <v>74</v>
      </c>
      <c r="K79" t="s">
        <v>636</v>
      </c>
      <c r="L79">
        <f t="shared" si="8"/>
        <v>1</v>
      </c>
      <c r="M79" s="13" t="s">
        <v>39</v>
      </c>
    </row>
    <row r="80" spans="1:18" x14ac:dyDescent="0.3">
      <c r="A80">
        <f>VLOOKUP(C80,'UniqueAuthor#s'!$S$5:$T$60,2,TRUE)</f>
        <v>22</v>
      </c>
      <c r="B80" t="str">
        <f>IF('Source NewCleanData'!$C802="lesson4",'Source NewCleanData'!C802,"")</f>
        <v>lesson4</v>
      </c>
      <c r="C80">
        <f>IF('Source NewCleanData'!$C802="lesson4",'Source NewCleanData'!D802,"")</f>
        <v>410358274</v>
      </c>
      <c r="D80" t="str">
        <f>IF('Source NewCleanData'!$C802="lesson4",'Source NewCleanData'!E802,"")</f>
        <v>requires1=|S|andT&lt;=Max_Depth;</v>
      </c>
      <c r="E80" s="80" t="str">
        <f>IF('Source NewCleanData'!$C802="lesson4",'Source NewCleanData'!F802,"")</f>
        <v>2018-05-02T16:29:47.963Z</v>
      </c>
      <c r="F80" t="str">
        <f t="shared" si="9"/>
        <v>Incorrect</v>
      </c>
      <c r="H80" s="90" t="str">
        <f t="shared" si="7"/>
        <v/>
      </c>
      <c r="J80">
        <v>75</v>
      </c>
      <c r="K80" t="s">
        <v>637</v>
      </c>
      <c r="L80">
        <f t="shared" si="8"/>
        <v>1</v>
      </c>
      <c r="M80" s="13" t="s">
        <v>39</v>
      </c>
    </row>
    <row r="81" spans="1:15" x14ac:dyDescent="0.3">
      <c r="A81">
        <f>VLOOKUP(C81,'UniqueAuthor#s'!$S$5:$T$60,2,TRUE)</f>
        <v>22</v>
      </c>
      <c r="B81" t="str">
        <f>IF('Source NewCleanData'!$C803="lesson4",'Source NewCleanData'!C803,"")</f>
        <v>lesson4</v>
      </c>
      <c r="C81">
        <f>IF('Source NewCleanData'!$C803="lesson4",'Source NewCleanData'!D803,"")</f>
        <v>410358274</v>
      </c>
      <c r="D81" t="str">
        <f>IF('Source NewCleanData'!$C803="lesson4",'Source NewCleanData'!E803,"")</f>
        <v>requires1=|S|and|T|&lt;=Max_Depth;</v>
      </c>
      <c r="E81" s="80" t="str">
        <f>IF('Source NewCleanData'!$C803="lesson4",'Source NewCleanData'!F803,"")</f>
        <v>2018-05-02T16:29:59.876Z</v>
      </c>
      <c r="F81" t="str">
        <f t="shared" si="9"/>
        <v>Incorrect</v>
      </c>
      <c r="H81" s="90" t="str">
        <f t="shared" si="7"/>
        <v/>
      </c>
      <c r="J81">
        <v>76</v>
      </c>
      <c r="K81" t="s">
        <v>638</v>
      </c>
      <c r="L81">
        <f t="shared" si="8"/>
        <v>1</v>
      </c>
      <c r="M81" s="13" t="s">
        <v>39</v>
      </c>
    </row>
    <row r="82" spans="1:15" x14ac:dyDescent="0.3">
      <c r="A82">
        <f>VLOOKUP(C82,'UniqueAuthor#s'!$S$5:$T$60,2,TRUE)</f>
        <v>22</v>
      </c>
      <c r="B82" t="str">
        <f>IF('Source NewCleanData'!$C804="lesson4",'Source NewCleanData'!C804,"")</f>
        <v>lesson4</v>
      </c>
      <c r="C82">
        <f>IF('Source NewCleanData'!$C804="lesson4",'Source NewCleanData'!D804,"")</f>
        <v>410358274</v>
      </c>
      <c r="D82" t="str">
        <f>IF('Source NewCleanData'!$C804="lesson4",'Source NewCleanData'!E804,"")</f>
        <v>requires1=|S|and1+|T|&lt;=Max_Depth;</v>
      </c>
      <c r="E82" s="80" t="str">
        <f>IF('Source NewCleanData'!$C804="lesson4",'Source NewCleanData'!F804,"")</f>
        <v>2018-05-02T16:30:14.082Z</v>
      </c>
      <c r="F82" t="str">
        <f t="shared" si="9"/>
        <v>Incorrect</v>
      </c>
      <c r="H82" s="90" t="str">
        <f t="shared" si="7"/>
        <v/>
      </c>
      <c r="J82">
        <v>77</v>
      </c>
      <c r="K82" t="s">
        <v>639</v>
      </c>
      <c r="L82">
        <f t="shared" si="8"/>
        <v>1</v>
      </c>
      <c r="M82" s="13" t="s">
        <v>42</v>
      </c>
      <c r="N82" s="13" t="s">
        <v>69</v>
      </c>
    </row>
    <row r="83" spans="1:15" x14ac:dyDescent="0.3">
      <c r="A83">
        <f>VLOOKUP(C83,'UniqueAuthor#s'!$S$5:$T$60,2,TRUE)</f>
        <v>22</v>
      </c>
      <c r="B83" t="str">
        <f>IF('Source NewCleanData'!$C812="lesson4",'Source NewCleanData'!C812,"")</f>
        <v>lesson4</v>
      </c>
      <c r="C83">
        <f>IF('Source NewCleanData'!$C812="lesson4",'Source NewCleanData'!D812,"")</f>
        <v>410358274</v>
      </c>
      <c r="D83" t="str">
        <f>IF('Source NewCleanData'!$C812="lesson4",'Source NewCleanData'!E812,"")</f>
        <v>requires1=|S|and1+|T|&lt;=Max_Depth;</v>
      </c>
      <c r="E83" s="80" t="str">
        <f>IF('Source NewCleanData'!$C812="lesson4",'Source NewCleanData'!F812,"")</f>
        <v>2018-05-02T16:35:46.681Z</v>
      </c>
      <c r="F83" t="str">
        <f t="shared" si="9"/>
        <v>Incorrect</v>
      </c>
      <c r="H83" s="90" t="str">
        <f t="shared" si="7"/>
        <v/>
      </c>
      <c r="J83">
        <v>78</v>
      </c>
      <c r="K83" t="s">
        <v>576</v>
      </c>
      <c r="L83">
        <f t="shared" si="8"/>
        <v>1</v>
      </c>
    </row>
    <row r="84" spans="1:15" x14ac:dyDescent="0.3">
      <c r="A84">
        <f>VLOOKUP(C84,'UniqueAuthor#s'!$S$5:$T$60,2,TRUE)</f>
        <v>22</v>
      </c>
      <c r="B84" t="str">
        <f>IF('Source NewCleanData'!$C819="lesson4",'Source NewCleanData'!C819,"")</f>
        <v>lesson4</v>
      </c>
      <c r="C84">
        <f>IF('Source NewCleanData'!$C819="lesson4",'Source NewCleanData'!D819,"")</f>
        <v>410358274</v>
      </c>
      <c r="D84" t="str">
        <f>IF('Source NewCleanData'!$C819="lesson4",'Source NewCleanData'!E819,"")</f>
        <v>requires1=|S|and1+|T|&lt;=Max_Depth;</v>
      </c>
      <c r="E84" s="80" t="str">
        <f>IF('Source NewCleanData'!$C819="lesson4",'Source NewCleanData'!F819,"")</f>
        <v>2018-05-03T10:37:19.558Z</v>
      </c>
      <c r="F84" t="str">
        <f t="shared" si="9"/>
        <v>Incorrect</v>
      </c>
      <c r="G84">
        <f>COUNTIF($C$6:$C$199,"="&amp;$C84)</f>
        <v>20</v>
      </c>
      <c r="H84" s="90" t="str">
        <f t="shared" si="7"/>
        <v>Gave Up</v>
      </c>
      <c r="J84">
        <v>79</v>
      </c>
      <c r="K84" t="s">
        <v>640</v>
      </c>
      <c r="L84">
        <f t="shared" si="8"/>
        <v>1</v>
      </c>
      <c r="M84" s="13" t="s">
        <v>42</v>
      </c>
      <c r="N84" s="13" t="s">
        <v>69</v>
      </c>
    </row>
    <row r="85" spans="1:15" x14ac:dyDescent="0.3">
      <c r="A85">
        <f>VLOOKUP(C85,'UniqueAuthor#s'!$S$5:$T$60,2,TRUE)</f>
        <v>23</v>
      </c>
      <c r="B85" t="str">
        <f>IF('Source NewCleanData'!$C833="lesson4",'Source NewCleanData'!C833,"")</f>
        <v>lesson4</v>
      </c>
      <c r="C85">
        <f>IF('Source NewCleanData'!$C833="lesson4",'Source NewCleanData'!D833,"")</f>
        <v>432230568</v>
      </c>
      <c r="D85" t="str">
        <f>IF('Source NewCleanData'!$C833="lesson4",'Source NewCleanData'!E833,"")</f>
        <v>requires|S|&gt;0&amp;|T|&gt;0;</v>
      </c>
      <c r="E85" s="80" t="str">
        <f>IF('Source NewCleanData'!$C833="lesson4",'Source NewCleanData'!F833,"")</f>
        <v>2018-04-26T17:08:28.481Z</v>
      </c>
      <c r="F85" t="str">
        <f t="shared" si="9"/>
        <v>Incorrect</v>
      </c>
      <c r="H85" s="90" t="str">
        <f t="shared" si="7"/>
        <v/>
      </c>
      <c r="J85">
        <v>80</v>
      </c>
      <c r="K85" t="s">
        <v>641</v>
      </c>
      <c r="L85">
        <f t="shared" si="8"/>
        <v>1</v>
      </c>
      <c r="M85" s="13" t="s">
        <v>42</v>
      </c>
      <c r="N85" s="13" t="s">
        <v>69</v>
      </c>
    </row>
    <row r="86" spans="1:15" x14ac:dyDescent="0.3">
      <c r="A86">
        <f>VLOOKUP(C86,'UniqueAuthor#s'!$S$5:$T$60,2,TRUE)</f>
        <v>23</v>
      </c>
      <c r="B86" t="str">
        <f>IF('Source NewCleanData'!$C834="lesson4",'Source NewCleanData'!C834,"")</f>
        <v>lesson4</v>
      </c>
      <c r="C86">
        <f>IF('Source NewCleanData'!$C834="lesson4",'Source NewCleanData'!D834,"")</f>
        <v>432230568</v>
      </c>
      <c r="D86" t="str">
        <f>IF('Source NewCleanData'!$C834="lesson4",'Source NewCleanData'!E834,"")</f>
        <v>requires|S|&gt;0&amp;|T|&lt;Max_Depth;</v>
      </c>
      <c r="E86" s="80" t="str">
        <f>IF('Source NewCleanData'!$C834="lesson4",'Source NewCleanData'!F834,"")</f>
        <v>2018-04-26T17:09:09.293Z</v>
      </c>
      <c r="F86" t="str">
        <f t="shared" si="9"/>
        <v>Incorrect</v>
      </c>
      <c r="H86" s="90" t="str">
        <f t="shared" si="7"/>
        <v/>
      </c>
      <c r="J86">
        <v>81</v>
      </c>
      <c r="K86" t="s">
        <v>642</v>
      </c>
      <c r="L86">
        <f t="shared" si="8"/>
        <v>1</v>
      </c>
      <c r="M86" s="13" t="s">
        <v>39</v>
      </c>
    </row>
    <row r="87" spans="1:15" x14ac:dyDescent="0.3">
      <c r="A87">
        <f>VLOOKUP(C87,'UniqueAuthor#s'!$S$5:$T$60,2,TRUE)</f>
        <v>23</v>
      </c>
      <c r="B87" t="str">
        <f>IF('Source NewCleanData'!$C835="lesson4",'Source NewCleanData'!C835,"")</f>
        <v>lesson4</v>
      </c>
      <c r="C87">
        <f>IF('Source NewCleanData'!$C835="lesson4",'Source NewCleanData'!D835,"")</f>
        <v>432230568</v>
      </c>
      <c r="D87" t="str">
        <f>IF('Source NewCleanData'!$C835="lesson4",'Source NewCleanData'!E835,"")</f>
        <v>requires|S|&gt;0and|T|&lt;Max_Depth;</v>
      </c>
      <c r="E87" s="80" t="str">
        <f>IF('Source NewCleanData'!$C835="lesson4",'Source NewCleanData'!F835,"")</f>
        <v>2018-04-26T17:09:17.902Z</v>
      </c>
      <c r="F87" t="str">
        <f t="shared" si="9"/>
        <v>Correct</v>
      </c>
      <c r="G87">
        <f>COUNTIF($C$6:$C$199,"="&amp;$C87)</f>
        <v>3</v>
      </c>
      <c r="H87" s="90" t="str">
        <f t="shared" si="7"/>
        <v/>
      </c>
      <c r="J87">
        <v>82</v>
      </c>
      <c r="K87" t="s">
        <v>643</v>
      </c>
      <c r="L87">
        <f t="shared" si="8"/>
        <v>1</v>
      </c>
      <c r="M87" s="13" t="s">
        <v>39</v>
      </c>
    </row>
    <row r="88" spans="1:15" x14ac:dyDescent="0.3">
      <c r="A88">
        <f>VLOOKUP(C88,'UniqueAuthor#s'!$S$5:$T$60,2,TRUE)</f>
        <v>24</v>
      </c>
      <c r="B88" t="str">
        <f>IF('Source NewCleanData'!$C850="lesson4",'Source NewCleanData'!C850,"")</f>
        <v>lesson4</v>
      </c>
      <c r="C88">
        <f>IF('Source NewCleanData'!$C850="lesson4",'Source NewCleanData'!D850,"")</f>
        <v>457228378</v>
      </c>
      <c r="D88" t="str">
        <f>IF('Source NewCleanData'!$C850="lesson4",'Source NewCleanData'!E850,"")</f>
        <v>requires1&lt;=|S|and|T|&lt;=Max_Depth;</v>
      </c>
      <c r="E88" s="80" t="str">
        <f>IF('Source NewCleanData'!$C850="lesson4",'Source NewCleanData'!F850,"")</f>
        <v>2018-04-29T22:00:13.913Z</v>
      </c>
      <c r="F88" t="str">
        <f t="shared" si="9"/>
        <v>Incorrect</v>
      </c>
      <c r="H88" s="90" t="str">
        <f t="shared" si="7"/>
        <v/>
      </c>
      <c r="J88">
        <v>83</v>
      </c>
      <c r="K88" t="s">
        <v>644</v>
      </c>
      <c r="L88">
        <f t="shared" si="8"/>
        <v>1</v>
      </c>
      <c r="M88" s="13" t="s">
        <v>42</v>
      </c>
      <c r="N88" t="s">
        <v>39</v>
      </c>
    </row>
    <row r="89" spans="1:15" x14ac:dyDescent="0.3">
      <c r="A89">
        <f>VLOOKUP(C89,'UniqueAuthor#s'!$S$5:$T$60,2,TRUE)</f>
        <v>24</v>
      </c>
      <c r="B89" t="str">
        <f>IF('Source NewCleanData'!$C851="lesson4",'Source NewCleanData'!C851,"")</f>
        <v>lesson4</v>
      </c>
      <c r="C89">
        <f>IF('Source NewCleanData'!$C851="lesson4",'Source NewCleanData'!D851,"")</f>
        <v>457228378</v>
      </c>
      <c r="D89" t="str">
        <f>IF('Source NewCleanData'!$C851="lesson4",'Source NewCleanData'!E851,"")</f>
        <v>requires1&lt;=|S|and|T|&lt;Max_Depth;</v>
      </c>
      <c r="E89" s="80" t="str">
        <f>IF('Source NewCleanData'!$C851="lesson4",'Source NewCleanData'!F851,"")</f>
        <v>2018-04-29T22:00:24.931Z</v>
      </c>
      <c r="F89" t="str">
        <f t="shared" si="9"/>
        <v>Correct</v>
      </c>
      <c r="G89">
        <f>COUNTIF($C$6:$C$199,"="&amp;$C89)</f>
        <v>2</v>
      </c>
      <c r="H89" s="90" t="str">
        <f t="shared" si="7"/>
        <v/>
      </c>
      <c r="J89">
        <v>84</v>
      </c>
      <c r="K89" t="s">
        <v>645</v>
      </c>
      <c r="L89">
        <f t="shared" si="8"/>
        <v>1</v>
      </c>
      <c r="M89" t="s">
        <v>39</v>
      </c>
    </row>
    <row r="90" spans="1:15" x14ac:dyDescent="0.3">
      <c r="A90">
        <f>VLOOKUP(C90,'UniqueAuthor#s'!$S$5:$T$60,2,TRUE)</f>
        <v>25</v>
      </c>
      <c r="B90" t="str">
        <f>IF('Source NewCleanData'!$C873="lesson4",'Source NewCleanData'!C873,"")</f>
        <v>lesson4</v>
      </c>
      <c r="C90">
        <f>IF('Source NewCleanData'!$C873="lesson4",'Source NewCleanData'!D873,"")</f>
        <v>459045734</v>
      </c>
      <c r="D90" t="str">
        <f>IF('Source NewCleanData'!$C873="lesson4",'Source NewCleanData'!E873,"")</f>
        <v>requirestrue;</v>
      </c>
      <c r="E90" s="80" t="str">
        <f>IF('Source NewCleanData'!$C873="lesson4",'Source NewCleanData'!F873,"")</f>
        <v>2018-04-29T15:10:18.160Z</v>
      </c>
      <c r="F90" t="str">
        <f t="shared" si="9"/>
        <v>Incorrect</v>
      </c>
      <c r="H90" s="90" t="str">
        <f t="shared" si="7"/>
        <v/>
      </c>
      <c r="J90">
        <v>85</v>
      </c>
      <c r="K90" t="s">
        <v>646</v>
      </c>
      <c r="L90">
        <f t="shared" si="8"/>
        <v>1</v>
      </c>
      <c r="M90" s="13" t="s">
        <v>42</v>
      </c>
      <c r="N90" t="s">
        <v>39</v>
      </c>
    </row>
    <row r="91" spans="1:15" x14ac:dyDescent="0.3">
      <c r="A91">
        <f>VLOOKUP(C91,'UniqueAuthor#s'!$S$5:$T$60,2,TRUE)</f>
        <v>25</v>
      </c>
      <c r="B91" t="str">
        <f>IF('Source NewCleanData'!$C874="lesson4",'Source NewCleanData'!C874,"")</f>
        <v>lesson4</v>
      </c>
      <c r="C91">
        <f>IF('Source NewCleanData'!$C874="lesson4",'Source NewCleanData'!D874,"")</f>
        <v>459045734</v>
      </c>
      <c r="D91" t="str">
        <f>IF('Source NewCleanData'!$C874="lesson4",'Source NewCleanData'!E874,"")</f>
        <v>requires|S|&gt;0;</v>
      </c>
      <c r="E91" s="80" t="str">
        <f>IF('Source NewCleanData'!$C874="lesson4",'Source NewCleanData'!F874,"")</f>
        <v>2018-04-29T15:10:43.338Z</v>
      </c>
      <c r="F91" t="str">
        <f t="shared" si="9"/>
        <v>Incorrect</v>
      </c>
      <c r="H91" s="90" t="str">
        <f t="shared" si="7"/>
        <v/>
      </c>
      <c r="J91">
        <v>86</v>
      </c>
      <c r="K91" t="s">
        <v>647</v>
      </c>
      <c r="L91">
        <f t="shared" si="8"/>
        <v>1</v>
      </c>
      <c r="M91" s="13" t="s">
        <v>42</v>
      </c>
      <c r="N91" t="s">
        <v>39</v>
      </c>
    </row>
    <row r="92" spans="1:15" x14ac:dyDescent="0.3">
      <c r="A92">
        <f>VLOOKUP(C92,'UniqueAuthor#s'!$S$5:$T$60,2,TRUE)</f>
        <v>25</v>
      </c>
      <c r="B92" t="str">
        <f>IF('Source NewCleanData'!$C875="lesson4",'Source NewCleanData'!C875,"")</f>
        <v>lesson4</v>
      </c>
      <c r="C92">
        <f>IF('Source NewCleanData'!$C875="lesson4",'Source NewCleanData'!D875,"")</f>
        <v>459045734</v>
      </c>
      <c r="D92" t="str">
        <f>IF('Source NewCleanData'!$C875="lesson4",'Source NewCleanData'!E875,"")</f>
        <v>requires|S|&gt;0and|T|&lt;3;</v>
      </c>
      <c r="E92" s="80" t="str">
        <f>IF('Source NewCleanData'!$C875="lesson4",'Source NewCleanData'!F875,"")</f>
        <v>2018-04-29T15:11:01.331Z</v>
      </c>
      <c r="F92" t="str">
        <f t="shared" si="9"/>
        <v>Correct</v>
      </c>
      <c r="G92">
        <f>COUNTIF($C$6:$C$199,"="&amp;$C92)</f>
        <v>3</v>
      </c>
      <c r="H92" s="90" t="str">
        <f t="shared" si="7"/>
        <v/>
      </c>
      <c r="J92">
        <v>87</v>
      </c>
      <c r="K92" t="s">
        <v>648</v>
      </c>
      <c r="L92">
        <f t="shared" si="8"/>
        <v>1</v>
      </c>
      <c r="M92" s="13" t="s">
        <v>42</v>
      </c>
      <c r="N92" s="5" t="s">
        <v>19</v>
      </c>
      <c r="O92" s="5" t="s">
        <v>18</v>
      </c>
    </row>
    <row r="93" spans="1:15" x14ac:dyDescent="0.3">
      <c r="A93">
        <f>VLOOKUP(C93,'UniqueAuthor#s'!$S$5:$T$60,2,TRUE)</f>
        <v>26</v>
      </c>
      <c r="B93" t="str">
        <f>IF('Source NewCleanData'!$C896="lesson4",'Source NewCleanData'!C896,"")</f>
        <v>lesson4</v>
      </c>
      <c r="C93">
        <f>IF('Source NewCleanData'!$C896="lesson4",'Source NewCleanData'!D896,"")</f>
        <v>472308960</v>
      </c>
      <c r="D93" t="str">
        <f>IF('Source NewCleanData'!$C896="lesson4",'Source NewCleanData'!E896,"")</f>
        <v>requires|S|&gt;=1and|T|=&lt;=0;</v>
      </c>
      <c r="E93" s="80" t="str">
        <f>IF('Source NewCleanData'!$C896="lesson4",'Source NewCleanData'!F896,"")</f>
        <v>2018-04-24T14:34:46.944Z</v>
      </c>
      <c r="F93" t="str">
        <f t="shared" si="9"/>
        <v>Incorrect</v>
      </c>
      <c r="H93" s="90" t="str">
        <f t="shared" si="7"/>
        <v/>
      </c>
      <c r="J93">
        <v>88</v>
      </c>
      <c r="K93" t="s">
        <v>649</v>
      </c>
      <c r="L93">
        <f t="shared" si="8"/>
        <v>1</v>
      </c>
      <c r="M93" s="13" t="s">
        <v>42</v>
      </c>
      <c r="N93" s="5" t="s">
        <v>19</v>
      </c>
      <c r="O93" s="5" t="s">
        <v>18</v>
      </c>
    </row>
    <row r="94" spans="1:15" x14ac:dyDescent="0.3">
      <c r="A94">
        <f>VLOOKUP(C94,'UniqueAuthor#s'!$S$5:$T$60,2,TRUE)</f>
        <v>26</v>
      </c>
      <c r="B94" t="str">
        <f>IF('Source NewCleanData'!$C897="lesson4",'Source NewCleanData'!C897,"")</f>
        <v>lesson4</v>
      </c>
      <c r="C94">
        <f>IF('Source NewCleanData'!$C897="lesson4",'Source NewCleanData'!D897,"")</f>
        <v>472308960</v>
      </c>
      <c r="D94" t="str">
        <f>IF('Source NewCleanData'!$C897="lesson4",'Source NewCleanData'!E897,"")</f>
        <v>requires|S|&gt;=1;</v>
      </c>
      <c r="E94" s="80" t="str">
        <f>IF('Source NewCleanData'!$C897="lesson4",'Source NewCleanData'!F897,"")</f>
        <v>2018-04-24T14:35:29.679Z</v>
      </c>
      <c r="F94" t="str">
        <f t="shared" si="9"/>
        <v>Incorrect</v>
      </c>
      <c r="H94" s="90" t="str">
        <f t="shared" si="7"/>
        <v/>
      </c>
      <c r="J94">
        <v>89</v>
      </c>
      <c r="K94" t="s">
        <v>650</v>
      </c>
      <c r="L94">
        <f t="shared" si="8"/>
        <v>1</v>
      </c>
      <c r="M94" s="13" t="s">
        <v>42</v>
      </c>
      <c r="N94" s="13" t="s">
        <v>69</v>
      </c>
    </row>
    <row r="95" spans="1:15" x14ac:dyDescent="0.3">
      <c r="A95">
        <f>VLOOKUP(C95,'UniqueAuthor#s'!$S$5:$T$60,2,TRUE)</f>
        <v>26</v>
      </c>
      <c r="B95" t="str">
        <f>IF('Source NewCleanData'!$C898="lesson4",'Source NewCleanData'!C898,"")</f>
        <v>lesson4</v>
      </c>
      <c r="C95">
        <f>IF('Source NewCleanData'!$C898="lesson4",'Source NewCleanData'!D898,"")</f>
        <v>472308960</v>
      </c>
      <c r="D95" t="str">
        <f>IF('Source NewCleanData'!$C898="lesson4",'Source NewCleanData'!E898,"")</f>
        <v>requires|S|&gt;=1and|T|&gt;=0;</v>
      </c>
      <c r="E95" s="80" t="str">
        <f>IF('Source NewCleanData'!$C898="lesson4",'Source NewCleanData'!F898,"")</f>
        <v>2018-04-24T14:36:14.359Z</v>
      </c>
      <c r="F95" t="str">
        <f t="shared" si="9"/>
        <v>Incorrect</v>
      </c>
      <c r="H95" s="90" t="str">
        <f t="shared" si="7"/>
        <v/>
      </c>
      <c r="J95">
        <v>90</v>
      </c>
      <c r="K95" t="s">
        <v>651</v>
      </c>
      <c r="L95">
        <f t="shared" si="8"/>
        <v>1</v>
      </c>
      <c r="M95" s="13" t="s">
        <v>42</v>
      </c>
      <c r="N95" s="13" t="s">
        <v>69</v>
      </c>
    </row>
    <row r="96" spans="1:15" x14ac:dyDescent="0.3">
      <c r="A96">
        <f>VLOOKUP(C96,'UniqueAuthor#s'!$S$5:$T$60,2,TRUE)</f>
        <v>26</v>
      </c>
      <c r="B96" t="str">
        <f>IF('Source NewCleanData'!$C899="lesson4",'Source NewCleanData'!C899,"")</f>
        <v>lesson4</v>
      </c>
      <c r="C96">
        <f>IF('Source NewCleanData'!$C899="lesson4",'Source NewCleanData'!D899,"")</f>
        <v>472308960</v>
      </c>
      <c r="D96" t="str">
        <f>IF('Source NewCleanData'!$C899="lesson4",'Source NewCleanData'!E899,"")</f>
        <v>requires|S|&gt;=1and|T|=0;</v>
      </c>
      <c r="E96" s="80" t="str">
        <f>IF('Source NewCleanData'!$C899="lesson4",'Source NewCleanData'!F899,"")</f>
        <v>2018-04-24T14:37:02.852Z</v>
      </c>
      <c r="F96" t="str">
        <f t="shared" si="9"/>
        <v>Incorrect</v>
      </c>
      <c r="H96" s="90" t="str">
        <f t="shared" si="7"/>
        <v/>
      </c>
      <c r="J96">
        <v>91</v>
      </c>
      <c r="K96" t="s">
        <v>652</v>
      </c>
      <c r="L96">
        <f t="shared" si="8"/>
        <v>1</v>
      </c>
      <c r="M96" s="13" t="s">
        <v>42</v>
      </c>
      <c r="N96" s="5" t="s">
        <v>19</v>
      </c>
      <c r="O96" s="5" t="s">
        <v>18</v>
      </c>
    </row>
    <row r="97" spans="1:15" x14ac:dyDescent="0.3">
      <c r="A97">
        <f>VLOOKUP(C97,'UniqueAuthor#s'!$S$5:$T$60,2,TRUE)</f>
        <v>26</v>
      </c>
      <c r="B97" t="str">
        <f>IF('Source NewCleanData'!$C917="lesson4",'Source NewCleanData'!C917,"")</f>
        <v>lesson4</v>
      </c>
      <c r="C97">
        <f>IF('Source NewCleanData'!$C917="lesson4",'Source NewCleanData'!D917,"")</f>
        <v>472308960</v>
      </c>
      <c r="D97" t="str">
        <f>IF('Source NewCleanData'!$C917="lesson4",'Source NewCleanData'!E917,"")</f>
        <v>requires|S|&gt;=1and|T|&gt;=0;</v>
      </c>
      <c r="E97" s="80" t="str">
        <f>IF('Source NewCleanData'!$C917="lesson4",'Source NewCleanData'!F917,"")</f>
        <v>2018-04-24T14:51:23.822Z</v>
      </c>
      <c r="F97" t="str">
        <f t="shared" si="9"/>
        <v>Incorrect</v>
      </c>
      <c r="H97" s="90" t="str">
        <f t="shared" si="7"/>
        <v/>
      </c>
      <c r="J97">
        <v>92</v>
      </c>
      <c r="K97" t="s">
        <v>653</v>
      </c>
      <c r="L97">
        <f t="shared" si="8"/>
        <v>1</v>
      </c>
      <c r="M97" s="13" t="s">
        <v>42</v>
      </c>
      <c r="N97" s="5" t="s">
        <v>19</v>
      </c>
      <c r="O97" s="5" t="s">
        <v>18</v>
      </c>
    </row>
    <row r="98" spans="1:15" x14ac:dyDescent="0.3">
      <c r="A98">
        <f>VLOOKUP(C98,'UniqueAuthor#s'!$S$5:$T$60,2,TRUE)</f>
        <v>26</v>
      </c>
      <c r="B98" t="str">
        <f>IF('Source NewCleanData'!$C918="lesson4",'Source NewCleanData'!C918,"")</f>
        <v>lesson4</v>
      </c>
      <c r="C98">
        <f>IF('Source NewCleanData'!$C918="lesson4",'Source NewCleanData'!D918,"")</f>
        <v>472308960</v>
      </c>
      <c r="D98" t="str">
        <f>IF('Source NewCleanData'!$C918="lesson4",'Source NewCleanData'!E918,"")</f>
        <v>requires|S|&gt;=1and|T|=0;</v>
      </c>
      <c r="E98" s="80" t="str">
        <f>IF('Source NewCleanData'!$C918="lesson4",'Source NewCleanData'!F918,"")</f>
        <v>2018-04-24T14:51:34.033Z</v>
      </c>
      <c r="F98" t="str">
        <f t="shared" si="9"/>
        <v>Incorrect</v>
      </c>
      <c r="H98" s="90" t="str">
        <f t="shared" si="7"/>
        <v/>
      </c>
      <c r="J98">
        <v>93</v>
      </c>
      <c r="K98" t="s">
        <v>654</v>
      </c>
      <c r="L98">
        <f t="shared" si="8"/>
        <v>1</v>
      </c>
      <c r="M98" s="13" t="s">
        <v>39</v>
      </c>
    </row>
    <row r="99" spans="1:15" x14ac:dyDescent="0.3">
      <c r="A99">
        <f>VLOOKUP(C99,'UniqueAuthor#s'!$S$5:$T$60,2,TRUE)</f>
        <v>26</v>
      </c>
      <c r="B99" t="str">
        <f>IF('Source NewCleanData'!$C961="lesson4",'Source NewCleanData'!C961,"")</f>
        <v>lesson4</v>
      </c>
      <c r="C99">
        <f>IF('Source NewCleanData'!$C961="lesson4",'Source NewCleanData'!D961,"")</f>
        <v>472308960</v>
      </c>
      <c r="D99" t="str">
        <f>IF('Source NewCleanData'!$C961="lesson4",'Source NewCleanData'!E961,"")</f>
        <v>requires|S|=1and|T|=0;</v>
      </c>
      <c r="E99" s="80" t="str">
        <f>IF('Source NewCleanData'!$C961="lesson4",'Source NewCleanData'!F961,"")</f>
        <v>2018-05-02T20:21:00.860Z</v>
      </c>
      <c r="F99" t="str">
        <f t="shared" si="9"/>
        <v>Incorrect</v>
      </c>
      <c r="G99">
        <f>COUNTIF($C$6:$C$199,"="&amp;$C99)</f>
        <v>7</v>
      </c>
      <c r="H99" s="90" t="str">
        <f t="shared" si="7"/>
        <v>Gave Up</v>
      </c>
      <c r="J99">
        <v>94</v>
      </c>
      <c r="K99" t="s">
        <v>655</v>
      </c>
      <c r="L99">
        <f t="shared" si="8"/>
        <v>1</v>
      </c>
      <c r="M99" s="13" t="s">
        <v>39</v>
      </c>
    </row>
    <row r="100" spans="1:15" x14ac:dyDescent="0.3">
      <c r="A100">
        <f>VLOOKUP(C100,'UniqueAuthor#s'!$S$5:$T$60,2,TRUE)</f>
        <v>27</v>
      </c>
      <c r="B100" t="str">
        <f>IF('Source NewCleanData'!$C1026="lesson4",'Source NewCleanData'!C1026,"")</f>
        <v>lesson4</v>
      </c>
      <c r="C100">
        <f>IF('Source NewCleanData'!$C1026="lesson4",'Source NewCleanData'!D1026,"")</f>
        <v>505534945</v>
      </c>
      <c r="D100" t="str">
        <f>IF('Source NewCleanData'!$C1026="lesson4",'Source NewCleanData'!E1026,"")</f>
        <v>requires|S|=1;</v>
      </c>
      <c r="E100" s="80" t="str">
        <f>IF('Source NewCleanData'!$C1026="lesson4",'Source NewCleanData'!F1026,"")</f>
        <v>2018-04-25T00:08:38.735Z</v>
      </c>
      <c r="F100" t="str">
        <f t="shared" si="9"/>
        <v>Incorrect</v>
      </c>
      <c r="H100" s="90" t="str">
        <f t="shared" si="7"/>
        <v/>
      </c>
      <c r="J100">
        <v>95</v>
      </c>
      <c r="K100" t="s">
        <v>656</v>
      </c>
      <c r="L100">
        <f t="shared" si="8"/>
        <v>1</v>
      </c>
      <c r="M100" s="13" t="s">
        <v>39</v>
      </c>
    </row>
    <row r="101" spans="1:15" x14ac:dyDescent="0.3">
      <c r="A101">
        <f>VLOOKUP(C101,'UniqueAuthor#s'!$S$5:$T$60,2,TRUE)</f>
        <v>27</v>
      </c>
      <c r="B101" t="str">
        <f>IF('Source NewCleanData'!$C1027="lesson4",'Source NewCleanData'!C1027,"")</f>
        <v>lesson4</v>
      </c>
      <c r="C101">
        <f>IF('Source NewCleanData'!$C1027="lesson4",'Source NewCleanData'!D1027,"")</f>
        <v>505534945</v>
      </c>
      <c r="D101" t="str">
        <f>IF('Source NewCleanData'!$C1027="lesson4",'Source NewCleanData'!E1027,"")</f>
        <v>requires|S|=1and|T|+1&lt;=Max_Depth;</v>
      </c>
      <c r="E101" s="80" t="str">
        <f>IF('Source NewCleanData'!$C1027="lesson4",'Source NewCleanData'!F1027,"")</f>
        <v>2018-04-25T00:09:13.104Z</v>
      </c>
      <c r="F101" t="str">
        <f t="shared" si="9"/>
        <v>Incorrect</v>
      </c>
      <c r="G101">
        <f>COUNTIF($C$6:$C$199,"="&amp;$C101)</f>
        <v>2</v>
      </c>
      <c r="H101" s="90" t="str">
        <f t="shared" si="7"/>
        <v>Gave Up</v>
      </c>
      <c r="J101">
        <v>96</v>
      </c>
      <c r="K101" t="s">
        <v>657</v>
      </c>
      <c r="L101">
        <f t="shared" si="8"/>
        <v>1</v>
      </c>
      <c r="M101" s="13" t="s">
        <v>39</v>
      </c>
    </row>
    <row r="102" spans="1:15" x14ac:dyDescent="0.3">
      <c r="A102">
        <f>VLOOKUP(C102,'UniqueAuthor#s'!$S$5:$T$60,2,TRUE)</f>
        <v>28</v>
      </c>
      <c r="B102" t="str">
        <f>IF('Source NewCleanData'!$C1054="lesson4",'Source NewCleanData'!C1054,"")</f>
        <v>lesson4</v>
      </c>
      <c r="C102">
        <f>IF('Source NewCleanData'!$C1054="lesson4",'Source NewCleanData'!D1054,"")</f>
        <v>520399923</v>
      </c>
      <c r="D102" t="str">
        <f>IF('Source NewCleanData'!$C1054="lesson4",'Source NewCleanData'!E1054,"")</f>
        <v>requires|S|&gt;=1and|T|&lt;Max_Depth;</v>
      </c>
      <c r="E102" s="80" t="str">
        <f>IF('Source NewCleanData'!$C1054="lesson4",'Source NewCleanData'!F1054,"")</f>
        <v>2018-04-24T00:26:54.468Z</v>
      </c>
      <c r="F102" t="str">
        <f t="shared" si="9"/>
        <v>Correct</v>
      </c>
      <c r="G102">
        <f>COUNTIF($C$6:$C$199,"="&amp;$C102)</f>
        <v>1</v>
      </c>
      <c r="H102" s="90" t="str">
        <f t="shared" si="7"/>
        <v/>
      </c>
      <c r="J102">
        <v>97</v>
      </c>
      <c r="K102" t="s">
        <v>588</v>
      </c>
      <c r="L102">
        <f t="shared" ref="L102:L110" si="10">COUNTIF($D$6:$D$199,"="&amp;$K102)</f>
        <v>1</v>
      </c>
    </row>
    <row r="103" spans="1:15" x14ac:dyDescent="0.3">
      <c r="A103">
        <f>VLOOKUP(C103,'UniqueAuthor#s'!$S$5:$T$60,2,TRUE)</f>
        <v>29</v>
      </c>
      <c r="B103" t="str">
        <f>IF('Source NewCleanData'!$C1099="lesson4",'Source NewCleanData'!C1099,"")</f>
        <v>lesson4</v>
      </c>
      <c r="C103">
        <f>IF('Source NewCleanData'!$C1099="lesson4",'Source NewCleanData'!D1099,"")</f>
        <v>564686712</v>
      </c>
      <c r="D103" t="str">
        <f>IF('Source NewCleanData'!$C1099="lesson4",'Source NewCleanData'!E1099,"")</f>
        <v>requires|S|&gt;1;</v>
      </c>
      <c r="E103" s="80" t="str">
        <f>IF('Source NewCleanData'!$C1099="lesson4",'Source NewCleanData'!F1099,"")</f>
        <v>2018-05-03T22:11:53.157Z</v>
      </c>
      <c r="F103" t="str">
        <f t="shared" si="9"/>
        <v>Incorrect</v>
      </c>
      <c r="H103" s="90" t="str">
        <f t="shared" si="7"/>
        <v/>
      </c>
      <c r="J103">
        <v>98</v>
      </c>
      <c r="K103" t="s">
        <v>658</v>
      </c>
      <c r="L103">
        <f t="shared" si="10"/>
        <v>1</v>
      </c>
      <c r="M103" s="13" t="s">
        <v>39</v>
      </c>
      <c r="N103" s="5" t="s">
        <v>18</v>
      </c>
    </row>
    <row r="104" spans="1:15" x14ac:dyDescent="0.3">
      <c r="A104">
        <f>VLOOKUP(C104,'UniqueAuthor#s'!$S$5:$T$60,2,TRUE)</f>
        <v>29</v>
      </c>
      <c r="B104" t="str">
        <f>IF('Source NewCleanData'!$C1100="lesson4",'Source NewCleanData'!C1100,"")</f>
        <v>lesson4</v>
      </c>
      <c r="C104">
        <f>IF('Source NewCleanData'!$C1100="lesson4",'Source NewCleanData'!D1100,"")</f>
        <v>564686712</v>
      </c>
      <c r="D104" t="str">
        <f>IF('Source NewCleanData'!$C1100="lesson4",'Source NewCleanData'!E1100,"")</f>
        <v>requires|S|&gt;1,|T|&lt;3;</v>
      </c>
      <c r="E104" s="80" t="str">
        <f>IF('Source NewCleanData'!$C1100="lesson4",'Source NewCleanData'!F1100,"")</f>
        <v>2018-05-03T22:12:46.416Z</v>
      </c>
      <c r="F104" t="str">
        <f t="shared" si="9"/>
        <v>Incorrect</v>
      </c>
      <c r="H104" s="90" t="str">
        <f t="shared" si="7"/>
        <v/>
      </c>
      <c r="J104">
        <v>99</v>
      </c>
      <c r="K104" t="s">
        <v>571</v>
      </c>
      <c r="L104">
        <f t="shared" si="10"/>
        <v>1</v>
      </c>
    </row>
    <row r="105" spans="1:15" x14ac:dyDescent="0.3">
      <c r="A105">
        <f>VLOOKUP(C105,'UniqueAuthor#s'!$S$5:$T$60,2,TRUE)</f>
        <v>29</v>
      </c>
      <c r="B105" t="str">
        <f>IF('Source NewCleanData'!$C1101="lesson4",'Source NewCleanData'!C1101,"")</f>
        <v>lesson4</v>
      </c>
      <c r="C105">
        <f>IF('Source NewCleanData'!$C1101="lesson4",'Source NewCleanData'!D1101,"")</f>
        <v>564686712</v>
      </c>
      <c r="D105" t="str">
        <f>IF('Source NewCleanData'!$C1101="lesson4",'Source NewCleanData'!E1101,"")</f>
        <v>requires|S|&gt;1&amp;&amp;|T|&lt;3;</v>
      </c>
      <c r="E105" s="80" t="str">
        <f>IF('Source NewCleanData'!$C1101="lesson4",'Source NewCleanData'!F1101,"")</f>
        <v>2018-05-03T22:12:54.143Z</v>
      </c>
      <c r="F105" t="str">
        <f t="shared" si="9"/>
        <v>Incorrect</v>
      </c>
      <c r="H105" s="90" t="str">
        <f t="shared" si="7"/>
        <v/>
      </c>
      <c r="J105">
        <v>100</v>
      </c>
      <c r="K105" t="s">
        <v>659</v>
      </c>
      <c r="L105">
        <f t="shared" si="10"/>
        <v>1</v>
      </c>
      <c r="M105" s="13" t="s">
        <v>42</v>
      </c>
      <c r="N105" s="13" t="s">
        <v>69</v>
      </c>
    </row>
    <row r="106" spans="1:15" x14ac:dyDescent="0.3">
      <c r="A106">
        <f>VLOOKUP(C106,'UniqueAuthor#s'!$S$5:$T$60,2,TRUE)</f>
        <v>29</v>
      </c>
      <c r="B106" t="str">
        <f>IF('Source NewCleanData'!$C1102="lesson4",'Source NewCleanData'!C1102,"")</f>
        <v>lesson4</v>
      </c>
      <c r="C106">
        <f>IF('Source NewCleanData'!$C1102="lesson4",'Source NewCleanData'!D1102,"")</f>
        <v>564686712</v>
      </c>
      <c r="D106" t="str">
        <f>IF('Source NewCleanData'!$C1102="lesson4",'Source NewCleanData'!E1102,"")</f>
        <v>requires|S|&gt;1and|T|&lt;3;</v>
      </c>
      <c r="E106" s="80" t="str">
        <f>IF('Source NewCleanData'!$C1102="lesson4",'Source NewCleanData'!F1102,"")</f>
        <v>2018-05-03T22:13:15.253Z</v>
      </c>
      <c r="F106" t="str">
        <f t="shared" si="9"/>
        <v>Incorrect</v>
      </c>
      <c r="G106">
        <f>COUNTIF($C$6:$C$199,"="&amp;$C106)</f>
        <v>4</v>
      </c>
      <c r="H106" s="90" t="str">
        <f t="shared" si="7"/>
        <v>Gave Up</v>
      </c>
      <c r="J106">
        <v>101</v>
      </c>
      <c r="K106" t="s">
        <v>660</v>
      </c>
      <c r="L106">
        <f t="shared" si="10"/>
        <v>1</v>
      </c>
      <c r="M106" s="13" t="s">
        <v>39</v>
      </c>
    </row>
    <row r="107" spans="1:15" x14ac:dyDescent="0.3">
      <c r="A107">
        <f>VLOOKUP(C107,'UniqueAuthor#s'!$S$5:$T$60,2,TRUE)</f>
        <v>30</v>
      </c>
      <c r="B107" t="str">
        <f>IF('Source NewCleanData'!$C1128="lesson4",'Source NewCleanData'!C1128,"")</f>
        <v>lesson4</v>
      </c>
      <c r="C107">
        <f>IF('Source NewCleanData'!$C1128="lesson4",'Source NewCleanData'!D1128,"")</f>
        <v>566473760</v>
      </c>
      <c r="D107" t="str">
        <f>IF('Source NewCleanData'!$C1128="lesson4",'Source NewCleanData'!E1128,"")</f>
        <v>requires|S|&gt;0</v>
      </c>
      <c r="E107" s="80" t="str">
        <f>IF('Source NewCleanData'!$C1128="lesson4",'Source NewCleanData'!F1128,"")</f>
        <v>2018-04-25T21:57:59.433Z</v>
      </c>
      <c r="F107" t="str">
        <f t="shared" si="9"/>
        <v>Incorrect</v>
      </c>
      <c r="H107" s="90" t="str">
        <f t="shared" si="7"/>
        <v/>
      </c>
      <c r="J107">
        <v>102</v>
      </c>
      <c r="K107" t="s">
        <v>661</v>
      </c>
      <c r="L107">
        <f t="shared" si="10"/>
        <v>1</v>
      </c>
      <c r="M107" s="13" t="s">
        <v>42</v>
      </c>
      <c r="N107" s="13" t="s">
        <v>69</v>
      </c>
    </row>
    <row r="108" spans="1:15" x14ac:dyDescent="0.3">
      <c r="A108">
        <f>VLOOKUP(C108,'UniqueAuthor#s'!$S$5:$T$60,2,TRUE)</f>
        <v>30</v>
      </c>
      <c r="B108" t="str">
        <f>IF('Source NewCleanData'!$C1129="lesson4",'Source NewCleanData'!C1129,"")</f>
        <v>lesson4</v>
      </c>
      <c r="C108">
        <f>IF('Source NewCleanData'!$C1129="lesson4",'Source NewCleanData'!D1129,"")</f>
        <v>566473760</v>
      </c>
      <c r="D108" t="str">
        <f>IF('Source NewCleanData'!$C1129="lesson4",'Source NewCleanData'!E1129,"")</f>
        <v>requires|S|&gt;0;</v>
      </c>
      <c r="E108" s="80" t="str">
        <f>IF('Source NewCleanData'!$C1129="lesson4",'Source NewCleanData'!F1129,"")</f>
        <v>2018-04-25T21:58:06.998Z</v>
      </c>
      <c r="F108" t="str">
        <f t="shared" si="9"/>
        <v>Incorrect</v>
      </c>
      <c r="H108" s="90" t="str">
        <f t="shared" si="7"/>
        <v/>
      </c>
      <c r="J108">
        <v>103</v>
      </c>
      <c r="K108" t="s">
        <v>662</v>
      </c>
      <c r="L108">
        <f t="shared" si="10"/>
        <v>1</v>
      </c>
      <c r="M108" s="13" t="s">
        <v>42</v>
      </c>
    </row>
    <row r="109" spans="1:15" x14ac:dyDescent="0.3">
      <c r="A109">
        <f>VLOOKUP(C109,'UniqueAuthor#s'!$S$5:$T$60,2,TRUE)</f>
        <v>30</v>
      </c>
      <c r="B109" t="str">
        <f>IF('Source NewCleanData'!$C1130="lesson4",'Source NewCleanData'!C1130,"")</f>
        <v>lesson4</v>
      </c>
      <c r="C109">
        <f>IF('Source NewCleanData'!$C1130="lesson4",'Source NewCleanData'!D1130,"")</f>
        <v>566473760</v>
      </c>
      <c r="D109" t="str">
        <f>IF('Source NewCleanData'!$C1130="lesson4",'Source NewCleanData'!E1130,"")</f>
        <v>requires|S|&gt;0andT&lt;Max_Depth;</v>
      </c>
      <c r="E109" s="80" t="str">
        <f>IF('Source NewCleanData'!$C1130="lesson4",'Source NewCleanData'!F1130,"")</f>
        <v>2018-04-25T21:58:56.784Z</v>
      </c>
      <c r="F109" t="str">
        <f t="shared" si="9"/>
        <v>Incorrect</v>
      </c>
      <c r="H109" s="90" t="str">
        <f t="shared" si="7"/>
        <v/>
      </c>
      <c r="J109">
        <v>104</v>
      </c>
      <c r="K109" t="s">
        <v>663</v>
      </c>
      <c r="L109">
        <f t="shared" si="10"/>
        <v>1</v>
      </c>
      <c r="M109" s="13" t="s">
        <v>42</v>
      </c>
    </row>
    <row r="110" spans="1:15" x14ac:dyDescent="0.3">
      <c r="A110">
        <f>VLOOKUP(C110,'UniqueAuthor#s'!$S$5:$T$60,2,TRUE)</f>
        <v>30</v>
      </c>
      <c r="B110" t="str">
        <f>IF('Source NewCleanData'!$C1131="lesson4",'Source NewCleanData'!C1131,"")</f>
        <v>lesson4</v>
      </c>
      <c r="C110">
        <f>IF('Source NewCleanData'!$C1131="lesson4",'Source NewCleanData'!D1131,"")</f>
        <v>566473760</v>
      </c>
      <c r="D110" t="str">
        <f>IF('Source NewCleanData'!$C1131="lesson4",'Source NewCleanData'!E1131,"")</f>
        <v>requires|S|&gt;0and|T|&lt;Max_Depth;</v>
      </c>
      <c r="E110" s="80" t="str">
        <f>IF('Source NewCleanData'!$C1131="lesson4",'Source NewCleanData'!F1131,"")</f>
        <v>2018-04-25T21:59:19.397Z</v>
      </c>
      <c r="F110" t="str">
        <f t="shared" si="9"/>
        <v>Correct</v>
      </c>
      <c r="G110">
        <f>COUNTIF($C$6:$C$199,"="&amp;$C110)</f>
        <v>4</v>
      </c>
      <c r="H110" s="90" t="str">
        <f t="shared" si="7"/>
        <v/>
      </c>
      <c r="J110">
        <v>105</v>
      </c>
      <c r="K110" t="s">
        <v>664</v>
      </c>
      <c r="L110">
        <f t="shared" si="10"/>
        <v>1</v>
      </c>
      <c r="M110" s="13" t="s">
        <v>42</v>
      </c>
    </row>
    <row r="111" spans="1:15" x14ac:dyDescent="0.3">
      <c r="A111">
        <f>VLOOKUP(C111,'UniqueAuthor#s'!$S$5:$T$60,2,TRUE)</f>
        <v>31</v>
      </c>
      <c r="B111" t="str">
        <f>IF('Source NewCleanData'!$C1149="lesson4",'Source NewCleanData'!C1149,"")</f>
        <v>lesson4</v>
      </c>
      <c r="C111">
        <f>IF('Source NewCleanData'!$C1149="lesson4",'Source NewCleanData'!D1149,"")</f>
        <v>584901398</v>
      </c>
      <c r="D111" t="str">
        <f>IF('Source NewCleanData'!$C1149="lesson4",'Source NewCleanData'!E1149,"")</f>
        <v>requires|S|&gt;=1and|T|&lt;Max_Depth;</v>
      </c>
      <c r="E111" s="80" t="str">
        <f>IF('Source NewCleanData'!$C1149="lesson4",'Source NewCleanData'!F1149,"")</f>
        <v>2018-04-26T01:26:01.083Z</v>
      </c>
      <c r="F111" t="str">
        <f t="shared" si="9"/>
        <v>Correct</v>
      </c>
      <c r="G111">
        <f>COUNTIF($C$6:$C$199,"="&amp;$C111)</f>
        <v>1</v>
      </c>
      <c r="H111" s="90" t="str">
        <f t="shared" si="7"/>
        <v/>
      </c>
    </row>
    <row r="112" spans="1:15" x14ac:dyDescent="0.3">
      <c r="A112">
        <f>VLOOKUP(C112,'UniqueAuthor#s'!$S$5:$T$60,2,TRUE)</f>
        <v>32</v>
      </c>
      <c r="B112" t="str">
        <f>IF('Source NewCleanData'!$C1159="lesson4",'Source NewCleanData'!C1159,"")</f>
        <v>lesson4</v>
      </c>
      <c r="C112">
        <f>IF('Source NewCleanData'!$C1159="lesson4",'Source NewCleanData'!D1159,"")</f>
        <v>594515373</v>
      </c>
      <c r="D112" t="str">
        <f>IF('Source NewCleanData'!$C1159="lesson4",'Source NewCleanData'!E1159,"")</f>
        <v>requires1&lt;=|S|and3&gt;|T|;</v>
      </c>
      <c r="E112" s="80" t="str">
        <f>IF('Source NewCleanData'!$C1159="lesson4",'Source NewCleanData'!F1159,"")</f>
        <v>2018-04-24T00:20:54.411Z</v>
      </c>
      <c r="F112" t="str">
        <f t="shared" si="9"/>
        <v>Correct</v>
      </c>
      <c r="G112">
        <f>COUNTIF($C$6:$C$199,"="&amp;$C112)</f>
        <v>1</v>
      </c>
      <c r="H112" s="90" t="str">
        <f t="shared" si="7"/>
        <v/>
      </c>
    </row>
    <row r="113" spans="1:8" x14ac:dyDescent="0.3">
      <c r="A113">
        <f>VLOOKUP(C113,'UniqueAuthor#s'!$S$5:$T$60,2,TRUE)</f>
        <v>33</v>
      </c>
      <c r="B113" t="str">
        <f>IF('Source NewCleanData'!$C1211="lesson4",'Source NewCleanData'!C1211,"")</f>
        <v>lesson4</v>
      </c>
      <c r="C113">
        <f>IF('Source NewCleanData'!$C1211="lesson4",'Source NewCleanData'!D1211,"")</f>
        <v>596146975</v>
      </c>
      <c r="D113" t="str">
        <f>IF('Source NewCleanData'!$C1211="lesson4",'Source NewCleanData'!E1211,"")</f>
        <v>requires|T|&lt;Max_Depthand|S|&gt;=1;</v>
      </c>
      <c r="E113" s="80" t="str">
        <f>IF('Source NewCleanData'!$C1211="lesson4",'Source NewCleanData'!F1211,"")</f>
        <v>2018-05-03T02:18:01.297Z</v>
      </c>
      <c r="F113" t="str">
        <f t="shared" si="9"/>
        <v>Correct</v>
      </c>
      <c r="G113">
        <f>COUNTIF($C$6:$C$199,"="&amp;$C113)</f>
        <v>1</v>
      </c>
      <c r="H113" s="90" t="str">
        <f t="shared" si="7"/>
        <v/>
      </c>
    </row>
    <row r="114" spans="1:8" x14ac:dyDescent="0.3">
      <c r="A114">
        <f>VLOOKUP(C114,'UniqueAuthor#s'!$S$5:$T$60,2,TRUE)</f>
        <v>34</v>
      </c>
      <c r="B114" t="str">
        <f>IF('Source NewCleanData'!$C1229="lesson4",'Source NewCleanData'!C1229,"")</f>
        <v>lesson4</v>
      </c>
      <c r="C114">
        <f>IF('Source NewCleanData'!$C1229="lesson4",'Source NewCleanData'!D1229,"")</f>
        <v>599521860</v>
      </c>
      <c r="D114" t="str">
        <f>IF('Source NewCleanData'!$C1229="lesson4",'Source NewCleanData'!E1229,"")</f>
        <v>requires|S|&gt;0;</v>
      </c>
      <c r="E114" s="80" t="str">
        <f>IF('Source NewCleanData'!$C1229="lesson4",'Source NewCleanData'!F1229,"")</f>
        <v>2018-04-30T00:49:01.963Z</v>
      </c>
      <c r="F114" t="str">
        <f t="shared" si="9"/>
        <v>Incorrect</v>
      </c>
      <c r="H114" s="90" t="str">
        <f t="shared" ref="H114:H145" si="11">IF(AND($G113&gt;0,$F113="Incorrect"),"Gave Up","")</f>
        <v/>
      </c>
    </row>
    <row r="115" spans="1:8" x14ac:dyDescent="0.3">
      <c r="A115">
        <f>VLOOKUP(C115,'UniqueAuthor#s'!$S$5:$T$60,2,TRUE)</f>
        <v>34</v>
      </c>
      <c r="B115" t="str">
        <f>IF('Source NewCleanData'!$C1230="lesson4",'Source NewCleanData'!C1230,"")</f>
        <v>lesson4</v>
      </c>
      <c r="C115">
        <f>IF('Source NewCleanData'!$C1230="lesson4",'Source NewCleanData'!D1230,"")</f>
        <v>599521860</v>
      </c>
      <c r="D115" t="str">
        <f>IF('Source NewCleanData'!$C1230="lesson4",'Source NewCleanData'!E1230,"")</f>
        <v>requires|S|&gt;0and|T|&lt;3;</v>
      </c>
      <c r="E115" s="80" t="str">
        <f>IF('Source NewCleanData'!$C1230="lesson4",'Source NewCleanData'!F1230,"")</f>
        <v>2018-04-30T00:49:22.613Z</v>
      </c>
      <c r="F115" t="str">
        <f t="shared" si="9"/>
        <v>Correct</v>
      </c>
      <c r="G115">
        <f>COUNTIF($C$6:$C$199,"="&amp;$C115)</f>
        <v>2</v>
      </c>
      <c r="H115" s="90" t="str">
        <f t="shared" si="11"/>
        <v/>
      </c>
    </row>
    <row r="116" spans="1:8" x14ac:dyDescent="0.3">
      <c r="A116">
        <f>VLOOKUP(C116,'UniqueAuthor#s'!$S$5:$T$60,2,TRUE)</f>
        <v>35</v>
      </c>
      <c r="B116" t="str">
        <f>IF('Source NewCleanData'!$C1246="lesson4",'Source NewCleanData'!C1246,"")</f>
        <v>lesson4</v>
      </c>
      <c r="C116">
        <f>IF('Source NewCleanData'!$C1246="lesson4",'Source NewCleanData'!D1246,"")</f>
        <v>602371802</v>
      </c>
      <c r="D116" t="str">
        <f>IF('Source NewCleanData'!$C1246="lesson4",'Source NewCleanData'!E1246,"")</f>
        <v>requires1&lt;=|S|;</v>
      </c>
      <c r="E116" s="80" t="str">
        <f>IF('Source NewCleanData'!$C1246="lesson4",'Source NewCleanData'!F1246,"")</f>
        <v>2018-04-30T00:08:46.634Z</v>
      </c>
      <c r="F116" t="str">
        <f t="shared" si="9"/>
        <v>Incorrect</v>
      </c>
      <c r="H116" s="90" t="str">
        <f t="shared" si="11"/>
        <v/>
      </c>
    </row>
    <row r="117" spans="1:8" x14ac:dyDescent="0.3">
      <c r="A117">
        <f>VLOOKUP(C117,'UniqueAuthor#s'!$S$5:$T$60,2,TRUE)</f>
        <v>35</v>
      </c>
      <c r="B117" t="str">
        <f>IF('Source NewCleanData'!$C1247="lesson4",'Source NewCleanData'!C1247,"")</f>
        <v>lesson4</v>
      </c>
      <c r="C117">
        <f>IF('Source NewCleanData'!$C1247="lesson4",'Source NewCleanData'!D1247,"")</f>
        <v>602371802</v>
      </c>
      <c r="D117" t="str">
        <f>IF('Source NewCleanData'!$C1247="lesson4",'Source NewCleanData'!E1247,"")</f>
        <v>requires1&lt;=|S|and1+|S|&lt;=3;</v>
      </c>
      <c r="E117" s="80" t="str">
        <f>IF('Source NewCleanData'!$C1247="lesson4",'Source NewCleanData'!F1247,"")</f>
        <v>2018-04-30T00:09:16.305Z</v>
      </c>
      <c r="F117" t="str">
        <f t="shared" si="9"/>
        <v>Incorrect</v>
      </c>
      <c r="H117" s="90" t="str">
        <f t="shared" si="11"/>
        <v/>
      </c>
    </row>
    <row r="118" spans="1:8" x14ac:dyDescent="0.3">
      <c r="A118">
        <f>VLOOKUP(C118,'UniqueAuthor#s'!$S$5:$T$60,2,TRUE)</f>
        <v>35</v>
      </c>
      <c r="B118" t="str">
        <f>IF('Source NewCleanData'!$C1248="lesson4",'Source NewCleanData'!C1248,"")</f>
        <v>lesson4</v>
      </c>
      <c r="C118">
        <f>IF('Source NewCleanData'!$C1248="lesson4",'Source NewCleanData'!D1248,"")</f>
        <v>602371802</v>
      </c>
      <c r="D118" t="str">
        <f>IF('Source NewCleanData'!$C1248="lesson4",'Source NewCleanData'!E1248,"")</f>
        <v>requires1&lt;=|S|and1+|T|&lt;=Max_Depth;</v>
      </c>
      <c r="E118" s="80" t="str">
        <f>IF('Source NewCleanData'!$C1248="lesson4",'Source NewCleanData'!F1248,"")</f>
        <v>2018-04-30T00:09:27.509Z</v>
      </c>
      <c r="F118" t="str">
        <f t="shared" si="9"/>
        <v>Correct</v>
      </c>
      <c r="G118">
        <f>COUNTIF($C$6:$C$199,"="&amp;$C118)</f>
        <v>3</v>
      </c>
      <c r="H118" s="90" t="str">
        <f t="shared" si="11"/>
        <v/>
      </c>
    </row>
    <row r="119" spans="1:8" x14ac:dyDescent="0.3">
      <c r="A119">
        <f>VLOOKUP(C119,'UniqueAuthor#s'!$S$5:$T$60,2,TRUE)</f>
        <v>36</v>
      </c>
      <c r="B119" t="str">
        <f>IF('Source NewCleanData'!$C1293="lesson4",'Source NewCleanData'!C1293,"")</f>
        <v>lesson4</v>
      </c>
      <c r="C119">
        <f>IF('Source NewCleanData'!$C1293="lesson4",'Source NewCleanData'!D1293,"")</f>
        <v>625941617</v>
      </c>
      <c r="D119" t="str">
        <f>IF('Source NewCleanData'!$C1293="lesson4",'Source NewCleanData'!E1293,"")</f>
        <v>requires|S|&gt;=1;</v>
      </c>
      <c r="E119" s="80" t="str">
        <f>IF('Source NewCleanData'!$C1293="lesson4",'Source NewCleanData'!F1293,"")</f>
        <v>2018-04-26T15:58:00.066Z</v>
      </c>
      <c r="F119" t="str">
        <f t="shared" si="9"/>
        <v>Incorrect</v>
      </c>
      <c r="H119" s="90" t="str">
        <f t="shared" si="11"/>
        <v/>
      </c>
    </row>
    <row r="120" spans="1:8" x14ac:dyDescent="0.3">
      <c r="A120">
        <f>VLOOKUP(C120,'UniqueAuthor#s'!$S$5:$T$60,2,TRUE)</f>
        <v>36</v>
      </c>
      <c r="B120" t="str">
        <f>IF('Source NewCleanData'!$C1294="lesson4",'Source NewCleanData'!C1294,"")</f>
        <v>lesson4</v>
      </c>
      <c r="C120">
        <f>IF('Source NewCleanData'!$C1294="lesson4",'Source NewCleanData'!D1294,"")</f>
        <v>625941617</v>
      </c>
      <c r="D120" t="str">
        <f>IF('Source NewCleanData'!$C1294="lesson4",'Source NewCleanData'!E1294,"")</f>
        <v>requires|S|&gt;=1&amp;&amp;|T|&lt;Max_Depth;</v>
      </c>
      <c r="E120" s="80" t="str">
        <f>IF('Source NewCleanData'!$C1294="lesson4",'Source NewCleanData'!F1294,"")</f>
        <v>2018-04-26T15:59:00.773Z</v>
      </c>
      <c r="F120" t="str">
        <f t="shared" si="9"/>
        <v>Incorrect</v>
      </c>
      <c r="H120" s="90" t="str">
        <f t="shared" si="11"/>
        <v/>
      </c>
    </row>
    <row r="121" spans="1:8" x14ac:dyDescent="0.3">
      <c r="A121">
        <f>VLOOKUP(C121,'UniqueAuthor#s'!$S$5:$T$60,2,TRUE)</f>
        <v>36</v>
      </c>
      <c r="B121" t="str">
        <f>IF('Source NewCleanData'!$C1295="lesson4",'Source NewCleanData'!C1295,"")</f>
        <v>lesson4</v>
      </c>
      <c r="C121">
        <f>IF('Source NewCleanData'!$C1295="lesson4",'Source NewCleanData'!D1295,"")</f>
        <v>625941617</v>
      </c>
      <c r="D121" t="str">
        <f>IF('Source NewCleanData'!$C1295="lesson4",'Source NewCleanData'!E1295,"")</f>
        <v>requires|S|&gt;=1and|T|&lt;MaxDepth;</v>
      </c>
      <c r="E121" s="80" t="str">
        <f>IF('Source NewCleanData'!$C1295="lesson4",'Source NewCleanData'!F1295,"")</f>
        <v>2018-04-26T15:59:27.148Z</v>
      </c>
      <c r="F121" t="str">
        <f t="shared" si="9"/>
        <v>Incorrect</v>
      </c>
      <c r="H121" s="90" t="str">
        <f t="shared" si="11"/>
        <v/>
      </c>
    </row>
    <row r="122" spans="1:8" x14ac:dyDescent="0.3">
      <c r="A122">
        <f>VLOOKUP(C122,'UniqueAuthor#s'!$S$5:$T$60,2,TRUE)</f>
        <v>36</v>
      </c>
      <c r="B122" t="str">
        <f>IF('Source NewCleanData'!$C1296="lesson4",'Source NewCleanData'!C1296,"")</f>
        <v>lesson4</v>
      </c>
      <c r="C122">
        <f>IF('Source NewCleanData'!$C1296="lesson4",'Source NewCleanData'!D1296,"")</f>
        <v>625941617</v>
      </c>
      <c r="D122" t="str">
        <f>IF('Source NewCleanData'!$C1296="lesson4",'Source NewCleanData'!E1296,"")</f>
        <v>requires|S|&gt;=1and|T|&lt;Max_Depth;</v>
      </c>
      <c r="E122" s="80" t="str">
        <f>IF('Source NewCleanData'!$C1296="lesson4",'Source NewCleanData'!F1296,"")</f>
        <v>2018-04-26T15:59:42.190Z</v>
      </c>
      <c r="F122" t="str">
        <f t="shared" si="9"/>
        <v>Correct</v>
      </c>
      <c r="G122">
        <f>COUNTIF($C$6:$C$199,"="&amp;$C122)</f>
        <v>4</v>
      </c>
      <c r="H122" s="90" t="str">
        <f t="shared" si="11"/>
        <v/>
      </c>
    </row>
    <row r="123" spans="1:8" x14ac:dyDescent="0.3">
      <c r="A123">
        <f>VLOOKUP(C123,'UniqueAuthor#s'!$S$5:$T$60,2,TRUE)</f>
        <v>37</v>
      </c>
      <c r="B123" t="str">
        <f>IF('Source NewCleanData'!$C1326="lesson4",'Source NewCleanData'!C1326,"")</f>
        <v>lesson4</v>
      </c>
      <c r="C123">
        <f>IF('Source NewCleanData'!$C1326="lesson4",'Source NewCleanData'!D1326,"")</f>
        <v>641372445</v>
      </c>
      <c r="D123" t="str">
        <f>IF('Source NewCleanData'!$C1326="lesson4",'Source NewCleanData'!E1326,"")</f>
        <v>requires|S|&gt;0;</v>
      </c>
      <c r="E123" s="80" t="str">
        <f>IF('Source NewCleanData'!$C1326="lesson4",'Source NewCleanData'!F1326,"")</f>
        <v>2018-04-29T23:21:54.987Z</v>
      </c>
      <c r="F123" t="str">
        <f t="shared" si="9"/>
        <v>Incorrect</v>
      </c>
      <c r="H123" s="90" t="str">
        <f t="shared" si="11"/>
        <v/>
      </c>
    </row>
    <row r="124" spans="1:8" x14ac:dyDescent="0.3">
      <c r="A124">
        <f>VLOOKUP(C124,'UniqueAuthor#s'!$S$5:$T$60,2,TRUE)</f>
        <v>37</v>
      </c>
      <c r="B124" t="str">
        <f>IF('Source NewCleanData'!$C1327="lesson4",'Source NewCleanData'!C1327,"")</f>
        <v>lesson4</v>
      </c>
      <c r="C124">
        <f>IF('Source NewCleanData'!$C1327="lesson4",'Source NewCleanData'!D1327,"")</f>
        <v>641372445</v>
      </c>
      <c r="D124" t="str">
        <f>IF('Source NewCleanData'!$C1327="lesson4",'Source NewCleanData'!E1327,"")</f>
        <v>requires|S|&gt;0and|T|&lt;3;</v>
      </c>
      <c r="E124" s="80" t="str">
        <f>IF('Source NewCleanData'!$C1327="lesson4",'Source NewCleanData'!F1327,"")</f>
        <v>2018-04-29T23:22:14.495Z</v>
      </c>
      <c r="F124" t="str">
        <f t="shared" si="9"/>
        <v>Correct</v>
      </c>
      <c r="G124">
        <f>COUNTIF($C$6:$C$199,"="&amp;$C124)</f>
        <v>2</v>
      </c>
      <c r="H124" s="90" t="str">
        <f t="shared" si="11"/>
        <v/>
      </c>
    </row>
    <row r="125" spans="1:8" x14ac:dyDescent="0.3">
      <c r="A125">
        <f>VLOOKUP(C125,'UniqueAuthor#s'!$S$5:$T$60,2,TRUE)</f>
        <v>38</v>
      </c>
      <c r="B125" t="str">
        <f>IF('Source NewCleanData'!$C1357="lesson4",'Source NewCleanData'!C1357,"")</f>
        <v>lesson4</v>
      </c>
      <c r="C125">
        <f>IF('Source NewCleanData'!$C1357="lesson4",'Source NewCleanData'!D1357,"")</f>
        <v>665385044</v>
      </c>
      <c r="D125" t="str">
        <f>IF('Source NewCleanData'!$C1357="lesson4",'Source NewCleanData'!E1357,"")</f>
        <v>requires|S|&gt;=1and|T|&lt;Max_Depth;</v>
      </c>
      <c r="E125" s="80" t="str">
        <f>IF('Source NewCleanData'!$C1357="lesson4",'Source NewCleanData'!F1357,"")</f>
        <v>2018-04-24T13:56:31.870Z</v>
      </c>
      <c r="F125" t="str">
        <f t="shared" si="9"/>
        <v>Correct</v>
      </c>
      <c r="G125">
        <f>COUNTIF($C$6:$C$199,"="&amp;$C125)</f>
        <v>1</v>
      </c>
      <c r="H125" s="90" t="str">
        <f t="shared" si="11"/>
        <v/>
      </c>
    </row>
    <row r="126" spans="1:8" x14ac:dyDescent="0.3">
      <c r="A126">
        <f>VLOOKUP(C126,'UniqueAuthor#s'!$S$5:$T$60,2,TRUE)</f>
        <v>39</v>
      </c>
      <c r="B126" t="str">
        <f>IF('Source NewCleanData'!$C1380="lesson4",'Source NewCleanData'!C1380,"")</f>
        <v>lesson4</v>
      </c>
      <c r="C126">
        <f>IF('Source NewCleanData'!$C1380="lesson4",'Source NewCleanData'!D1380,"")</f>
        <v>667897783</v>
      </c>
      <c r="D126" t="str">
        <f>IF('Source NewCleanData'!$C1380="lesson4",'Source NewCleanData'!E1380,"")</f>
        <v>requires|S|&gt;=1;</v>
      </c>
      <c r="E126" s="80" t="str">
        <f>IF('Source NewCleanData'!$C1380="lesson4",'Source NewCleanData'!F1380,"")</f>
        <v>2018-05-03T22:00:48.656Z</v>
      </c>
      <c r="F126" t="str">
        <f t="shared" si="9"/>
        <v>Incorrect</v>
      </c>
      <c r="H126" s="90" t="str">
        <f t="shared" si="11"/>
        <v/>
      </c>
    </row>
    <row r="127" spans="1:8" x14ac:dyDescent="0.3">
      <c r="A127">
        <f>VLOOKUP(C127,'UniqueAuthor#s'!$S$5:$T$60,2,TRUE)</f>
        <v>39</v>
      </c>
      <c r="B127" t="str">
        <f>IF('Source NewCleanData'!$C1381="lesson4",'Source NewCleanData'!C1381,"")</f>
        <v>lesson4</v>
      </c>
      <c r="C127">
        <f>IF('Source NewCleanData'!$C1381="lesson4",'Source NewCleanData'!D1381,"")</f>
        <v>667897783</v>
      </c>
      <c r="D127" t="str">
        <f>IF('Source NewCleanData'!$C1381="lesson4",'Source NewCleanData'!E1381,"")</f>
        <v>requires|S|&gt;=1,|S|&lt;=2;</v>
      </c>
      <c r="E127" s="80" t="str">
        <f>IF('Source NewCleanData'!$C1381="lesson4",'Source NewCleanData'!F1381,"")</f>
        <v>2018-05-03T22:01:21.243Z</v>
      </c>
      <c r="F127" t="str">
        <f t="shared" si="9"/>
        <v>Incorrect</v>
      </c>
      <c r="H127" s="90" t="str">
        <f t="shared" si="11"/>
        <v/>
      </c>
    </row>
    <row r="128" spans="1:8" x14ac:dyDescent="0.3">
      <c r="A128">
        <f>VLOOKUP(C128,'UniqueAuthor#s'!$S$5:$T$60,2,TRUE)</f>
        <v>39</v>
      </c>
      <c r="B128" t="str">
        <f>IF('Source NewCleanData'!$C1382="lesson4",'Source NewCleanData'!C1382,"")</f>
        <v>lesson4</v>
      </c>
      <c r="C128">
        <f>IF('Source NewCleanData'!$C1382="lesson4",'Source NewCleanData'!D1382,"")</f>
        <v>667897783</v>
      </c>
      <c r="D128" t="str">
        <f>IF('Source NewCleanData'!$C1382="lesson4",'Source NewCleanData'!E1382,"")</f>
        <v>requires|S|&gt;=1;|T|&lt;3</v>
      </c>
      <c r="E128" s="80" t="str">
        <f>IF('Source NewCleanData'!$C1382="lesson4",'Source NewCleanData'!F1382,"")</f>
        <v>2018-05-03T22:01:43.169Z</v>
      </c>
      <c r="F128" t="str">
        <f t="shared" si="9"/>
        <v>Incorrect</v>
      </c>
      <c r="H128" s="90" t="str">
        <f t="shared" si="11"/>
        <v/>
      </c>
    </row>
    <row r="129" spans="1:8" x14ac:dyDescent="0.3">
      <c r="A129">
        <f>VLOOKUP(C129,'UniqueAuthor#s'!$S$5:$T$60,2,TRUE)</f>
        <v>39</v>
      </c>
      <c r="B129" t="str">
        <f>IF('Source NewCleanData'!$C1383="lesson4",'Source NewCleanData'!C1383,"")</f>
        <v>lesson4</v>
      </c>
      <c r="C129">
        <f>IF('Source NewCleanData'!$C1383="lesson4",'Source NewCleanData'!D1383,"")</f>
        <v>667897783</v>
      </c>
      <c r="D129" t="str">
        <f>IF('Source NewCleanData'!$C1383="lesson4",'Source NewCleanData'!E1383,"")</f>
        <v>requires|S|&gt;=1;|T|&lt;3;</v>
      </c>
      <c r="E129" s="80" t="str">
        <f>IF('Source NewCleanData'!$C1383="lesson4",'Source NewCleanData'!F1383,"")</f>
        <v>2018-05-03T22:01:48.603Z</v>
      </c>
      <c r="F129" t="str">
        <f t="shared" si="9"/>
        <v>Incorrect</v>
      </c>
      <c r="H129" s="90" t="str">
        <f t="shared" si="11"/>
        <v/>
      </c>
    </row>
    <row r="130" spans="1:8" x14ac:dyDescent="0.3">
      <c r="A130">
        <f>VLOOKUP(C130,'UniqueAuthor#s'!$S$5:$T$60,2,TRUE)</f>
        <v>39</v>
      </c>
      <c r="B130" t="str">
        <f>IF('Source NewCleanData'!$C1384="lesson4",'Source NewCleanData'!C1384,"")</f>
        <v>lesson4</v>
      </c>
      <c r="C130">
        <f>IF('Source NewCleanData'!$C1384="lesson4",'Source NewCleanData'!D1384,"")</f>
        <v>667897783</v>
      </c>
      <c r="D130" t="str">
        <f>IF('Source NewCleanData'!$C1384="lesson4",'Source NewCleanData'!E1384,"")</f>
        <v>requires|S|&gt;=1,|T|&lt;3;</v>
      </c>
      <c r="E130" s="80" t="str">
        <f>IF('Source NewCleanData'!$C1384="lesson4",'Source NewCleanData'!F1384,"")</f>
        <v>2018-05-03T22:01:52.788Z</v>
      </c>
      <c r="F130" t="str">
        <f t="shared" si="9"/>
        <v>Incorrect</v>
      </c>
      <c r="H130" s="90" t="str">
        <f t="shared" si="11"/>
        <v/>
      </c>
    </row>
    <row r="131" spans="1:8" x14ac:dyDescent="0.3">
      <c r="A131">
        <f>VLOOKUP(C131,'UniqueAuthor#s'!$S$5:$T$60,2,TRUE)</f>
        <v>39</v>
      </c>
      <c r="B131" t="str">
        <f>IF('Source NewCleanData'!$C1385="lesson4",'Source NewCleanData'!C1385,"")</f>
        <v>lesson4</v>
      </c>
      <c r="C131">
        <f>IF('Source NewCleanData'!$C1385="lesson4",'Source NewCleanData'!D1385,"")</f>
        <v>667897783</v>
      </c>
      <c r="D131" t="str">
        <f>IF('Source NewCleanData'!$C1385="lesson4",'Source NewCleanData'!E1385,"")</f>
        <v>requires|S|&gt;=1|T|&lt;3;</v>
      </c>
      <c r="E131" s="80" t="str">
        <f>IF('Source NewCleanData'!$C1385="lesson4",'Source NewCleanData'!F1385,"")</f>
        <v>2018-05-03T22:01:57.307Z</v>
      </c>
      <c r="F131" t="str">
        <f t="shared" si="9"/>
        <v>Incorrect</v>
      </c>
      <c r="H131" s="90" t="str">
        <f t="shared" si="11"/>
        <v/>
      </c>
    </row>
    <row r="132" spans="1:8" x14ac:dyDescent="0.3">
      <c r="A132">
        <f>VLOOKUP(C132,'UniqueAuthor#s'!$S$5:$T$60,2,TRUE)</f>
        <v>39</v>
      </c>
      <c r="B132" t="str">
        <f>IF('Source NewCleanData'!$C1386="lesson4",'Source NewCleanData'!C1386,"")</f>
        <v>lesson4</v>
      </c>
      <c r="C132">
        <f>IF('Source NewCleanData'!$C1386="lesson4",'Source NewCleanData'!D1386,"")</f>
        <v>667897783</v>
      </c>
      <c r="D132" t="str">
        <f>IF('Source NewCleanData'!$C1386="lesson4",'Source NewCleanData'!E1386,"")</f>
        <v>requires|S|&gt;=1,|T|&lt;Max_Depth;</v>
      </c>
      <c r="E132" s="80" t="str">
        <f>IF('Source NewCleanData'!$C1386="lesson4",'Source NewCleanData'!F1386,"")</f>
        <v>2018-05-03T22:02:20.794Z</v>
      </c>
      <c r="F132" t="str">
        <f t="shared" si="9"/>
        <v>Incorrect</v>
      </c>
      <c r="H132" s="90" t="str">
        <f t="shared" si="11"/>
        <v/>
      </c>
    </row>
    <row r="133" spans="1:8" x14ac:dyDescent="0.3">
      <c r="A133">
        <f>VLOOKUP(C133,'UniqueAuthor#s'!$S$5:$T$60,2,TRUE)</f>
        <v>39</v>
      </c>
      <c r="B133" t="str">
        <f>IF('Source NewCleanData'!$C1387="lesson4",'Source NewCleanData'!C1387,"")</f>
        <v>lesson4</v>
      </c>
      <c r="C133">
        <f>IF('Source NewCleanData'!$C1387="lesson4",'Source NewCleanData'!D1387,"")</f>
        <v>667897783</v>
      </c>
      <c r="D133" t="str">
        <f>IF('Source NewCleanData'!$C1387="lesson4",'Source NewCleanData'!E1387,"")</f>
        <v>requires|S|&gt;=1;|T|&lt;Max_Depth;</v>
      </c>
      <c r="E133" s="80" t="str">
        <f>IF('Source NewCleanData'!$C1387="lesson4",'Source NewCleanData'!F1387,"")</f>
        <v>2018-05-03T22:02:24.613Z</v>
      </c>
      <c r="F133" t="str">
        <f t="shared" si="9"/>
        <v>Incorrect</v>
      </c>
      <c r="H133" s="90" t="str">
        <f t="shared" si="11"/>
        <v/>
      </c>
    </row>
    <row r="134" spans="1:8" x14ac:dyDescent="0.3">
      <c r="A134">
        <f>VLOOKUP(C134,'UniqueAuthor#s'!$S$5:$T$60,2,TRUE)</f>
        <v>39</v>
      </c>
      <c r="B134" t="str">
        <f>IF('Source NewCleanData'!$C1388="lesson4",'Source NewCleanData'!C1388,"")</f>
        <v>lesson4</v>
      </c>
      <c r="C134">
        <f>IF('Source NewCleanData'!$C1388="lesson4",'Source NewCleanData'!D1388,"")</f>
        <v>667897783</v>
      </c>
      <c r="D134" t="str">
        <f>IF('Source NewCleanData'!$C1388="lesson4",'Source NewCleanData'!E1388,"")</f>
        <v>requires|S|&gt;=1,|T|&lt;Max_Depth;</v>
      </c>
      <c r="E134" s="80" t="str">
        <f>IF('Source NewCleanData'!$C1388="lesson4",'Source NewCleanData'!F1388,"")</f>
        <v>2018-05-03T22:03:01.817Z</v>
      </c>
      <c r="F134" t="str">
        <f t="shared" si="9"/>
        <v>Incorrect</v>
      </c>
      <c r="H134" s="90" t="str">
        <f t="shared" si="11"/>
        <v/>
      </c>
    </row>
    <row r="135" spans="1:8" x14ac:dyDescent="0.3">
      <c r="A135">
        <f>VLOOKUP(C135,'UniqueAuthor#s'!$S$5:$T$60,2,TRUE)</f>
        <v>39</v>
      </c>
      <c r="B135" t="str">
        <f>IF('Source NewCleanData'!$C1389="lesson4",'Source NewCleanData'!C1389,"")</f>
        <v>lesson4</v>
      </c>
      <c r="C135">
        <f>IF('Source NewCleanData'!$C1389="lesson4",'Source NewCleanData'!D1389,"")</f>
        <v>667897783</v>
      </c>
      <c r="D135" t="str">
        <f>IF('Source NewCleanData'!$C1389="lesson4",'Source NewCleanData'!E1389,"")</f>
        <v>requires|S|&gt;=1and|T|&lt;Max_Depth;</v>
      </c>
      <c r="E135" s="80" t="str">
        <f>IF('Source NewCleanData'!$C1389="lesson4",'Source NewCleanData'!F1389,"")</f>
        <v>2018-05-03T22:03:11.524Z</v>
      </c>
      <c r="F135" t="str">
        <f t="shared" ref="F135:F195" si="12">IF(OR($D135=$R$9,$D135=$R$10,$D135=$R$11,$D135=$R$12,$D135=$R$13,$D135=$R$14,$D135=$R$15,$D135=$R$16,$D135=$R$17,$D135=$R$18,$D135=$R$19,$D135=$R$20,$D135=$R$21,$D135=$R$22,$D135=$R$23,$D135=$R$24),"Correct","Incorrect")</f>
        <v>Correct</v>
      </c>
      <c r="G135">
        <f>COUNTIF($C$6:$C$199,"="&amp;$C135)</f>
        <v>10</v>
      </c>
      <c r="H135" s="90" t="str">
        <f t="shared" si="11"/>
        <v/>
      </c>
    </row>
    <row r="136" spans="1:8" x14ac:dyDescent="0.3">
      <c r="A136">
        <f>VLOOKUP(C136,'UniqueAuthor#s'!$S$5:$T$60,2,TRUE)</f>
        <v>40</v>
      </c>
      <c r="B136" t="str">
        <f>IF('Source NewCleanData'!$C1437="lesson4",'Source NewCleanData'!C1437,"")</f>
        <v>lesson4</v>
      </c>
      <c r="C136">
        <f>IF('Source NewCleanData'!$C1437="lesson4",'Source NewCleanData'!D1437,"")</f>
        <v>722009152</v>
      </c>
      <c r="D136" t="str">
        <f>IF('Source NewCleanData'!$C1437="lesson4",'Source NewCleanData'!E1437,"")</f>
        <v>requires1&lt;=|S|;</v>
      </c>
      <c r="E136" s="80" t="str">
        <f>IF('Source NewCleanData'!$C1437="lesson4",'Source NewCleanData'!F1437,"")</f>
        <v>2018-04-26T16:17:22.802Z</v>
      </c>
      <c r="F136" t="str">
        <f t="shared" si="12"/>
        <v>Incorrect</v>
      </c>
      <c r="H136" s="90" t="str">
        <f t="shared" si="11"/>
        <v/>
      </c>
    </row>
    <row r="137" spans="1:8" x14ac:dyDescent="0.3">
      <c r="A137">
        <f>VLOOKUP(C137,'UniqueAuthor#s'!$S$5:$T$60,2,TRUE)</f>
        <v>40</v>
      </c>
      <c r="B137" t="str">
        <f>IF('Source NewCleanData'!$C1438="lesson4",'Source NewCleanData'!C1438,"")</f>
        <v>lesson4</v>
      </c>
      <c r="C137">
        <f>IF('Source NewCleanData'!$C1438="lesson4",'Source NewCleanData'!D1438,"")</f>
        <v>722009152</v>
      </c>
      <c r="D137" t="str">
        <f>IF('Source NewCleanData'!$C1438="lesson4",'Source NewCleanData'!E1438,"")</f>
        <v>requires1&lt;=|S|and1+|T|&lt;=Max_Depth;</v>
      </c>
      <c r="E137" s="80" t="str">
        <f>IF('Source NewCleanData'!$C1438="lesson4",'Source NewCleanData'!F1438,"")</f>
        <v>2018-04-26T16:18:14.047Z</v>
      </c>
      <c r="F137" t="str">
        <f t="shared" si="12"/>
        <v>Correct</v>
      </c>
      <c r="G137">
        <f>COUNTIF($C$6:$C$199,"="&amp;$C137)</f>
        <v>2</v>
      </c>
      <c r="H137" s="90" t="str">
        <f t="shared" si="11"/>
        <v/>
      </c>
    </row>
    <row r="138" spans="1:8" x14ac:dyDescent="0.3">
      <c r="A138">
        <f>VLOOKUP(C138,'UniqueAuthor#s'!$S$5:$T$60,2,TRUE)</f>
        <v>41</v>
      </c>
      <c r="B138" t="str">
        <f>IF('Source NewCleanData'!$C1445="lesson4",'Source NewCleanData'!C1445,"")</f>
        <v>lesson4</v>
      </c>
      <c r="C138">
        <f>IF('Source NewCleanData'!$C1445="lesson4",'Source NewCleanData'!D1445,"")</f>
        <v>763921044</v>
      </c>
      <c r="D138" t="str">
        <f>IF('Source NewCleanData'!$C1445="lesson4",'Source NewCleanData'!E1445,"")</f>
        <v>requires|S|&gt;=1;</v>
      </c>
      <c r="E138" s="80" t="str">
        <f>IF('Source NewCleanData'!$C1445="lesson4",'Source NewCleanData'!F1445,"")</f>
        <v>2018-04-25T23:43:49.120Z</v>
      </c>
      <c r="F138" t="str">
        <f t="shared" si="12"/>
        <v>Incorrect</v>
      </c>
      <c r="H138" s="90" t="str">
        <f t="shared" si="11"/>
        <v/>
      </c>
    </row>
    <row r="139" spans="1:8" x14ac:dyDescent="0.3">
      <c r="A139">
        <f>VLOOKUP(C139,'UniqueAuthor#s'!$S$5:$T$60,2,TRUE)</f>
        <v>41</v>
      </c>
      <c r="B139" t="str">
        <f>IF('Source NewCleanData'!$C1446="lesson4",'Source NewCleanData'!C1446,"")</f>
        <v>lesson4</v>
      </c>
      <c r="C139">
        <f>IF('Source NewCleanData'!$C1446="lesson4",'Source NewCleanData'!D1446,"")</f>
        <v>763921044</v>
      </c>
      <c r="D139" t="str">
        <f>IF('Source NewCleanData'!$C1446="lesson4",'Source NewCleanData'!E1446,"")</f>
        <v>requires|S|&gt;=1and|T|+1&lt;=Max_Depth;</v>
      </c>
      <c r="E139" s="80" t="str">
        <f>IF('Source NewCleanData'!$C1446="lesson4",'Source NewCleanData'!F1446,"")</f>
        <v>2018-04-25T23:45:25.682Z</v>
      </c>
      <c r="F139" t="str">
        <f t="shared" si="12"/>
        <v>Correct</v>
      </c>
      <c r="G139">
        <f>COUNTIF($C$6:$C$199,"="&amp;$C139)</f>
        <v>2</v>
      </c>
      <c r="H139" s="90" t="str">
        <f t="shared" si="11"/>
        <v/>
      </c>
    </row>
    <row r="140" spans="1:8" x14ac:dyDescent="0.3">
      <c r="A140">
        <f>VLOOKUP(C140,'UniqueAuthor#s'!$S$5:$T$60,2,TRUE)</f>
        <v>42</v>
      </c>
      <c r="B140" t="str">
        <f>IF('Source NewCleanData'!$C1463="lesson4",'Source NewCleanData'!C1463,"")</f>
        <v>lesson4</v>
      </c>
      <c r="C140">
        <f>IF('Source NewCleanData'!$C1463="lesson4",'Source NewCleanData'!D1463,"")</f>
        <v>768375577</v>
      </c>
      <c r="D140" t="str">
        <f>IF('Source NewCleanData'!$C1463="lesson4",'Source NewCleanData'!E1463,"")</f>
        <v>requires|S|&gt;=1;</v>
      </c>
      <c r="E140" s="80" t="str">
        <f>IF('Source NewCleanData'!$C1463="lesson4",'Source NewCleanData'!F1463,"")</f>
        <v>2018-04-24T19:37:41.526Z</v>
      </c>
      <c r="F140" t="str">
        <f t="shared" si="12"/>
        <v>Incorrect</v>
      </c>
      <c r="H140" s="90" t="str">
        <f t="shared" si="11"/>
        <v/>
      </c>
    </row>
    <row r="141" spans="1:8" x14ac:dyDescent="0.3">
      <c r="A141">
        <f>VLOOKUP(C141,'UniqueAuthor#s'!$S$5:$T$60,2,TRUE)</f>
        <v>42</v>
      </c>
      <c r="B141" t="str">
        <f>IF('Source NewCleanData'!$C1464="lesson4",'Source NewCleanData'!C1464,"")</f>
        <v>lesson4</v>
      </c>
      <c r="C141">
        <f>IF('Source NewCleanData'!$C1464="lesson4",'Source NewCleanData'!D1464,"")</f>
        <v>768375577</v>
      </c>
      <c r="D141" t="str">
        <f>IF('Source NewCleanData'!$C1464="lesson4",'Source NewCleanData'!E1464,"")</f>
        <v>requires|S|&gt;=1,1+|T|&lt;=Max_Depth;</v>
      </c>
      <c r="E141" s="80" t="str">
        <f>IF('Source NewCleanData'!$C1464="lesson4",'Source NewCleanData'!F1464,"")</f>
        <v>2018-04-24T19:38:34.984Z</v>
      </c>
      <c r="F141" t="str">
        <f t="shared" si="12"/>
        <v>Incorrect</v>
      </c>
      <c r="H141" s="90" t="str">
        <f t="shared" si="11"/>
        <v/>
      </c>
    </row>
    <row r="142" spans="1:8" x14ac:dyDescent="0.3">
      <c r="A142">
        <f>VLOOKUP(C142,'UniqueAuthor#s'!$S$5:$T$60,2,TRUE)</f>
        <v>42</v>
      </c>
      <c r="B142" t="str">
        <f>IF('Source NewCleanData'!$C1465="lesson4",'Source NewCleanData'!C1465,"")</f>
        <v>lesson4</v>
      </c>
      <c r="C142">
        <f>IF('Source NewCleanData'!$C1465="lesson4",'Source NewCleanData'!D1465,"")</f>
        <v>768375577</v>
      </c>
      <c r="D142" t="str">
        <f>IF('Source NewCleanData'!$C1465="lesson4",'Source NewCleanData'!E1465,"")</f>
        <v>requires|S|&gt;=1and1+|T|&lt;=Max_Depth;</v>
      </c>
      <c r="E142" s="80" t="str">
        <f>IF('Source NewCleanData'!$C1465="lesson4",'Source NewCleanData'!F1465,"")</f>
        <v>2018-04-24T19:38:41.780Z</v>
      </c>
      <c r="F142" t="str">
        <f t="shared" si="12"/>
        <v>Correct</v>
      </c>
      <c r="G142">
        <f>COUNTIF($C$6:$C$199,"="&amp;$C142)</f>
        <v>3</v>
      </c>
      <c r="H142" s="90" t="str">
        <f t="shared" si="11"/>
        <v/>
      </c>
    </row>
    <row r="143" spans="1:8" x14ac:dyDescent="0.3">
      <c r="A143">
        <f>VLOOKUP(C143,'UniqueAuthor#s'!$S$5:$T$60,2,TRUE)</f>
        <v>43</v>
      </c>
      <c r="B143" t="str">
        <f>IF('Source NewCleanData'!$C1533="lesson4",'Source NewCleanData'!C1533,"")</f>
        <v>lesson4</v>
      </c>
      <c r="C143">
        <f>IF('Source NewCleanData'!$C1533="lesson4",'Source NewCleanData'!D1533,"")</f>
        <v>831120960</v>
      </c>
      <c r="D143" t="str">
        <f>IF('Source NewCleanData'!$C1533="lesson4",'Source NewCleanData'!E1533,"")</f>
        <v>requires|S|&gt;0;</v>
      </c>
      <c r="E143" s="80" t="str">
        <f>IF('Source NewCleanData'!$C1533="lesson4",'Source NewCleanData'!F1533,"")</f>
        <v>2018-04-26T04:19:09.486Z</v>
      </c>
      <c r="F143" t="str">
        <f t="shared" si="12"/>
        <v>Incorrect</v>
      </c>
      <c r="H143" s="90" t="str">
        <f t="shared" si="11"/>
        <v/>
      </c>
    </row>
    <row r="144" spans="1:8" x14ac:dyDescent="0.3">
      <c r="A144">
        <f>VLOOKUP(C144,'UniqueAuthor#s'!$S$5:$T$60,2,TRUE)</f>
        <v>43</v>
      </c>
      <c r="B144" t="str">
        <f>IF('Source NewCleanData'!$C1534="lesson4",'Source NewCleanData'!C1534,"")</f>
        <v>lesson4</v>
      </c>
      <c r="C144">
        <f>IF('Source NewCleanData'!$C1534="lesson4",'Source NewCleanData'!D1534,"")</f>
        <v>831120960</v>
      </c>
      <c r="D144" t="str">
        <f>IF('Source NewCleanData'!$C1534="lesson4",'Source NewCleanData'!E1534,"")</f>
        <v>requires|S|&gt;0and|T|&lt;Max_Depth;</v>
      </c>
      <c r="E144" s="80" t="str">
        <f>IF('Source NewCleanData'!$C1534="lesson4",'Source NewCleanData'!F1534,"")</f>
        <v>2018-04-26T04:19:24.520Z</v>
      </c>
      <c r="F144" t="str">
        <f t="shared" si="12"/>
        <v>Correct</v>
      </c>
      <c r="G144">
        <f>COUNTIF($C$6:$C$199,"="&amp;$C144)</f>
        <v>2</v>
      </c>
      <c r="H144" s="90" t="str">
        <f t="shared" si="11"/>
        <v/>
      </c>
    </row>
    <row r="145" spans="1:8" x14ac:dyDescent="0.3">
      <c r="A145">
        <f>VLOOKUP(C145,'UniqueAuthor#s'!$S$5:$T$60,2,TRUE)</f>
        <v>44</v>
      </c>
      <c r="B145" t="str">
        <f>IF('Source NewCleanData'!$C1563="lesson4",'Source NewCleanData'!C1563,"")</f>
        <v>lesson4</v>
      </c>
      <c r="C145">
        <f>IF('Source NewCleanData'!$C1563="lesson4",'Source NewCleanData'!D1563,"")</f>
        <v>839277133</v>
      </c>
      <c r="D145" t="str">
        <f>IF('Source NewCleanData'!$C1563="lesson4",'Source NewCleanData'!E1563,"")</f>
        <v>requires|S|&gt;=1</v>
      </c>
      <c r="E145" s="80" t="str">
        <f>IF('Source NewCleanData'!$C1563="lesson4",'Source NewCleanData'!F1563,"")</f>
        <v>2018-04-25T20:48:38.830Z</v>
      </c>
      <c r="F145" t="str">
        <f t="shared" si="12"/>
        <v>Incorrect</v>
      </c>
      <c r="H145" s="90" t="str">
        <f t="shared" si="11"/>
        <v/>
      </c>
    </row>
    <row r="146" spans="1:8" x14ac:dyDescent="0.3">
      <c r="A146">
        <f>VLOOKUP(C146,'UniqueAuthor#s'!$S$5:$T$60,2,TRUE)</f>
        <v>44</v>
      </c>
      <c r="B146" t="str">
        <f>IF('Source NewCleanData'!$C1564="lesson4",'Source NewCleanData'!C1564,"")</f>
        <v>lesson4</v>
      </c>
      <c r="C146">
        <f>IF('Source NewCleanData'!$C1564="lesson4",'Source NewCleanData'!D1564,"")</f>
        <v>839277133</v>
      </c>
      <c r="D146" t="str">
        <f>IF('Source NewCleanData'!$C1564="lesson4",'Source NewCleanData'!E1564,"")</f>
        <v>requires|S|&gt;=1;</v>
      </c>
      <c r="E146" s="80" t="str">
        <f>IF('Source NewCleanData'!$C1564="lesson4",'Source NewCleanData'!F1564,"")</f>
        <v>2018-04-25T20:48:49.697Z</v>
      </c>
      <c r="F146" t="str">
        <f t="shared" si="12"/>
        <v>Incorrect</v>
      </c>
      <c r="H146" s="90" t="str">
        <f t="shared" ref="H146:H171" si="13">IF(AND($G145&gt;0,$F145="Incorrect"),"Gave Up","")</f>
        <v/>
      </c>
    </row>
    <row r="147" spans="1:8" x14ac:dyDescent="0.3">
      <c r="A147">
        <f>VLOOKUP(C147,'UniqueAuthor#s'!$S$5:$T$60,2,TRUE)</f>
        <v>44</v>
      </c>
      <c r="B147" t="str">
        <f>IF('Source NewCleanData'!$C1565="lesson4",'Source NewCleanData'!C1565,"")</f>
        <v>lesson4</v>
      </c>
      <c r="C147">
        <f>IF('Source NewCleanData'!$C1565="lesson4",'Source NewCleanData'!D1565,"")</f>
        <v>839277133</v>
      </c>
      <c r="D147" t="str">
        <f>IF('Source NewCleanData'!$C1565="lesson4",'Source NewCleanData'!E1565,"")</f>
        <v>requires|S|&gt;=1and|T|&lt;=2;</v>
      </c>
      <c r="E147" s="80" t="str">
        <f>IF('Source NewCleanData'!$C1565="lesson4",'Source NewCleanData'!F1565,"")</f>
        <v>2018-04-25T20:49:36.154Z</v>
      </c>
      <c r="F147" t="str">
        <f t="shared" si="12"/>
        <v>Correct</v>
      </c>
      <c r="G147">
        <f>COUNTIF($C$6:$C$199,"="&amp;$C147)</f>
        <v>3</v>
      </c>
      <c r="H147" s="90" t="str">
        <f t="shared" si="13"/>
        <v/>
      </c>
    </row>
    <row r="148" spans="1:8" x14ac:dyDescent="0.3">
      <c r="A148">
        <f>VLOOKUP(C148,'UniqueAuthor#s'!$S$5:$T$60,2,TRUE)</f>
        <v>45</v>
      </c>
      <c r="B148" t="str">
        <f>IF('Source NewCleanData'!$C1623="lesson4",'Source NewCleanData'!C1623,"")</f>
        <v>lesson4</v>
      </c>
      <c r="C148">
        <f>IF('Source NewCleanData'!$C1623="lesson4",'Source NewCleanData'!D1623,"")</f>
        <v>861932434</v>
      </c>
      <c r="D148" t="str">
        <f>IF('Source NewCleanData'!$C1623="lesson4",'Source NewCleanData'!E1623,"")</f>
        <v>requires|S|&gt;0;</v>
      </c>
      <c r="E148" s="80" t="str">
        <f>IF('Source NewCleanData'!$C1623="lesson4",'Source NewCleanData'!F1623,"")</f>
        <v>2018-04-24T00:29:36.403Z</v>
      </c>
      <c r="F148" t="str">
        <f t="shared" si="12"/>
        <v>Incorrect</v>
      </c>
      <c r="H148" s="90" t="str">
        <f t="shared" si="13"/>
        <v/>
      </c>
    </row>
    <row r="149" spans="1:8" x14ac:dyDescent="0.3">
      <c r="A149">
        <f>VLOOKUP(C149,'UniqueAuthor#s'!$S$5:$T$60,2,TRUE)</f>
        <v>45</v>
      </c>
      <c r="B149" t="str">
        <f>IF('Source NewCleanData'!$C1624="lesson4",'Source NewCleanData'!C1624,"")</f>
        <v>lesson4</v>
      </c>
      <c r="C149">
        <f>IF('Source NewCleanData'!$C1624="lesson4",'Source NewCleanData'!D1624,"")</f>
        <v>861932434</v>
      </c>
      <c r="D149" t="str">
        <f>IF('Source NewCleanData'!$C1624="lesson4",'Source NewCleanData'!E1624,"")</f>
        <v>requires3&gt;=|S|&gt;0;</v>
      </c>
      <c r="E149" s="80" t="str">
        <f>IF('Source NewCleanData'!$C1624="lesson4",'Source NewCleanData'!F1624,"")</f>
        <v>2018-04-24T00:30:00.801Z</v>
      </c>
      <c r="F149" t="str">
        <f t="shared" si="12"/>
        <v>Incorrect</v>
      </c>
      <c r="H149" s="90" t="str">
        <f t="shared" si="13"/>
        <v/>
      </c>
    </row>
    <row r="150" spans="1:8" x14ac:dyDescent="0.3">
      <c r="A150">
        <f>VLOOKUP(C150,'UniqueAuthor#s'!$S$5:$T$60,2,TRUE)</f>
        <v>45</v>
      </c>
      <c r="B150" t="str">
        <f>IF('Source NewCleanData'!$C1625="lesson4",'Source NewCleanData'!C1625,"")</f>
        <v>lesson4</v>
      </c>
      <c r="C150">
        <f>IF('Source NewCleanData'!$C1625="lesson4",'Source NewCleanData'!D1625,"")</f>
        <v>861932434</v>
      </c>
      <c r="D150" t="str">
        <f>IF('Source NewCleanData'!$C1625="lesson4",'Source NewCleanData'!E1625,"")</f>
        <v>requires3&gt;=|S|&gt;=0;</v>
      </c>
      <c r="E150" s="80" t="str">
        <f>IF('Source NewCleanData'!$C1625="lesson4",'Source NewCleanData'!F1625,"")</f>
        <v>2018-04-24T00:30:12.947Z</v>
      </c>
      <c r="F150" t="str">
        <f t="shared" si="12"/>
        <v>Incorrect</v>
      </c>
      <c r="H150" s="90" t="str">
        <f t="shared" si="13"/>
        <v/>
      </c>
    </row>
    <row r="151" spans="1:8" x14ac:dyDescent="0.3">
      <c r="A151">
        <f>VLOOKUP(C151,'UniqueAuthor#s'!$S$5:$T$60,2,TRUE)</f>
        <v>45</v>
      </c>
      <c r="B151" t="str">
        <f>IF('Source NewCleanData'!$C1626="lesson4",'Source NewCleanData'!C1626,"")</f>
        <v>lesson4</v>
      </c>
      <c r="C151">
        <f>IF('Source NewCleanData'!$C1626="lesson4",'Source NewCleanData'!D1626,"")</f>
        <v>861932434</v>
      </c>
      <c r="D151" t="str">
        <f>IF('Source NewCleanData'!$C1626="lesson4",'Source NewCleanData'!E1626,"")</f>
        <v>requires|S|&gt;0o|T|&lt;3</v>
      </c>
      <c r="E151" s="80" t="str">
        <f>IF('Source NewCleanData'!$C1626="lesson4",'Source NewCleanData'!F1626,"")</f>
        <v>2018-04-24T00:30:49.968Z</v>
      </c>
      <c r="F151" t="str">
        <f t="shared" si="12"/>
        <v>Incorrect</v>
      </c>
      <c r="H151" s="90" t="str">
        <f t="shared" si="13"/>
        <v/>
      </c>
    </row>
    <row r="152" spans="1:8" x14ac:dyDescent="0.3">
      <c r="A152">
        <f>VLOOKUP(C152,'UniqueAuthor#s'!$S$5:$T$60,2,TRUE)</f>
        <v>45</v>
      </c>
      <c r="B152" t="str">
        <f>IF('Source NewCleanData'!$C1627="lesson4",'Source NewCleanData'!C1627,"")</f>
        <v>lesson4</v>
      </c>
      <c r="C152">
        <f>IF('Source NewCleanData'!$C1627="lesson4",'Source NewCleanData'!D1627,"")</f>
        <v>861932434</v>
      </c>
      <c r="D152" t="str">
        <f>IF('Source NewCleanData'!$C1627="lesson4",'Source NewCleanData'!E1627,"")</f>
        <v>requires|S|&gt;0o|T|&lt;3;</v>
      </c>
      <c r="E152" s="80" t="str">
        <f>IF('Source NewCleanData'!$C1627="lesson4",'Source NewCleanData'!F1627,"")</f>
        <v>2018-04-24T00:30:57.790Z</v>
      </c>
      <c r="F152" t="str">
        <f t="shared" si="12"/>
        <v>Incorrect</v>
      </c>
      <c r="H152" s="90" t="str">
        <f t="shared" si="13"/>
        <v/>
      </c>
    </row>
    <row r="153" spans="1:8" x14ac:dyDescent="0.3">
      <c r="A153">
        <f>VLOOKUP(C153,'UniqueAuthor#s'!$S$5:$T$60,2,TRUE)</f>
        <v>45</v>
      </c>
      <c r="B153" t="str">
        <f>IF('Source NewCleanData'!$C1628="lesson4",'Source NewCleanData'!C1628,"")</f>
        <v>lesson4</v>
      </c>
      <c r="C153">
        <f>IF('Source NewCleanData'!$C1628="lesson4",'Source NewCleanData'!D1628,"")</f>
        <v>861932434</v>
      </c>
      <c r="D153" t="str">
        <f>IF('Source NewCleanData'!$C1628="lesson4",'Source NewCleanData'!E1628,"")</f>
        <v>requires|S|&gt;0;</v>
      </c>
      <c r="E153" s="80" t="str">
        <f>IF('Source NewCleanData'!$C1628="lesson4",'Source NewCleanData'!F1628,"")</f>
        <v>2018-04-24T00:31:08.998Z</v>
      </c>
      <c r="F153" t="str">
        <f t="shared" si="12"/>
        <v>Incorrect</v>
      </c>
      <c r="H153" s="90" t="str">
        <f t="shared" si="13"/>
        <v/>
      </c>
    </row>
    <row r="154" spans="1:8" x14ac:dyDescent="0.3">
      <c r="A154">
        <f>VLOOKUP(C154,'UniqueAuthor#s'!$S$5:$T$60,2,TRUE)</f>
        <v>45</v>
      </c>
      <c r="B154" t="str">
        <f>IF('Source NewCleanData'!$C1629="lesson4",'Source NewCleanData'!C1629,"")</f>
        <v>lesson4</v>
      </c>
      <c r="C154">
        <f>IF('Source NewCleanData'!$C1629="lesson4",'Source NewCleanData'!D1629,"")</f>
        <v>861932434</v>
      </c>
      <c r="D154" t="str">
        <f>IF('Source NewCleanData'!$C1629="lesson4",'Source NewCleanData'!E1629,"")</f>
        <v>requires|S|=1o|T|=0;</v>
      </c>
      <c r="E154" s="80" t="str">
        <f>IF('Source NewCleanData'!$C1629="lesson4",'Source NewCleanData'!F1629,"")</f>
        <v>2018-04-24T00:32:53.514Z</v>
      </c>
      <c r="F154" t="str">
        <f t="shared" si="12"/>
        <v>Incorrect</v>
      </c>
      <c r="H154" s="90" t="str">
        <f t="shared" si="13"/>
        <v/>
      </c>
    </row>
    <row r="155" spans="1:8" x14ac:dyDescent="0.3">
      <c r="A155">
        <f>VLOOKUP(C155,'UniqueAuthor#s'!$S$5:$T$60,2,TRUE)</f>
        <v>45</v>
      </c>
      <c r="B155" t="str">
        <f>IF('Source NewCleanData'!$C1630="lesson4",'Source NewCleanData'!C1630,"")</f>
        <v>lesson4</v>
      </c>
      <c r="C155">
        <f>IF('Source NewCleanData'!$C1630="lesson4",'Source NewCleanData'!D1630,"")</f>
        <v>861932434</v>
      </c>
      <c r="D155" t="str">
        <f>IF('Source NewCleanData'!$C1630="lesson4",'Source NewCleanData'!E1630,"")</f>
        <v>requires|S|=1o|T|&lt;3;</v>
      </c>
      <c r="E155" s="80" t="str">
        <f>IF('Source NewCleanData'!$C1630="lesson4",'Source NewCleanData'!F1630,"")</f>
        <v>2018-04-24T00:33:21.446Z</v>
      </c>
      <c r="F155" t="str">
        <f t="shared" si="12"/>
        <v>Incorrect</v>
      </c>
      <c r="H155" s="90" t="str">
        <f t="shared" si="13"/>
        <v/>
      </c>
    </row>
    <row r="156" spans="1:8" x14ac:dyDescent="0.3">
      <c r="A156">
        <f>VLOOKUP(C156,'UniqueAuthor#s'!$S$5:$T$60,2,TRUE)</f>
        <v>45</v>
      </c>
      <c r="B156" t="str">
        <f>IF('Source NewCleanData'!$C1631="lesson4",'Source NewCleanData'!C1631,"")</f>
        <v>lesson4</v>
      </c>
      <c r="C156">
        <f>IF('Source NewCleanData'!$C1631="lesson4",'Source NewCleanData'!D1631,"")</f>
        <v>861932434</v>
      </c>
      <c r="D156" t="str">
        <f>IF('Source NewCleanData'!$C1631="lesson4",'Source NewCleanData'!E1631,"")</f>
        <v>requires|S|&gt;=0o|T|&lt;3;</v>
      </c>
      <c r="E156" s="80" t="str">
        <f>IF('Source NewCleanData'!$C1631="lesson4",'Source NewCleanData'!F1631,"")</f>
        <v>2018-04-24T00:33:31.881Z</v>
      </c>
      <c r="F156" t="str">
        <f t="shared" si="12"/>
        <v>Incorrect</v>
      </c>
      <c r="H156" s="90" t="str">
        <f t="shared" si="13"/>
        <v/>
      </c>
    </row>
    <row r="157" spans="1:8" x14ac:dyDescent="0.3">
      <c r="A157">
        <f>VLOOKUP(C157,'UniqueAuthor#s'!$S$5:$T$60,2,TRUE)</f>
        <v>45</v>
      </c>
      <c r="B157" t="str">
        <f>IF('Source NewCleanData'!$C1632="lesson4",'Source NewCleanData'!C1632,"")</f>
        <v>lesson4</v>
      </c>
      <c r="C157">
        <f>IF('Source NewCleanData'!$C1632="lesson4",'Source NewCleanData'!D1632,"")</f>
        <v>861932434</v>
      </c>
      <c r="D157" t="str">
        <f>IF('Source NewCleanData'!$C1632="lesson4",'Source NewCleanData'!E1632,"")</f>
        <v>requires3&gt;=|S|&gt;=0o0&lt;=|T|&lt;3;</v>
      </c>
      <c r="E157" s="80" t="str">
        <f>IF('Source NewCleanData'!$C1632="lesson4",'Source NewCleanData'!F1632,"")</f>
        <v>2018-04-24T00:34:16.502Z</v>
      </c>
      <c r="F157" t="str">
        <f t="shared" si="12"/>
        <v>Incorrect</v>
      </c>
      <c r="H157" s="90" t="str">
        <f t="shared" si="13"/>
        <v/>
      </c>
    </row>
    <row r="158" spans="1:8" x14ac:dyDescent="0.3">
      <c r="A158">
        <f>VLOOKUP(C158,'UniqueAuthor#s'!$S$5:$T$60,2,TRUE)</f>
        <v>45</v>
      </c>
      <c r="B158" t="str">
        <f>IF('Source NewCleanData'!$C1633="lesson4",'Source NewCleanData'!C1633,"")</f>
        <v>lesson4</v>
      </c>
      <c r="C158">
        <f>IF('Source NewCleanData'!$C1633="lesson4",'Source NewCleanData'!D1633,"")</f>
        <v>861932434</v>
      </c>
      <c r="D158" t="str">
        <f>IF('Source NewCleanData'!$C1633="lesson4",'Source NewCleanData'!E1633,"")</f>
        <v>requiresT=&lt;#S&gt;o&lt;#T&gt;;</v>
      </c>
      <c r="E158" s="80" t="str">
        <f>IF('Source NewCleanData'!$C1633="lesson4",'Source NewCleanData'!F1633,"")</f>
        <v>2018-04-24T00:35:22.517Z</v>
      </c>
      <c r="F158" t="str">
        <f t="shared" si="12"/>
        <v>Incorrect</v>
      </c>
      <c r="H158" s="90" t="str">
        <f t="shared" si="13"/>
        <v/>
      </c>
    </row>
    <row r="159" spans="1:8" x14ac:dyDescent="0.3">
      <c r="A159">
        <f>VLOOKUP(C159,'UniqueAuthor#s'!$S$5:$T$60,2,TRUE)</f>
        <v>45</v>
      </c>
      <c r="B159" t="str">
        <f>IF('Source NewCleanData'!$C1634="lesson4",'Source NewCleanData'!C1634,"")</f>
        <v>lesson4</v>
      </c>
      <c r="C159">
        <f>IF('Source NewCleanData'!$C1634="lesson4",'Source NewCleanData'!D1634,"")</f>
        <v>861932434</v>
      </c>
      <c r="D159" t="str">
        <f>IF('Source NewCleanData'!$C1634="lesson4",'Source NewCleanData'!E1634,"")</f>
        <v>requiresT=&lt;#S&gt;o#T;</v>
      </c>
      <c r="E159" s="80" t="str">
        <f>IF('Source NewCleanData'!$C1634="lesson4",'Source NewCleanData'!F1634,"")</f>
        <v>2018-04-24T00:35:35.076Z</v>
      </c>
      <c r="F159" t="str">
        <f t="shared" si="12"/>
        <v>Incorrect</v>
      </c>
      <c r="H159" s="90" t="str">
        <f t="shared" si="13"/>
        <v/>
      </c>
    </row>
    <row r="160" spans="1:8" x14ac:dyDescent="0.3">
      <c r="A160">
        <f>VLOOKUP(C160,'UniqueAuthor#s'!$S$5:$T$60,2,TRUE)</f>
        <v>45</v>
      </c>
      <c r="B160" t="str">
        <f>IF('Source NewCleanData'!$C1635="lesson4",'Source NewCleanData'!C1635,"")</f>
        <v>lesson4</v>
      </c>
      <c r="C160">
        <f>IF('Source NewCleanData'!$C1635="lesson4",'Source NewCleanData'!D1635,"")</f>
        <v>861932434</v>
      </c>
      <c r="D160" t="str">
        <f>IF('Source NewCleanData'!$C1635="lesson4",'Source NewCleanData'!E1635,"")</f>
        <v>requires|T|+1&lt;=Max_Depth;</v>
      </c>
      <c r="E160" s="80" t="str">
        <f>IF('Source NewCleanData'!$C1635="lesson4",'Source NewCleanData'!F1635,"")</f>
        <v>2018-04-24T00:38:03.772Z</v>
      </c>
      <c r="F160" t="str">
        <f t="shared" si="12"/>
        <v>Incorrect</v>
      </c>
      <c r="H160" s="90" t="str">
        <f t="shared" si="13"/>
        <v/>
      </c>
    </row>
    <row r="161" spans="1:9" x14ac:dyDescent="0.3">
      <c r="A161">
        <f>VLOOKUP(C161,'UniqueAuthor#s'!$S$5:$T$60,2,TRUE)</f>
        <v>45</v>
      </c>
      <c r="B161" t="str">
        <f>IF('Source NewCleanData'!$C1636="lesson4",'Source NewCleanData'!C1636,"")</f>
        <v>lesson4</v>
      </c>
      <c r="C161">
        <f>IF('Source NewCleanData'!$C1636="lesson4",'Source NewCleanData'!D1636,"")</f>
        <v>861932434</v>
      </c>
      <c r="D161" t="str">
        <f>IF('Source NewCleanData'!$C1636="lesson4",'Source NewCleanData'!E1636,"")</f>
        <v>requires|T|+1&lt;=3;</v>
      </c>
      <c r="E161" s="80" t="str">
        <f>IF('Source NewCleanData'!$C1636="lesson4",'Source NewCleanData'!F1636,"")</f>
        <v>2018-04-24T00:38:20.562Z</v>
      </c>
      <c r="F161" t="str">
        <f t="shared" si="12"/>
        <v>Incorrect</v>
      </c>
      <c r="H161" s="90" t="str">
        <f t="shared" si="13"/>
        <v/>
      </c>
    </row>
    <row r="162" spans="1:9" x14ac:dyDescent="0.3">
      <c r="A162">
        <f>VLOOKUP(C162,'UniqueAuthor#s'!$S$5:$T$60,2,TRUE)</f>
        <v>45</v>
      </c>
      <c r="B162" t="str">
        <f>IF('Source NewCleanData'!$C1637="lesson4",'Source NewCleanData'!C1637,"")</f>
        <v>lesson4</v>
      </c>
      <c r="C162">
        <f>IF('Source NewCleanData'!$C1637="lesson4",'Source NewCleanData'!D1637,"")</f>
        <v>861932434</v>
      </c>
      <c r="D162" t="str">
        <f>IF('Source NewCleanData'!$C1637="lesson4",'Source NewCleanData'!E1637,"")</f>
        <v>requiresT=&lt;#K&gt;o#T;</v>
      </c>
      <c r="E162" s="80" t="str">
        <f>IF('Source NewCleanData'!$C1637="lesson4",'Source NewCleanData'!F1637,"")</f>
        <v>2018-04-24T00:39:15.157Z</v>
      </c>
      <c r="F162" t="str">
        <f t="shared" si="12"/>
        <v>Incorrect</v>
      </c>
      <c r="H162" s="90" t="str">
        <f t="shared" si="13"/>
        <v/>
      </c>
    </row>
    <row r="163" spans="1:9" x14ac:dyDescent="0.3">
      <c r="A163">
        <f>VLOOKUP(C163,'UniqueAuthor#s'!$S$5:$T$60,2,TRUE)</f>
        <v>45</v>
      </c>
      <c r="B163" t="str">
        <f>IF('Source NewCleanData'!$C1638="lesson4",'Source NewCleanData'!C1638,"")</f>
        <v>lesson4</v>
      </c>
      <c r="C163">
        <f>IF('Source NewCleanData'!$C1638="lesson4",'Source NewCleanData'!D1638,"")</f>
        <v>861932434</v>
      </c>
      <c r="D163" t="str">
        <f>IF('Source NewCleanData'!$C1638="lesson4",'Source NewCleanData'!E1638,"")</f>
        <v>requiresS=&lt;#K&gt;o#S;</v>
      </c>
      <c r="E163" s="80" t="str">
        <f>IF('Source NewCleanData'!$C1638="lesson4",'Source NewCleanData'!F1638,"")</f>
        <v>2018-04-24T00:39:51.962Z</v>
      </c>
      <c r="F163" t="str">
        <f t="shared" si="12"/>
        <v>Incorrect</v>
      </c>
      <c r="H163" s="90" t="str">
        <f t="shared" si="13"/>
        <v/>
      </c>
    </row>
    <row r="164" spans="1:9" x14ac:dyDescent="0.3">
      <c r="A164">
        <f>VLOOKUP(C164,'UniqueAuthor#s'!$S$5:$T$60,2,TRUE)</f>
        <v>45</v>
      </c>
      <c r="B164" t="str">
        <f>IF('Source NewCleanData'!$C1639="lesson4",'Source NewCleanData'!C1639,"")</f>
        <v>lesson4</v>
      </c>
      <c r="C164">
        <f>IF('Source NewCleanData'!$C1639="lesson4",'Source NewCleanData'!D1639,"")</f>
        <v>861932434</v>
      </c>
      <c r="D164" t="str">
        <f>IF('Source NewCleanData'!$C1639="lesson4",'Source NewCleanData'!E1639,"")</f>
        <v>requires|S|&gt;=1;</v>
      </c>
      <c r="E164" s="80" t="str">
        <f>IF('Source NewCleanData'!$C1639="lesson4",'Source NewCleanData'!F1639,"")</f>
        <v>2018-04-24T00:40:10.937Z</v>
      </c>
      <c r="F164" t="str">
        <f t="shared" si="12"/>
        <v>Incorrect</v>
      </c>
      <c r="H164" s="90" t="str">
        <f t="shared" si="13"/>
        <v/>
      </c>
    </row>
    <row r="165" spans="1:9" x14ac:dyDescent="0.3">
      <c r="A165">
        <f>VLOOKUP(C165,'UniqueAuthor#s'!$S$5:$T$60,2,TRUE)</f>
        <v>45</v>
      </c>
      <c r="B165" t="str">
        <f>IF('Source NewCleanData'!$C1640="lesson4",'Source NewCleanData'!C1640,"")</f>
        <v>lesson4</v>
      </c>
      <c r="C165">
        <f>IF('Source NewCleanData'!$C1640="lesson4",'Source NewCleanData'!D1640,"")</f>
        <v>861932434</v>
      </c>
      <c r="D165" t="str">
        <f>IF('Source NewCleanData'!$C1640="lesson4",'Source NewCleanData'!E1640,"")</f>
        <v>requires|S|&gt;=1o|T|+1&lt;=3;</v>
      </c>
      <c r="E165" s="80" t="str">
        <f>IF('Source NewCleanData'!$C1640="lesson4",'Source NewCleanData'!F1640,"")</f>
        <v>2018-04-24T00:46:49.203Z</v>
      </c>
      <c r="F165" t="str">
        <f t="shared" si="12"/>
        <v>Incorrect</v>
      </c>
      <c r="H165" s="90" t="str">
        <f t="shared" si="13"/>
        <v/>
      </c>
    </row>
    <row r="166" spans="1:9" x14ac:dyDescent="0.3">
      <c r="A166">
        <f>VLOOKUP(C166,'UniqueAuthor#s'!$S$5:$T$60,2,TRUE)</f>
        <v>45</v>
      </c>
      <c r="B166" t="str">
        <f>IF('Source NewCleanData'!$C1641="lesson4",'Source NewCleanData'!C1641,"")</f>
        <v>lesson4</v>
      </c>
      <c r="C166">
        <f>IF('Source NewCleanData'!$C1641="lesson4",'Source NewCleanData'!D1641,"")</f>
        <v>861932434</v>
      </c>
      <c r="D166" t="str">
        <f>IF('Source NewCleanData'!$C1641="lesson4",'Source NewCleanData'!E1641,"")</f>
        <v>requires|S|&gt;=1o|T|+1&lt;=Max+Depth;</v>
      </c>
      <c r="E166" s="80" t="str">
        <f>IF('Source NewCleanData'!$C1641="lesson4",'Source NewCleanData'!F1641,"")</f>
        <v>2018-04-24T00:48:16.545Z</v>
      </c>
      <c r="F166" t="str">
        <f t="shared" si="12"/>
        <v>Incorrect</v>
      </c>
      <c r="H166" s="90" t="str">
        <f t="shared" si="13"/>
        <v/>
      </c>
    </row>
    <row r="167" spans="1:9" x14ac:dyDescent="0.3">
      <c r="A167">
        <f>VLOOKUP(C167,'UniqueAuthor#s'!$S$5:$T$60,2,TRUE)</f>
        <v>45</v>
      </c>
      <c r="B167" t="str">
        <f>IF('Source NewCleanData'!$C1642="lesson4",'Source NewCleanData'!C1642,"")</f>
        <v>lesson4</v>
      </c>
      <c r="C167">
        <f>IF('Source NewCleanData'!$C1642="lesson4",'Source NewCleanData'!D1642,"")</f>
        <v>861932434</v>
      </c>
      <c r="D167" t="str">
        <f>IF('Source NewCleanData'!$C1642="lesson4",'Source NewCleanData'!E1642,"")</f>
        <v>requires1&lt;=|S|o|T|+1&lt;=Max+Depth;</v>
      </c>
      <c r="E167" s="80" t="str">
        <f>IF('Source NewCleanData'!$C1642="lesson4",'Source NewCleanData'!F1642,"")</f>
        <v>2018-04-24T00:48:58.661Z</v>
      </c>
      <c r="F167" t="str">
        <f t="shared" si="12"/>
        <v>Incorrect</v>
      </c>
      <c r="H167" s="90" t="str">
        <f t="shared" si="13"/>
        <v/>
      </c>
    </row>
    <row r="168" spans="1:9" x14ac:dyDescent="0.3">
      <c r="A168">
        <f>VLOOKUP(C168,'UniqueAuthor#s'!$S$5:$T$60,2,TRUE)</f>
        <v>45</v>
      </c>
      <c r="B168" t="str">
        <f>IF('Source NewCleanData'!$C1643="lesson4",'Source NewCleanData'!C1643,"")</f>
        <v>lesson4</v>
      </c>
      <c r="C168">
        <f>IF('Source NewCleanData'!$C1643="lesson4",'Source NewCleanData'!D1643,"")</f>
        <v>861932434</v>
      </c>
      <c r="D168" t="str">
        <f>IF('Source NewCleanData'!$C1643="lesson4",'Source NewCleanData'!E1643,"")</f>
        <v>requires1&lt;=|S|o|T|+1&lt;=Max_Depth;</v>
      </c>
      <c r="E168" s="80" t="str">
        <f>IF('Source NewCleanData'!$C1643="lesson4",'Source NewCleanData'!F1643,"")</f>
        <v>2018-04-24T00:49:07.495Z</v>
      </c>
      <c r="F168" t="str">
        <f t="shared" si="12"/>
        <v>Incorrect</v>
      </c>
      <c r="H168" s="90" t="str">
        <f t="shared" si="13"/>
        <v/>
      </c>
    </row>
    <row r="169" spans="1:9" x14ac:dyDescent="0.3">
      <c r="A169">
        <f>VLOOKUP(C169,'UniqueAuthor#s'!$S$5:$T$60,2,TRUE)</f>
        <v>45</v>
      </c>
      <c r="B169" t="str">
        <f>IF('Source NewCleanData'!$C1644="lesson4",'Source NewCleanData'!C1644,"")</f>
        <v>lesson4</v>
      </c>
      <c r="C169">
        <f>IF('Source NewCleanData'!$C1644="lesson4",'Source NewCleanData'!D1644,"")</f>
        <v>861932434</v>
      </c>
      <c r="D169" t="str">
        <f>IF('Source NewCleanData'!$C1644="lesson4",'Source NewCleanData'!E1644,"")</f>
        <v>requires1&lt;=|S|o|T|+1&lt;=Max_Depth;</v>
      </c>
      <c r="E169" s="80" t="str">
        <f>IF('Source NewCleanData'!$C1644="lesson4",'Source NewCleanData'!F1644,"")</f>
        <v>2018-04-24T00:49:29.909Z</v>
      </c>
      <c r="F169" t="str">
        <f t="shared" si="12"/>
        <v>Incorrect</v>
      </c>
      <c r="H169" s="90" t="str">
        <f t="shared" si="13"/>
        <v/>
      </c>
    </row>
    <row r="170" spans="1:9" x14ac:dyDescent="0.3">
      <c r="A170">
        <f>VLOOKUP(C170,'UniqueAuthor#s'!$S$5:$T$60,2,TRUE)</f>
        <v>45</v>
      </c>
      <c r="B170" t="str">
        <f>IF('Source NewCleanData'!$C1645="lesson4",'Source NewCleanData'!C1645,"")</f>
        <v>lesson4</v>
      </c>
      <c r="C170">
        <f>IF('Source NewCleanData'!$C1645="lesson4",'Source NewCleanData'!D1645,"")</f>
        <v>861932434</v>
      </c>
      <c r="D170" t="str">
        <f>IF('Source NewCleanData'!$C1645="lesson4",'Source NewCleanData'!E1645,"")</f>
        <v>requires1&lt;=|S|o1+|S|&lt;=Max_Depth;</v>
      </c>
      <c r="E170" s="80" t="str">
        <f>IF('Source NewCleanData'!$C1645="lesson4",'Source NewCleanData'!F1645,"")</f>
        <v>2018-04-24T00:49:58.513Z</v>
      </c>
      <c r="F170" t="str">
        <f t="shared" si="12"/>
        <v>Incorrect</v>
      </c>
      <c r="H170" s="90" t="str">
        <f t="shared" si="13"/>
        <v/>
      </c>
    </row>
    <row r="171" spans="1:9" x14ac:dyDescent="0.3">
      <c r="A171">
        <f>VLOOKUP(C171,'UniqueAuthor#s'!$S$5:$T$60,2,TRUE)</f>
        <v>45</v>
      </c>
      <c r="B171" t="str">
        <f>IF('Source NewCleanData'!$C1646="lesson4",'Source NewCleanData'!C1646,"")</f>
        <v>lesson4</v>
      </c>
      <c r="C171">
        <f>IF('Source NewCleanData'!$C1646="lesson4",'Source NewCleanData'!D1646,"")</f>
        <v>861932434</v>
      </c>
      <c r="D171" t="str">
        <f>IF('Source NewCleanData'!$C1646="lesson4",'Source NewCleanData'!E1646,"")</f>
        <v>requires1&lt;=|S|;</v>
      </c>
      <c r="E171" s="80" t="str">
        <f>IF('Source NewCleanData'!$C1646="lesson4",'Source NewCleanData'!F1646,"")</f>
        <v>2018-04-24T00:50:47.622Z</v>
      </c>
      <c r="F171" t="str">
        <f t="shared" si="12"/>
        <v>Incorrect</v>
      </c>
      <c r="H171" s="90" t="str">
        <f t="shared" si="13"/>
        <v/>
      </c>
    </row>
    <row r="172" spans="1:9" x14ac:dyDescent="0.3">
      <c r="A172">
        <f>VLOOKUP(C172,'UniqueAuthor#s'!$S$5:$T$60,2,TRUE)</f>
        <v>45</v>
      </c>
      <c r="B172" t="str">
        <f>IF('Source NewCleanData'!$C1647="lesson4",'Source NewCleanData'!C1647,"")</f>
        <v>lesson4</v>
      </c>
      <c r="C172">
        <f>IF('Source NewCleanData'!$C1647="lesson4",'Source NewCleanData'!D1647,"")</f>
        <v>861932434</v>
      </c>
      <c r="D172" t="str">
        <f>IF('Source NewCleanData'!$C1647="lesson4",'Source NewCleanData'!E1647,"")</f>
        <v>requires1&lt;=|S|and1+|T|&lt;=3;</v>
      </c>
      <c r="E172" s="80" t="str">
        <f>IF('Source NewCleanData'!$C1647="lesson4",'Source NewCleanData'!F1647,"")</f>
        <v>2018-04-24T00:51:20.446Z</v>
      </c>
      <c r="F172" t="str">
        <f t="shared" si="12"/>
        <v>Correct</v>
      </c>
      <c r="G172">
        <f>COUNTIF($C$6:$C$199,"="&amp;$C172)</f>
        <v>25</v>
      </c>
      <c r="H172" s="90" t="str">
        <f t="shared" ref="H172:H178" si="14">IF(AND($G171&gt;0,$F171="Incorrect"),"Gave Up","")</f>
        <v/>
      </c>
      <c r="I172" s="12"/>
    </row>
    <row r="173" spans="1:9" x14ac:dyDescent="0.3">
      <c r="A173">
        <f>VLOOKUP(C173,'UniqueAuthor#s'!$S$5:$T$60,2,TRUE)</f>
        <v>46</v>
      </c>
      <c r="B173" t="str">
        <f>IF('Source NewCleanData'!$C1712="lesson4",'Source NewCleanData'!C1712,"")</f>
        <v>lesson4</v>
      </c>
      <c r="C173">
        <f>IF('Source NewCleanData'!$C1712="lesson4",'Source NewCleanData'!D1712,"")</f>
        <v>864564499</v>
      </c>
      <c r="D173" t="str">
        <f>IF('Source NewCleanData'!$C1712="lesson4",'Source NewCleanData'!E1712,"")</f>
        <v>requires#S=Reverse(#T);</v>
      </c>
      <c r="E173" s="80" t="str">
        <f>IF('Source NewCleanData'!$C1712="lesson4",'Source NewCleanData'!F1712,"")</f>
        <v>2018-05-03T19:20:46.264Z</v>
      </c>
      <c r="F173" t="str">
        <f t="shared" si="12"/>
        <v>Incorrect</v>
      </c>
      <c r="H173" s="90" t="str">
        <f t="shared" si="14"/>
        <v/>
      </c>
    </row>
    <row r="174" spans="1:9" x14ac:dyDescent="0.3">
      <c r="A174">
        <f>VLOOKUP(C174,'UniqueAuthor#s'!$S$5:$T$60,2,TRUE)</f>
        <v>46</v>
      </c>
      <c r="B174" t="str">
        <f>IF('Source NewCleanData'!$C1713="lesson4",'Source NewCleanData'!C1713,"")</f>
        <v>lesson4</v>
      </c>
      <c r="C174">
        <f>IF('Source NewCleanData'!$C1713="lesson4",'Source NewCleanData'!D1713,"")</f>
        <v>864564499</v>
      </c>
      <c r="D174" t="str">
        <f>IF('Source NewCleanData'!$C1713="lesson4",'Source NewCleanData'!E1713,"")</f>
        <v>requires|S|&gt;=1;</v>
      </c>
      <c r="E174" s="80" t="str">
        <f>IF('Source NewCleanData'!$C1713="lesson4",'Source NewCleanData'!F1713,"")</f>
        <v>2018-05-03T19:21:14.018Z</v>
      </c>
      <c r="F174" t="str">
        <f t="shared" si="12"/>
        <v>Incorrect</v>
      </c>
      <c r="H174" s="90" t="str">
        <f t="shared" si="14"/>
        <v/>
      </c>
    </row>
    <row r="175" spans="1:9" x14ac:dyDescent="0.3">
      <c r="A175">
        <f>VLOOKUP(C175,'UniqueAuthor#s'!$S$5:$T$60,2,TRUE)</f>
        <v>46</v>
      </c>
      <c r="B175" t="str">
        <f>IF('Source NewCleanData'!$C1714="lesson4",'Source NewCleanData'!C1714,"")</f>
        <v>lesson4</v>
      </c>
      <c r="C175">
        <f>IF('Source NewCleanData'!$C1714="lesson4",'Source NewCleanData'!D1714,"")</f>
        <v>864564499</v>
      </c>
      <c r="D175" t="str">
        <f>IF('Source NewCleanData'!$C1714="lesson4",'Source NewCleanData'!E1714,"")</f>
        <v>requires|S|&gt;=1and1+|T|&lt;=Max_Depth;</v>
      </c>
      <c r="E175" s="80" t="str">
        <f>IF('Source NewCleanData'!$C1714="lesson4",'Source NewCleanData'!F1714,"")</f>
        <v>2018-05-03T19:22:17.822Z</v>
      </c>
      <c r="F175" t="str">
        <f t="shared" si="12"/>
        <v>Correct</v>
      </c>
      <c r="G175">
        <f>COUNTIF($C$6:$C$199,"="&amp;$C175)</f>
        <v>3</v>
      </c>
      <c r="H175" s="90" t="str">
        <f t="shared" si="14"/>
        <v/>
      </c>
    </row>
    <row r="176" spans="1:9" x14ac:dyDescent="0.3">
      <c r="A176">
        <f>VLOOKUP(C176,'UniqueAuthor#s'!$S$5:$T$60,2,TRUE)</f>
        <v>47</v>
      </c>
      <c r="B176" t="str">
        <f>IF('Source NewCleanData'!$C1736="lesson4",'Source NewCleanData'!C1736,"")</f>
        <v>lesson4</v>
      </c>
      <c r="C176">
        <f>IF('Source NewCleanData'!$C1736="lesson4",'Source NewCleanData'!D1736,"")</f>
        <v>872801156</v>
      </c>
      <c r="D176" t="str">
        <f>IF('Source NewCleanData'!$C1736="lesson4",'Source NewCleanData'!E1736,"")</f>
        <v>requires1&lt;=|S|andMax_Depth&gt;|T|;</v>
      </c>
      <c r="E176" s="80" t="str">
        <f>IF('Source NewCleanData'!$C1736="lesson4",'Source NewCleanData'!F1736,"")</f>
        <v>2018-04-27T12:05:32.629Z</v>
      </c>
      <c r="F176" t="str">
        <f t="shared" si="12"/>
        <v>Correct</v>
      </c>
      <c r="G176">
        <f>COUNTIF($C$6:$C$199,"="&amp;$C176)</f>
        <v>1</v>
      </c>
      <c r="H176" s="90" t="str">
        <f t="shared" si="14"/>
        <v/>
      </c>
    </row>
    <row r="177" spans="1:8" x14ac:dyDescent="0.3">
      <c r="A177">
        <f>VLOOKUP(C177,'UniqueAuthor#s'!$S$5:$T$60,2,TRUE)</f>
        <v>48</v>
      </c>
      <c r="B177" t="str">
        <f>IF('Source NewCleanData'!$C1744="lesson4",'Source NewCleanData'!C1744,"")</f>
        <v>lesson4</v>
      </c>
      <c r="C177">
        <f>IF('Source NewCleanData'!$C1744="lesson4",'Source NewCleanData'!D1744,"")</f>
        <v>888277516</v>
      </c>
      <c r="D177" t="str">
        <f>IF('Source NewCleanData'!$C1744="lesson4",'Source NewCleanData'!E1744,"")</f>
        <v>requires|T|&gt;0;</v>
      </c>
      <c r="E177" s="80" t="str">
        <f>IF('Source NewCleanData'!$C1744="lesson4",'Source NewCleanData'!F1744,"")</f>
        <v>2018-04-24T16:42:30.422Z</v>
      </c>
      <c r="F177" t="str">
        <f t="shared" si="12"/>
        <v>Incorrect</v>
      </c>
      <c r="H177" s="90" t="str">
        <f t="shared" si="14"/>
        <v/>
      </c>
    </row>
    <row r="178" spans="1:8" x14ac:dyDescent="0.3">
      <c r="A178">
        <f>VLOOKUP(C178,'UniqueAuthor#s'!$S$5:$T$60,2,TRUE)</f>
        <v>48</v>
      </c>
      <c r="B178" t="str">
        <f>IF('Source NewCleanData'!$C1745="lesson4",'Source NewCleanData'!C1745,"")</f>
        <v>lesson4</v>
      </c>
      <c r="C178">
        <f>IF('Source NewCleanData'!$C1745="lesson4",'Source NewCleanData'!D1745,"")</f>
        <v>888277516</v>
      </c>
      <c r="D178" t="str">
        <f>IF('Source NewCleanData'!$C1745="lesson4",'Source NewCleanData'!E1745,"")</f>
        <v>requires|S|&gt;0;and|T|&lt;Max_length;</v>
      </c>
      <c r="E178" s="80" t="str">
        <f>IF('Source NewCleanData'!$C1745="lesson4",'Source NewCleanData'!F1745,"")</f>
        <v>2018-04-24T16:43:05.383Z</v>
      </c>
      <c r="F178" t="str">
        <f t="shared" si="12"/>
        <v>Incorrect</v>
      </c>
      <c r="H178" s="90" t="str">
        <f t="shared" si="14"/>
        <v/>
      </c>
    </row>
    <row r="179" spans="1:8" x14ac:dyDescent="0.3">
      <c r="A179">
        <f>VLOOKUP(C179,'UniqueAuthor#s'!$S$5:$T$60,2,TRUE)</f>
        <v>48</v>
      </c>
      <c r="B179" t="str">
        <f>IF('Source NewCleanData'!$C1746="lesson4",'Source NewCleanData'!C1746,"")</f>
        <v>lesson4</v>
      </c>
      <c r="C179">
        <f>IF('Source NewCleanData'!$C1746="lesson4",'Source NewCleanData'!D1746,"")</f>
        <v>888277516</v>
      </c>
      <c r="D179" t="str">
        <f>IF('Source NewCleanData'!$C1746="lesson4",'Source NewCleanData'!E1746,"")</f>
        <v>requires|S|&gt;0;and|T|&lt;3;</v>
      </c>
      <c r="E179" s="80" t="str">
        <f>IF('Source NewCleanData'!$C1746="lesson4",'Source NewCleanData'!F1746,"")</f>
        <v>2018-04-24T16:43:13.485Z</v>
      </c>
      <c r="F179" t="str">
        <f t="shared" si="12"/>
        <v>Incorrect</v>
      </c>
      <c r="H179" s="90" t="str">
        <f t="shared" ref="H179:H203" si="15">IF(AND($G175&gt;0,$F175="Incorrect"),"Gave Up","")</f>
        <v/>
      </c>
    </row>
    <row r="180" spans="1:8" x14ac:dyDescent="0.3">
      <c r="A180">
        <f>VLOOKUP(C180,'UniqueAuthor#s'!$S$5:$T$60,2,TRUE)</f>
        <v>48</v>
      </c>
      <c r="B180" t="str">
        <f>IF('Source NewCleanData'!$C1747="lesson4",'Source NewCleanData'!C1747,"")</f>
        <v>lesson4</v>
      </c>
      <c r="C180">
        <f>IF('Source NewCleanData'!$C1747="lesson4",'Source NewCleanData'!D1747,"")</f>
        <v>888277516</v>
      </c>
      <c r="D180" t="str">
        <f>IF('Source NewCleanData'!$C1747="lesson4",'Source NewCleanData'!E1747,"")</f>
        <v>requires|S|&gt;0and|T|&lt;3;</v>
      </c>
      <c r="E180" s="80" t="str">
        <f>IF('Source NewCleanData'!$C1747="lesson4",'Source NewCleanData'!F1747,"")</f>
        <v>2018-04-24T16:43:20.230Z</v>
      </c>
      <c r="F180" t="str">
        <f t="shared" si="12"/>
        <v>Correct</v>
      </c>
      <c r="G180">
        <f>COUNTIF($C$6:$C$199,"="&amp;$C180)</f>
        <v>4</v>
      </c>
      <c r="H180" s="90" t="str">
        <f t="shared" si="15"/>
        <v/>
      </c>
    </row>
    <row r="181" spans="1:8" x14ac:dyDescent="0.3">
      <c r="A181">
        <f>VLOOKUP(C181,'UniqueAuthor#s'!$S$5:$T$60,2,TRUE)</f>
        <v>49</v>
      </c>
      <c r="B181" t="str">
        <f>IF('Source NewCleanData'!$C1772="lesson4",'Source NewCleanData'!C1772,"")</f>
        <v>lesson4</v>
      </c>
      <c r="C181">
        <f>IF('Source NewCleanData'!$C1772="lesson4",'Source NewCleanData'!D1772,"")</f>
        <v>911279847</v>
      </c>
      <c r="D181" t="str">
        <f>IF('Source NewCleanData'!$C1772="lesson4",'Source NewCleanData'!E1772,"")</f>
        <v>requires|S|&gt;=1and1+|T|&lt;=Max_Depth;</v>
      </c>
      <c r="E181" s="80" t="str">
        <f>IF('Source NewCleanData'!$C1772="lesson4",'Source NewCleanData'!F1772,"")</f>
        <v>2018-05-03T22:17:20.639Z</v>
      </c>
      <c r="F181" t="str">
        <f t="shared" si="12"/>
        <v>Correct</v>
      </c>
      <c r="G181">
        <f>COUNTIF($C$6:$C$199,"="&amp;$C181)</f>
        <v>1</v>
      </c>
      <c r="H181" s="90" t="str">
        <f t="shared" si="15"/>
        <v/>
      </c>
    </row>
    <row r="182" spans="1:8" x14ac:dyDescent="0.3">
      <c r="A182">
        <f>VLOOKUP(C182,'UniqueAuthor#s'!$S$5:$T$60,2,TRUE)</f>
        <v>50</v>
      </c>
      <c r="B182" t="str">
        <f>IF('Source NewCleanData'!$C1788="lesson4",'Source NewCleanData'!C1788,"")</f>
        <v>lesson4</v>
      </c>
      <c r="C182">
        <f>IF('Source NewCleanData'!$C1788="lesson4",'Source NewCleanData'!D1788,"")</f>
        <v>939957168</v>
      </c>
      <c r="D182" t="str">
        <f>IF('Source NewCleanData'!$C1788="lesson4",'Source NewCleanData'!E1788,"")</f>
        <v>requires1&lt;=|S|;</v>
      </c>
      <c r="E182" s="80" t="str">
        <f>IF('Source NewCleanData'!$C1788="lesson4",'Source NewCleanData'!F1788,"")</f>
        <v>2018-04-25T00:36:55.739Z</v>
      </c>
      <c r="F182" t="str">
        <f t="shared" si="12"/>
        <v>Incorrect</v>
      </c>
      <c r="H182" s="90" t="str">
        <f t="shared" si="15"/>
        <v/>
      </c>
    </row>
    <row r="183" spans="1:8" x14ac:dyDescent="0.3">
      <c r="A183">
        <f>VLOOKUP(C183,'UniqueAuthor#s'!$S$5:$T$60,2,TRUE)</f>
        <v>50</v>
      </c>
      <c r="B183" t="str">
        <f>IF('Source NewCleanData'!$C1789="lesson4",'Source NewCleanData'!C1789,"")</f>
        <v>lesson4</v>
      </c>
      <c r="C183">
        <f>IF('Source NewCleanData'!$C1789="lesson4",'Source NewCleanData'!D1789,"")</f>
        <v>939957168</v>
      </c>
      <c r="D183" t="str">
        <f>IF('Source NewCleanData'!$C1789="lesson4",'Source NewCleanData'!E1789,"")</f>
        <v>requires1+|S|&lt;=Max_Depth;</v>
      </c>
      <c r="E183" s="80" t="str">
        <f>IF('Source NewCleanData'!$C1789="lesson4",'Source NewCleanData'!F1789,"")</f>
        <v>2018-04-25T00:37:44.315Z</v>
      </c>
      <c r="F183" t="str">
        <f t="shared" si="12"/>
        <v>Incorrect</v>
      </c>
      <c r="H183" s="90" t="str">
        <f t="shared" si="15"/>
        <v/>
      </c>
    </row>
    <row r="184" spans="1:8" x14ac:dyDescent="0.3">
      <c r="A184">
        <f>VLOOKUP(C184,'UniqueAuthor#s'!$S$5:$T$60,2,TRUE)</f>
        <v>50</v>
      </c>
      <c r="B184" t="str">
        <f>IF('Source NewCleanData'!$C1790="lesson4",'Source NewCleanData'!C1790,"")</f>
        <v>lesson4</v>
      </c>
      <c r="C184">
        <f>IF('Source NewCleanData'!$C1790="lesson4",'Source NewCleanData'!D1790,"")</f>
        <v>939957168</v>
      </c>
      <c r="D184" t="str">
        <f>IF('Source NewCleanData'!$C1790="lesson4",'Source NewCleanData'!E1790,"")</f>
        <v>requires|S|=1and|T|=0;</v>
      </c>
      <c r="E184" s="80" t="str">
        <f>IF('Source NewCleanData'!$C1790="lesson4",'Source NewCleanData'!F1790,"")</f>
        <v>2018-04-25T00:38:37.901Z</v>
      </c>
      <c r="F184" t="str">
        <f t="shared" si="12"/>
        <v>Incorrect</v>
      </c>
      <c r="G184">
        <f>COUNTIF($C$6:$C$199,"="&amp;$C184)</f>
        <v>3</v>
      </c>
      <c r="H184" s="90" t="str">
        <f t="shared" si="15"/>
        <v/>
      </c>
    </row>
    <row r="185" spans="1:8" x14ac:dyDescent="0.3">
      <c r="A185">
        <f>VLOOKUP(C185,'UniqueAuthor#s'!$S$5:$T$60,2,TRUE)</f>
        <v>51</v>
      </c>
      <c r="B185" t="str">
        <f>IF('Source NewCleanData'!$C1811="lesson4",'Source NewCleanData'!C1811,"")</f>
        <v>lesson4</v>
      </c>
      <c r="C185">
        <f>IF('Source NewCleanData'!$C1811="lesson4",'Source NewCleanData'!D1811,"")</f>
        <v>942151132</v>
      </c>
      <c r="D185" t="str">
        <f>IF('Source NewCleanData'!$C1811="lesson4",'Source NewCleanData'!E1811,"")</f>
        <v>requires|S|&gt;0and|T|&lt;3;</v>
      </c>
      <c r="E185" s="80" t="str">
        <f>IF('Source NewCleanData'!$C1811="lesson4",'Source NewCleanData'!F1811,"")</f>
        <v>2018-04-25T22:03:26.623Z</v>
      </c>
      <c r="F185" t="str">
        <f t="shared" si="12"/>
        <v>Correct</v>
      </c>
      <c r="G185">
        <f>COUNTIF($C$6:$C$199,"="&amp;$C185)</f>
        <v>1</v>
      </c>
      <c r="H185" s="90" t="str">
        <f t="shared" si="15"/>
        <v/>
      </c>
    </row>
    <row r="186" spans="1:8" x14ac:dyDescent="0.3">
      <c r="A186">
        <f>VLOOKUP(C186,'UniqueAuthor#s'!$S$5:$T$60,2,TRUE)</f>
        <v>52</v>
      </c>
      <c r="B186" t="str">
        <f>IF('Source NewCleanData'!$C1827="lesson4",'Source NewCleanData'!C1827,"")</f>
        <v>lesson4</v>
      </c>
      <c r="C186">
        <f>IF('Source NewCleanData'!$C1827="lesson4",'Source NewCleanData'!D1827,"")</f>
        <v>968474708</v>
      </c>
      <c r="D186" t="str">
        <f>IF('Source NewCleanData'!$C1827="lesson4",'Source NewCleanData'!E1827,"")</f>
        <v>requires|S|&gt;0and|T|&lt;3;</v>
      </c>
      <c r="E186" s="80" t="str">
        <f>IF('Source NewCleanData'!$C1827="lesson4",'Source NewCleanData'!F1827,"")</f>
        <v>2018-04-26T15:16:14.662Z</v>
      </c>
      <c r="F186" t="str">
        <f t="shared" si="12"/>
        <v>Correct</v>
      </c>
      <c r="G186">
        <f>COUNTIF($C$6:$C$199,"="&amp;$C186)</f>
        <v>1</v>
      </c>
      <c r="H186" s="90" t="str">
        <f t="shared" si="15"/>
        <v/>
      </c>
    </row>
    <row r="187" spans="1:8" x14ac:dyDescent="0.3">
      <c r="A187">
        <f>VLOOKUP(C187,'UniqueAuthor#s'!$S$5:$T$60,2,TRUE)</f>
        <v>53</v>
      </c>
      <c r="B187" t="str">
        <f>IF('Source NewCleanData'!$C1855="lesson4",'Source NewCleanData'!C1855,"")</f>
        <v>lesson4</v>
      </c>
      <c r="C187">
        <f>IF('Source NewCleanData'!$C1855="lesson4",'Source NewCleanData'!D1855,"")</f>
        <v>969072171</v>
      </c>
      <c r="D187" t="str">
        <f>IF('Source NewCleanData'!$C1855="lesson4",'Source NewCleanData'!E1855,"")</f>
        <v>requiresS&gt;0andT&lt;=3;</v>
      </c>
      <c r="E187" s="80" t="str">
        <f>IF('Source NewCleanData'!$C1855="lesson4",'Source NewCleanData'!F1855,"")</f>
        <v>2018-04-26T00:00:31.433Z</v>
      </c>
      <c r="F187" t="str">
        <f t="shared" si="12"/>
        <v>Incorrect</v>
      </c>
      <c r="H187" s="90" t="str">
        <f t="shared" si="15"/>
        <v/>
      </c>
    </row>
    <row r="188" spans="1:8" x14ac:dyDescent="0.3">
      <c r="A188">
        <f>VLOOKUP(C188,'UniqueAuthor#s'!$S$5:$T$60,2,TRUE)</f>
        <v>53</v>
      </c>
      <c r="B188" t="str">
        <f>IF('Source NewCleanData'!$C1856="lesson4",'Source NewCleanData'!C1856,"")</f>
        <v>lesson4</v>
      </c>
      <c r="C188">
        <f>IF('Source NewCleanData'!$C1856="lesson4",'Source NewCleanData'!D1856,"")</f>
        <v>969072171</v>
      </c>
      <c r="D188" t="str">
        <f>IF('Source NewCleanData'!$C1856="lesson4",'Source NewCleanData'!E1856,"")</f>
        <v>requires|S|&gt;0and|T|&lt;=3;</v>
      </c>
      <c r="E188" s="80" t="str">
        <f>IF('Source NewCleanData'!$C1856="lesson4",'Source NewCleanData'!F1856,"")</f>
        <v>2018-04-26T00:00:49.708Z</v>
      </c>
      <c r="F188" t="str">
        <f t="shared" si="12"/>
        <v>Incorrect</v>
      </c>
      <c r="H188" s="90" t="str">
        <f t="shared" si="15"/>
        <v>Gave Up</v>
      </c>
    </row>
    <row r="189" spans="1:8" x14ac:dyDescent="0.3">
      <c r="A189">
        <f>VLOOKUP(C189,'UniqueAuthor#s'!$S$5:$T$60,2,TRUE)</f>
        <v>53</v>
      </c>
      <c r="B189" t="str">
        <f>IF('Source NewCleanData'!$C1857="lesson4",'Source NewCleanData'!C1857,"")</f>
        <v>lesson4</v>
      </c>
      <c r="C189">
        <f>IF('Source NewCleanData'!$C1857="lesson4",'Source NewCleanData'!D1857,"")</f>
        <v>969072171</v>
      </c>
      <c r="D189" t="str">
        <f>IF('Source NewCleanData'!$C1857="lesson4",'Source NewCleanData'!E1857,"")</f>
        <v>requires|S|&gt;0and|T|&lt;3;</v>
      </c>
      <c r="E189" s="80" t="str">
        <f>IF('Source NewCleanData'!$C1857="lesson4",'Source NewCleanData'!F1857,"")</f>
        <v>2018-04-26T00:01:01.532Z</v>
      </c>
      <c r="F189" t="str">
        <f t="shared" si="12"/>
        <v>Correct</v>
      </c>
      <c r="G189">
        <f>COUNTIF($C$6:$C$199,"="&amp;$C189)</f>
        <v>3</v>
      </c>
      <c r="H189" s="90" t="str">
        <f t="shared" si="15"/>
        <v/>
      </c>
    </row>
    <row r="190" spans="1:8" x14ac:dyDescent="0.3">
      <c r="A190">
        <f>VLOOKUP(C190,'UniqueAuthor#s'!$S$5:$T$60,2,TRUE)</f>
        <v>54</v>
      </c>
      <c r="B190" t="str">
        <f>IF('Source NewCleanData'!$C1891="lesson4",'Source NewCleanData'!C1891,"")</f>
        <v>lesson4</v>
      </c>
      <c r="C190">
        <f>IF('Source NewCleanData'!$C1891="lesson4",'Source NewCleanData'!D1891,"")</f>
        <v>982683562</v>
      </c>
      <c r="D190" t="str">
        <f>IF('Source NewCleanData'!$C1891="lesson4",'Source NewCleanData'!E1891,"")</f>
        <v>requires|S|&gt;0and|T|&lt;Max_Depth;</v>
      </c>
      <c r="E190" s="80" t="str">
        <f>IF('Source NewCleanData'!$C1891="lesson4",'Source NewCleanData'!F1891,"")</f>
        <v>2018-04-30T01:20:13.639Z</v>
      </c>
      <c r="F190" t="str">
        <f t="shared" si="12"/>
        <v>Correct</v>
      </c>
      <c r="G190">
        <f>COUNTIF($C$6:$C$199,"="&amp;$C190)</f>
        <v>1</v>
      </c>
      <c r="H190" s="90" t="str">
        <f t="shared" si="15"/>
        <v/>
      </c>
    </row>
    <row r="191" spans="1:8" x14ac:dyDescent="0.3">
      <c r="A191">
        <f>VLOOKUP(C191,'UniqueAuthor#s'!$S$5:$T$60,2,TRUE)</f>
        <v>55</v>
      </c>
      <c r="B191" t="str">
        <f>IF('Source NewCleanData'!$C1932="lesson4",'Source NewCleanData'!C1932,"")</f>
        <v>lesson4</v>
      </c>
      <c r="C191">
        <f>IF('Source NewCleanData'!$C1932="lesson4",'Source NewCleanData'!D1932,"")</f>
        <v>986152387</v>
      </c>
      <c r="D191" t="str">
        <f>IF('Source NewCleanData'!$C1932="lesson4",'Source NewCleanData'!E1932,"")</f>
        <v>requires1&lt;=|S|;</v>
      </c>
      <c r="E191" s="80" t="str">
        <f>IF('Source NewCleanData'!$C1932="lesson4",'Source NewCleanData'!F1932,"")</f>
        <v>2018-04-29T20:08:23.794Z</v>
      </c>
      <c r="F191" t="str">
        <f t="shared" si="12"/>
        <v>Incorrect</v>
      </c>
      <c r="H191" s="90" t="str">
        <f t="shared" si="15"/>
        <v/>
      </c>
    </row>
    <row r="192" spans="1:8" x14ac:dyDescent="0.3">
      <c r="A192">
        <f>VLOOKUP(C192,'UniqueAuthor#s'!$S$5:$T$60,2,TRUE)</f>
        <v>55</v>
      </c>
      <c r="B192" t="str">
        <f>IF('Source NewCleanData'!$C1933="lesson4",'Source NewCleanData'!C1933,"")</f>
        <v>lesson4</v>
      </c>
      <c r="C192">
        <f>IF('Source NewCleanData'!$C1933="lesson4",'Source NewCleanData'!D1933,"")</f>
        <v>986152387</v>
      </c>
      <c r="D192" t="str">
        <f>IF('Source NewCleanData'!$C1933="lesson4",'Source NewCleanData'!E1933,"")</f>
        <v>requires1=|S|;</v>
      </c>
      <c r="E192" s="80" t="str">
        <f>IF('Source NewCleanData'!$C1933="lesson4",'Source NewCleanData'!F1933,"")</f>
        <v>2018-04-29T20:08:32.150Z</v>
      </c>
      <c r="F192" t="str">
        <f t="shared" si="12"/>
        <v>Incorrect</v>
      </c>
      <c r="H192" s="90" t="str">
        <f t="shared" si="15"/>
        <v/>
      </c>
    </row>
    <row r="193" spans="1:8" x14ac:dyDescent="0.3">
      <c r="A193">
        <f>VLOOKUP(C193,'UniqueAuthor#s'!$S$5:$T$60,2,TRUE)</f>
        <v>55</v>
      </c>
      <c r="B193" t="str">
        <f>IF('Source NewCleanData'!$C1934="lesson4",'Source NewCleanData'!C1934,"")</f>
        <v>lesson4</v>
      </c>
      <c r="C193">
        <f>IF('Source NewCleanData'!$C1934="lesson4",'Source NewCleanData'!D1934,"")</f>
        <v>986152387</v>
      </c>
      <c r="D193" t="str">
        <f>IF('Source NewCleanData'!$C1934="lesson4",'Source NewCleanData'!E1934,"")</f>
        <v>requires1=|S|andT=Empty_String;</v>
      </c>
      <c r="E193" s="80" t="str">
        <f>IF('Source NewCleanData'!$C1934="lesson4",'Source NewCleanData'!F1934,"")</f>
        <v>2018-04-29T20:09:21.766Z</v>
      </c>
      <c r="F193" t="str">
        <f t="shared" si="12"/>
        <v>Incorrect</v>
      </c>
      <c r="H193" s="90" t="str">
        <f t="shared" si="15"/>
        <v/>
      </c>
    </row>
    <row r="194" spans="1:8" x14ac:dyDescent="0.3">
      <c r="A194">
        <f>VLOOKUP(C194,'UniqueAuthor#s'!$S$5:$T$60,2,TRUE)</f>
        <v>55</v>
      </c>
      <c r="B194" t="str">
        <f>IF('Source NewCleanData'!$C1964="lesson4",'Source NewCleanData'!C1964,"")</f>
        <v>lesson4</v>
      </c>
      <c r="C194">
        <f>IF('Source NewCleanData'!$C1964="lesson4",'Source NewCleanData'!D1964,"")</f>
        <v>986152387</v>
      </c>
      <c r="D194" t="str">
        <f>IF('Source NewCleanData'!$C1964="lesson4",'Source NewCleanData'!E1964,"")</f>
        <v>requires|S|&gt;=1;</v>
      </c>
      <c r="E194" s="80" t="str">
        <f>IF('Source NewCleanData'!$C1964="lesson4",'Source NewCleanData'!F1964,"")</f>
        <v>2018-05-02T23:59:07.411Z</v>
      </c>
      <c r="F194" t="str">
        <f t="shared" si="12"/>
        <v>Incorrect</v>
      </c>
      <c r="H194" s="90" t="str">
        <f t="shared" si="15"/>
        <v/>
      </c>
    </row>
    <row r="195" spans="1:8" x14ac:dyDescent="0.3">
      <c r="A195">
        <f>VLOOKUP(C195,'UniqueAuthor#s'!$S$5:$T$60,2,TRUE)</f>
        <v>55</v>
      </c>
      <c r="B195" t="str">
        <f>IF('Source NewCleanData'!$C1965="lesson4",'Source NewCleanData'!C1965,"")</f>
        <v>lesson4</v>
      </c>
      <c r="C195">
        <f>IF('Source NewCleanData'!$C1965="lesson4",'Source NewCleanData'!D1965,"")</f>
        <v>986152387</v>
      </c>
      <c r="D195" t="str">
        <f>IF('Source NewCleanData'!$C1965="lesson4",'Source NewCleanData'!E1965,"")</f>
        <v>requires|S|&gt;=1and|T|&gt;=1;</v>
      </c>
      <c r="E195" s="80" t="str">
        <f>IF('Source NewCleanData'!$C1965="lesson4",'Source NewCleanData'!F1965,"")</f>
        <v>2018-05-03T00:00:32.464Z</v>
      </c>
      <c r="F195" t="str">
        <f t="shared" si="12"/>
        <v>Incorrect</v>
      </c>
      <c r="H195" s="90" t="str">
        <f t="shared" si="15"/>
        <v/>
      </c>
    </row>
    <row r="196" spans="1:8" x14ac:dyDescent="0.3">
      <c r="A196">
        <f>VLOOKUP(C196,'UniqueAuthor#s'!$S$5:$T$60,2,TRUE)</f>
        <v>55</v>
      </c>
      <c r="B196" t="str">
        <f>IF('Source NewCleanData'!$C1966="lesson4",'Source NewCleanData'!C1966,"")</f>
        <v>lesson4</v>
      </c>
      <c r="C196">
        <f>IF('Source NewCleanData'!$C1966="lesson4",'Source NewCleanData'!D1966,"")</f>
        <v>986152387</v>
      </c>
      <c r="D196" t="str">
        <f>IF('Source NewCleanData'!$C1966="lesson4",'Source NewCleanData'!E1966,"")</f>
        <v>requires|S|&gt;=1andT=Empty_String;</v>
      </c>
      <c r="E196" s="80" t="str">
        <f>IF('Source NewCleanData'!$C1966="lesson4",'Source NewCleanData'!F1966,"")</f>
        <v>2018-05-03T00:02:53.615Z</v>
      </c>
      <c r="F196" t="str">
        <f t="shared" ref="F196:F199" si="16">IF(OR($D196=$R$9,$D196=$R$10,$D196=$R$11,$D196=$R$12,$D196=$R$13,$D196=$R$14,$D196=$R$15,$D196=$R$16,$D196=$R$17,$D196=$R$18,$D196=$R$19,$D196=$R$20,$D196=$R$21,$D196=$R$22,$D196=$R$23,$D196=$R$24),"Correct","Incorrect")</f>
        <v>Incorrect</v>
      </c>
      <c r="H196" s="90" t="str">
        <f t="shared" si="15"/>
        <v/>
      </c>
    </row>
    <row r="197" spans="1:8" x14ac:dyDescent="0.3">
      <c r="A197">
        <f>VLOOKUP(C197,'UniqueAuthor#s'!$S$5:$T$60,2,TRUE)</f>
        <v>55</v>
      </c>
      <c r="B197" t="str">
        <f>IF('Source NewCleanData'!$C1976="lesson4",'Source NewCleanData'!C1976,"")</f>
        <v>lesson4</v>
      </c>
      <c r="C197">
        <f>IF('Source NewCleanData'!$C1976="lesson4",'Source NewCleanData'!D1976,"")</f>
        <v>986152387</v>
      </c>
      <c r="D197" t="str">
        <f>IF('Source NewCleanData'!$C1976="lesson4",'Source NewCleanData'!E1976,"")</f>
        <v>requires|S|&gt;=1andT=Empty_String;</v>
      </c>
      <c r="E197" s="80" t="str">
        <f>IF('Source NewCleanData'!$C1976="lesson4",'Source NewCleanData'!F1976,"")</f>
        <v>2018-05-03T00:21:41.409Z</v>
      </c>
      <c r="F197" t="str">
        <f t="shared" si="16"/>
        <v>Incorrect</v>
      </c>
      <c r="G197">
        <f>COUNTIF($C$6:$C$199,"="&amp;$C197)</f>
        <v>7</v>
      </c>
      <c r="H197" s="90" t="str">
        <f t="shared" si="15"/>
        <v/>
      </c>
    </row>
    <row r="198" spans="1:8" x14ac:dyDescent="0.3">
      <c r="A198">
        <f>VLOOKUP(C198,'UniqueAuthor#s'!$S$5:$T$60,2,TRUE)</f>
        <v>56</v>
      </c>
      <c r="B198" t="str">
        <f>IF('Source NewCleanData'!$C1993="lesson4",'Source NewCleanData'!C1993,"")</f>
        <v>lesson4</v>
      </c>
      <c r="C198">
        <f>IF('Source NewCleanData'!$C1993="lesson4",'Source NewCleanData'!D1993,"")</f>
        <v>993599705</v>
      </c>
      <c r="D198" t="str">
        <f>IF('Source NewCleanData'!$C1993="lesson4",'Source NewCleanData'!E1993,"")</f>
        <v>requires|S|&gt;=1;</v>
      </c>
      <c r="E198" s="80" t="str">
        <f>IF('Source NewCleanData'!$C1993="lesson4",'Source NewCleanData'!F1993,"")</f>
        <v>2018-04-24T12:59:33.952Z</v>
      </c>
      <c r="F198" t="str">
        <f t="shared" si="16"/>
        <v>Incorrect</v>
      </c>
      <c r="H198" s="90" t="str">
        <f t="shared" si="15"/>
        <v/>
      </c>
    </row>
    <row r="199" spans="1:8" x14ac:dyDescent="0.3">
      <c r="A199">
        <f>VLOOKUP(C199,'UniqueAuthor#s'!$S$5:$T$60,2,TRUE)</f>
        <v>56</v>
      </c>
      <c r="B199" t="str">
        <f>IF('Source NewCleanData'!$C1994="lesson4",'Source NewCleanData'!C1994,"")</f>
        <v>lesson4</v>
      </c>
      <c r="C199">
        <f>IF('Source NewCleanData'!$C1994="lesson4",'Source NewCleanData'!D1994,"")</f>
        <v>993599705</v>
      </c>
      <c r="D199" t="str">
        <f>IF('Source NewCleanData'!$C1994="lesson4",'Source NewCleanData'!E1994,"")</f>
        <v>requires|S|&gt;=1and1+|T|&lt;=Max_Depth;</v>
      </c>
      <c r="E199" s="80" t="str">
        <f>IF('Source NewCleanData'!$C1994="lesson4",'Source NewCleanData'!F1994,"")</f>
        <v>2018-04-24T13:00:47.419Z</v>
      </c>
      <c r="F199" t="str">
        <f t="shared" si="16"/>
        <v>Correct</v>
      </c>
      <c r="G199">
        <f>COUNTIF($C$6:$C$199,"="&amp;$C199)</f>
        <v>2</v>
      </c>
      <c r="H199" s="90" t="str">
        <f t="shared" si="15"/>
        <v/>
      </c>
    </row>
    <row r="200" spans="1:8" x14ac:dyDescent="0.3">
      <c r="B200" t="str">
        <f>IF('Source NewCleanData'!$C1995="lesson4",'Source NewCleanData'!C1995,"")</f>
        <v/>
      </c>
      <c r="C200" t="str">
        <f>IF('Source NewCleanData'!$C1995="lesson4",'Source NewCleanData'!D1995,"")</f>
        <v/>
      </c>
      <c r="D200" t="str">
        <f>IF('Source NewCleanData'!$C1995="lesson4",'Source NewCleanData'!E1995,"")</f>
        <v/>
      </c>
      <c r="E200" s="80" t="str">
        <f>IF('Source NewCleanData'!$C1995="lesson4",'Source NewCleanData'!F1995,"")</f>
        <v/>
      </c>
      <c r="H200" s="90" t="str">
        <f t="shared" si="15"/>
        <v/>
      </c>
    </row>
    <row r="201" spans="1:8" x14ac:dyDescent="0.3">
      <c r="B201" t="str">
        <f>IF('Source NewCleanData'!$C1996="lesson4",'Source NewCleanData'!C1996,"")</f>
        <v/>
      </c>
      <c r="C201" t="str">
        <f>IF('Source NewCleanData'!$C1996="lesson4",'Source NewCleanData'!D1996,"")</f>
        <v/>
      </c>
      <c r="D201" t="str">
        <f>IF('Source NewCleanData'!$C1996="lesson4",'Source NewCleanData'!E1996,"")</f>
        <v/>
      </c>
      <c r="E201" s="80" t="str">
        <f>IF('Source NewCleanData'!$C1996="lesson4",'Source NewCleanData'!F1996,"")</f>
        <v/>
      </c>
      <c r="H201" s="90" t="str">
        <f t="shared" si="15"/>
        <v>Gave Up</v>
      </c>
    </row>
    <row r="202" spans="1:8" x14ac:dyDescent="0.3">
      <c r="B202" t="str">
        <f>IF('Source NewCleanData'!$C1997="lesson4",'Source NewCleanData'!C1997,"")</f>
        <v/>
      </c>
      <c r="C202" t="str">
        <f>IF('Source NewCleanData'!$C1997="lesson4",'Source NewCleanData'!D1997,"")</f>
        <v/>
      </c>
      <c r="D202" t="str">
        <f>IF('Source NewCleanData'!$C1997="lesson4",'Source NewCleanData'!E1997,"")</f>
        <v/>
      </c>
      <c r="E202" s="80" t="str">
        <f>IF('Source NewCleanData'!$C1997="lesson4",'Source NewCleanData'!F1997,"")</f>
        <v/>
      </c>
      <c r="H202" s="90" t="str">
        <f t="shared" si="15"/>
        <v/>
      </c>
    </row>
    <row r="203" spans="1:8" x14ac:dyDescent="0.3">
      <c r="B203" t="str">
        <f>IF('Source NewCleanData'!$C1998="lesson4",'Source NewCleanData'!C1998,"")</f>
        <v/>
      </c>
      <c r="C203" t="str">
        <f>IF('Source NewCleanData'!$C1998="lesson4",'Source NewCleanData'!D1998,"")</f>
        <v/>
      </c>
      <c r="D203" t="str">
        <f>IF('Source NewCleanData'!$C1998="lesson4",'Source NewCleanData'!E1998,"")</f>
        <v/>
      </c>
      <c r="E203" s="80" t="str">
        <f>IF('Source NewCleanData'!$C1998="lesson4",'Source NewCleanData'!F1998,"")</f>
        <v/>
      </c>
      <c r="H203" s="90" t="str">
        <f t="shared" si="15"/>
        <v/>
      </c>
    </row>
    <row r="204" spans="1:8" x14ac:dyDescent="0.3">
      <c r="B204" t="str">
        <f>IF('Source NewCleanData'!$C1999="lesson4",'Source NewCleanData'!C1999,"")</f>
        <v/>
      </c>
      <c r="C204" t="str">
        <f>IF('Source NewCleanData'!$C1999="lesson4",'Source NewCleanData'!D1999,"")</f>
        <v/>
      </c>
      <c r="D204" t="str">
        <f>IF('Source NewCleanData'!$C1999="lesson4",'Source NewCleanData'!E1999,"")</f>
        <v/>
      </c>
      <c r="E204" s="80" t="str">
        <f>IF('Source NewCleanData'!$C1999="lesson4",'Source NewCleanData'!F1999,"")</f>
        <v/>
      </c>
    </row>
    <row r="205" spans="1:8" x14ac:dyDescent="0.3">
      <c r="B205" t="str">
        <f>IF('Source NewCleanData'!$C2000="lesson4",'Source NewCleanData'!C2000,"")</f>
        <v/>
      </c>
      <c r="C205" t="str">
        <f>IF('Source NewCleanData'!$C2000="lesson4",'Source NewCleanData'!D2000,"")</f>
        <v/>
      </c>
      <c r="D205" t="str">
        <f>IF('Source NewCleanData'!$C2000="lesson4",'Source NewCleanData'!E2000,"")</f>
        <v/>
      </c>
      <c r="E205" s="80" t="str">
        <f>IF('Source NewCleanData'!$C2000="lesson4",'Source NewCleanData'!F2000,"")</f>
        <v/>
      </c>
    </row>
  </sheetData>
  <sortState xmlns:xlrd2="http://schemas.microsoft.com/office/spreadsheetml/2017/richdata2" ref="Q30:W37">
    <sortCondition ref="Q30:Q37"/>
  </sortState>
  <mergeCells count="1">
    <mergeCell ref="M5:O5"/>
  </mergeCells>
  <conditionalFormatting sqref="A6:F6 A7:A199 B7:E205 F7:F203">
    <cfRule type="expression" dxfId="32" priority="1">
      <formula>(MOD($A6,2)=1)</formula>
    </cfRule>
  </conditionalFormatting>
  <conditionalFormatting sqref="D6:E205">
    <cfRule type="expression" dxfId="31" priority="2">
      <formula>($F6="Correct")</formula>
    </cfRule>
  </conditionalFormatting>
  <conditionalFormatting sqref="K6:K108">
    <cfRule type="expression" dxfId="30" priority="77">
      <formula>OR($K6=$R$9,$K6=$R$10,$K6=$R$11, $K6=$R$12,$K6=$R$13,$K6=$R$14, $K6=$R$15,$K6=$R$16,$K6=$R$17, $K6=$R$18,$K6=$R$19,$K6=$R$20,$K6=$R$21,$K6=$R$22,$K6=$R$23,$K6=$R$24)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06"/>
  <sheetViews>
    <sheetView zoomScale="140" zoomScaleNormal="140" workbookViewId="0">
      <selection activeCell="D11" sqref="D11"/>
    </sheetView>
  </sheetViews>
  <sheetFormatPr defaultColWidth="11.44140625" defaultRowHeight="14.4" x14ac:dyDescent="0.3"/>
  <cols>
    <col min="1" max="1" width="5.88671875" customWidth="1"/>
    <col min="4" max="4" width="31.44140625" customWidth="1"/>
    <col min="5" max="5" width="15.88671875" style="80" customWidth="1"/>
    <col min="6" max="6" width="10.88671875" customWidth="1"/>
    <col min="9" max="9" width="5.88671875" customWidth="1"/>
    <col min="11" max="11" width="29.33203125" customWidth="1"/>
    <col min="13" max="15" width="17.88671875" customWidth="1"/>
    <col min="16" max="16" width="5.88671875" customWidth="1"/>
    <col min="17" max="17" width="19" customWidth="1"/>
    <col min="18" max="18" width="27.33203125" customWidth="1"/>
    <col min="21" max="21" width="20" customWidth="1"/>
    <col min="22" max="22" width="19.109375" customWidth="1"/>
    <col min="23" max="23" width="34.33203125" customWidth="1"/>
    <col min="25" max="25" width="54.6640625" customWidth="1"/>
  </cols>
  <sheetData>
    <row r="3" spans="1:25" x14ac:dyDescent="0.3">
      <c r="D3" s="3" t="s">
        <v>0</v>
      </c>
      <c r="F3" s="3"/>
      <c r="L3" s="10" t="s">
        <v>1</v>
      </c>
      <c r="M3" s="3"/>
      <c r="N3" s="3"/>
      <c r="O3" s="3"/>
    </row>
    <row r="4" spans="1:25" ht="15" thickBot="1" x14ac:dyDescent="0.35">
      <c r="D4" s="3" t="s">
        <v>665</v>
      </c>
      <c r="E4" s="59" t="s">
        <v>3</v>
      </c>
      <c r="F4" s="3" t="s">
        <v>12</v>
      </c>
      <c r="G4" s="3" t="s">
        <v>4</v>
      </c>
      <c r="H4" s="4" t="s">
        <v>5</v>
      </c>
      <c r="K4" s="3" t="s">
        <v>666</v>
      </c>
      <c r="L4" s="55" t="s">
        <v>7</v>
      </c>
      <c r="M4" s="79"/>
      <c r="N4" s="79"/>
      <c r="O4" s="79"/>
    </row>
    <row r="5" spans="1:25" ht="15" thickBot="1" x14ac:dyDescent="0.35">
      <c r="A5" s="18"/>
      <c r="B5" s="18"/>
      <c r="C5" s="155" t="s">
        <v>9</v>
      </c>
      <c r="D5" s="155" t="s">
        <v>10</v>
      </c>
      <c r="E5" s="60" t="s">
        <v>11</v>
      </c>
      <c r="F5" s="23" t="s">
        <v>667</v>
      </c>
      <c r="G5" s="23" t="s">
        <v>10</v>
      </c>
      <c r="H5" s="23" t="s">
        <v>13</v>
      </c>
      <c r="K5" s="155" t="s">
        <v>10</v>
      </c>
      <c r="L5" s="56" t="s">
        <v>14</v>
      </c>
      <c r="M5" s="157" t="s">
        <v>16</v>
      </c>
      <c r="N5" s="157"/>
      <c r="O5" s="157"/>
      <c r="Y5" s="76" t="s">
        <v>668</v>
      </c>
    </row>
    <row r="6" spans="1:25" x14ac:dyDescent="0.3">
      <c r="A6">
        <f>VLOOKUP(C6,'UniqueAuthor#s'!$V$5:$W$61,2,TRUE)</f>
        <v>1</v>
      </c>
      <c r="B6" t="str">
        <f>IF('Source NewCleanData'!$C13="lesson5",'Source NewCleanData'!C13,"")</f>
        <v>lesson5</v>
      </c>
      <c r="C6">
        <f>IF('Source NewCleanData'!$C13="lesson5",'Source NewCleanData'!D13,"")</f>
        <v>12696425</v>
      </c>
      <c r="D6" t="str">
        <f>IF('Source NewCleanData'!$C13="lesson5",'Source NewCleanData'!E13,"")</f>
        <v>ensuresT=&lt;#T&gt;o&lt;#S&gt;;</v>
      </c>
      <c r="E6" s="80" t="str">
        <f>IF('Source NewCleanData'!$C13="lesson5",'Source NewCleanData'!F13,"")</f>
        <v>2018-04-25T19:03:29.118Z</v>
      </c>
      <c r="F6" t="str">
        <f t="shared" ref="F6:F37" si="0">IF(OR($D6=$R$9,$D6=$R$10,$D6=$R$11,$D6=$R$12,$D6=$R$13),"Correct","Incorrect")</f>
        <v>Incorrect</v>
      </c>
      <c r="H6" s="90" t="str">
        <f t="shared" ref="H6:H37" si="1">IF(AND($G6&gt;0,$F6="Incorrect"),"Gave Up","")</f>
        <v/>
      </c>
      <c r="J6">
        <v>1</v>
      </c>
      <c r="K6" t="s">
        <v>669</v>
      </c>
      <c r="L6">
        <f t="shared" ref="L6:L37" si="2">COUNTIF($D$6:$D$204,"="&amp;$K6)</f>
        <v>42</v>
      </c>
      <c r="Q6" s="41"/>
      <c r="R6" s="42" t="s">
        <v>670</v>
      </c>
      <c r="Y6" s="77" t="s">
        <v>180</v>
      </c>
    </row>
    <row r="7" spans="1:25" x14ac:dyDescent="0.3">
      <c r="A7">
        <f>VLOOKUP(C7,'UniqueAuthor#s'!$V$5:$W$61,2,TRUE)</f>
        <v>1</v>
      </c>
      <c r="B7" t="str">
        <f>IF('Source NewCleanData'!$C14="lesson5",'Source NewCleanData'!C14,"")</f>
        <v>lesson5</v>
      </c>
      <c r="C7">
        <f>IF('Source NewCleanData'!$C14="lesson5",'Source NewCleanData'!D14,"")</f>
        <v>12696425</v>
      </c>
      <c r="D7" t="str">
        <f>IF('Source NewCleanData'!$C14="lesson5",'Source NewCleanData'!E14,"")</f>
        <v>ensuresT=&lt;#S&gt;o&lt;#T&gt;;</v>
      </c>
      <c r="E7" s="80" t="str">
        <f>IF('Source NewCleanData'!$C14="lesson5",'Source NewCleanData'!F14,"")</f>
        <v>2018-04-25T19:03:45.279Z</v>
      </c>
      <c r="F7" t="str">
        <f t="shared" si="0"/>
        <v>Incorrect</v>
      </c>
      <c r="H7" s="90" t="str">
        <f t="shared" si="1"/>
        <v/>
      </c>
      <c r="J7">
        <v>2</v>
      </c>
      <c r="K7" t="s">
        <v>671</v>
      </c>
      <c r="L7">
        <f t="shared" si="2"/>
        <v>12</v>
      </c>
      <c r="M7" s="13" t="s">
        <v>42</v>
      </c>
      <c r="Q7" s="38"/>
      <c r="R7" s="43" t="s">
        <v>23</v>
      </c>
      <c r="Y7" s="77" t="s">
        <v>672</v>
      </c>
    </row>
    <row r="8" spans="1:25" ht="15" thickBot="1" x14ac:dyDescent="0.35">
      <c r="A8">
        <f>VLOOKUP(C8,'UniqueAuthor#s'!$V$5:$W$61,2,TRUE)</f>
        <v>1</v>
      </c>
      <c r="B8" t="str">
        <f>IF('Source NewCleanData'!$C15="lesson5",'Source NewCleanData'!C15,"")</f>
        <v>lesson5</v>
      </c>
      <c r="C8">
        <f>IF('Source NewCleanData'!$C15="lesson5",'Source NewCleanData'!D15,"")</f>
        <v>12696425</v>
      </c>
      <c r="D8" t="str">
        <f>IF('Source NewCleanData'!$C15="lesson5",'Source NewCleanData'!E15,"")</f>
        <v>ensuresT=&lt;#S&gt;o&lt;#T&gt;;</v>
      </c>
      <c r="E8" s="80" t="str">
        <f>IF('Source NewCleanData'!$C15="lesson5",'Source NewCleanData'!F15,"")</f>
        <v>2018-04-25T19:05:56.650Z</v>
      </c>
      <c r="F8" t="str">
        <f t="shared" si="0"/>
        <v>Incorrect</v>
      </c>
      <c r="H8" s="90" t="str">
        <f t="shared" si="1"/>
        <v/>
      </c>
      <c r="J8">
        <v>3</v>
      </c>
      <c r="K8" t="s">
        <v>673</v>
      </c>
      <c r="L8">
        <f t="shared" si="2"/>
        <v>9</v>
      </c>
      <c r="M8" s="13" t="s">
        <v>42</v>
      </c>
      <c r="Q8" s="67"/>
      <c r="R8" s="109" t="s">
        <v>674</v>
      </c>
      <c r="Y8" s="77"/>
    </row>
    <row r="9" spans="1:25" x14ac:dyDescent="0.3">
      <c r="A9">
        <f>VLOOKUP(C9,'UniqueAuthor#s'!$V$5:$W$61,2,TRUE)</f>
        <v>1</v>
      </c>
      <c r="B9" t="str">
        <f>IF('Source NewCleanData'!$C16="lesson5",'Source NewCleanData'!C16,"")</f>
        <v>lesson5</v>
      </c>
      <c r="C9">
        <f>IF('Source NewCleanData'!$C16="lesson5",'Source NewCleanData'!D16,"")</f>
        <v>12696425</v>
      </c>
      <c r="D9" t="str">
        <f>IF('Source NewCleanData'!$C16="lesson5",'Source NewCleanData'!E16,"")</f>
        <v>ensuresT=&lt;#T&gt;o&lt;#S&gt;;</v>
      </c>
      <c r="E9" s="80" t="str">
        <f>IF('Source NewCleanData'!$C16="lesson5",'Source NewCleanData'!F16,"")</f>
        <v>2018-04-25T19:06:15.294Z</v>
      </c>
      <c r="F9" t="str">
        <f t="shared" si="0"/>
        <v>Incorrect</v>
      </c>
      <c r="H9" s="90" t="str">
        <f t="shared" si="1"/>
        <v/>
      </c>
      <c r="J9">
        <v>4</v>
      </c>
      <c r="K9" t="s">
        <v>675</v>
      </c>
      <c r="L9">
        <f t="shared" si="2"/>
        <v>8</v>
      </c>
      <c r="M9" s="5" t="s">
        <v>19</v>
      </c>
      <c r="Q9" s="49">
        <v>1</v>
      </c>
      <c r="R9" s="35" t="s">
        <v>669</v>
      </c>
      <c r="Y9" s="77" t="s">
        <v>561</v>
      </c>
    </row>
    <row r="10" spans="1:25" x14ac:dyDescent="0.3">
      <c r="A10">
        <f>VLOOKUP(C10,'UniqueAuthor#s'!$V$5:$W$61,2,TRUE)</f>
        <v>1</v>
      </c>
      <c r="B10" t="str">
        <f>IF('Source NewCleanData'!$C17="lesson5",'Source NewCleanData'!C17,"")</f>
        <v>lesson5</v>
      </c>
      <c r="C10">
        <f>IF('Source NewCleanData'!$C17="lesson5",'Source NewCleanData'!D17,"")</f>
        <v>12696425</v>
      </c>
      <c r="D10" t="str">
        <f>IF('Source NewCleanData'!$C17="lesson5",'Source NewCleanData'!E17,"")</f>
        <v>ensuresT=#To#S;</v>
      </c>
      <c r="E10" s="80" t="str">
        <f>IF('Source NewCleanData'!$C17="lesson5",'Source NewCleanData'!F17,"")</f>
        <v>2018-04-25T19:06:27.850Z</v>
      </c>
      <c r="F10" t="str">
        <f t="shared" si="0"/>
        <v>Incorrect</v>
      </c>
      <c r="H10" s="90" t="str">
        <f t="shared" si="1"/>
        <v/>
      </c>
      <c r="J10">
        <v>5</v>
      </c>
      <c r="K10" t="s">
        <v>676</v>
      </c>
      <c r="L10">
        <f t="shared" si="2"/>
        <v>7</v>
      </c>
      <c r="M10" s="5" t="s">
        <v>18</v>
      </c>
      <c r="Q10" s="49">
        <v>2</v>
      </c>
      <c r="R10" s="35" t="s">
        <v>677</v>
      </c>
      <c r="Y10" s="77" t="s">
        <v>678</v>
      </c>
    </row>
    <row r="11" spans="1:25" x14ac:dyDescent="0.3">
      <c r="A11">
        <f>VLOOKUP(C11,'UniqueAuthor#s'!$V$5:$W$61,2,TRUE)</f>
        <v>1</v>
      </c>
      <c r="B11" t="str">
        <f>IF('Source NewCleanData'!$C18="lesson5",'Source NewCleanData'!C18,"")</f>
        <v>lesson5</v>
      </c>
      <c r="C11">
        <f>IF('Source NewCleanData'!$C18="lesson5",'Source NewCleanData'!D18,"")</f>
        <v>12696425</v>
      </c>
      <c r="D11" t="str">
        <f>IF('Source NewCleanData'!$C18="lesson5",'Source NewCleanData'!E18,"")</f>
        <v>ensuresT=#So#T;</v>
      </c>
      <c r="E11" s="80" t="str">
        <f>IF('Source NewCleanData'!$C18="lesson5",'Source NewCleanData'!F18,"")</f>
        <v>2018-04-25T19:06:37.039Z</v>
      </c>
      <c r="F11" t="str">
        <f t="shared" si="0"/>
        <v>Correct</v>
      </c>
      <c r="G11">
        <f>COUNTIF($C$6:$C$204,"="&amp;C11)</f>
        <v>6</v>
      </c>
      <c r="H11" s="90" t="str">
        <f t="shared" si="1"/>
        <v/>
      </c>
      <c r="J11">
        <v>6</v>
      </c>
      <c r="K11" t="s">
        <v>679</v>
      </c>
      <c r="L11">
        <f t="shared" si="2"/>
        <v>6</v>
      </c>
      <c r="M11" s="13" t="s">
        <v>36</v>
      </c>
      <c r="Q11" s="49">
        <v>3</v>
      </c>
      <c r="R11" s="35" t="s">
        <v>680</v>
      </c>
      <c r="Y11" s="77"/>
    </row>
    <row r="12" spans="1:25" x14ac:dyDescent="0.3">
      <c r="A12">
        <f>VLOOKUP(C12,'UniqueAuthor#s'!$V$5:$W$61,2,TRUE)</f>
        <v>2</v>
      </c>
      <c r="B12" t="str">
        <f>IF('Source NewCleanData'!$C72="lesson5",'Source NewCleanData'!C72,"")</f>
        <v>lesson5</v>
      </c>
      <c r="C12">
        <f>IF('Source NewCleanData'!$C72="lesson5",'Source NewCleanData'!D72,"")</f>
        <v>18621716</v>
      </c>
      <c r="D12" t="str">
        <f>IF('Source NewCleanData'!$C72="lesson5",'Source NewCleanData'!E72,"")</f>
        <v>ensuresT=#To#S;</v>
      </c>
      <c r="E12" s="80" t="str">
        <f>IF('Source NewCleanData'!$C72="lesson5",'Source NewCleanData'!F72,"")</f>
        <v>2018-05-03T03:19:48.407Z</v>
      </c>
      <c r="F12" t="str">
        <f t="shared" si="0"/>
        <v>Incorrect</v>
      </c>
      <c r="H12" s="90" t="str">
        <f t="shared" si="1"/>
        <v/>
      </c>
      <c r="J12">
        <v>7</v>
      </c>
      <c r="K12" t="s">
        <v>681</v>
      </c>
      <c r="L12">
        <f t="shared" si="2"/>
        <v>4</v>
      </c>
      <c r="M12" s="5" t="s">
        <v>19</v>
      </c>
      <c r="Q12" s="49">
        <v>4</v>
      </c>
      <c r="R12" s="35" t="s">
        <v>682</v>
      </c>
      <c r="Y12" s="77" t="s">
        <v>683</v>
      </c>
    </row>
    <row r="13" spans="1:25" x14ac:dyDescent="0.3">
      <c r="A13">
        <f>VLOOKUP(C13,'UniqueAuthor#s'!$V$5:$W$61,2,TRUE)</f>
        <v>2</v>
      </c>
      <c r="B13" t="str">
        <f>IF('Source NewCleanData'!$C73="lesson5",'Source NewCleanData'!C73,"")</f>
        <v>lesson5</v>
      </c>
      <c r="C13">
        <f>IF('Source NewCleanData'!$C73="lesson5",'Source NewCleanData'!D73,"")</f>
        <v>18621716</v>
      </c>
      <c r="D13" t="str">
        <f>IF('Source NewCleanData'!$C73="lesson5",'Source NewCleanData'!E73,"")</f>
        <v>ensuresT=#To#SandS=&lt;&gt;;</v>
      </c>
      <c r="E13" s="80" t="str">
        <f>IF('Source NewCleanData'!$C73="lesson5",'Source NewCleanData'!F73,"")</f>
        <v>2018-05-03T03:20:08.725Z</v>
      </c>
      <c r="F13" t="str">
        <f t="shared" si="0"/>
        <v>Incorrect</v>
      </c>
      <c r="H13" s="90" t="str">
        <f t="shared" si="1"/>
        <v/>
      </c>
      <c r="J13">
        <v>8</v>
      </c>
      <c r="K13" t="s">
        <v>684</v>
      </c>
      <c r="L13">
        <f t="shared" si="2"/>
        <v>4</v>
      </c>
      <c r="M13" s="5" t="s">
        <v>18</v>
      </c>
      <c r="Q13" s="49">
        <v>5</v>
      </c>
      <c r="R13" s="35" t="s">
        <v>685</v>
      </c>
      <c r="Y13" s="77" t="s">
        <v>686</v>
      </c>
    </row>
    <row r="14" spans="1:25" ht="15" thickBot="1" x14ac:dyDescent="0.35">
      <c r="A14">
        <f>VLOOKUP(C14,'UniqueAuthor#s'!$V$5:$W$61,2,TRUE)</f>
        <v>2</v>
      </c>
      <c r="B14" t="str">
        <f>IF('Source NewCleanData'!$C74="lesson5",'Source NewCleanData'!C74,"")</f>
        <v>lesson5</v>
      </c>
      <c r="C14">
        <f>IF('Source NewCleanData'!$C74="lesson5",'Source NewCleanData'!D74,"")</f>
        <v>18621716</v>
      </c>
      <c r="D14" t="str">
        <f>IF('Source NewCleanData'!$C74="lesson5",'Source NewCleanData'!E74,"")</f>
        <v>ensuresT=#To#Sand|S|=0;</v>
      </c>
      <c r="E14" s="80" t="str">
        <f>IF('Source NewCleanData'!$C74="lesson5",'Source NewCleanData'!F74,"")</f>
        <v>2018-05-03T03:20:34.611Z</v>
      </c>
      <c r="F14" t="str">
        <f t="shared" si="0"/>
        <v>Incorrect</v>
      </c>
      <c r="H14" s="90" t="str">
        <f t="shared" si="1"/>
        <v/>
      </c>
      <c r="J14">
        <v>9</v>
      </c>
      <c r="K14" t="s">
        <v>687</v>
      </c>
      <c r="L14">
        <f t="shared" si="2"/>
        <v>4</v>
      </c>
      <c r="M14" s="13" t="s">
        <v>42</v>
      </c>
      <c r="N14" s="5" t="s">
        <v>18</v>
      </c>
      <c r="Q14" s="67"/>
      <c r="R14" s="44"/>
      <c r="Y14" s="77" t="s">
        <v>688</v>
      </c>
    </row>
    <row r="15" spans="1:25" x14ac:dyDescent="0.3">
      <c r="A15">
        <f>VLOOKUP(C15,'UniqueAuthor#s'!$V$5:$W$61,2,TRUE)</f>
        <v>2</v>
      </c>
      <c r="B15" t="str">
        <f>IF('Source NewCleanData'!$C75="lesson5",'Source NewCleanData'!C75,"")</f>
        <v>lesson5</v>
      </c>
      <c r="C15">
        <f>IF('Source NewCleanData'!$C75="lesson5",'Source NewCleanData'!D75,"")</f>
        <v>18621716</v>
      </c>
      <c r="D15" t="str">
        <f>IF('Source NewCleanData'!$C75="lesson5",'Source NewCleanData'!E75,"")</f>
        <v>ensuresT=#To#S;</v>
      </c>
      <c r="E15" s="80" t="str">
        <f>IF('Source NewCleanData'!$C75="lesson5",'Source NewCleanData'!F75,"")</f>
        <v>2018-05-03T03:21:06.783Z</v>
      </c>
      <c r="F15" t="str">
        <f t="shared" si="0"/>
        <v>Incorrect</v>
      </c>
      <c r="H15" s="90" t="str">
        <f t="shared" si="1"/>
        <v/>
      </c>
      <c r="J15">
        <v>10</v>
      </c>
      <c r="K15" t="s">
        <v>689</v>
      </c>
      <c r="L15">
        <f t="shared" si="2"/>
        <v>4</v>
      </c>
      <c r="M15" s="13" t="s">
        <v>42</v>
      </c>
      <c r="Y15" s="77"/>
    </row>
    <row r="16" spans="1:25" ht="15" thickBot="1" x14ac:dyDescent="0.35">
      <c r="A16">
        <f>VLOOKUP(C16,'UniqueAuthor#s'!$V$5:$W$61,2,TRUE)</f>
        <v>2</v>
      </c>
      <c r="B16" t="str">
        <f>IF('Source NewCleanData'!$C76="lesson5",'Source NewCleanData'!C76,"")</f>
        <v>lesson5</v>
      </c>
      <c r="C16">
        <f>IF('Source NewCleanData'!$C76="lesson5",'Source NewCleanData'!D76,"")</f>
        <v>18621716</v>
      </c>
      <c r="D16" t="str">
        <f>IF('Source NewCleanData'!$C76="lesson5",'Source NewCleanData'!E76,"")</f>
        <v>ensuresT=#So#T;</v>
      </c>
      <c r="E16" s="80" t="str">
        <f>IF('Source NewCleanData'!$C76="lesson5",'Source NewCleanData'!F76,"")</f>
        <v>2018-05-03T03:34:35.878Z</v>
      </c>
      <c r="F16" t="str">
        <f t="shared" si="0"/>
        <v>Correct</v>
      </c>
      <c r="G16">
        <f>COUNTIF($C$6:$C$204,"="&amp;C16)</f>
        <v>5</v>
      </c>
      <c r="H16" s="90" t="str">
        <f t="shared" si="1"/>
        <v/>
      </c>
      <c r="J16">
        <v>11</v>
      </c>
      <c r="K16" t="s">
        <v>680</v>
      </c>
      <c r="L16">
        <f t="shared" si="2"/>
        <v>3</v>
      </c>
      <c r="Y16" s="77" t="s">
        <v>37</v>
      </c>
    </row>
    <row r="17" spans="1:25" x14ac:dyDescent="0.3">
      <c r="A17">
        <f>VLOOKUP(C17,'UniqueAuthor#s'!$V$5:$W$61,2,TRUE)</f>
        <v>3</v>
      </c>
      <c r="B17" t="str">
        <f>IF('Source NewCleanData'!$C165="lesson5",'Source NewCleanData'!C165,"")</f>
        <v>lesson5</v>
      </c>
      <c r="C17">
        <f>IF('Source NewCleanData'!$C165="lesson5",'Source NewCleanData'!D165,"")</f>
        <v>61285508</v>
      </c>
      <c r="D17" t="str">
        <f>IF('Source NewCleanData'!$C165="lesson5",'Source NewCleanData'!E165,"")</f>
        <v>ensuresT=#S;</v>
      </c>
      <c r="E17" s="80" t="str">
        <f>IF('Source NewCleanData'!$C165="lesson5",'Source NewCleanData'!F165,"")</f>
        <v>2018-04-29T05:45:28.173Z</v>
      </c>
      <c r="F17" t="str">
        <f t="shared" si="0"/>
        <v>Incorrect</v>
      </c>
      <c r="H17" s="90" t="str">
        <f t="shared" si="1"/>
        <v/>
      </c>
      <c r="J17">
        <v>12</v>
      </c>
      <c r="K17" t="s">
        <v>690</v>
      </c>
      <c r="L17">
        <f t="shared" si="2"/>
        <v>3</v>
      </c>
      <c r="M17" s="13" t="s">
        <v>42</v>
      </c>
      <c r="N17" s="5" t="s">
        <v>19</v>
      </c>
      <c r="Q17" s="41"/>
      <c r="R17" s="32"/>
      <c r="S17" s="70"/>
      <c r="T17" s="70"/>
      <c r="U17" s="32"/>
      <c r="V17" s="32"/>
      <c r="W17" s="33"/>
      <c r="Y17" s="77" t="s">
        <v>572</v>
      </c>
    </row>
    <row r="18" spans="1:25" x14ac:dyDescent="0.3">
      <c r="A18">
        <f>VLOOKUP(C18,'UniqueAuthor#s'!$V$5:$W$61,2,TRUE)</f>
        <v>3</v>
      </c>
      <c r="B18" t="str">
        <f>IF('Source NewCleanData'!$C166="lesson5",'Source NewCleanData'!C166,"")</f>
        <v>lesson5</v>
      </c>
      <c r="C18">
        <f>IF('Source NewCleanData'!$C166="lesson5",'Source NewCleanData'!D166,"")</f>
        <v>61285508</v>
      </c>
      <c r="D18" t="str">
        <f>IF('Source NewCleanData'!$C166="lesson5",'Source NewCleanData'!E166,"")</f>
        <v>ensuresT=ToS;</v>
      </c>
      <c r="E18" s="80" t="str">
        <f>IF('Source NewCleanData'!$C166="lesson5",'Source NewCleanData'!F166,"")</f>
        <v>2018-04-29T05:45:44.446Z</v>
      </c>
      <c r="F18" t="str">
        <f t="shared" si="0"/>
        <v>Incorrect</v>
      </c>
      <c r="H18" s="90" t="str">
        <f t="shared" si="1"/>
        <v/>
      </c>
      <c r="J18">
        <v>13</v>
      </c>
      <c r="K18" t="s">
        <v>691</v>
      </c>
      <c r="L18">
        <f t="shared" si="2"/>
        <v>3</v>
      </c>
      <c r="M18" s="13" t="s">
        <v>42</v>
      </c>
      <c r="Q18" s="38"/>
      <c r="R18" s="5"/>
      <c r="S18" s="3"/>
      <c r="T18" s="4"/>
      <c r="U18" s="3" t="s">
        <v>45</v>
      </c>
      <c r="V18" s="5"/>
      <c r="W18" s="35"/>
      <c r="Y18" s="77"/>
    </row>
    <row r="19" spans="1:25" ht="15" thickBot="1" x14ac:dyDescent="0.35">
      <c r="A19">
        <f>VLOOKUP(C19,'UniqueAuthor#s'!$V$5:$W$61,2,TRUE)</f>
        <v>3</v>
      </c>
      <c r="B19" t="str">
        <f>IF('Source NewCleanData'!$C167="lesson5",'Source NewCleanData'!C167,"")</f>
        <v>lesson5</v>
      </c>
      <c r="C19">
        <f>IF('Source NewCleanData'!$C167="lesson5",'Source NewCleanData'!D167,"")</f>
        <v>61285508</v>
      </c>
      <c r="D19" t="str">
        <f>IF('Source NewCleanData'!$C167="lesson5",'Source NewCleanData'!E167,"")</f>
        <v>ensuresT=SoT;</v>
      </c>
      <c r="E19" s="80" t="str">
        <f>IF('Source NewCleanData'!$C167="lesson5",'Source NewCleanData'!F167,"")</f>
        <v>2018-04-29T05:45:51.010Z</v>
      </c>
      <c r="F19" t="str">
        <f t="shared" si="0"/>
        <v>Incorrect</v>
      </c>
      <c r="H19" s="90" t="str">
        <f t="shared" si="1"/>
        <v/>
      </c>
      <c r="J19">
        <v>14</v>
      </c>
      <c r="K19" t="s">
        <v>692</v>
      </c>
      <c r="L19">
        <f t="shared" si="2"/>
        <v>3</v>
      </c>
      <c r="M19" s="13" t="s">
        <v>36</v>
      </c>
      <c r="N19" s="5" t="s">
        <v>19</v>
      </c>
      <c r="O19" s="13" t="s">
        <v>42</v>
      </c>
      <c r="Q19" s="67"/>
      <c r="R19" s="155" t="s">
        <v>47</v>
      </c>
      <c r="S19" s="155" t="s">
        <v>48</v>
      </c>
      <c r="T19" s="155" t="s">
        <v>49</v>
      </c>
      <c r="U19" s="155" t="str">
        <f xml:space="preserve"> $T$28&amp; " Errors Classified"</f>
        <v xml:space="preserve"> Errors Classified</v>
      </c>
      <c r="V19" s="30" t="s">
        <v>50</v>
      </c>
      <c r="W19" s="37" t="s">
        <v>51</v>
      </c>
      <c r="Y19" s="77" t="s">
        <v>693</v>
      </c>
    </row>
    <row r="20" spans="1:25" x14ac:dyDescent="0.3">
      <c r="A20">
        <f>VLOOKUP(C20,'UniqueAuthor#s'!$V$5:$W$61,2,TRUE)</f>
        <v>3</v>
      </c>
      <c r="B20" t="str">
        <f>IF('Source NewCleanData'!$C168="lesson5",'Source NewCleanData'!C168,"")</f>
        <v>lesson5</v>
      </c>
      <c r="C20">
        <f>IF('Source NewCleanData'!$C168="lesson5",'Source NewCleanData'!D168,"")</f>
        <v>61285508</v>
      </c>
      <c r="D20" t="str">
        <f>IF('Source NewCleanData'!$C168="lesson5",'Source NewCleanData'!E168,"")</f>
        <v>ensuresT=S;</v>
      </c>
      <c r="E20" s="80" t="str">
        <f>IF('Source NewCleanData'!$C168="lesson5",'Source NewCleanData'!F168,"")</f>
        <v>2018-04-29T05:46:14.961Z</v>
      </c>
      <c r="F20" t="str">
        <f t="shared" si="0"/>
        <v>Incorrect</v>
      </c>
      <c r="H20" s="90" t="str">
        <f t="shared" si="1"/>
        <v/>
      </c>
      <c r="J20">
        <v>15</v>
      </c>
      <c r="K20" t="s">
        <v>694</v>
      </c>
      <c r="L20">
        <f t="shared" si="2"/>
        <v>3</v>
      </c>
      <c r="M20" s="13" t="s">
        <v>36</v>
      </c>
      <c r="N20" s="13" t="s">
        <v>42</v>
      </c>
      <c r="Q20" s="101">
        <f>TroubleSpotAnalysis!A4</f>
        <v>1</v>
      </c>
      <c r="R20" s="128" t="str">
        <f>TroubleSpotAnalysis!B4</f>
        <v>Input Values:</v>
      </c>
      <c r="S20" s="7">
        <f t="shared" ref="S20:S27" si="3">COUNTIF(M$6:O$87,"="&amp;V20)</f>
        <v>24</v>
      </c>
      <c r="T20" s="119">
        <f t="shared" ref="T20:T27" si="4">S20/(J$87-5)</f>
        <v>0.31168831168831168</v>
      </c>
      <c r="U20" s="108">
        <f t="shared" ref="U20:U27" si="5">S20/S$28</f>
        <v>0.19354838709677419</v>
      </c>
      <c r="V20" s="5" t="s">
        <v>18</v>
      </c>
      <c r="W20" s="39" t="s">
        <v>54</v>
      </c>
      <c r="Y20" s="77" t="s">
        <v>695</v>
      </c>
    </row>
    <row r="21" spans="1:25" x14ac:dyDescent="0.3">
      <c r="A21">
        <f>VLOOKUP(C21,'UniqueAuthor#s'!$V$5:$W$61,2,TRUE)</f>
        <v>3</v>
      </c>
      <c r="B21" t="str">
        <f>IF('Source NewCleanData'!$C169="lesson5",'Source NewCleanData'!C169,"")</f>
        <v>lesson5</v>
      </c>
      <c r="C21">
        <f>IF('Source NewCleanData'!$C169="lesson5",'Source NewCleanData'!D169,"")</f>
        <v>61285508</v>
      </c>
      <c r="D21" t="str">
        <f>IF('Source NewCleanData'!$C169="lesson5",'Source NewCleanData'!E169,"")</f>
        <v>ensuresT=#S;</v>
      </c>
      <c r="E21" s="80" t="str">
        <f>IF('Source NewCleanData'!$C169="lesson5",'Source NewCleanData'!F169,"")</f>
        <v>2018-04-29T05:46:24.870Z</v>
      </c>
      <c r="F21" t="str">
        <f t="shared" si="0"/>
        <v>Incorrect</v>
      </c>
      <c r="H21" s="90" t="str">
        <f t="shared" si="1"/>
        <v/>
      </c>
      <c r="J21">
        <v>16</v>
      </c>
      <c r="K21" t="s">
        <v>696</v>
      </c>
      <c r="L21">
        <f t="shared" si="2"/>
        <v>3</v>
      </c>
      <c r="M21" s="5" t="s">
        <v>19</v>
      </c>
      <c r="N21" s="5" t="s">
        <v>18</v>
      </c>
      <c r="Q21" s="101">
        <f>TroubleSpotAnalysis!A5</f>
        <v>2</v>
      </c>
      <c r="R21" s="128" t="str">
        <f>TroubleSpotAnalysis!B5</f>
        <v>Stringification:</v>
      </c>
      <c r="S21" s="7">
        <f t="shared" si="3"/>
        <v>23</v>
      </c>
      <c r="T21" s="119">
        <f t="shared" si="4"/>
        <v>0.29870129870129869</v>
      </c>
      <c r="U21" s="108">
        <f t="shared" si="5"/>
        <v>0.18548387096774194</v>
      </c>
      <c r="V21" s="5" t="s">
        <v>19</v>
      </c>
      <c r="W21" s="39" t="s">
        <v>57</v>
      </c>
      <c r="Y21" s="77" t="s">
        <v>697</v>
      </c>
    </row>
    <row r="22" spans="1:25" x14ac:dyDescent="0.3">
      <c r="A22">
        <f>VLOOKUP(C22,'UniqueAuthor#s'!$V$5:$W$61,2,TRUE)</f>
        <v>3</v>
      </c>
      <c r="B22" t="str">
        <f>IF('Source NewCleanData'!$C170="lesson5",'Source NewCleanData'!C170,"")</f>
        <v>lesson5</v>
      </c>
      <c r="C22">
        <f>IF('Source NewCleanData'!$C170="lesson5",'Source NewCleanData'!D170,"")</f>
        <v>61285508</v>
      </c>
      <c r="D22" t="str">
        <f>IF('Source NewCleanData'!$C170="lesson5",'Source NewCleanData'!E170,"")</f>
        <v>ensuresT=|#S|+1;</v>
      </c>
      <c r="E22" s="80" t="str">
        <f>IF('Source NewCleanData'!$C170="lesson5",'Source NewCleanData'!F170,"")</f>
        <v>2018-04-29T05:46:51.964Z</v>
      </c>
      <c r="F22" t="str">
        <f t="shared" si="0"/>
        <v>Incorrect</v>
      </c>
      <c r="H22" s="90" t="str">
        <f t="shared" si="1"/>
        <v/>
      </c>
      <c r="J22">
        <v>17</v>
      </c>
      <c r="K22" t="s">
        <v>698</v>
      </c>
      <c r="L22">
        <f t="shared" si="2"/>
        <v>3</v>
      </c>
      <c r="M22" s="13" t="s">
        <v>42</v>
      </c>
      <c r="Q22" s="101">
        <f>TroubleSpotAnalysis!A6</f>
        <v>3</v>
      </c>
      <c r="R22" s="128" t="str">
        <f>TroubleSpotAnalysis!B6</f>
        <v>String Concatenation:</v>
      </c>
      <c r="S22" s="7">
        <f t="shared" si="3"/>
        <v>0</v>
      </c>
      <c r="T22" s="119">
        <f t="shared" si="4"/>
        <v>0</v>
      </c>
      <c r="U22" s="108">
        <f t="shared" si="5"/>
        <v>0</v>
      </c>
      <c r="V22" s="5" t="s">
        <v>60</v>
      </c>
      <c r="W22" s="35" t="s">
        <v>61</v>
      </c>
      <c r="Y22" s="77" t="s">
        <v>699</v>
      </c>
    </row>
    <row r="23" spans="1:25" x14ac:dyDescent="0.3">
      <c r="A23">
        <f>VLOOKUP(C23,'UniqueAuthor#s'!$V$5:$W$61,2,TRUE)</f>
        <v>3</v>
      </c>
      <c r="B23" t="str">
        <f>IF('Source NewCleanData'!$C171="lesson5",'Source NewCleanData'!C171,"")</f>
        <v>lesson5</v>
      </c>
      <c r="C23">
        <f>IF('Source NewCleanData'!$C171="lesson5",'Source NewCleanData'!D171,"")</f>
        <v>61285508</v>
      </c>
      <c r="D23" t="str">
        <f>IF('Source NewCleanData'!$C171="lesson5",'Source NewCleanData'!E171,"")</f>
        <v>ensuresT=ToS;</v>
      </c>
      <c r="E23" s="80" t="str">
        <f>IF('Source NewCleanData'!$C171="lesson5",'Source NewCleanData'!F171,"")</f>
        <v>2018-04-29T05:47:35.322Z</v>
      </c>
      <c r="F23" t="str">
        <f t="shared" si="0"/>
        <v>Incorrect</v>
      </c>
      <c r="H23" s="90" t="str">
        <f t="shared" si="1"/>
        <v/>
      </c>
      <c r="J23">
        <v>18</v>
      </c>
      <c r="K23" t="s">
        <v>700</v>
      </c>
      <c r="L23">
        <f t="shared" si="2"/>
        <v>2</v>
      </c>
      <c r="M23" s="13" t="s">
        <v>42</v>
      </c>
      <c r="N23" s="5" t="s">
        <v>18</v>
      </c>
      <c r="Q23" s="101">
        <f>TroubleSpotAnalysis!A7</f>
        <v>4</v>
      </c>
      <c r="R23" s="128" t="str">
        <f>TroubleSpotAnalysis!B7</f>
        <v>String Length:</v>
      </c>
      <c r="S23" s="7">
        <f t="shared" si="3"/>
        <v>1</v>
      </c>
      <c r="T23" s="119">
        <f t="shared" si="4"/>
        <v>1.2987012987012988E-2</v>
      </c>
      <c r="U23" s="108">
        <f t="shared" si="5"/>
        <v>8.0645161290322578E-3</v>
      </c>
      <c r="V23" s="13" t="s">
        <v>63</v>
      </c>
      <c r="W23" s="39" t="s">
        <v>64</v>
      </c>
      <c r="Y23" s="77" t="s">
        <v>497</v>
      </c>
    </row>
    <row r="24" spans="1:25" ht="15" thickBot="1" x14ac:dyDescent="0.35">
      <c r="A24">
        <f>VLOOKUP(C24,'UniqueAuthor#s'!$V$5:$W$61,2,TRUE)</f>
        <v>3</v>
      </c>
      <c r="B24" t="str">
        <f>IF('Source NewCleanData'!$C172="lesson5",'Source NewCleanData'!C172,"")</f>
        <v>lesson5</v>
      </c>
      <c r="C24">
        <f>IF('Source NewCleanData'!$C172="lesson5",'Source NewCleanData'!D172,"")</f>
        <v>61285508</v>
      </c>
      <c r="D24" t="str">
        <f>IF('Source NewCleanData'!$C172="lesson5",'Source NewCleanData'!E172,"")</f>
        <v>ensuresT=SoT;</v>
      </c>
      <c r="E24" s="80" t="str">
        <f>IF('Source NewCleanData'!$C172="lesson5",'Source NewCleanData'!F172,"")</f>
        <v>2018-04-29T05:47:44.256Z</v>
      </c>
      <c r="F24" t="str">
        <f t="shared" si="0"/>
        <v>Incorrect</v>
      </c>
      <c r="H24" s="90" t="str">
        <f t="shared" si="1"/>
        <v/>
      </c>
      <c r="J24">
        <v>19</v>
      </c>
      <c r="K24" t="s">
        <v>701</v>
      </c>
      <c r="L24">
        <f t="shared" si="2"/>
        <v>2</v>
      </c>
      <c r="M24" s="5" t="s">
        <v>18</v>
      </c>
      <c r="Q24" s="101">
        <f>TroubleSpotAnalysis!A8</f>
        <v>5</v>
      </c>
      <c r="R24" s="128" t="str">
        <f>TroubleSpotAnalysis!B8</f>
        <v>Operation Contracts:</v>
      </c>
      <c r="S24" s="7">
        <f t="shared" si="3"/>
        <v>44</v>
      </c>
      <c r="T24" s="119">
        <f t="shared" si="4"/>
        <v>0.5714285714285714</v>
      </c>
      <c r="U24" s="108">
        <f t="shared" si="5"/>
        <v>0.35483870967741937</v>
      </c>
      <c r="V24" s="13" t="s">
        <v>42</v>
      </c>
      <c r="W24" s="39" t="s">
        <v>67</v>
      </c>
      <c r="Y24" s="78" t="s">
        <v>254</v>
      </c>
    </row>
    <row r="25" spans="1:25" x14ac:dyDescent="0.3">
      <c r="A25">
        <f>VLOOKUP(C25,'UniqueAuthor#s'!$V$5:$W$61,2,TRUE)</f>
        <v>3</v>
      </c>
      <c r="B25" t="str">
        <f>IF('Source NewCleanData'!$C173="lesson5",'Source NewCleanData'!C173,"")</f>
        <v>lesson5</v>
      </c>
      <c r="C25">
        <f>IF('Source NewCleanData'!$C173="lesson5",'Source NewCleanData'!D173,"")</f>
        <v>61285508</v>
      </c>
      <c r="D25" t="str">
        <f>IF('Source NewCleanData'!$C173="lesson5",'Source NewCleanData'!E173,"")</f>
        <v>ensuresT=#SoT;</v>
      </c>
      <c r="E25" s="80" t="str">
        <f>IF('Source NewCleanData'!$C173="lesson5",'Source NewCleanData'!F173,"")</f>
        <v>2018-04-29T05:47:50.108Z</v>
      </c>
      <c r="F25" t="str">
        <f t="shared" si="0"/>
        <v>Incorrect</v>
      </c>
      <c r="H25" s="90" t="str">
        <f t="shared" si="1"/>
        <v/>
      </c>
      <c r="J25">
        <v>20</v>
      </c>
      <c r="K25" t="s">
        <v>702</v>
      </c>
      <c r="L25">
        <f t="shared" si="2"/>
        <v>2</v>
      </c>
      <c r="M25" s="13" t="s">
        <v>42</v>
      </c>
      <c r="Q25" s="101">
        <f>TroubleSpotAnalysis!A9</f>
        <v>6</v>
      </c>
      <c r="R25" s="128" t="str">
        <f>TroubleSpotAnalysis!B9</f>
        <v>Under Specification:</v>
      </c>
      <c r="S25" s="7">
        <f t="shared" si="3"/>
        <v>6</v>
      </c>
      <c r="T25" s="119">
        <f t="shared" si="4"/>
        <v>7.792207792207792E-2</v>
      </c>
      <c r="U25" s="108">
        <f t="shared" si="5"/>
        <v>4.8387096774193547E-2</v>
      </c>
      <c r="V25" s="13" t="s">
        <v>69</v>
      </c>
      <c r="W25" s="39" t="s">
        <v>70</v>
      </c>
    </row>
    <row r="26" spans="1:25" x14ac:dyDescent="0.3">
      <c r="A26">
        <f>VLOOKUP(C26,'UniqueAuthor#s'!$V$5:$W$61,2,TRUE)</f>
        <v>3</v>
      </c>
      <c r="B26" t="str">
        <f>IF('Source NewCleanData'!$C174="lesson5",'Source NewCleanData'!C174,"")</f>
        <v>lesson5</v>
      </c>
      <c r="C26">
        <f>IF('Source NewCleanData'!$C174="lesson5",'Source NewCleanData'!D174,"")</f>
        <v>61285508</v>
      </c>
      <c r="E26" s="80" t="str">
        <f>IF('Source NewCleanData'!$C174="lesson5",'Source NewCleanData'!F174,"")</f>
        <v>2018-04-29T05:48:03.538Z</v>
      </c>
      <c r="F26" t="str">
        <f t="shared" si="0"/>
        <v>Incorrect</v>
      </c>
      <c r="G26">
        <f>COUNTIF($C$6:$C$204,"="&amp;C26)</f>
        <v>10</v>
      </c>
      <c r="H26" s="90" t="str">
        <f t="shared" si="1"/>
        <v>Gave Up</v>
      </c>
      <c r="J26">
        <v>21</v>
      </c>
      <c r="K26" t="s">
        <v>703</v>
      </c>
      <c r="L26">
        <f t="shared" si="2"/>
        <v>2</v>
      </c>
      <c r="M26" s="13" t="s">
        <v>42</v>
      </c>
      <c r="N26" s="5" t="s">
        <v>18</v>
      </c>
      <c r="Q26" s="101">
        <f>TroubleSpotAnalysis!A10</f>
        <v>7</v>
      </c>
      <c r="R26" s="128" t="str">
        <f>TroubleSpotAnalysis!B10</f>
        <v>Variables:</v>
      </c>
      <c r="S26" s="7">
        <f t="shared" si="3"/>
        <v>15</v>
      </c>
      <c r="T26" s="119">
        <f t="shared" si="4"/>
        <v>0.19480519480519481</v>
      </c>
      <c r="U26" s="108">
        <f t="shared" si="5"/>
        <v>0.12096774193548387</v>
      </c>
      <c r="V26" s="13" t="s">
        <v>36</v>
      </c>
      <c r="W26" s="39" t="s">
        <v>72</v>
      </c>
    </row>
    <row r="27" spans="1:25" x14ac:dyDescent="0.3">
      <c r="A27">
        <f>VLOOKUP(C27,'UniqueAuthor#s'!$V$5:$W$61,2,TRUE)</f>
        <v>4</v>
      </c>
      <c r="B27" t="str">
        <f>IF('Source NewCleanData'!$C195="lesson5",'Source NewCleanData'!C195,"")</f>
        <v>lesson5</v>
      </c>
      <c r="C27">
        <f>IF('Source NewCleanData'!$C195="lesson5",'Source NewCleanData'!D195,"")</f>
        <v>97667106</v>
      </c>
      <c r="D27" t="str">
        <f>IF('Source NewCleanData'!$C195="lesson5",'Source NewCleanData'!E195,"")</f>
        <v>ensuresT=&lt;Temp&gt;oS;</v>
      </c>
      <c r="E27" s="80" t="str">
        <f>IF('Source NewCleanData'!$C195="lesson5",'Source NewCleanData'!F195,"")</f>
        <v>2018-04-30T02:28:52.801Z</v>
      </c>
      <c r="F27" t="str">
        <f t="shared" si="0"/>
        <v>Incorrect</v>
      </c>
      <c r="H27" s="90" t="str">
        <f t="shared" si="1"/>
        <v/>
      </c>
      <c r="J27">
        <v>22</v>
      </c>
      <c r="K27" t="s">
        <v>704</v>
      </c>
      <c r="L27">
        <f t="shared" si="2"/>
        <v>2</v>
      </c>
      <c r="M27" s="13" t="s">
        <v>36</v>
      </c>
      <c r="N27" s="13" t="s">
        <v>42</v>
      </c>
      <c r="Q27" s="101">
        <f>TroubleSpotAnalysis!A11</f>
        <v>8</v>
      </c>
      <c r="R27" s="128" t="str">
        <f>TroubleSpotAnalysis!B11</f>
        <v>Syntax and Other:</v>
      </c>
      <c r="S27" s="7">
        <f t="shared" si="3"/>
        <v>11</v>
      </c>
      <c r="T27" s="119">
        <f t="shared" si="4"/>
        <v>0.14285714285714285</v>
      </c>
      <c r="U27" s="108">
        <f t="shared" si="5"/>
        <v>8.8709677419354843E-2</v>
      </c>
      <c r="V27" s="13" t="s">
        <v>39</v>
      </c>
      <c r="W27" s="39" t="s">
        <v>75</v>
      </c>
    </row>
    <row r="28" spans="1:25" ht="15" thickBot="1" x14ac:dyDescent="0.35">
      <c r="A28">
        <f>VLOOKUP(C28,'UniqueAuthor#s'!$V$5:$W$61,2,TRUE)</f>
        <v>4</v>
      </c>
      <c r="B28" t="str">
        <f>IF('Source NewCleanData'!$C196="lesson5",'Source NewCleanData'!C196,"")</f>
        <v>lesson5</v>
      </c>
      <c r="C28">
        <f>IF('Source NewCleanData'!$C196="lesson5",'Source NewCleanData'!D196,"")</f>
        <v>97667106</v>
      </c>
      <c r="D28" t="str">
        <f>IF('Source NewCleanData'!$C196="lesson5",'Source NewCleanData'!E196,"")</f>
        <v>ensuresT=&lt;Temp&gt;oT;</v>
      </c>
      <c r="E28" s="80" t="str">
        <f>IF('Source NewCleanData'!$C196="lesson5",'Source NewCleanData'!F196,"")</f>
        <v>2018-04-30T02:29:07.950Z</v>
      </c>
      <c r="F28" t="str">
        <f t="shared" si="0"/>
        <v>Incorrect</v>
      </c>
      <c r="H28" s="90" t="str">
        <f t="shared" si="1"/>
        <v/>
      </c>
      <c r="J28">
        <v>23</v>
      </c>
      <c r="K28" t="s">
        <v>705</v>
      </c>
      <c r="L28">
        <f t="shared" si="2"/>
        <v>2</v>
      </c>
      <c r="M28" s="13" t="s">
        <v>42</v>
      </c>
      <c r="N28" s="5" t="s">
        <v>19</v>
      </c>
      <c r="Q28" s="67"/>
      <c r="R28" s="18"/>
      <c r="S28" s="123">
        <f>SUM(S20:S27)</f>
        <v>124</v>
      </c>
      <c r="T28" s="127"/>
      <c r="U28" s="126">
        <f>SUM(U20:U27)</f>
        <v>1</v>
      </c>
      <c r="V28" s="40"/>
      <c r="W28" s="44"/>
    </row>
    <row r="29" spans="1:25" x14ac:dyDescent="0.3">
      <c r="A29">
        <f>VLOOKUP(C29,'UniqueAuthor#s'!$V$5:$W$61,2,TRUE)</f>
        <v>4</v>
      </c>
      <c r="B29" t="str">
        <f>IF('Source NewCleanData'!$C197="lesson5",'Source NewCleanData'!C197,"")</f>
        <v>lesson5</v>
      </c>
      <c r="C29">
        <f>IF('Source NewCleanData'!$C197="lesson5",'Source NewCleanData'!D197,"")</f>
        <v>97667106</v>
      </c>
      <c r="D29" t="str">
        <f>IF('Source NewCleanData'!$C197="lesson5",'Source NewCleanData'!E197,"")</f>
        <v>ensuresT=&lt;Temp&gt;o#T;</v>
      </c>
      <c r="E29" s="80" t="str">
        <f>IF('Source NewCleanData'!$C197="lesson5",'Source NewCleanData'!F197,"")</f>
        <v>2018-04-30T02:29:14.507Z</v>
      </c>
      <c r="F29" t="str">
        <f t="shared" si="0"/>
        <v>Incorrect</v>
      </c>
      <c r="H29" s="90" t="str">
        <f t="shared" si="1"/>
        <v/>
      </c>
      <c r="J29">
        <v>24</v>
      </c>
      <c r="K29" t="s">
        <v>706</v>
      </c>
      <c r="L29">
        <f t="shared" si="2"/>
        <v>2</v>
      </c>
      <c r="M29" s="13" t="s">
        <v>42</v>
      </c>
    </row>
    <row r="30" spans="1:25" x14ac:dyDescent="0.3">
      <c r="A30">
        <f>VLOOKUP(C30,'UniqueAuthor#s'!$V$5:$W$61,2,TRUE)</f>
        <v>4</v>
      </c>
      <c r="B30" t="str">
        <f>IF('Source NewCleanData'!$C198="lesson5",'Source NewCleanData'!C198,"")</f>
        <v>lesson5</v>
      </c>
      <c r="C30">
        <f>IF('Source NewCleanData'!$C198="lesson5",'Source NewCleanData'!D198,"")</f>
        <v>97667106</v>
      </c>
      <c r="D30" t="str">
        <f>IF('Source NewCleanData'!$C198="lesson5",'Source NewCleanData'!E198,"")</f>
        <v>ensuresT=So#T;</v>
      </c>
      <c r="E30" s="80" t="str">
        <f>IF('Source NewCleanData'!$C198="lesson5",'Source NewCleanData'!F198,"")</f>
        <v>2018-04-30T02:32:50.822Z</v>
      </c>
      <c r="F30" t="str">
        <f t="shared" si="0"/>
        <v>Incorrect</v>
      </c>
      <c r="H30" s="90" t="str">
        <f t="shared" si="1"/>
        <v/>
      </c>
      <c r="J30">
        <v>25</v>
      </c>
      <c r="K30" t="s">
        <v>707</v>
      </c>
      <c r="L30">
        <f t="shared" si="2"/>
        <v>2</v>
      </c>
      <c r="M30" s="13" t="s">
        <v>42</v>
      </c>
      <c r="N30" s="13" t="s">
        <v>39</v>
      </c>
      <c r="O30" s="13" t="s">
        <v>36</v>
      </c>
    </row>
    <row r="31" spans="1:25" x14ac:dyDescent="0.3">
      <c r="A31">
        <f>VLOOKUP(C31,'UniqueAuthor#s'!$V$5:$W$61,2,TRUE)</f>
        <v>4</v>
      </c>
      <c r="B31" t="str">
        <f>IF('Source NewCleanData'!$C199="lesson5",'Source NewCleanData'!C199,"")</f>
        <v>lesson5</v>
      </c>
      <c r="C31">
        <f>IF('Source NewCleanData'!$C199="lesson5",'Source NewCleanData'!D199,"")</f>
        <v>97667106</v>
      </c>
      <c r="D31" t="str">
        <f>IF('Source NewCleanData'!$C199="lesson5",'Source NewCleanData'!E199,"")</f>
        <v>ensuresT=#So#T;</v>
      </c>
      <c r="E31" s="80" t="str">
        <f>IF('Source NewCleanData'!$C199="lesson5",'Source NewCleanData'!F199,"")</f>
        <v>2018-04-30T02:32:57.523Z</v>
      </c>
      <c r="F31" t="str">
        <f t="shared" si="0"/>
        <v>Correct</v>
      </c>
      <c r="G31">
        <f>COUNTIF($C$6:$C$204,"="&amp;C31)</f>
        <v>5</v>
      </c>
      <c r="H31" s="90" t="str">
        <f t="shared" si="1"/>
        <v/>
      </c>
      <c r="J31">
        <v>26</v>
      </c>
      <c r="K31" t="s">
        <v>708</v>
      </c>
      <c r="L31">
        <f t="shared" si="2"/>
        <v>2</v>
      </c>
      <c r="M31" s="13" t="s">
        <v>42</v>
      </c>
      <c r="N31" s="5" t="s">
        <v>18</v>
      </c>
    </row>
    <row r="32" spans="1:25" x14ac:dyDescent="0.3">
      <c r="A32">
        <f>VLOOKUP(C32,'UniqueAuthor#s'!$V$5:$W$61,2,TRUE)</f>
        <v>5</v>
      </c>
      <c r="B32" t="str">
        <f>IF('Source NewCleanData'!$C218="lesson5",'Source NewCleanData'!C218,"")</f>
        <v>lesson5</v>
      </c>
      <c r="C32">
        <f>IF('Source NewCleanData'!$C218="lesson5",'Source NewCleanData'!D218,"")</f>
        <v>106377461</v>
      </c>
      <c r="D32" t="str">
        <f>IF('Source NewCleanData'!$C218="lesson5",'Source NewCleanData'!E218,"")</f>
        <v>ensuresT=#So#T;</v>
      </c>
      <c r="E32" s="80" t="str">
        <f>IF('Source NewCleanData'!$C218="lesson5",'Source NewCleanData'!F218,"")</f>
        <v>2018-04-24T16:36:04.105Z</v>
      </c>
      <c r="F32" t="str">
        <f t="shared" si="0"/>
        <v>Correct</v>
      </c>
      <c r="G32">
        <f>COUNTIF($C$6:$C$204,"="&amp;C32)</f>
        <v>1</v>
      </c>
      <c r="H32" s="90" t="str">
        <f t="shared" si="1"/>
        <v/>
      </c>
      <c r="J32">
        <v>27</v>
      </c>
      <c r="K32" t="s">
        <v>682</v>
      </c>
      <c r="L32">
        <f t="shared" si="2"/>
        <v>2</v>
      </c>
    </row>
    <row r="33" spans="1:24" x14ac:dyDescent="0.3">
      <c r="A33">
        <f>VLOOKUP(C33,'UniqueAuthor#s'!$V$5:$W$61,2,TRUE)</f>
        <v>6</v>
      </c>
      <c r="B33" t="str">
        <f>IF('Source NewCleanData'!$C250="lesson5",'Source NewCleanData'!C250,"")</f>
        <v>lesson5</v>
      </c>
      <c r="C33">
        <f>IF('Source NewCleanData'!$C250="lesson5",'Source NewCleanData'!D250,"")</f>
        <v>171256030</v>
      </c>
      <c r="D33" t="str">
        <f>IF('Source NewCleanData'!$C250="lesson5",'Source NewCleanData'!E250,"")</f>
        <v>ensuresT=#S;</v>
      </c>
      <c r="E33" s="80" t="str">
        <f>IF('Source NewCleanData'!$C250="lesson5",'Source NewCleanData'!F250,"")</f>
        <v>2018-04-26T05:05:31.256Z</v>
      </c>
      <c r="F33" t="str">
        <f t="shared" si="0"/>
        <v>Incorrect</v>
      </c>
      <c r="H33" s="90" t="str">
        <f t="shared" si="1"/>
        <v/>
      </c>
      <c r="J33">
        <v>28</v>
      </c>
      <c r="K33" t="s">
        <v>709</v>
      </c>
      <c r="L33">
        <f t="shared" si="2"/>
        <v>2</v>
      </c>
      <c r="M33" s="13" t="s">
        <v>42</v>
      </c>
      <c r="N33" s="5" t="s">
        <v>18</v>
      </c>
    </row>
    <row r="34" spans="1:24" x14ac:dyDescent="0.3">
      <c r="A34">
        <f>VLOOKUP(C34,'UniqueAuthor#s'!$V$5:$W$61,2,TRUE)</f>
        <v>6</v>
      </c>
      <c r="B34" t="str">
        <f>IF('Source NewCleanData'!$C251="lesson5",'Source NewCleanData'!C251,"")</f>
        <v>lesson5</v>
      </c>
      <c r="C34">
        <f>IF('Source NewCleanData'!$C251="lesson5",'Source NewCleanData'!D251,"")</f>
        <v>171256030</v>
      </c>
      <c r="D34" t="str">
        <f>IF('Source NewCleanData'!$C251="lesson5",'Source NewCleanData'!E251,"")</f>
        <v>ensuresT=#Sand|S|=0;</v>
      </c>
      <c r="E34" s="80" t="str">
        <f>IF('Source NewCleanData'!$C251="lesson5",'Source NewCleanData'!F251,"")</f>
        <v>2018-04-26T05:05:44.275Z</v>
      </c>
      <c r="F34" t="str">
        <f t="shared" si="0"/>
        <v>Incorrect</v>
      </c>
      <c r="H34" s="90" t="str">
        <f t="shared" si="1"/>
        <v/>
      </c>
      <c r="J34">
        <v>29</v>
      </c>
      <c r="K34" t="s">
        <v>677</v>
      </c>
      <c r="L34">
        <f t="shared" si="2"/>
        <v>2</v>
      </c>
    </row>
    <row r="35" spans="1:24" x14ac:dyDescent="0.3">
      <c r="A35">
        <f>VLOOKUP(C35,'UniqueAuthor#s'!$V$5:$W$61,2,TRUE)</f>
        <v>6</v>
      </c>
      <c r="B35" t="str">
        <f>IF('Source NewCleanData'!$C252="lesson5",'Source NewCleanData'!C252,"")</f>
        <v>lesson5</v>
      </c>
      <c r="C35">
        <f>IF('Source NewCleanData'!$C252="lesson5",'Source NewCleanData'!D252,"")</f>
        <v>171256030</v>
      </c>
      <c r="D35" t="str">
        <f>IF('Source NewCleanData'!$C252="lesson5",'Source NewCleanData'!E252,"")</f>
        <v>ensures|S|=0;</v>
      </c>
      <c r="E35" s="80" t="str">
        <f>IF('Source NewCleanData'!$C252="lesson5",'Source NewCleanData'!F252,"")</f>
        <v>2018-04-26T05:06:06.048Z</v>
      </c>
      <c r="F35" t="str">
        <f t="shared" si="0"/>
        <v>Incorrect</v>
      </c>
      <c r="G35">
        <f>COUNTIF($C$6:$C$204,"="&amp;C35)</f>
        <v>3</v>
      </c>
      <c r="H35" s="90" t="str">
        <f t="shared" si="1"/>
        <v>Gave Up</v>
      </c>
      <c r="J35">
        <v>30</v>
      </c>
      <c r="K35" t="s">
        <v>710</v>
      </c>
      <c r="L35">
        <f t="shared" si="2"/>
        <v>1</v>
      </c>
      <c r="M35" s="13" t="s">
        <v>36</v>
      </c>
      <c r="N35" s="13" t="s">
        <v>42</v>
      </c>
    </row>
    <row r="36" spans="1:24" x14ac:dyDescent="0.3">
      <c r="A36">
        <f>VLOOKUP(C36,'UniqueAuthor#s'!$V$5:$W$61,2,TRUE)</f>
        <v>7</v>
      </c>
      <c r="B36" t="str">
        <f>IF('Source NewCleanData'!$C297="lesson5",'Source NewCleanData'!C297,"")</f>
        <v>lesson5</v>
      </c>
      <c r="C36">
        <f>IF('Source NewCleanData'!$C297="lesson5",'Source NewCleanData'!D297,"")</f>
        <v>202435402</v>
      </c>
      <c r="D36" t="str">
        <f>IF('Source NewCleanData'!$C297="lesson5",'Source NewCleanData'!E297,"")</f>
        <v>ensuresT=#ToS;</v>
      </c>
      <c r="E36" s="80" t="str">
        <f>IF('Source NewCleanData'!$C297="lesson5",'Source NewCleanData'!F297,"")</f>
        <v>2018-04-23T23:18:13.224Z</v>
      </c>
      <c r="F36" t="str">
        <f t="shared" si="0"/>
        <v>Incorrect</v>
      </c>
      <c r="H36" s="90" t="str">
        <f t="shared" si="1"/>
        <v/>
      </c>
      <c r="J36">
        <v>31</v>
      </c>
      <c r="K36" t="s">
        <v>711</v>
      </c>
      <c r="L36">
        <f t="shared" si="2"/>
        <v>1</v>
      </c>
      <c r="M36" s="5" t="s">
        <v>18</v>
      </c>
    </row>
    <row r="37" spans="1:24" x14ac:dyDescent="0.3">
      <c r="A37">
        <f>VLOOKUP(C37,'UniqueAuthor#s'!$V$5:$W$61,2,TRUE)</f>
        <v>7</v>
      </c>
      <c r="B37" t="str">
        <f>IF('Source NewCleanData'!$C298="lesson5",'Source NewCleanData'!C298,"")</f>
        <v>lesson5</v>
      </c>
      <c r="C37">
        <f>IF('Source NewCleanData'!$C298="lesson5",'Source NewCleanData'!D298,"")</f>
        <v>202435402</v>
      </c>
      <c r="D37" t="str">
        <f>IF('Source NewCleanData'!$C298="lesson5",'Source NewCleanData'!E298,"")</f>
        <v>ensuresT=So#T;</v>
      </c>
      <c r="E37" s="80" t="str">
        <f>IF('Source NewCleanData'!$C298="lesson5",'Source NewCleanData'!F298,"")</f>
        <v>2018-04-23T23:18:29.771Z</v>
      </c>
      <c r="F37" t="str">
        <f t="shared" si="0"/>
        <v>Incorrect</v>
      </c>
      <c r="H37" s="90" t="str">
        <f t="shared" si="1"/>
        <v/>
      </c>
      <c r="J37">
        <v>32</v>
      </c>
      <c r="K37" t="s">
        <v>712</v>
      </c>
      <c r="L37">
        <f t="shared" si="2"/>
        <v>1</v>
      </c>
      <c r="M37" s="13" t="s">
        <v>42</v>
      </c>
      <c r="N37" t="s">
        <v>39</v>
      </c>
    </row>
    <row r="38" spans="1:24" x14ac:dyDescent="0.3">
      <c r="A38">
        <f>VLOOKUP(C38,'UniqueAuthor#s'!$V$5:$W$61,2,TRUE)</f>
        <v>7</v>
      </c>
      <c r="B38" t="str">
        <f>IF('Source NewCleanData'!$C299="lesson5",'Source NewCleanData'!C299,"")</f>
        <v>lesson5</v>
      </c>
      <c r="C38">
        <f>IF('Source NewCleanData'!$C299="lesson5",'Source NewCleanData'!D299,"")</f>
        <v>202435402</v>
      </c>
      <c r="D38" t="str">
        <f>IF('Source NewCleanData'!$C299="lesson5",'Source NewCleanData'!E299,"")</f>
        <v>ensuresT=#To#S;</v>
      </c>
      <c r="E38" s="80" t="str">
        <f>IF('Source NewCleanData'!$C299="lesson5",'Source NewCleanData'!F299,"")</f>
        <v>2018-04-23T23:19:00.663Z</v>
      </c>
      <c r="F38" t="str">
        <f t="shared" ref="F38:F69" si="6">IF(OR($D38=$R$9,$D38=$R$10,$D38=$R$11,$D38=$R$12,$D38=$R$13),"Correct","Incorrect")</f>
        <v>Incorrect</v>
      </c>
      <c r="H38" s="90" t="str">
        <f t="shared" ref="H38:H69" si="7">IF(AND($G38&gt;0,$F38="Incorrect"),"Gave Up","")</f>
        <v/>
      </c>
      <c r="J38">
        <v>33</v>
      </c>
      <c r="K38" t="s">
        <v>713</v>
      </c>
      <c r="L38">
        <f t="shared" ref="L38:L69" si="8">COUNTIF($D$6:$D$204,"="&amp;$K38)</f>
        <v>1</v>
      </c>
      <c r="M38" s="13" t="s">
        <v>42</v>
      </c>
      <c r="N38" s="5" t="s">
        <v>18</v>
      </c>
    </row>
    <row r="39" spans="1:24" x14ac:dyDescent="0.3">
      <c r="A39">
        <f>VLOOKUP(C39,'UniqueAuthor#s'!$V$5:$W$61,2,TRUE)</f>
        <v>7</v>
      </c>
      <c r="B39" t="str">
        <f>IF('Source NewCleanData'!$C300="lesson5",'Source NewCleanData'!C300,"")</f>
        <v>lesson5</v>
      </c>
      <c r="C39">
        <f>IF('Source NewCleanData'!$C300="lesson5",'Source NewCleanData'!D300,"")</f>
        <v>202435402</v>
      </c>
      <c r="D39" t="str">
        <f>IF('Source NewCleanData'!$C300="lesson5",'Source NewCleanData'!E300,"")</f>
        <v>ensuresT=#So#T;</v>
      </c>
      <c r="E39" s="80" t="str">
        <f>IF('Source NewCleanData'!$C300="lesson5",'Source NewCleanData'!F300,"")</f>
        <v>2018-04-23T23:19:08.587Z</v>
      </c>
      <c r="F39" t="str">
        <f t="shared" si="6"/>
        <v>Correct</v>
      </c>
      <c r="G39">
        <f>COUNTIF($C$6:$C$204,"="&amp;C39)</f>
        <v>4</v>
      </c>
      <c r="H39" s="90" t="str">
        <f t="shared" si="7"/>
        <v/>
      </c>
      <c r="J39">
        <v>34</v>
      </c>
      <c r="K39" t="s">
        <v>714</v>
      </c>
      <c r="L39">
        <f t="shared" si="8"/>
        <v>1</v>
      </c>
      <c r="M39" s="13" t="s">
        <v>42</v>
      </c>
      <c r="N39" t="s">
        <v>39</v>
      </c>
    </row>
    <row r="40" spans="1:24" x14ac:dyDescent="0.3">
      <c r="A40">
        <f>VLOOKUP(C40,'UniqueAuthor#s'!$V$5:$W$61,2,TRUE)</f>
        <v>8</v>
      </c>
      <c r="B40" t="str">
        <f>IF('Source NewCleanData'!$C347="lesson5",'Source NewCleanData'!C347,"")</f>
        <v>lesson5</v>
      </c>
      <c r="C40">
        <f>IF('Source NewCleanData'!$C347="lesson5",'Source NewCleanData'!D347,"")</f>
        <v>211663413</v>
      </c>
      <c r="D40" t="str">
        <f>IF('Source NewCleanData'!$C347="lesson5",'Source NewCleanData'!E347,"")</f>
        <v>ensuresT=&lt;Temp&gt;o#T;</v>
      </c>
      <c r="E40" s="80" t="str">
        <f>IF('Source NewCleanData'!$C347="lesson5",'Source NewCleanData'!F347,"")</f>
        <v>2018-04-30T02:00:30.921Z</v>
      </c>
      <c r="F40" t="str">
        <f t="shared" si="6"/>
        <v>Incorrect</v>
      </c>
      <c r="H40" s="90" t="str">
        <f t="shared" si="7"/>
        <v/>
      </c>
      <c r="J40">
        <v>35</v>
      </c>
      <c r="K40" t="s">
        <v>715</v>
      </c>
      <c r="L40">
        <f t="shared" si="8"/>
        <v>1</v>
      </c>
      <c r="M40" s="13" t="s">
        <v>36</v>
      </c>
      <c r="N40" s="13" t="s">
        <v>42</v>
      </c>
      <c r="O40" s="5" t="s">
        <v>18</v>
      </c>
    </row>
    <row r="41" spans="1:24" ht="15" thickBot="1" x14ac:dyDescent="0.35">
      <c r="A41">
        <f>VLOOKUP(C41,'UniqueAuthor#s'!$V$5:$W$61,2,TRUE)</f>
        <v>8</v>
      </c>
      <c r="B41" t="str">
        <f>IF('Source NewCleanData'!$C348="lesson5",'Source NewCleanData'!C348,"")</f>
        <v>lesson5</v>
      </c>
      <c r="C41">
        <f>IF('Source NewCleanData'!$C348="lesson5",'Source NewCleanData'!D348,"")</f>
        <v>211663413</v>
      </c>
      <c r="D41" t="str">
        <f>IF('Source NewCleanData'!$C348="lesson5",'Source NewCleanData'!E348,"")</f>
        <v>ensuresT=Tempo#T;</v>
      </c>
      <c r="E41" s="80" t="str">
        <f>IF('Source NewCleanData'!$C348="lesson5",'Source NewCleanData'!F348,"")</f>
        <v>2018-04-30T02:00:39.292Z</v>
      </c>
      <c r="F41" t="str">
        <f t="shared" si="6"/>
        <v>Incorrect</v>
      </c>
      <c r="H41" s="90" t="str">
        <f t="shared" si="7"/>
        <v/>
      </c>
      <c r="J41">
        <v>36</v>
      </c>
      <c r="K41" t="s">
        <v>716</v>
      </c>
      <c r="L41">
        <f t="shared" si="8"/>
        <v>1</v>
      </c>
      <c r="M41" s="13" t="s">
        <v>36</v>
      </c>
      <c r="N41" s="13" t="s">
        <v>42</v>
      </c>
      <c r="O41" s="5" t="s">
        <v>18</v>
      </c>
    </row>
    <row r="42" spans="1:24" x14ac:dyDescent="0.3">
      <c r="A42">
        <f>VLOOKUP(C42,'UniqueAuthor#s'!$V$5:$W$61,2,TRUE)</f>
        <v>8</v>
      </c>
      <c r="B42" t="str">
        <f>IF('Source NewCleanData'!$C349="lesson5",'Source NewCleanData'!C349,"")</f>
        <v>lesson5</v>
      </c>
      <c r="C42">
        <f>IF('Source NewCleanData'!$C349="lesson5",'Source NewCleanData'!D349,"")</f>
        <v>211663413</v>
      </c>
      <c r="D42" t="str">
        <f>IF('Source NewCleanData'!$C349="lesson5",'Source NewCleanData'!E349,"")</f>
        <v>ensuresT=Tempo#T;</v>
      </c>
      <c r="E42" s="80" t="str">
        <f>IF('Source NewCleanData'!$C349="lesson5",'Source NewCleanData'!F349,"")</f>
        <v>2018-04-30T02:00:41.994Z</v>
      </c>
      <c r="F42" t="str">
        <f t="shared" si="6"/>
        <v>Incorrect</v>
      </c>
      <c r="H42" s="90" t="str">
        <f t="shared" si="7"/>
        <v/>
      </c>
      <c r="J42">
        <v>37</v>
      </c>
      <c r="K42" t="s">
        <v>717</v>
      </c>
      <c r="L42">
        <f t="shared" si="8"/>
        <v>1</v>
      </c>
      <c r="M42" s="13" t="s">
        <v>36</v>
      </c>
      <c r="N42" s="13" t="s">
        <v>42</v>
      </c>
      <c r="Q42" s="41"/>
      <c r="R42" s="70" t="s">
        <v>90</v>
      </c>
      <c r="S42" s="33"/>
      <c r="T42" s="5"/>
      <c r="U42" s="5"/>
      <c r="V42" s="5"/>
      <c r="W42" s="5"/>
    </row>
    <row r="43" spans="1:24" x14ac:dyDescent="0.3">
      <c r="A43">
        <f>VLOOKUP(C43,'UniqueAuthor#s'!$V$5:$W$61,2,TRUE)</f>
        <v>8</v>
      </c>
      <c r="B43" t="str">
        <f>IF('Source NewCleanData'!$C350="lesson5",'Source NewCleanData'!C350,"")</f>
        <v>lesson5</v>
      </c>
      <c r="C43">
        <f>IF('Source NewCleanData'!$C350="lesson5",'Source NewCleanData'!D350,"")</f>
        <v>211663413</v>
      </c>
      <c r="D43" t="str">
        <f>IF('Source NewCleanData'!$C350="lesson5",'Source NewCleanData'!E350,"")</f>
        <v>ensuresT=&lt;Temp&gt;o#T;</v>
      </c>
      <c r="E43" s="80" t="str">
        <f>IF('Source NewCleanData'!$C350="lesson5",'Source NewCleanData'!F350,"")</f>
        <v>2018-04-30T02:01:06.383Z</v>
      </c>
      <c r="F43" t="str">
        <f t="shared" si="6"/>
        <v>Incorrect</v>
      </c>
      <c r="H43" s="90" t="str">
        <f t="shared" si="7"/>
        <v/>
      </c>
      <c r="J43">
        <v>38</v>
      </c>
      <c r="K43" t="s">
        <v>685</v>
      </c>
      <c r="L43">
        <f t="shared" si="8"/>
        <v>1</v>
      </c>
      <c r="Q43" s="38"/>
      <c r="R43" s="3" t="s">
        <v>92</v>
      </c>
      <c r="S43" s="35"/>
      <c r="T43" s="5"/>
      <c r="U43" s="5"/>
      <c r="V43" s="5"/>
      <c r="W43" s="5"/>
      <c r="X43" s="5"/>
    </row>
    <row r="44" spans="1:24" ht="15" thickBot="1" x14ac:dyDescent="0.35">
      <c r="A44">
        <f>VLOOKUP(C44,'UniqueAuthor#s'!$V$5:$W$61,2,TRUE)</f>
        <v>8</v>
      </c>
      <c r="B44" t="str">
        <f>IF('Source NewCleanData'!$C351="lesson5",'Source NewCleanData'!C351,"")</f>
        <v>lesson5</v>
      </c>
      <c r="C44">
        <f>IF('Source NewCleanData'!$C351="lesson5",'Source NewCleanData'!D351,"")</f>
        <v>211663413</v>
      </c>
      <c r="D44" t="str">
        <f>IF('Source NewCleanData'!$C351="lesson5",'Source NewCleanData'!E351,"")</f>
        <v>ensuresT=#S;</v>
      </c>
      <c r="E44" s="80" t="str">
        <f>IF('Source NewCleanData'!$C351="lesson5",'Source NewCleanData'!F351,"")</f>
        <v>2018-04-30T02:01:23.185Z</v>
      </c>
      <c r="F44" t="str">
        <f t="shared" si="6"/>
        <v>Incorrect</v>
      </c>
      <c r="H44" s="90" t="str">
        <f t="shared" si="7"/>
        <v/>
      </c>
      <c r="J44">
        <v>39</v>
      </c>
      <c r="K44" t="s">
        <v>718</v>
      </c>
      <c r="L44">
        <f t="shared" si="8"/>
        <v>1</v>
      </c>
      <c r="M44" s="13" t="s">
        <v>69</v>
      </c>
      <c r="N44" s="13" t="s">
        <v>39</v>
      </c>
      <c r="Q44" s="67"/>
      <c r="R44" s="155" t="s">
        <v>10</v>
      </c>
      <c r="S44" s="109" t="s">
        <v>49</v>
      </c>
      <c r="T44" s="3"/>
      <c r="U44" s="3"/>
      <c r="V44" s="3"/>
      <c r="W44" s="3"/>
      <c r="X44" s="5"/>
    </row>
    <row r="45" spans="1:24" x14ac:dyDescent="0.3">
      <c r="A45">
        <f>VLOOKUP(C45,'UniqueAuthor#s'!$V$5:$W$61,2,TRUE)</f>
        <v>8</v>
      </c>
      <c r="B45" t="str">
        <f>IF('Source NewCleanData'!$C352="lesson5",'Source NewCleanData'!C352,"")</f>
        <v>lesson5</v>
      </c>
      <c r="C45">
        <f>IF('Source NewCleanData'!$C352="lesson5",'Source NewCleanData'!D352,"")</f>
        <v>211663413</v>
      </c>
      <c r="D45" t="str">
        <f>IF('Source NewCleanData'!$C352="lesson5",'Source NewCleanData'!E352,"")</f>
        <v>ensuresT=#So#T;</v>
      </c>
      <c r="E45" s="80" t="str">
        <f>IF('Source NewCleanData'!$C352="lesson5",'Source NewCleanData'!F352,"")</f>
        <v>2018-04-30T02:01:29.898Z</v>
      </c>
      <c r="F45" t="str">
        <f t="shared" si="6"/>
        <v>Correct</v>
      </c>
      <c r="G45">
        <f>COUNTIF($C$6:$C$204,"="&amp;C45)</f>
        <v>6</v>
      </c>
      <c r="H45" s="90" t="str">
        <f t="shared" si="7"/>
        <v/>
      </c>
      <c r="J45">
        <v>40</v>
      </c>
      <c r="K45" t="s">
        <v>719</v>
      </c>
      <c r="L45">
        <f t="shared" si="8"/>
        <v>1</v>
      </c>
      <c r="M45" s="13" t="s">
        <v>36</v>
      </c>
      <c r="N45" s="13" t="s">
        <v>42</v>
      </c>
      <c r="O45" s="5" t="s">
        <v>18</v>
      </c>
      <c r="Q45" s="49" t="s">
        <v>95</v>
      </c>
      <c r="R45" s="5">
        <f>COUNTIF($G$6:$G$204,"=1")</f>
        <v>16</v>
      </c>
      <c r="S45" s="110">
        <f>R45/'UniqueAuthor#s'!$W$63</f>
        <v>0.2807017543859649</v>
      </c>
      <c r="T45" s="108"/>
      <c r="U45" s="108"/>
      <c r="V45" s="108"/>
      <c r="W45" s="108"/>
      <c r="X45" s="3"/>
    </row>
    <row r="46" spans="1:24" x14ac:dyDescent="0.3">
      <c r="A46">
        <f>VLOOKUP(C46,'UniqueAuthor#s'!$V$5:$W$61,2,TRUE)</f>
        <v>9</v>
      </c>
      <c r="B46" t="str">
        <f>IF('Source NewCleanData'!$C364="lesson5",'Source NewCleanData'!C364,"")</f>
        <v>lesson5</v>
      </c>
      <c r="C46">
        <f>IF('Source NewCleanData'!$C364="lesson5",'Source NewCleanData'!D364,"")</f>
        <v>244920322</v>
      </c>
      <c r="D46" t="str">
        <f>IF('Source NewCleanData'!$C364="lesson5",'Source NewCleanData'!E364,"")</f>
        <v>ensuresT=#To#S;</v>
      </c>
      <c r="E46" s="80" t="str">
        <f>IF('Source NewCleanData'!$C364="lesson5",'Source NewCleanData'!F364,"")</f>
        <v>2018-04-25T18:28:48.691Z</v>
      </c>
      <c r="F46" t="str">
        <f t="shared" si="6"/>
        <v>Incorrect</v>
      </c>
      <c r="H46" s="90" t="str">
        <f t="shared" si="7"/>
        <v/>
      </c>
      <c r="J46">
        <v>41</v>
      </c>
      <c r="K46" t="s">
        <v>720</v>
      </c>
      <c r="L46">
        <f t="shared" si="8"/>
        <v>1</v>
      </c>
      <c r="M46" s="13" t="s">
        <v>36</v>
      </c>
      <c r="N46" s="5" t="s">
        <v>18</v>
      </c>
      <c r="Q46" s="49" t="s">
        <v>97</v>
      </c>
      <c r="R46" s="5">
        <f>SUM(COUNTIFS($G$6:$G$204, {"=2","=3","=4","=5"}))</f>
        <v>29</v>
      </c>
      <c r="S46" s="110">
        <f>R46/'UniqueAuthor#s'!$W$63</f>
        <v>0.50877192982456143</v>
      </c>
      <c r="T46" s="108"/>
      <c r="U46" s="108"/>
      <c r="V46" s="108"/>
      <c r="W46" s="108"/>
      <c r="X46" s="108"/>
    </row>
    <row r="47" spans="1:24" x14ac:dyDescent="0.3">
      <c r="A47">
        <f>VLOOKUP(C47,'UniqueAuthor#s'!$V$5:$W$61,2,TRUE)</f>
        <v>9</v>
      </c>
      <c r="B47" t="str">
        <f>IF('Source NewCleanData'!$C365="lesson5",'Source NewCleanData'!C365,"")</f>
        <v>lesson5</v>
      </c>
      <c r="C47">
        <f>IF('Source NewCleanData'!$C365="lesson5",'Source NewCleanData'!D365,"")</f>
        <v>244920322</v>
      </c>
      <c r="D47" t="str">
        <f>IF('Source NewCleanData'!$C365="lesson5",'Source NewCleanData'!E365,"")</f>
        <v>ensuresT=#ToS;</v>
      </c>
      <c r="E47" s="80" t="str">
        <f>IF('Source NewCleanData'!$C365="lesson5",'Source NewCleanData'!F365,"")</f>
        <v>2018-04-25T18:30:30.528Z</v>
      </c>
      <c r="F47" t="str">
        <f t="shared" si="6"/>
        <v>Incorrect</v>
      </c>
      <c r="H47" s="90" t="str">
        <f t="shared" si="7"/>
        <v/>
      </c>
      <c r="J47">
        <v>42</v>
      </c>
      <c r="K47" t="s">
        <v>721</v>
      </c>
      <c r="L47">
        <f t="shared" si="8"/>
        <v>1</v>
      </c>
      <c r="M47" s="13" t="s">
        <v>42</v>
      </c>
      <c r="Q47" s="49" t="s">
        <v>99</v>
      </c>
      <c r="R47" s="5">
        <f>SUM(COUNTIFS($G$6:$G$204, {"=6","=7","=8","=9","=10"}))</f>
        <v>11</v>
      </c>
      <c r="S47" s="110">
        <f>R47/'UniqueAuthor#s'!$W$63</f>
        <v>0.19298245614035087</v>
      </c>
      <c r="T47" s="108"/>
      <c r="U47" s="108"/>
      <c r="V47" s="108"/>
      <c r="W47" s="108"/>
      <c r="X47" s="108"/>
    </row>
    <row r="48" spans="1:24" x14ac:dyDescent="0.3">
      <c r="A48">
        <f>VLOOKUP(C48,'UniqueAuthor#s'!$V$5:$W$61,2,TRUE)</f>
        <v>9</v>
      </c>
      <c r="B48" t="str">
        <f>IF('Source NewCleanData'!$C366="lesson5",'Source NewCleanData'!C366,"")</f>
        <v>lesson5</v>
      </c>
      <c r="C48">
        <f>IF('Source NewCleanData'!$C366="lesson5",'Source NewCleanData'!D366,"")</f>
        <v>244920322</v>
      </c>
      <c r="D48" t="str">
        <f>IF('Source NewCleanData'!$C366="lesson5",'Source NewCleanData'!E366,"")</f>
        <v>ensuresT=#To&lt;Temp&gt;;</v>
      </c>
      <c r="E48" s="80" t="str">
        <f>IF('Source NewCleanData'!$C366="lesson5",'Source NewCleanData'!F366,"")</f>
        <v>2018-04-25T18:31:35.682Z</v>
      </c>
      <c r="F48" t="str">
        <f t="shared" si="6"/>
        <v>Incorrect</v>
      </c>
      <c r="H48" s="90" t="str">
        <f t="shared" si="7"/>
        <v/>
      </c>
      <c r="J48">
        <v>43</v>
      </c>
      <c r="K48" t="s">
        <v>722</v>
      </c>
      <c r="L48">
        <f t="shared" si="8"/>
        <v>1</v>
      </c>
      <c r="M48" s="13" t="s">
        <v>69</v>
      </c>
      <c r="Q48" s="68" t="s">
        <v>101</v>
      </c>
      <c r="R48" s="5">
        <f>SUM(COUNTIFS($G$6:$G$204, {"=11","=12","=13","=14","=15"}))</f>
        <v>1</v>
      </c>
      <c r="S48" s="110">
        <f>R48/'UniqueAuthor#s'!$W$63</f>
        <v>1.7543859649122806E-2</v>
      </c>
      <c r="T48" s="108"/>
      <c r="U48" s="108"/>
      <c r="V48" s="108"/>
      <c r="W48" s="108"/>
      <c r="X48" s="108"/>
    </row>
    <row r="49" spans="1:24" x14ac:dyDescent="0.3">
      <c r="A49">
        <f>VLOOKUP(C49,'UniqueAuthor#s'!$V$5:$W$61,2,TRUE)</f>
        <v>9</v>
      </c>
      <c r="B49" t="str">
        <f>IF('Source NewCleanData'!$C367="lesson5",'Source NewCleanData'!C367,"")</f>
        <v>lesson5</v>
      </c>
      <c r="C49">
        <f>IF('Source NewCleanData'!$C367="lesson5",'Source NewCleanData'!D367,"")</f>
        <v>244920322</v>
      </c>
      <c r="D49" t="str">
        <f>IF('Source NewCleanData'!$C367="lesson5",'Source NewCleanData'!E367,"")</f>
        <v>ensuresT=#To&lt;#Temp&gt;;</v>
      </c>
      <c r="E49" s="80" t="str">
        <f>IF('Source NewCleanData'!$C367="lesson5",'Source NewCleanData'!F367,"")</f>
        <v>2018-04-25T18:34:22.446Z</v>
      </c>
      <c r="F49" t="str">
        <f t="shared" si="6"/>
        <v>Incorrect</v>
      </c>
      <c r="H49" s="90" t="str">
        <f t="shared" si="7"/>
        <v/>
      </c>
      <c r="J49">
        <v>44</v>
      </c>
      <c r="K49" t="s">
        <v>723</v>
      </c>
      <c r="L49">
        <f t="shared" si="8"/>
        <v>1</v>
      </c>
      <c r="M49" s="13" t="s">
        <v>36</v>
      </c>
      <c r="N49" s="13" t="s">
        <v>42</v>
      </c>
      <c r="Q49" s="68" t="s">
        <v>103</v>
      </c>
      <c r="R49" s="5">
        <f>SUM(COUNTIFS($G$6:$G$204,{"=16","=17","=18","=19","=20"}))</f>
        <v>0</v>
      </c>
      <c r="S49" s="110">
        <f>R49/'UniqueAuthor#s'!$W$63</f>
        <v>0</v>
      </c>
      <c r="T49" s="108"/>
      <c r="U49" s="108"/>
      <c r="V49" s="108"/>
      <c r="W49" s="108"/>
      <c r="X49" s="108"/>
    </row>
    <row r="50" spans="1:24" ht="15" thickBot="1" x14ac:dyDescent="0.35">
      <c r="A50">
        <f>VLOOKUP(C50,'UniqueAuthor#s'!$V$5:$W$61,2,TRUE)</f>
        <v>9</v>
      </c>
      <c r="B50" t="str">
        <f>IF('Source NewCleanData'!$C368="lesson5",'Source NewCleanData'!C368,"")</f>
        <v>lesson5</v>
      </c>
      <c r="C50">
        <f>IF('Source NewCleanData'!$C368="lesson5",'Source NewCleanData'!D368,"")</f>
        <v>244920322</v>
      </c>
      <c r="D50" t="str">
        <f>IF('Source NewCleanData'!$C368="lesson5",'Source NewCleanData'!E368,"")</f>
        <v>ensuresT=#So#T;</v>
      </c>
      <c r="E50" s="80" t="str">
        <f>IF('Source NewCleanData'!$C368="lesson5",'Source NewCleanData'!F368,"")</f>
        <v>2018-04-25T18:35:19.243Z</v>
      </c>
      <c r="F50" t="str">
        <f t="shared" si="6"/>
        <v>Correct</v>
      </c>
      <c r="G50">
        <f>COUNTIF($C$6:$C$204,"="&amp;C50)</f>
        <v>5</v>
      </c>
      <c r="H50" s="90" t="str">
        <f t="shared" si="7"/>
        <v/>
      </c>
      <c r="J50">
        <v>45</v>
      </c>
      <c r="K50" t="s">
        <v>724</v>
      </c>
      <c r="L50">
        <f t="shared" si="8"/>
        <v>1</v>
      </c>
      <c r="M50" s="13" t="s">
        <v>42</v>
      </c>
      <c r="N50" s="5" t="s">
        <v>19</v>
      </c>
      <c r="Q50" s="51" t="s">
        <v>105</v>
      </c>
      <c r="R50" s="18">
        <f>COUNTIF($G$6:$G$204,"&gt;20")</f>
        <v>0</v>
      </c>
      <c r="S50" s="111">
        <f>R50/'UniqueAuthor#s'!$W$63</f>
        <v>0</v>
      </c>
      <c r="T50" s="108"/>
      <c r="U50" s="108"/>
      <c r="V50" s="108"/>
      <c r="W50" s="108"/>
      <c r="X50" s="108"/>
    </row>
    <row r="51" spans="1:24" x14ac:dyDescent="0.3">
      <c r="A51">
        <f>VLOOKUP(C51,'UniqueAuthor#s'!$V$5:$W$61,2,TRUE)</f>
        <v>10</v>
      </c>
      <c r="B51" t="str">
        <f>IF('Source NewCleanData'!$C381="lesson5",'Source NewCleanData'!C381,"")</f>
        <v>lesson5</v>
      </c>
      <c r="C51">
        <f>IF('Source NewCleanData'!$C381="lesson5",'Source NewCleanData'!D381,"")</f>
        <v>246635549</v>
      </c>
      <c r="D51" t="str">
        <f>IF('Source NewCleanData'!$C381="lesson5",'Source NewCleanData'!E381,"")</f>
        <v>ensuresT=SoT;</v>
      </c>
      <c r="E51" s="80" t="str">
        <f>IF('Source NewCleanData'!$C381="lesson5",'Source NewCleanData'!F381,"")</f>
        <v>2018-05-04T02:15:20.271Z</v>
      </c>
      <c r="F51" t="str">
        <f t="shared" si="6"/>
        <v>Incorrect</v>
      </c>
      <c r="H51" s="90" t="str">
        <f t="shared" si="7"/>
        <v/>
      </c>
      <c r="J51">
        <v>46</v>
      </c>
      <c r="K51" t="s">
        <v>725</v>
      </c>
      <c r="L51">
        <f t="shared" si="8"/>
        <v>1</v>
      </c>
      <c r="M51" s="5" t="s">
        <v>19</v>
      </c>
      <c r="X51" s="108"/>
    </row>
    <row r="52" spans="1:24" ht="15" thickBot="1" x14ac:dyDescent="0.35">
      <c r="A52">
        <f>VLOOKUP(C52,'UniqueAuthor#s'!$V$5:$W$61,2,TRUE)</f>
        <v>10</v>
      </c>
      <c r="B52" t="str">
        <f>IF('Source NewCleanData'!$C382="lesson5",'Source NewCleanData'!C382,"")</f>
        <v>lesson5</v>
      </c>
      <c r="C52">
        <f>IF('Source NewCleanData'!$C382="lesson5",'Source NewCleanData'!D382,"")</f>
        <v>246635549</v>
      </c>
      <c r="D52" t="str">
        <f>IF('Source NewCleanData'!$C382="lesson5",'Source NewCleanData'!E382,"")</f>
        <v>ensuresT=#So#T;</v>
      </c>
      <c r="E52" s="80" t="str">
        <f>IF('Source NewCleanData'!$C382="lesson5",'Source NewCleanData'!F382,"")</f>
        <v>2018-05-04T02:15:29.095Z</v>
      </c>
      <c r="F52" t="str">
        <f t="shared" si="6"/>
        <v>Correct</v>
      </c>
      <c r="G52">
        <f>COUNTIF($C$6:$C$204,"="&amp;C52)</f>
        <v>2</v>
      </c>
      <c r="H52" s="90" t="str">
        <f t="shared" si="7"/>
        <v/>
      </c>
      <c r="J52">
        <v>47</v>
      </c>
      <c r="K52" t="s">
        <v>726</v>
      </c>
      <c r="L52">
        <f t="shared" si="8"/>
        <v>1</v>
      </c>
      <c r="M52" s="5" t="s">
        <v>19</v>
      </c>
    </row>
    <row r="53" spans="1:24" ht="15" thickBot="1" x14ac:dyDescent="0.35">
      <c r="A53">
        <f>VLOOKUP(C53,'UniqueAuthor#s'!$V$5:$W$61,2,TRUE)</f>
        <v>11</v>
      </c>
      <c r="B53" t="str">
        <f>IF('Source NewCleanData'!$C413="lesson5",'Source NewCleanData'!C413,"")</f>
        <v>lesson5</v>
      </c>
      <c r="C53">
        <f>IF('Source NewCleanData'!$C413="lesson5",'Source NewCleanData'!D413,"")</f>
        <v>255664131</v>
      </c>
      <c r="D53" t="str">
        <f>IF('Source NewCleanData'!$C413="lesson5",'Source NewCleanData'!E413,"")</f>
        <v>ensuresT=&lt;#T&gt;o&lt;#S&gt;;</v>
      </c>
      <c r="E53" s="80" t="str">
        <f>IF('Source NewCleanData'!$C413="lesson5",'Source NewCleanData'!F413,"")</f>
        <v>2018-04-26T17:04:43.972Z</v>
      </c>
      <c r="F53" t="str">
        <f t="shared" si="6"/>
        <v>Incorrect</v>
      </c>
      <c r="H53" s="90" t="str">
        <f t="shared" si="7"/>
        <v/>
      </c>
      <c r="J53">
        <v>48</v>
      </c>
      <c r="K53" t="s">
        <v>727</v>
      </c>
      <c r="L53">
        <f t="shared" si="8"/>
        <v>1</v>
      </c>
      <c r="M53" s="5" t="s">
        <v>19</v>
      </c>
      <c r="N53" s="5" t="s">
        <v>18</v>
      </c>
      <c r="Q53" s="102"/>
      <c r="R53" s="103" t="s">
        <v>108</v>
      </c>
      <c r="S53" s="104"/>
      <c r="T53" s="5"/>
      <c r="U53" s="5"/>
      <c r="V53" s="5"/>
      <c r="W53" s="5"/>
    </row>
    <row r="54" spans="1:24" x14ac:dyDescent="0.3">
      <c r="A54">
        <f>VLOOKUP(C54,'UniqueAuthor#s'!$V$5:$W$61,2,TRUE)</f>
        <v>11</v>
      </c>
      <c r="B54" t="str">
        <f>IF('Source NewCleanData'!$C414="lesson5",'Source NewCleanData'!C414,"")</f>
        <v>lesson5</v>
      </c>
      <c r="C54">
        <f>IF('Source NewCleanData'!$C414="lesson5",'Source NewCleanData'!D414,"")</f>
        <v>255664131</v>
      </c>
      <c r="D54" t="str">
        <f>IF('Source NewCleanData'!$C414="lesson5",'Source NewCleanData'!E414,"")</f>
        <v>ensuresT=&lt;#S&gt;o&lt;#T&gt;;</v>
      </c>
      <c r="E54" s="80" t="str">
        <f>IF('Source NewCleanData'!$C414="lesson5",'Source NewCleanData'!F414,"")</f>
        <v>2018-04-26T17:05:13.381Z</v>
      </c>
      <c r="F54" t="str">
        <f t="shared" si="6"/>
        <v>Incorrect</v>
      </c>
      <c r="H54" s="90" t="str">
        <f t="shared" si="7"/>
        <v/>
      </c>
      <c r="J54">
        <v>49</v>
      </c>
      <c r="K54" t="s">
        <v>728</v>
      </c>
      <c r="L54">
        <f t="shared" si="8"/>
        <v>1</v>
      </c>
      <c r="M54" s="13" t="s">
        <v>42</v>
      </c>
      <c r="Q54" s="96" t="s">
        <v>110</v>
      </c>
      <c r="R54" s="7" t="str">
        <f>COUNTIF($H$6:$H$204,"=Gave Up")&amp;" out of "&amp;'UniqueAuthor#s'!$W$63&amp;" gave up"</f>
        <v>7 out of 57 gave up</v>
      </c>
      <c r="S54" s="112">
        <f>COUNTIF($H$6:$H$245,"=Gave Up")/'UniqueAuthor#s'!$W$63</f>
        <v>0.12280701754385964</v>
      </c>
      <c r="T54" s="119"/>
      <c r="U54" s="119"/>
      <c r="V54" s="119"/>
      <c r="W54" s="119"/>
      <c r="X54" s="5"/>
    </row>
    <row r="55" spans="1:24" x14ac:dyDescent="0.3">
      <c r="A55">
        <f>VLOOKUP(C55,'UniqueAuthor#s'!$V$5:$W$61,2,TRUE)</f>
        <v>11</v>
      </c>
      <c r="B55" t="str">
        <f>IF('Source NewCleanData'!$C415="lesson5",'Source NewCleanData'!C415,"")</f>
        <v>lesson5</v>
      </c>
      <c r="C55">
        <f>IF('Source NewCleanData'!$C415="lesson5",'Source NewCleanData'!D415,"")</f>
        <v>255664131</v>
      </c>
      <c r="D55" t="str">
        <f>IF('Source NewCleanData'!$C415="lesson5",'Source NewCleanData'!E415,"")</f>
        <v>ensuresT=Reverse(&lt;#S&gt;)o&lt;#T&gt;;</v>
      </c>
      <c r="E55" s="80" t="str">
        <f>IF('Source NewCleanData'!$C415="lesson5",'Source NewCleanData'!F415,"")</f>
        <v>2018-04-26T17:05:47.051Z</v>
      </c>
      <c r="F55" t="str">
        <f t="shared" si="6"/>
        <v>Incorrect</v>
      </c>
      <c r="H55" s="90" t="str">
        <f t="shared" si="7"/>
        <v/>
      </c>
      <c r="J55">
        <v>50</v>
      </c>
      <c r="K55" t="s">
        <v>729</v>
      </c>
      <c r="L55">
        <f t="shared" si="8"/>
        <v>1</v>
      </c>
      <c r="M55" s="13" t="s">
        <v>42</v>
      </c>
      <c r="N55" s="5" t="s">
        <v>18</v>
      </c>
      <c r="Q55" s="38"/>
      <c r="R55" s="5"/>
      <c r="S55" s="94"/>
      <c r="T55" s="105"/>
      <c r="U55" s="105"/>
      <c r="V55" s="105"/>
      <c r="W55" s="105"/>
      <c r="X55" s="119"/>
    </row>
    <row r="56" spans="1:24" x14ac:dyDescent="0.3">
      <c r="A56">
        <f>VLOOKUP(C56,'UniqueAuthor#s'!$V$5:$W$61,2,TRUE)</f>
        <v>11</v>
      </c>
      <c r="B56" t="str">
        <f>IF('Source NewCleanData'!$C416="lesson5",'Source NewCleanData'!C416,"")</f>
        <v>lesson5</v>
      </c>
      <c r="C56">
        <f>IF('Source NewCleanData'!$C416="lesson5",'Source NewCleanData'!D416,"")</f>
        <v>255664131</v>
      </c>
      <c r="D56" t="str">
        <f>IF('Source NewCleanData'!$C416="lesson5",'Source NewCleanData'!E416,"")</f>
        <v>ensuresT=Prt_Btw(0,1,#S)o&lt;#T&gt;;</v>
      </c>
      <c r="E56" s="80" t="str">
        <f>IF('Source NewCleanData'!$C416="lesson5",'Source NewCleanData'!F416,"")</f>
        <v>2018-04-26T17:06:28.424Z</v>
      </c>
      <c r="F56" t="str">
        <f t="shared" si="6"/>
        <v>Incorrect</v>
      </c>
      <c r="H56" s="90" t="str">
        <f t="shared" si="7"/>
        <v/>
      </c>
      <c r="J56">
        <v>51</v>
      </c>
      <c r="K56" t="s">
        <v>730</v>
      </c>
      <c r="L56">
        <f t="shared" si="8"/>
        <v>1</v>
      </c>
      <c r="M56" s="13" t="s">
        <v>39</v>
      </c>
      <c r="Q56" s="100" t="s">
        <v>113</v>
      </c>
      <c r="R56" s="5"/>
      <c r="S56" s="35"/>
      <c r="T56" s="5"/>
      <c r="U56" s="5"/>
      <c r="V56" s="5"/>
      <c r="W56" s="5"/>
      <c r="X56" s="105"/>
    </row>
    <row r="57" spans="1:24" x14ac:dyDescent="0.3">
      <c r="A57">
        <f>VLOOKUP(C57,'UniqueAuthor#s'!$V$5:$W$61,2,TRUE)</f>
        <v>11</v>
      </c>
      <c r="B57" t="str">
        <f>IF('Source NewCleanData'!$C417="lesson5",'Source NewCleanData'!C417,"")</f>
        <v>lesson5</v>
      </c>
      <c r="C57">
        <f>IF('Source NewCleanData'!$C417="lesson5",'Source NewCleanData'!D417,"")</f>
        <v>255664131</v>
      </c>
      <c r="D57" t="str">
        <f>IF('Source NewCleanData'!$C417="lesson5",'Source NewCleanData'!E417,"")</f>
        <v>ensuresT=Prt_Btw(0,1,&lt;#S&gt;)o&lt;#T&gt;;</v>
      </c>
      <c r="E57" s="80" t="str">
        <f>IF('Source NewCleanData'!$C417="lesson5",'Source NewCleanData'!F417,"")</f>
        <v>2018-04-26T17:06:36.125Z</v>
      </c>
      <c r="F57" t="str">
        <f t="shared" si="6"/>
        <v>Incorrect</v>
      </c>
      <c r="H57" s="90" t="str">
        <f t="shared" si="7"/>
        <v/>
      </c>
      <c r="J57">
        <v>52</v>
      </c>
      <c r="K57" t="s">
        <v>731</v>
      </c>
      <c r="L57">
        <f t="shared" si="8"/>
        <v>1</v>
      </c>
      <c r="M57" s="13" t="s">
        <v>42</v>
      </c>
      <c r="N57" s="5" t="s">
        <v>19</v>
      </c>
      <c r="O57" s="5" t="s">
        <v>18</v>
      </c>
      <c r="Q57" s="101" t="s">
        <v>115</v>
      </c>
      <c r="R57" s="5">
        <f>_xlfn.MINIFS($G$6:$G$204,$H$6:$H$204,"=Gave Up")</f>
        <v>2</v>
      </c>
      <c r="S57" s="35"/>
      <c r="T57" s="5"/>
      <c r="U57" s="5"/>
      <c r="V57" s="5"/>
      <c r="W57" s="5"/>
      <c r="X57" s="5"/>
    </row>
    <row r="58" spans="1:24" x14ac:dyDescent="0.3">
      <c r="A58">
        <f>VLOOKUP(C58,'UniqueAuthor#s'!$V$5:$W$61,2,TRUE)</f>
        <v>11</v>
      </c>
      <c r="B58" t="str">
        <f>IF('Source NewCleanData'!$C418="lesson5",'Source NewCleanData'!C418,"")</f>
        <v>lesson5</v>
      </c>
      <c r="C58">
        <f>IF('Source NewCleanData'!$C418="lesson5",'Source NewCleanData'!D418,"")</f>
        <v>255664131</v>
      </c>
      <c r="D58" t="str">
        <f>IF('Source NewCleanData'!$C418="lesson5",'Source NewCleanData'!E418,"")</f>
        <v>ensuresT=Prt_Btw(0,1,S)o&lt;#T&gt;;</v>
      </c>
      <c r="E58" s="80" t="str">
        <f>IF('Source NewCleanData'!$C418="lesson5",'Source NewCleanData'!F418,"")</f>
        <v>2018-04-26T17:06:42.708Z</v>
      </c>
      <c r="F58" t="str">
        <f t="shared" si="6"/>
        <v>Incorrect</v>
      </c>
      <c r="H58" s="90" t="str">
        <f t="shared" si="7"/>
        <v/>
      </c>
      <c r="J58">
        <v>53</v>
      </c>
      <c r="K58" t="s">
        <v>732</v>
      </c>
      <c r="L58">
        <f t="shared" si="8"/>
        <v>1</v>
      </c>
      <c r="M58" s="13" t="s">
        <v>42</v>
      </c>
      <c r="N58" s="5" t="s">
        <v>19</v>
      </c>
      <c r="O58" s="5" t="s">
        <v>18</v>
      </c>
      <c r="Q58" s="101" t="s">
        <v>117</v>
      </c>
      <c r="R58" s="5">
        <f>_xlfn.MAXIFS($G$6:$G$204,$H$6:$H$204,"=Gave Up")</f>
        <v>12</v>
      </c>
      <c r="S58" s="94"/>
      <c r="T58" s="105"/>
      <c r="U58" s="105"/>
      <c r="V58" s="105"/>
      <c r="W58" s="105"/>
      <c r="X58" s="5"/>
    </row>
    <row r="59" spans="1:24" x14ac:dyDescent="0.3">
      <c r="A59">
        <f>VLOOKUP(C59,'UniqueAuthor#s'!$V$5:$W$61,2,TRUE)</f>
        <v>11</v>
      </c>
      <c r="B59" t="str">
        <f>IF('Source NewCleanData'!$C419="lesson5",'Source NewCleanData'!C419,"")</f>
        <v>lesson5</v>
      </c>
      <c r="C59">
        <f>IF('Source NewCleanData'!$C419="lesson5",'Source NewCleanData'!D419,"")</f>
        <v>255664131</v>
      </c>
      <c r="D59" t="str">
        <f>IF('Source NewCleanData'!$C419="lesson5",'Source NewCleanData'!E419,"")</f>
        <v>ensuresT=&lt;S&gt;o&lt;#T&gt;;</v>
      </c>
      <c r="E59" s="80" t="str">
        <f>IF('Source NewCleanData'!$C419="lesson5",'Source NewCleanData'!F419,"")</f>
        <v>2018-04-26T17:07:16.631Z</v>
      </c>
      <c r="F59" t="str">
        <f t="shared" si="6"/>
        <v>Incorrect</v>
      </c>
      <c r="H59" s="90" t="str">
        <f t="shared" si="7"/>
        <v/>
      </c>
      <c r="J59">
        <v>54</v>
      </c>
      <c r="K59" t="s">
        <v>733</v>
      </c>
      <c r="L59">
        <f t="shared" si="8"/>
        <v>1</v>
      </c>
      <c r="M59" s="13" t="s">
        <v>42</v>
      </c>
      <c r="N59" s="5" t="s">
        <v>19</v>
      </c>
      <c r="Q59" s="96" t="s">
        <v>119</v>
      </c>
      <c r="R59" s="99">
        <f>AVERAGEIF($H$6:$H$204,"=Gave Up",$G$6:$G$204)</f>
        <v>5.4285714285714288</v>
      </c>
      <c r="S59" s="35"/>
      <c r="T59" s="5"/>
      <c r="U59" s="5"/>
      <c r="V59" s="5"/>
      <c r="W59" s="5"/>
      <c r="X59" s="105"/>
    </row>
    <row r="60" spans="1:24" ht="15" thickBot="1" x14ac:dyDescent="0.35">
      <c r="A60">
        <f>VLOOKUP(C60,'UniqueAuthor#s'!$V$5:$W$61,2,TRUE)</f>
        <v>11</v>
      </c>
      <c r="B60" t="str">
        <f>IF('Source NewCleanData'!$C420="lesson5",'Source NewCleanData'!C420,"")</f>
        <v>lesson5</v>
      </c>
      <c r="C60">
        <f>IF('Source NewCleanData'!$C420="lesson5",'Source NewCleanData'!D420,"")</f>
        <v>255664131</v>
      </c>
      <c r="D60" t="str">
        <f>IF('Source NewCleanData'!$C420="lesson5",'Source NewCleanData'!E420,"")</f>
        <v>ensuresT=&lt;#S&gt;o&lt;#T&gt;;</v>
      </c>
      <c r="E60" s="80" t="str">
        <f>IF('Source NewCleanData'!$C420="lesson5",'Source NewCleanData'!F420,"")</f>
        <v>2018-04-26T17:10:16.238Z</v>
      </c>
      <c r="F60" t="str">
        <f t="shared" si="6"/>
        <v>Incorrect</v>
      </c>
      <c r="H60" s="90" t="str">
        <f t="shared" si="7"/>
        <v/>
      </c>
      <c r="J60">
        <v>55</v>
      </c>
      <c r="K60" t="s">
        <v>734</v>
      </c>
      <c r="L60">
        <f t="shared" si="8"/>
        <v>1</v>
      </c>
      <c r="M60" s="13" t="s">
        <v>42</v>
      </c>
      <c r="N60" s="5" t="s">
        <v>19</v>
      </c>
      <c r="O60" s="5" t="s">
        <v>18</v>
      </c>
      <c r="Q60" s="97" t="s">
        <v>121</v>
      </c>
      <c r="R60" s="98">
        <f>DSTDEV($G$5:$H$204,1,R62:R63)</f>
        <v>3.9096949095440028</v>
      </c>
      <c r="S60" s="44"/>
      <c r="T60" s="5"/>
      <c r="U60" s="5"/>
      <c r="V60" s="5"/>
      <c r="W60" s="5"/>
      <c r="X60" s="5"/>
    </row>
    <row r="61" spans="1:24" x14ac:dyDescent="0.3">
      <c r="A61">
        <f>VLOOKUP(C61,'UniqueAuthor#s'!$V$5:$W$61,2,TRUE)</f>
        <v>11</v>
      </c>
      <c r="B61" t="str">
        <f>IF('Source NewCleanData'!$C421="lesson5",'Source NewCleanData'!C421,"")</f>
        <v>lesson5</v>
      </c>
      <c r="C61">
        <f>IF('Source NewCleanData'!$C421="lesson5",'Source NewCleanData'!D421,"")</f>
        <v>255664131</v>
      </c>
      <c r="D61" t="str">
        <f>IF('Source NewCleanData'!$C421="lesson5",'Source NewCleanData'!E421,"")</f>
        <v>ensuresT=&lt;#S&gt;o&lt;#T&gt;andS=Empty_String;</v>
      </c>
      <c r="E61" s="80" t="str">
        <f>IF('Source NewCleanData'!$C421="lesson5",'Source NewCleanData'!F421,"")</f>
        <v>2018-04-26T17:10:29.089Z</v>
      </c>
      <c r="F61" t="str">
        <f t="shared" si="6"/>
        <v>Incorrect</v>
      </c>
      <c r="H61" s="90" t="str">
        <f t="shared" si="7"/>
        <v/>
      </c>
      <c r="J61">
        <v>56</v>
      </c>
      <c r="K61" t="s">
        <v>735</v>
      </c>
      <c r="L61">
        <f t="shared" si="8"/>
        <v>1</v>
      </c>
      <c r="M61" t="s">
        <v>39</v>
      </c>
      <c r="X61" s="5"/>
    </row>
    <row r="62" spans="1:24" x14ac:dyDescent="0.3">
      <c r="A62">
        <f>VLOOKUP(C62,'UniqueAuthor#s'!$V$5:$W$61,2,TRUE)</f>
        <v>11</v>
      </c>
      <c r="B62" t="str">
        <f>IF('Source NewCleanData'!$C422="lesson5",'Source NewCleanData'!C422,"")</f>
        <v>lesson5</v>
      </c>
      <c r="C62">
        <f>IF('Source NewCleanData'!$C422="lesson5",'Source NewCleanData'!D422,"")</f>
        <v>255664131</v>
      </c>
      <c r="D62" t="str">
        <f>IF('Source NewCleanData'!$C422="lesson5",'Source NewCleanData'!E422,"")</f>
        <v>ensuresT=#So#T;</v>
      </c>
      <c r="E62" s="80" t="str">
        <f>IF('Source NewCleanData'!$C422="lesson5",'Source NewCleanData'!F422,"")</f>
        <v>2018-04-26T17:11:13.419Z</v>
      </c>
      <c r="F62" t="str">
        <f t="shared" si="6"/>
        <v>Correct</v>
      </c>
      <c r="G62">
        <f>COUNTIF($C$6:$C$204,"="&amp;C62)</f>
        <v>10</v>
      </c>
      <c r="H62" s="90" t="str">
        <f t="shared" si="7"/>
        <v/>
      </c>
      <c r="J62">
        <v>57</v>
      </c>
      <c r="K62" t="s">
        <v>736</v>
      </c>
      <c r="L62">
        <f t="shared" si="8"/>
        <v>1</v>
      </c>
      <c r="M62" t="s">
        <v>39</v>
      </c>
      <c r="R62" t="s">
        <v>13</v>
      </c>
    </row>
    <row r="63" spans="1:24" x14ac:dyDescent="0.3">
      <c r="A63">
        <f>VLOOKUP(C63,'UniqueAuthor#s'!$V$5:$W$61,2,TRUE)</f>
        <v>12</v>
      </c>
      <c r="B63" t="str">
        <f>IF('Source NewCleanData'!$C442="lesson5",'Source NewCleanData'!C442,"")</f>
        <v>lesson5</v>
      </c>
      <c r="C63">
        <f>IF('Source NewCleanData'!$C442="lesson5",'Source NewCleanData'!D442,"")</f>
        <v>256272415</v>
      </c>
      <c r="D63" t="str">
        <f>IF('Source NewCleanData'!$C442="lesson5",'Source NewCleanData'!E442,"")</f>
        <v>ensuresT=#So#T;</v>
      </c>
      <c r="E63" s="80" t="str">
        <f>IF('Source NewCleanData'!$C442="lesson5",'Source NewCleanData'!F442,"")</f>
        <v>2018-04-26T23:10:39.977Z</v>
      </c>
      <c r="F63" t="str">
        <f t="shared" si="6"/>
        <v>Correct</v>
      </c>
      <c r="G63">
        <f>COUNTIF($C$6:$C$204,"="&amp;C63)</f>
        <v>1</v>
      </c>
      <c r="H63" s="90" t="str">
        <f t="shared" si="7"/>
        <v/>
      </c>
      <c r="J63">
        <v>58</v>
      </c>
      <c r="K63" t="s">
        <v>737</v>
      </c>
      <c r="L63">
        <f t="shared" si="8"/>
        <v>1</v>
      </c>
      <c r="M63" s="13" t="s">
        <v>63</v>
      </c>
      <c r="R63" t="str">
        <f>"Gave Up"</f>
        <v>Gave Up</v>
      </c>
    </row>
    <row r="64" spans="1:24" x14ac:dyDescent="0.3">
      <c r="A64">
        <f>VLOOKUP(C64,'UniqueAuthor#s'!$V$5:$W$61,2,TRUE)</f>
        <v>13</v>
      </c>
      <c r="B64" t="str">
        <f>IF('Source NewCleanData'!$C491="lesson5",'Source NewCleanData'!C491,"")</f>
        <v>lesson5</v>
      </c>
      <c r="C64">
        <f>IF('Source NewCleanData'!$C491="lesson5",'Source NewCleanData'!D491,"")</f>
        <v>271627384</v>
      </c>
      <c r="D64" t="str">
        <f>IF('Source NewCleanData'!$C491="lesson5",'Source NewCleanData'!E491,"")</f>
        <v>ensuresT=So#T;</v>
      </c>
      <c r="E64" s="80" t="str">
        <f>IF('Source NewCleanData'!$C491="lesson5",'Source NewCleanData'!F491,"")</f>
        <v>2018-04-24T03:01:05.677Z</v>
      </c>
      <c r="F64" t="str">
        <f t="shared" si="6"/>
        <v>Incorrect</v>
      </c>
      <c r="H64" s="90" t="str">
        <f t="shared" si="7"/>
        <v/>
      </c>
      <c r="J64">
        <v>59</v>
      </c>
      <c r="K64" t="s">
        <v>738</v>
      </c>
      <c r="L64">
        <f t="shared" si="8"/>
        <v>1</v>
      </c>
      <c r="M64" s="13" t="s">
        <v>42</v>
      </c>
      <c r="N64" s="5" t="s">
        <v>19</v>
      </c>
    </row>
    <row r="65" spans="1:14" x14ac:dyDescent="0.3">
      <c r="A65">
        <f>VLOOKUP(C65,'UniqueAuthor#s'!$V$5:$W$61,2,TRUE)</f>
        <v>13</v>
      </c>
      <c r="B65" t="str">
        <f>IF('Source NewCleanData'!$C492="lesson5",'Source NewCleanData'!C492,"")</f>
        <v>lesson5</v>
      </c>
      <c r="C65">
        <f>IF('Source NewCleanData'!$C492="lesson5",'Source NewCleanData'!D492,"")</f>
        <v>271627384</v>
      </c>
      <c r="D65" t="str">
        <f>IF('Source NewCleanData'!$C492="lesson5",'Source NewCleanData'!E492,"")</f>
        <v>ensuresT=#So#T;</v>
      </c>
      <c r="E65" s="80" t="str">
        <f>IF('Source NewCleanData'!$C492="lesson5",'Source NewCleanData'!F492,"")</f>
        <v>2018-04-24T03:01:12.284Z</v>
      </c>
      <c r="F65" t="str">
        <f t="shared" si="6"/>
        <v>Correct</v>
      </c>
      <c r="G65">
        <f>COUNTIF($C$6:$C$204,"="&amp;C65)</f>
        <v>2</v>
      </c>
      <c r="H65" s="90" t="str">
        <f t="shared" si="7"/>
        <v/>
      </c>
      <c r="J65">
        <v>60</v>
      </c>
      <c r="K65" t="s">
        <v>739</v>
      </c>
      <c r="L65">
        <f t="shared" si="8"/>
        <v>1</v>
      </c>
      <c r="M65" s="13" t="s">
        <v>42</v>
      </c>
      <c r="N65" s="5" t="s">
        <v>19</v>
      </c>
    </row>
    <row r="66" spans="1:14" x14ac:dyDescent="0.3">
      <c r="A66">
        <f>VLOOKUP(C66,'UniqueAuthor#s'!$V$5:$W$61,2,TRUE)</f>
        <v>14</v>
      </c>
      <c r="B66" t="str">
        <f>IF('Source NewCleanData'!$C502="lesson5",'Source NewCleanData'!C502,"")</f>
        <v>lesson5</v>
      </c>
      <c r="C66">
        <f>IF('Source NewCleanData'!$C502="lesson5",'Source NewCleanData'!D502,"")</f>
        <v>277475471</v>
      </c>
      <c r="D66" t="str">
        <f>IF('Source NewCleanData'!$C502="lesson5",'Source NewCleanData'!E502,"")</f>
        <v>ensuresT=#So#T;</v>
      </c>
      <c r="E66" s="80" t="str">
        <f>IF('Source NewCleanData'!$C502="lesson5",'Source NewCleanData'!F502,"")</f>
        <v>2018-04-26T04:25:17.806Z</v>
      </c>
      <c r="F66" t="str">
        <f t="shared" si="6"/>
        <v>Correct</v>
      </c>
      <c r="G66">
        <f>COUNTIF($C$6:$C$204,"="&amp;C66)</f>
        <v>1</v>
      </c>
      <c r="H66" s="90" t="str">
        <f t="shared" si="7"/>
        <v/>
      </c>
      <c r="J66">
        <v>61</v>
      </c>
      <c r="K66" t="s">
        <v>740</v>
      </c>
      <c r="L66">
        <f t="shared" si="8"/>
        <v>1</v>
      </c>
      <c r="M66" s="13" t="s">
        <v>42</v>
      </c>
      <c r="N66" s="5" t="s">
        <v>19</v>
      </c>
    </row>
    <row r="67" spans="1:14" x14ac:dyDescent="0.3">
      <c r="A67">
        <f>VLOOKUP(C67,'UniqueAuthor#s'!$V$5:$W$61,2,TRUE)</f>
        <v>15</v>
      </c>
      <c r="B67" t="str">
        <f>IF('Source NewCleanData'!$C519="lesson5",'Source NewCleanData'!C519,"")</f>
        <v>lesson5</v>
      </c>
      <c r="C67">
        <f>IF('Source NewCleanData'!$C519="lesson5",'Source NewCleanData'!D519,"")</f>
        <v>295685076</v>
      </c>
      <c r="D67" t="str">
        <f>IF('Source NewCleanData'!$C519="lesson5",'Source NewCleanData'!E519,"")</f>
        <v>ensuresT=Reverse(#S);</v>
      </c>
      <c r="E67" s="80" t="str">
        <f>IF('Source NewCleanData'!$C519="lesson5",'Source NewCleanData'!F519,"")</f>
        <v>2018-04-28T16:22:17.775Z</v>
      </c>
      <c r="F67" t="str">
        <f t="shared" si="6"/>
        <v>Incorrect</v>
      </c>
      <c r="H67" s="90" t="str">
        <f t="shared" si="7"/>
        <v/>
      </c>
      <c r="J67">
        <v>62</v>
      </c>
      <c r="K67" t="s">
        <v>741</v>
      </c>
      <c r="L67">
        <f t="shared" si="8"/>
        <v>1</v>
      </c>
      <c r="M67" s="13" t="s">
        <v>42</v>
      </c>
      <c r="N67" s="5" t="s">
        <v>19</v>
      </c>
    </row>
    <row r="68" spans="1:14" x14ac:dyDescent="0.3">
      <c r="A68">
        <f>VLOOKUP(C68,'UniqueAuthor#s'!$V$5:$W$61,2,TRUE)</f>
        <v>15</v>
      </c>
      <c r="B68" t="str">
        <f>IF('Source NewCleanData'!$C520="lesson5",'Source NewCleanData'!C520,"")</f>
        <v>lesson5</v>
      </c>
      <c r="C68">
        <f>IF('Source NewCleanData'!$C520="lesson5",'Source NewCleanData'!D520,"")</f>
        <v>295685076</v>
      </c>
      <c r="D68" t="str">
        <f>IF('Source NewCleanData'!$C520="lesson5",'Source NewCleanData'!E520,"")</f>
        <v>ensuresT=Reverse(#S)o#T;</v>
      </c>
      <c r="E68" s="80" t="str">
        <f>IF('Source NewCleanData'!$C520="lesson5",'Source NewCleanData'!F520,"")</f>
        <v>2018-04-28T16:23:37.877Z</v>
      </c>
      <c r="F68" t="str">
        <f t="shared" si="6"/>
        <v>Correct</v>
      </c>
      <c r="G68">
        <f>COUNTIF($C$6:$C$204,"="&amp;C68)</f>
        <v>2</v>
      </c>
      <c r="H68" s="90" t="str">
        <f t="shared" si="7"/>
        <v/>
      </c>
      <c r="J68">
        <v>63</v>
      </c>
      <c r="K68" t="s">
        <v>742</v>
      </c>
      <c r="L68">
        <f t="shared" si="8"/>
        <v>1</v>
      </c>
      <c r="M68" s="13" t="s">
        <v>39</v>
      </c>
    </row>
    <row r="69" spans="1:14" x14ac:dyDescent="0.3">
      <c r="A69">
        <f>VLOOKUP(C69,'UniqueAuthor#s'!$V$5:$W$61,2,TRUE)</f>
        <v>16</v>
      </c>
      <c r="B69" t="str">
        <f>IF('Source NewCleanData'!$C544="lesson5",'Source NewCleanData'!C544,"")</f>
        <v>lesson5</v>
      </c>
      <c r="C69">
        <f>IF('Source NewCleanData'!$C544="lesson5",'Source NewCleanData'!D544,"")</f>
        <v>333030749</v>
      </c>
      <c r="D69" t="str">
        <f>IF('Source NewCleanData'!$C544="lesson5",'Source NewCleanData'!E544,"")</f>
        <v>ensuresT=Reverse(S)o#T;</v>
      </c>
      <c r="E69" s="80" t="str">
        <f>IF('Source NewCleanData'!$C544="lesson5",'Source NewCleanData'!F544,"")</f>
        <v>2018-04-26T04:20:40.041Z</v>
      </c>
      <c r="F69" t="str">
        <f t="shared" si="6"/>
        <v>Incorrect</v>
      </c>
      <c r="H69" s="90" t="str">
        <f t="shared" si="7"/>
        <v/>
      </c>
      <c r="J69">
        <v>64</v>
      </c>
      <c r="K69" t="s">
        <v>743</v>
      </c>
      <c r="L69">
        <f t="shared" si="8"/>
        <v>1</v>
      </c>
      <c r="M69" s="13" t="s">
        <v>42</v>
      </c>
      <c r="N69" s="5" t="s">
        <v>19</v>
      </c>
    </row>
    <row r="70" spans="1:14" x14ac:dyDescent="0.3">
      <c r="A70">
        <f>VLOOKUP(C70,'UniqueAuthor#s'!$V$5:$W$61,2,TRUE)</f>
        <v>16</v>
      </c>
      <c r="B70" t="str">
        <f>IF('Source NewCleanData'!$C545="lesson5",'Source NewCleanData'!C545,"")</f>
        <v>lesson5</v>
      </c>
      <c r="C70">
        <f>IF('Source NewCleanData'!$C545="lesson5",'Source NewCleanData'!D545,"")</f>
        <v>333030749</v>
      </c>
      <c r="D70" t="str">
        <f>IF('Source NewCleanData'!$C545="lesson5",'Source NewCleanData'!E545,"")</f>
        <v>ensuresT=Reverse(S)o#TandS=Empty_String;</v>
      </c>
      <c r="E70" s="80" t="str">
        <f>IF('Source NewCleanData'!$C545="lesson5",'Source NewCleanData'!F545,"")</f>
        <v>2018-04-26T04:21:21.760Z</v>
      </c>
      <c r="F70" t="str">
        <f t="shared" ref="F70:F101" si="9">IF(OR($D70=$R$9,$D70=$R$10,$D70=$R$11,$D70=$R$12,$D70=$R$13),"Correct","Incorrect")</f>
        <v>Incorrect</v>
      </c>
      <c r="H70" s="90" t="str">
        <f t="shared" ref="H70:H101" si="10">IF(AND($G70&gt;0,$F70="Incorrect"),"Gave Up","")</f>
        <v/>
      </c>
      <c r="J70">
        <v>65</v>
      </c>
      <c r="K70" t="s">
        <v>744</v>
      </c>
      <c r="L70">
        <f t="shared" ref="L70:L87" si="11">COUNTIF($D$6:$D$204,"="&amp;$K70)</f>
        <v>1</v>
      </c>
      <c r="M70" s="5" t="s">
        <v>19</v>
      </c>
    </row>
    <row r="71" spans="1:14" x14ac:dyDescent="0.3">
      <c r="A71">
        <f>VLOOKUP(C71,'UniqueAuthor#s'!$V$5:$W$61,2,TRUE)</f>
        <v>16</v>
      </c>
      <c r="B71" t="str">
        <f>IF('Source NewCleanData'!$C546="lesson5",'Source NewCleanData'!C546,"")</f>
        <v>lesson5</v>
      </c>
      <c r="C71">
        <f>IF('Source NewCleanData'!$C546="lesson5",'Source NewCleanData'!D546,"")</f>
        <v>333030749</v>
      </c>
      <c r="D71" t="str">
        <f>IF('Source NewCleanData'!$C546="lesson5",'Source NewCleanData'!E546,"")</f>
        <v>ensuresT=Destring(S)o#TandS=Empty_String;</v>
      </c>
      <c r="E71" s="80" t="str">
        <f>IF('Source NewCleanData'!$C546="lesson5",'Source NewCleanData'!F546,"")</f>
        <v>2018-04-26T04:21:46.359Z</v>
      </c>
      <c r="F71" t="str">
        <f t="shared" si="9"/>
        <v>Incorrect</v>
      </c>
      <c r="H71" s="90" t="str">
        <f t="shared" si="10"/>
        <v/>
      </c>
      <c r="J71">
        <v>66</v>
      </c>
      <c r="K71" t="s">
        <v>745</v>
      </c>
      <c r="L71">
        <f t="shared" si="11"/>
        <v>1</v>
      </c>
      <c r="M71" s="5" t="s">
        <v>19</v>
      </c>
    </row>
    <row r="72" spans="1:14" x14ac:dyDescent="0.3">
      <c r="A72">
        <f>VLOOKUP(C72,'UniqueAuthor#s'!$V$5:$W$61,2,TRUE)</f>
        <v>16</v>
      </c>
      <c r="B72" t="str">
        <f>IF('Source NewCleanData'!$C547="lesson5",'Source NewCleanData'!C547,"")</f>
        <v>lesson5</v>
      </c>
      <c r="C72">
        <f>IF('Source NewCleanData'!$C547="lesson5",'Source NewCleanData'!D547,"")</f>
        <v>333030749</v>
      </c>
      <c r="D72" t="str">
        <f>IF('Source NewCleanData'!$C547="lesson5",'Source NewCleanData'!E547,"")</f>
        <v>ensuresS=Empty_String;</v>
      </c>
      <c r="E72" s="80" t="str">
        <f>IF('Source NewCleanData'!$C547="lesson5",'Source NewCleanData'!F547,"")</f>
        <v>2018-04-26T04:22:05.885Z</v>
      </c>
      <c r="F72" t="str">
        <f t="shared" si="9"/>
        <v>Incorrect</v>
      </c>
      <c r="G72">
        <f>COUNTIF($C$6:$C$204,"="&amp;C72)</f>
        <v>4</v>
      </c>
      <c r="H72" s="90" t="str">
        <f t="shared" si="10"/>
        <v>Gave Up</v>
      </c>
      <c r="J72">
        <v>67</v>
      </c>
      <c r="K72" t="s">
        <v>746</v>
      </c>
      <c r="L72">
        <f t="shared" si="11"/>
        <v>1</v>
      </c>
      <c r="M72" s="13" t="s">
        <v>39</v>
      </c>
    </row>
    <row r="73" spans="1:14" x14ac:dyDescent="0.3">
      <c r="A73">
        <f>VLOOKUP(C73,'UniqueAuthor#s'!$V$5:$W$61,2,TRUE)</f>
        <v>17</v>
      </c>
      <c r="B73" t="str">
        <f>IF('Source NewCleanData'!$C577="lesson5",'Source NewCleanData'!C577,"")</f>
        <v>lesson5</v>
      </c>
      <c r="C73">
        <f>IF('Source NewCleanData'!$C577="lesson5",'Source NewCleanData'!D577,"")</f>
        <v>353072782</v>
      </c>
      <c r="D73" t="str">
        <f>IF('Source NewCleanData'!$C577="lesson5",'Source NewCleanData'!E577,"")</f>
        <v>ensuresT=&lt;Temp&gt;o#T;</v>
      </c>
      <c r="E73" s="80" t="str">
        <f>IF('Source NewCleanData'!$C577="lesson5",'Source NewCleanData'!F577,"")</f>
        <v>2018-04-29T19:05:24.307Z</v>
      </c>
      <c r="F73" t="str">
        <f t="shared" si="9"/>
        <v>Incorrect</v>
      </c>
      <c r="H73" s="90" t="str">
        <f t="shared" si="10"/>
        <v/>
      </c>
      <c r="J73">
        <v>68</v>
      </c>
      <c r="K73" t="s">
        <v>747</v>
      </c>
      <c r="L73">
        <f t="shared" si="11"/>
        <v>1</v>
      </c>
      <c r="M73" s="5" t="s">
        <v>19</v>
      </c>
    </row>
    <row r="74" spans="1:14" x14ac:dyDescent="0.3">
      <c r="A74">
        <f>VLOOKUP(C74,'UniqueAuthor#s'!$V$5:$W$61,2,TRUE)</f>
        <v>17</v>
      </c>
      <c r="B74" t="str">
        <f>IF('Source NewCleanData'!$C578="lesson5",'Source NewCleanData'!C578,"")</f>
        <v>lesson5</v>
      </c>
      <c r="C74">
        <f>IF('Source NewCleanData'!$C578="lesson5",'Source NewCleanData'!D578,"")</f>
        <v>353072782</v>
      </c>
      <c r="D74" t="str">
        <f>IF('Source NewCleanData'!$C578="lesson5",'Source NewCleanData'!E578,"")</f>
        <v>ensuresT=&lt;#Temp&gt;o#T;</v>
      </c>
      <c r="E74" s="80" t="str">
        <f>IF('Source NewCleanData'!$C578="lesson5",'Source NewCleanData'!F578,"")</f>
        <v>2018-04-29T19:05:34.835Z</v>
      </c>
      <c r="F74" t="str">
        <f t="shared" si="9"/>
        <v>Incorrect</v>
      </c>
      <c r="H74" s="90" t="str">
        <f t="shared" si="10"/>
        <v/>
      </c>
      <c r="J74">
        <v>69</v>
      </c>
      <c r="K74" t="s">
        <v>748</v>
      </c>
      <c r="L74">
        <f t="shared" si="11"/>
        <v>1</v>
      </c>
      <c r="M74" s="13" t="s">
        <v>18</v>
      </c>
    </row>
    <row r="75" spans="1:14" x14ac:dyDescent="0.3">
      <c r="A75">
        <f>VLOOKUP(C75,'UniqueAuthor#s'!$V$5:$W$61,2,TRUE)</f>
        <v>17</v>
      </c>
      <c r="B75" t="str">
        <f>IF('Source NewCleanData'!$C579="lesson5",'Source NewCleanData'!C579,"")</f>
        <v>lesson5</v>
      </c>
      <c r="C75">
        <f>IF('Source NewCleanData'!$C579="lesson5",'Source NewCleanData'!D579,"")</f>
        <v>353072782</v>
      </c>
      <c r="D75" t="str">
        <f>IF('Source NewCleanData'!$C579="lesson5",'Source NewCleanData'!E579,"")</f>
        <v>ensuresT=#So#T;</v>
      </c>
      <c r="E75" s="80" t="str">
        <f>IF('Source NewCleanData'!$C579="lesson5",'Source NewCleanData'!F579,"")</f>
        <v>2018-04-29T19:07:13.333Z</v>
      </c>
      <c r="F75" t="str">
        <f t="shared" si="9"/>
        <v>Correct</v>
      </c>
      <c r="G75">
        <f>COUNTIF($C$6:$C$204,"="&amp;C75)</f>
        <v>3</v>
      </c>
      <c r="H75" s="90" t="str">
        <f t="shared" si="10"/>
        <v/>
      </c>
      <c r="J75">
        <v>70</v>
      </c>
      <c r="K75" t="s">
        <v>749</v>
      </c>
      <c r="L75">
        <f t="shared" si="11"/>
        <v>1</v>
      </c>
      <c r="M75" s="13" t="s">
        <v>36</v>
      </c>
    </row>
    <row r="76" spans="1:14" x14ac:dyDescent="0.3">
      <c r="A76">
        <f>VLOOKUP(C76,'UniqueAuthor#s'!$V$5:$W$61,2,TRUE)</f>
        <v>18</v>
      </c>
      <c r="B76" t="str">
        <f>IF('Source NewCleanData'!$C601="lesson5",'Source NewCleanData'!C601,"")</f>
        <v>lesson5</v>
      </c>
      <c r="C76">
        <f>IF('Source NewCleanData'!$C601="lesson5",'Source NewCleanData'!D601,"")</f>
        <v>377597233</v>
      </c>
      <c r="D76" t="str">
        <f>IF('Source NewCleanData'!$C601="lesson5",'Source NewCleanData'!E601,"")</f>
        <v>ensuresT=&lt;S&gt;andS=&lt;&gt;;</v>
      </c>
      <c r="E76" s="80" t="str">
        <f>IF('Source NewCleanData'!$C601="lesson5",'Source NewCleanData'!F601,"")</f>
        <v>2018-04-26T03:53:08.963Z</v>
      </c>
      <c r="F76" t="str">
        <f t="shared" si="9"/>
        <v>Incorrect</v>
      </c>
      <c r="H76" s="90" t="str">
        <f t="shared" si="10"/>
        <v/>
      </c>
      <c r="J76">
        <v>71</v>
      </c>
      <c r="K76" t="s">
        <v>750</v>
      </c>
      <c r="L76">
        <f t="shared" si="11"/>
        <v>1</v>
      </c>
      <c r="M76" s="13" t="s">
        <v>39</v>
      </c>
      <c r="N76" s="13" t="s">
        <v>69</v>
      </c>
    </row>
    <row r="77" spans="1:14" x14ac:dyDescent="0.3">
      <c r="A77">
        <f>VLOOKUP(C77,'UniqueAuthor#s'!$V$5:$W$61,2,TRUE)</f>
        <v>18</v>
      </c>
      <c r="B77" t="str">
        <f>IF('Source NewCleanData'!$C602="lesson5",'Source NewCleanData'!C602,"")</f>
        <v>lesson5</v>
      </c>
      <c r="C77">
        <f>IF('Source NewCleanData'!$C602="lesson5",'Source NewCleanData'!D602,"")</f>
        <v>377597233</v>
      </c>
      <c r="D77" t="str">
        <f>IF('Source NewCleanData'!$C602="lesson5",'Source NewCleanData'!E602,"")</f>
        <v>ensuresT=&lt;S&gt;;</v>
      </c>
      <c r="E77" s="80" t="str">
        <f>IF('Source NewCleanData'!$C602="lesson5",'Source NewCleanData'!F602,"")</f>
        <v>2018-04-26T03:53:22.127Z</v>
      </c>
      <c r="F77" t="str">
        <f t="shared" si="9"/>
        <v>Incorrect</v>
      </c>
      <c r="H77" s="90" t="str">
        <f t="shared" si="10"/>
        <v/>
      </c>
      <c r="J77">
        <v>72</v>
      </c>
      <c r="K77" t="s">
        <v>751</v>
      </c>
      <c r="L77">
        <f t="shared" si="11"/>
        <v>1</v>
      </c>
      <c r="M77" s="13" t="s">
        <v>69</v>
      </c>
    </row>
    <row r="78" spans="1:14" x14ac:dyDescent="0.3">
      <c r="A78">
        <f>VLOOKUP(C78,'UniqueAuthor#s'!$V$5:$W$61,2,TRUE)</f>
        <v>18</v>
      </c>
      <c r="B78" t="str">
        <f>IF('Source NewCleanData'!$C603="lesson5",'Source NewCleanData'!C603,"")</f>
        <v>lesson5</v>
      </c>
      <c r="C78">
        <f>IF('Source NewCleanData'!$C603="lesson5",'Source NewCleanData'!D603,"")</f>
        <v>377597233</v>
      </c>
      <c r="D78" t="str">
        <f>IF('Source NewCleanData'!$C603="lesson5",'Source NewCleanData'!E603,"")</f>
        <v>ensuresT=&lt;#S&gt;andS=Empty_String;</v>
      </c>
      <c r="E78" s="80" t="str">
        <f>IF('Source NewCleanData'!$C603="lesson5",'Source NewCleanData'!F603,"")</f>
        <v>2018-04-26T03:53:48.596Z</v>
      </c>
      <c r="F78" t="str">
        <f t="shared" si="9"/>
        <v>Incorrect</v>
      </c>
      <c r="H78" s="90" t="str">
        <f t="shared" si="10"/>
        <v/>
      </c>
      <c r="J78">
        <v>73</v>
      </c>
      <c r="K78" t="s">
        <v>752</v>
      </c>
      <c r="L78">
        <f t="shared" si="11"/>
        <v>1</v>
      </c>
      <c r="M78" s="13" t="s">
        <v>42</v>
      </c>
    </row>
    <row r="79" spans="1:14" x14ac:dyDescent="0.3">
      <c r="A79">
        <f>VLOOKUP(C79,'UniqueAuthor#s'!$V$5:$W$61,2,TRUE)</f>
        <v>18</v>
      </c>
      <c r="B79" t="str">
        <f>IF('Source NewCleanData'!$C604="lesson5",'Source NewCleanData'!C604,"")</f>
        <v>lesson5</v>
      </c>
      <c r="C79">
        <f>IF('Source NewCleanData'!$C604="lesson5",'Source NewCleanData'!D604,"")</f>
        <v>377597233</v>
      </c>
      <c r="D79" t="str">
        <f>IF('Source NewCleanData'!$C604="lesson5",'Source NewCleanData'!E604,"")</f>
        <v>ensuresT=&lt;#S&gt;oTandS=Empty_String;</v>
      </c>
      <c r="E79" s="80" t="str">
        <f>IF('Source NewCleanData'!$C604="lesson5",'Source NewCleanData'!F604,"")</f>
        <v>2018-04-26T03:54:22.957Z</v>
      </c>
      <c r="F79" t="str">
        <f t="shared" si="9"/>
        <v>Incorrect</v>
      </c>
      <c r="H79" s="90" t="str">
        <f t="shared" si="10"/>
        <v/>
      </c>
      <c r="J79">
        <v>74</v>
      </c>
      <c r="K79" t="s">
        <v>753</v>
      </c>
      <c r="L79">
        <f t="shared" si="11"/>
        <v>1</v>
      </c>
      <c r="M79" s="13" t="s">
        <v>42</v>
      </c>
      <c r="N79" t="s">
        <v>18</v>
      </c>
    </row>
    <row r="80" spans="1:14" x14ac:dyDescent="0.3">
      <c r="A80">
        <f>VLOOKUP(C80,'UniqueAuthor#s'!$V$5:$W$61,2,TRUE)</f>
        <v>18</v>
      </c>
      <c r="B80" t="str">
        <f>IF('Source NewCleanData'!$C605="lesson5",'Source NewCleanData'!C605,"")</f>
        <v>lesson5</v>
      </c>
      <c r="C80">
        <f>IF('Source NewCleanData'!$C605="lesson5",'Source NewCleanData'!D605,"")</f>
        <v>377597233</v>
      </c>
      <c r="D80" t="str">
        <f>IF('Source NewCleanData'!$C605="lesson5",'Source NewCleanData'!E605,"")</f>
        <v>ensuresT=&lt;#S&gt;o#TandS=Empty_String;</v>
      </c>
      <c r="E80" s="80" t="str">
        <f>IF('Source NewCleanData'!$C605="lesson5",'Source NewCleanData'!F605,"")</f>
        <v>2018-04-26T03:54:32.274Z</v>
      </c>
      <c r="F80" t="str">
        <f t="shared" si="9"/>
        <v>Incorrect</v>
      </c>
      <c r="H80" s="90" t="str">
        <f t="shared" si="10"/>
        <v/>
      </c>
      <c r="J80">
        <v>75</v>
      </c>
      <c r="K80" t="s">
        <v>754</v>
      </c>
      <c r="L80">
        <f t="shared" si="11"/>
        <v>1</v>
      </c>
      <c r="M80" s="13" t="s">
        <v>36</v>
      </c>
    </row>
    <row r="81" spans="1:14" x14ac:dyDescent="0.3">
      <c r="A81">
        <f>VLOOKUP(C81,'UniqueAuthor#s'!$V$5:$W$61,2,TRUE)</f>
        <v>18</v>
      </c>
      <c r="B81" t="str">
        <f>IF('Source NewCleanData'!$C606="lesson5",'Source NewCleanData'!C606,"")</f>
        <v>lesson5</v>
      </c>
      <c r="C81">
        <f>IF('Source NewCleanData'!$C606="lesson5",'Source NewCleanData'!D606,"")</f>
        <v>377597233</v>
      </c>
      <c r="D81" t="str">
        <f>IF('Source NewCleanData'!$C606="lesson5",'Source NewCleanData'!E606,"")</f>
        <v>ensuresT=#So#T;</v>
      </c>
      <c r="E81" s="80" t="str">
        <f>IF('Source NewCleanData'!$C606="lesson5",'Source NewCleanData'!F606,"")</f>
        <v>2018-04-26T03:56:25.270Z</v>
      </c>
      <c r="F81" t="str">
        <f t="shared" si="9"/>
        <v>Correct</v>
      </c>
      <c r="G81">
        <f>COUNTIF($C$6:$C$204,"="&amp;C81)</f>
        <v>6</v>
      </c>
      <c r="H81" s="90" t="str">
        <f t="shared" si="10"/>
        <v/>
      </c>
      <c r="J81">
        <v>76</v>
      </c>
      <c r="K81" t="s">
        <v>755</v>
      </c>
      <c r="L81">
        <f t="shared" si="11"/>
        <v>1</v>
      </c>
      <c r="M81" s="13" t="s">
        <v>69</v>
      </c>
    </row>
    <row r="82" spans="1:14" x14ac:dyDescent="0.3">
      <c r="A82">
        <f>VLOOKUP(C82,'UniqueAuthor#s'!$V$5:$W$61,2,TRUE)</f>
        <v>19</v>
      </c>
      <c r="B82" t="str">
        <f>IF('Source NewCleanData'!$C620="lesson5",'Source NewCleanData'!C620,"")</f>
        <v>lesson5</v>
      </c>
      <c r="C82">
        <f>IF('Source NewCleanData'!$C620="lesson5",'Source NewCleanData'!D620,"")</f>
        <v>379308075</v>
      </c>
      <c r="D82" t="str">
        <f>IF('Source NewCleanData'!$C620="lesson5",'Source NewCleanData'!E620,"")</f>
        <v>ensuresT=&lt;#S&gt;o#T;</v>
      </c>
      <c r="E82" s="80" t="str">
        <f>IF('Source NewCleanData'!$C620="lesson5",'Source NewCleanData'!F620,"")</f>
        <v>2018-04-26T01:10:59.430Z</v>
      </c>
      <c r="F82" t="str">
        <f t="shared" si="9"/>
        <v>Incorrect</v>
      </c>
      <c r="H82" s="90" t="str">
        <f t="shared" si="10"/>
        <v/>
      </c>
      <c r="J82">
        <v>77</v>
      </c>
      <c r="K82" t="s">
        <v>756</v>
      </c>
      <c r="L82">
        <f t="shared" si="11"/>
        <v>1</v>
      </c>
      <c r="M82" s="13" t="s">
        <v>69</v>
      </c>
    </row>
    <row r="83" spans="1:14" x14ac:dyDescent="0.3">
      <c r="A83">
        <f>VLOOKUP(C83,'UniqueAuthor#s'!$V$5:$W$61,2,TRUE)</f>
        <v>19</v>
      </c>
      <c r="B83" t="str">
        <f>IF('Source NewCleanData'!$C621="lesson5",'Source NewCleanData'!C621,"")</f>
        <v>lesson5</v>
      </c>
      <c r="C83">
        <f>IF('Source NewCleanData'!$C621="lesson5",'Source NewCleanData'!D621,"")</f>
        <v>379308075</v>
      </c>
      <c r="D83" t="str">
        <f>IF('Source NewCleanData'!$C621="lesson5",'Source NewCleanData'!E621,"")</f>
        <v>ensuresT=&lt;S&gt;o#T;</v>
      </c>
      <c r="E83" s="80" t="str">
        <f>IF('Source NewCleanData'!$C621="lesson5",'Source NewCleanData'!F621,"")</f>
        <v>2018-04-26T01:11:41.916Z</v>
      </c>
      <c r="F83" t="str">
        <f t="shared" si="9"/>
        <v>Incorrect</v>
      </c>
      <c r="H83" s="90" t="str">
        <f t="shared" si="10"/>
        <v/>
      </c>
      <c r="J83">
        <v>78</v>
      </c>
      <c r="K83" t="s">
        <v>757</v>
      </c>
      <c r="L83">
        <f t="shared" si="11"/>
        <v>1</v>
      </c>
      <c r="M83" s="13" t="s">
        <v>39</v>
      </c>
    </row>
    <row r="84" spans="1:14" x14ac:dyDescent="0.3">
      <c r="A84">
        <f>VLOOKUP(C84,'UniqueAuthor#s'!$V$5:$W$61,2,TRUE)</f>
        <v>19</v>
      </c>
      <c r="B84" t="str">
        <f>IF('Source NewCleanData'!$C622="lesson5",'Source NewCleanData'!C622,"")</f>
        <v>lesson5</v>
      </c>
      <c r="C84">
        <f>IF('Source NewCleanData'!$C622="lesson5",'Source NewCleanData'!D622,"")</f>
        <v>379308075</v>
      </c>
      <c r="D84" t="str">
        <f>IF('Source NewCleanData'!$C622="lesson5",'Source NewCleanData'!E622,"")</f>
        <v>ensuresT=So#T;</v>
      </c>
      <c r="E84" s="80" t="str">
        <f>IF('Source NewCleanData'!$C622="lesson5",'Source NewCleanData'!F622,"")</f>
        <v>2018-04-26T01:12:09.904Z</v>
      </c>
      <c r="F84" t="str">
        <f t="shared" si="9"/>
        <v>Incorrect</v>
      </c>
      <c r="H84" s="90" t="str">
        <f t="shared" si="10"/>
        <v/>
      </c>
      <c r="J84">
        <v>79</v>
      </c>
      <c r="K84" t="s">
        <v>758</v>
      </c>
      <c r="L84">
        <f t="shared" si="11"/>
        <v>1</v>
      </c>
      <c r="M84" s="13" t="s">
        <v>36</v>
      </c>
    </row>
    <row r="85" spans="1:14" x14ac:dyDescent="0.3">
      <c r="A85">
        <f>VLOOKUP(C85,'UniqueAuthor#s'!$V$5:$W$61,2,TRUE)</f>
        <v>19</v>
      </c>
      <c r="B85" t="str">
        <f>IF('Source NewCleanData'!$C623="lesson5",'Source NewCleanData'!C623,"")</f>
        <v>lesson5</v>
      </c>
      <c r="C85">
        <f>IF('Source NewCleanData'!$C623="lesson5",'Source NewCleanData'!D623,"")</f>
        <v>379308075</v>
      </c>
      <c r="D85" t="str">
        <f>IF('Source NewCleanData'!$C623="lesson5",'Source NewCleanData'!E623,"")</f>
        <v>ensuresT=Reverse(S)o#T;</v>
      </c>
      <c r="E85" s="80" t="str">
        <f>IF('Source NewCleanData'!$C623="lesson5",'Source NewCleanData'!F623,"")</f>
        <v>2018-04-26T01:12:31.513Z</v>
      </c>
      <c r="F85" t="str">
        <f t="shared" si="9"/>
        <v>Incorrect</v>
      </c>
      <c r="H85" s="90" t="str">
        <f t="shared" si="10"/>
        <v/>
      </c>
      <c r="J85">
        <v>80</v>
      </c>
      <c r="K85" t="s">
        <v>759</v>
      </c>
      <c r="L85">
        <f t="shared" si="11"/>
        <v>1</v>
      </c>
      <c r="M85" s="13" t="s">
        <v>19</v>
      </c>
      <c r="N85" t="s">
        <v>18</v>
      </c>
    </row>
    <row r="86" spans="1:14" x14ac:dyDescent="0.3">
      <c r="A86">
        <f>VLOOKUP(C86,'UniqueAuthor#s'!$V$5:$W$61,2,TRUE)</f>
        <v>19</v>
      </c>
      <c r="B86" t="str">
        <f>IF('Source NewCleanData'!$C629="lesson5",'Source NewCleanData'!C629,"")</f>
        <v>lesson5</v>
      </c>
      <c r="C86">
        <f>IF('Source NewCleanData'!$C629="lesson5",'Source NewCleanData'!D629,"")</f>
        <v>379308075</v>
      </c>
      <c r="D86" t="str">
        <f>IF('Source NewCleanData'!$C629="lesson5",'Source NewCleanData'!E629,"")</f>
        <v>ensuresT=prt_between(0,1,#S)o#T;</v>
      </c>
      <c r="E86" s="80" t="str">
        <f>IF('Source NewCleanData'!$C629="lesson5",'Source NewCleanData'!F629,"")</f>
        <v>2018-04-26T01:22:48.621Z</v>
      </c>
      <c r="F86" t="str">
        <f t="shared" si="9"/>
        <v>Incorrect</v>
      </c>
      <c r="H86" s="90" t="str">
        <f t="shared" si="10"/>
        <v/>
      </c>
      <c r="J86">
        <v>81</v>
      </c>
      <c r="K86" t="s">
        <v>760</v>
      </c>
      <c r="L86">
        <f t="shared" si="11"/>
        <v>1</v>
      </c>
      <c r="M86" s="13" t="s">
        <v>42</v>
      </c>
      <c r="N86" t="s">
        <v>18</v>
      </c>
    </row>
    <row r="87" spans="1:14" x14ac:dyDescent="0.3">
      <c r="A87">
        <f>VLOOKUP(C87,'UniqueAuthor#s'!$V$5:$W$61,2,TRUE)</f>
        <v>19</v>
      </c>
      <c r="B87" t="str">
        <f>IF('Source NewCleanData'!$C630="lesson5",'Source NewCleanData'!C630,"")</f>
        <v>lesson5</v>
      </c>
      <c r="C87">
        <f>IF('Source NewCleanData'!$C630="lesson5",'Source NewCleanData'!D630,"")</f>
        <v>379308075</v>
      </c>
      <c r="D87" t="str">
        <f>IF('Source NewCleanData'!$C630="lesson5",'Source NewCleanData'!E630,"")</f>
        <v>ensuresT=prnt_between(0,1,#S)o#T;</v>
      </c>
      <c r="E87" s="80" t="str">
        <f>IF('Source NewCleanData'!$C630="lesson5",'Source NewCleanData'!F630,"")</f>
        <v>2018-04-26T01:22:59.132Z</v>
      </c>
      <c r="F87" t="str">
        <f t="shared" si="9"/>
        <v>Incorrect</v>
      </c>
      <c r="H87" s="90" t="str">
        <f t="shared" si="10"/>
        <v/>
      </c>
      <c r="J87">
        <v>82</v>
      </c>
      <c r="K87" t="s">
        <v>761</v>
      </c>
      <c r="L87">
        <f t="shared" si="11"/>
        <v>1</v>
      </c>
      <c r="M87" s="13" t="s">
        <v>42</v>
      </c>
    </row>
    <row r="88" spans="1:14" x14ac:dyDescent="0.3">
      <c r="A88">
        <f>VLOOKUP(C88,'UniqueAuthor#s'!$V$5:$W$61,2,TRUE)</f>
        <v>19</v>
      </c>
      <c r="B88" t="str">
        <f>IF('Source NewCleanData'!$C631="lesson5",'Source NewCleanData'!C631,"")</f>
        <v>lesson5</v>
      </c>
      <c r="C88">
        <f>IF('Source NewCleanData'!$C631="lesson5",'Source NewCleanData'!D631,"")</f>
        <v>379308075</v>
      </c>
      <c r="D88" t="str">
        <f>IF('Source NewCleanData'!$C631="lesson5",'Source NewCleanData'!E631,"")</f>
        <v>ensuresT=#So#T;</v>
      </c>
      <c r="E88" s="80" t="str">
        <f>IF('Source NewCleanData'!$C631="lesson5",'Source NewCleanData'!F631,"")</f>
        <v>2018-04-26T01:23:11.032Z</v>
      </c>
      <c r="F88" t="str">
        <f t="shared" si="9"/>
        <v>Correct</v>
      </c>
      <c r="G88">
        <f>COUNTIF($C$6:$C$204,"="&amp;C88)</f>
        <v>7</v>
      </c>
      <c r="H88" s="90" t="str">
        <f t="shared" si="10"/>
        <v/>
      </c>
    </row>
    <row r="89" spans="1:14" x14ac:dyDescent="0.3">
      <c r="A89">
        <f>VLOOKUP(C89,'UniqueAuthor#s'!$V$5:$W$61,2,TRUE)</f>
        <v>20</v>
      </c>
      <c r="B89" t="str">
        <f>IF('Source NewCleanData'!$C705="lesson5",'Source NewCleanData'!C705,"")</f>
        <v>lesson5</v>
      </c>
      <c r="C89">
        <f>IF('Source NewCleanData'!$C705="lesson5",'Source NewCleanData'!D705,"")</f>
        <v>380300581</v>
      </c>
      <c r="D89" t="str">
        <f>IF('Source NewCleanData'!$C705="lesson5",'Source NewCleanData'!E705,"")</f>
        <v>ensuresT=#So#T;</v>
      </c>
      <c r="E89" s="80" t="str">
        <f>IF('Source NewCleanData'!$C705="lesson5",'Source NewCleanData'!F705,"")</f>
        <v>2018-04-26T16:26:16.084Z</v>
      </c>
      <c r="F89" t="str">
        <f t="shared" si="9"/>
        <v>Correct</v>
      </c>
      <c r="G89">
        <f>COUNTIF($C$6:$C$204,"="&amp;C89)</f>
        <v>1</v>
      </c>
      <c r="H89" s="90" t="str">
        <f t="shared" si="10"/>
        <v/>
      </c>
    </row>
    <row r="90" spans="1:14" x14ac:dyDescent="0.3">
      <c r="A90">
        <f>VLOOKUP(C90,'UniqueAuthor#s'!$V$5:$W$61,2,TRUE)</f>
        <v>21</v>
      </c>
      <c r="B90" t="str">
        <f>IF('Source NewCleanData'!$C730="lesson5",'Source NewCleanData'!C730,"")</f>
        <v>lesson5</v>
      </c>
      <c r="C90">
        <f>IF('Source NewCleanData'!$C730="lesson5",'Source NewCleanData'!D730,"")</f>
        <v>381170352</v>
      </c>
      <c r="D90" t="str">
        <f>IF('Source NewCleanData'!$C730="lesson5",'Source NewCleanData'!E730,"")</f>
        <v>ensuresT=|#S|o#T;</v>
      </c>
      <c r="E90" s="80" t="str">
        <f>IF('Source NewCleanData'!$C730="lesson5",'Source NewCleanData'!F730,"")</f>
        <v>2018-04-30T02:07:52.754Z</v>
      </c>
      <c r="F90" t="str">
        <f t="shared" si="9"/>
        <v>Incorrect</v>
      </c>
      <c r="H90" s="90" t="str">
        <f t="shared" si="10"/>
        <v/>
      </c>
    </row>
    <row r="91" spans="1:14" x14ac:dyDescent="0.3">
      <c r="A91">
        <f>VLOOKUP(C91,'UniqueAuthor#s'!$V$5:$W$61,2,TRUE)</f>
        <v>21</v>
      </c>
      <c r="B91" t="str">
        <f>IF('Source NewCleanData'!$C731="lesson5",'Source NewCleanData'!C731,"")</f>
        <v>lesson5</v>
      </c>
      <c r="C91">
        <f>IF('Source NewCleanData'!$C731="lesson5",'Source NewCleanData'!D731,"")</f>
        <v>381170352</v>
      </c>
      <c r="D91" t="str">
        <f>IF('Source NewCleanData'!$C731="lesson5",'Source NewCleanData'!E731,"")</f>
        <v>ensuresT=&lt;#S&gt;o#T;</v>
      </c>
      <c r="E91" s="80" t="str">
        <f>IF('Source NewCleanData'!$C731="lesson5",'Source NewCleanData'!F731,"")</f>
        <v>2018-04-30T02:08:56.541Z</v>
      </c>
      <c r="F91" t="str">
        <f t="shared" si="9"/>
        <v>Incorrect</v>
      </c>
      <c r="H91" s="90" t="str">
        <f t="shared" si="10"/>
        <v/>
      </c>
    </row>
    <row r="92" spans="1:14" x14ac:dyDescent="0.3">
      <c r="A92">
        <f>VLOOKUP(C92,'UniqueAuthor#s'!$V$5:$W$61,2,TRUE)</f>
        <v>21</v>
      </c>
      <c r="B92" t="str">
        <f>IF('Source NewCleanData'!$C732="lesson5",'Source NewCleanData'!C732,"")</f>
        <v>lesson5</v>
      </c>
      <c r="C92">
        <f>IF('Source NewCleanData'!$C732="lesson5",'Source NewCleanData'!D732,"")</f>
        <v>381170352</v>
      </c>
      <c r="D92" t="str">
        <f>IF('Source NewCleanData'!$C732="lesson5",'Source NewCleanData'!E732,"")</f>
        <v>ensuresT=&lt;#S&gt;o#TandS=&lt;&gt;;</v>
      </c>
      <c r="E92" s="80" t="str">
        <f>IF('Source NewCleanData'!$C732="lesson5",'Source NewCleanData'!F732,"")</f>
        <v>2018-04-30T02:09:31.211Z</v>
      </c>
      <c r="F92" t="str">
        <f t="shared" si="9"/>
        <v>Incorrect</v>
      </c>
      <c r="H92" s="90" t="str">
        <f t="shared" si="10"/>
        <v/>
      </c>
    </row>
    <row r="93" spans="1:14" x14ac:dyDescent="0.3">
      <c r="A93">
        <f>VLOOKUP(C93,'UniqueAuthor#s'!$V$5:$W$61,2,TRUE)</f>
        <v>21</v>
      </c>
      <c r="B93" t="str">
        <f>IF('Source NewCleanData'!$C733="lesson5",'Source NewCleanData'!C733,"")</f>
        <v>lesson5</v>
      </c>
      <c r="C93">
        <f>IF('Source NewCleanData'!$C733="lesson5",'Source NewCleanData'!D733,"")</f>
        <v>381170352</v>
      </c>
      <c r="D93" t="str">
        <f>IF('Source NewCleanData'!$C733="lesson5",'Source NewCleanData'!E733,"")</f>
        <v>ensuresT=&lt;#S&gt;o#TandS=0;</v>
      </c>
      <c r="E93" s="80" t="str">
        <f>IF('Source NewCleanData'!$C733="lesson5",'Source NewCleanData'!F733,"")</f>
        <v>2018-04-30T02:10:33.931Z</v>
      </c>
      <c r="F93" t="str">
        <f t="shared" si="9"/>
        <v>Incorrect</v>
      </c>
      <c r="H93" s="90" t="str">
        <f t="shared" si="10"/>
        <v/>
      </c>
    </row>
    <row r="94" spans="1:14" x14ac:dyDescent="0.3">
      <c r="A94">
        <f>VLOOKUP(C94,'UniqueAuthor#s'!$V$5:$W$61,2,TRUE)</f>
        <v>21</v>
      </c>
      <c r="B94" t="str">
        <f>IF('Source NewCleanData'!$C734="lesson5",'Source NewCleanData'!C734,"")</f>
        <v>lesson5</v>
      </c>
      <c r="C94">
        <f>IF('Source NewCleanData'!$C734="lesson5",'Source NewCleanData'!D734,"")</f>
        <v>381170352</v>
      </c>
      <c r="D94" t="str">
        <f>IF('Source NewCleanData'!$C734="lesson5",'Source NewCleanData'!E734,"")</f>
        <v>ensuresT=&lt;#S&gt;o#Tand&lt;S&gt;=&lt;&gt;;</v>
      </c>
      <c r="E94" s="80" t="str">
        <f>IF('Source NewCleanData'!$C734="lesson5",'Source NewCleanData'!F734,"")</f>
        <v>2018-04-30T02:11:03.914Z</v>
      </c>
      <c r="F94" t="str">
        <f t="shared" si="9"/>
        <v>Incorrect</v>
      </c>
      <c r="H94" s="90" t="str">
        <f t="shared" si="10"/>
        <v/>
      </c>
    </row>
    <row r="95" spans="1:14" x14ac:dyDescent="0.3">
      <c r="A95">
        <f>VLOOKUP(C95,'UniqueAuthor#s'!$V$5:$W$61,2,TRUE)</f>
        <v>21</v>
      </c>
      <c r="B95" t="str">
        <f>IF('Source NewCleanData'!$C735="lesson5",'Source NewCleanData'!C735,"")</f>
        <v>lesson5</v>
      </c>
      <c r="C95">
        <f>IF('Source NewCleanData'!$C735="lesson5",'Source NewCleanData'!D735,"")</f>
        <v>381170352</v>
      </c>
      <c r="D95" t="str">
        <f>IF('Source NewCleanData'!$C735="lesson5",'Source NewCleanData'!E735,"")</f>
        <v>ensuresT=&lt;#S&gt;o#Tand&lt;S&gt;=0;</v>
      </c>
      <c r="E95" s="80" t="str">
        <f>IF('Source NewCleanData'!$C735="lesson5",'Source NewCleanData'!F735,"")</f>
        <v>2018-04-30T02:11:11.117Z</v>
      </c>
      <c r="F95" t="str">
        <f t="shared" si="9"/>
        <v>Incorrect</v>
      </c>
      <c r="H95" s="90" t="str">
        <f t="shared" si="10"/>
        <v/>
      </c>
    </row>
    <row r="96" spans="1:14" x14ac:dyDescent="0.3">
      <c r="A96">
        <f>VLOOKUP(C96,'UniqueAuthor#s'!$V$5:$W$61,2,TRUE)</f>
        <v>21</v>
      </c>
      <c r="B96" t="str">
        <f>IF('Source NewCleanData'!$C736="lesson5",'Source NewCleanData'!C736,"")</f>
        <v>lesson5</v>
      </c>
      <c r="C96">
        <f>IF('Source NewCleanData'!$C736="lesson5",'Source NewCleanData'!D736,"")</f>
        <v>381170352</v>
      </c>
      <c r="D96" t="str">
        <f>IF('Source NewCleanData'!$C736="lesson5",'Source NewCleanData'!E736,"")</f>
        <v>ensuresT=&lt;#S&gt;o#Tand;</v>
      </c>
      <c r="E96" s="80" t="str">
        <f>IF('Source NewCleanData'!$C736="lesson5",'Source NewCleanData'!F736,"")</f>
        <v>2018-04-30T02:11:16.913Z</v>
      </c>
      <c r="F96" t="str">
        <f t="shared" si="9"/>
        <v>Incorrect</v>
      </c>
      <c r="H96" s="90" t="str">
        <f t="shared" si="10"/>
        <v/>
      </c>
    </row>
    <row r="97" spans="1:8" x14ac:dyDescent="0.3">
      <c r="A97">
        <f>VLOOKUP(C97,'UniqueAuthor#s'!$V$5:$W$61,2,TRUE)</f>
        <v>21</v>
      </c>
      <c r="B97" t="str">
        <f>IF('Source NewCleanData'!$C737="lesson5",'Source NewCleanData'!C737,"")</f>
        <v>lesson5</v>
      </c>
      <c r="C97">
        <f>IF('Source NewCleanData'!$C737="lesson5",'Source NewCleanData'!D737,"")</f>
        <v>381170352</v>
      </c>
      <c r="D97" t="str">
        <f>IF('Source NewCleanData'!$C737="lesson5",'Source NewCleanData'!E737,"")</f>
        <v>ensuresT=&lt;#S&gt;o#Tand1&gt;=|S|;</v>
      </c>
      <c r="E97" s="80" t="str">
        <f>IF('Source NewCleanData'!$C737="lesson5",'Source NewCleanData'!F737,"")</f>
        <v>2018-04-30T02:11:58.758Z</v>
      </c>
      <c r="F97" t="str">
        <f t="shared" si="9"/>
        <v>Incorrect</v>
      </c>
      <c r="H97" s="90" t="str">
        <f t="shared" si="10"/>
        <v/>
      </c>
    </row>
    <row r="98" spans="1:8" x14ac:dyDescent="0.3">
      <c r="A98">
        <f>VLOOKUP(C98,'UniqueAuthor#s'!$V$5:$W$61,2,TRUE)</f>
        <v>21</v>
      </c>
      <c r="B98" t="str">
        <f>IF('Source NewCleanData'!$C738="lesson5",'Source NewCleanData'!C738,"")</f>
        <v>lesson5</v>
      </c>
      <c r="C98">
        <f>IF('Source NewCleanData'!$C738="lesson5",'Source NewCleanData'!D738,"")</f>
        <v>381170352</v>
      </c>
      <c r="D98" t="str">
        <f>IF('Source NewCleanData'!$C738="lesson5",'Source NewCleanData'!E738,"")</f>
        <v>ensuresT=&lt;#S&gt;o#Tand0=|S|;</v>
      </c>
      <c r="E98" s="80" t="str">
        <f>IF('Source NewCleanData'!$C738="lesson5",'Source NewCleanData'!F738,"")</f>
        <v>2018-04-30T02:12:07.896Z</v>
      </c>
      <c r="F98" t="str">
        <f t="shared" si="9"/>
        <v>Incorrect</v>
      </c>
      <c r="H98" s="90" t="str">
        <f t="shared" si="10"/>
        <v/>
      </c>
    </row>
    <row r="99" spans="1:8" x14ac:dyDescent="0.3">
      <c r="A99">
        <f>VLOOKUP(C99,'UniqueAuthor#s'!$V$5:$W$61,2,TRUE)</f>
        <v>21</v>
      </c>
      <c r="B99" t="str">
        <f>IF('Source NewCleanData'!$C739="lesson5",'Source NewCleanData'!C739,"")</f>
        <v>lesson5</v>
      </c>
      <c r="C99">
        <f>IF('Source NewCleanData'!$C739="lesson5",'Source NewCleanData'!D739,"")</f>
        <v>381170352</v>
      </c>
      <c r="D99" t="str">
        <f>IF('Source NewCleanData'!$C739="lesson5",'Source NewCleanData'!E739,"")</f>
        <v>ensuresT=&lt;#S&gt;o#Tand|S|=|#S|-1;</v>
      </c>
      <c r="E99" s="80" t="str">
        <f>IF('Source NewCleanData'!$C739="lesson5",'Source NewCleanData'!F739,"")</f>
        <v>2018-04-30T02:13:08.221Z</v>
      </c>
      <c r="F99" t="str">
        <f t="shared" si="9"/>
        <v>Incorrect</v>
      </c>
      <c r="H99" s="90" t="str">
        <f t="shared" si="10"/>
        <v/>
      </c>
    </row>
    <row r="100" spans="1:8" x14ac:dyDescent="0.3">
      <c r="A100">
        <f>VLOOKUP(C100,'UniqueAuthor#s'!$V$5:$W$61,2,TRUE)</f>
        <v>21</v>
      </c>
      <c r="B100" t="str">
        <f>IF('Source NewCleanData'!$C740="lesson5",'Source NewCleanData'!C740,"")</f>
        <v>lesson5</v>
      </c>
      <c r="C100">
        <f>IF('Source NewCleanData'!$C740="lesson5",'Source NewCleanData'!D740,"")</f>
        <v>381170352</v>
      </c>
      <c r="D100" t="str">
        <f>IF('Source NewCleanData'!$C740="lesson5",'Source NewCleanData'!E740,"")</f>
        <v>ensuresT=&lt;#S&gt;o#T;</v>
      </c>
      <c r="E100" s="80" t="str">
        <f>IF('Source NewCleanData'!$C740="lesson5",'Source NewCleanData'!F740,"")</f>
        <v>2018-04-30T02:13:43.440Z</v>
      </c>
      <c r="F100" t="str">
        <f t="shared" si="9"/>
        <v>Incorrect</v>
      </c>
      <c r="H100" s="90" t="str">
        <f t="shared" si="10"/>
        <v/>
      </c>
    </row>
    <row r="101" spans="1:8" x14ac:dyDescent="0.3">
      <c r="A101">
        <f>VLOOKUP(C101,'UniqueAuthor#s'!$V$5:$W$61,2,TRUE)</f>
        <v>21</v>
      </c>
      <c r="B101" t="str">
        <f>IF('Source NewCleanData'!$C741="lesson5",'Source NewCleanData'!C741,"")</f>
        <v>lesson5</v>
      </c>
      <c r="C101">
        <f>IF('Source NewCleanData'!$C741="lesson5",'Source NewCleanData'!D741,"")</f>
        <v>381170352</v>
      </c>
      <c r="D101" t="str">
        <f>IF('Source NewCleanData'!$C741="lesson5",'Source NewCleanData'!E741,"")</f>
        <v>//ensuresT=&lt;#S&gt;o#T;</v>
      </c>
      <c r="E101" s="80" t="str">
        <f>IF('Source NewCleanData'!$C741="lesson5",'Source NewCleanData'!F741,"")</f>
        <v>2018-04-30T02:13:52.143Z</v>
      </c>
      <c r="F101" t="str">
        <f t="shared" si="9"/>
        <v>Incorrect</v>
      </c>
      <c r="G101">
        <f>COUNTIF($C$6:$C$204,"="&amp;C101)</f>
        <v>12</v>
      </c>
      <c r="H101" s="90" t="str">
        <f t="shared" si="10"/>
        <v>Gave Up</v>
      </c>
    </row>
    <row r="102" spans="1:8" x14ac:dyDescent="0.3">
      <c r="A102">
        <f>VLOOKUP(C102,'UniqueAuthor#s'!$V$5:$W$61,2,TRUE)</f>
        <v>22</v>
      </c>
      <c r="B102" t="str">
        <f>IF('Source NewCleanData'!$C763="lesson5",'Source NewCleanData'!C763,"")</f>
        <v>lesson5</v>
      </c>
      <c r="C102">
        <f>IF('Source NewCleanData'!$C763="lesson5",'Source NewCleanData'!D763,"")</f>
        <v>410358274</v>
      </c>
      <c r="D102" t="str">
        <f>IF('Source NewCleanData'!$C763="lesson5",'Source NewCleanData'!E763,"")</f>
        <v>ensuresT=#ToS;</v>
      </c>
      <c r="E102" s="80" t="str">
        <f>IF('Source NewCleanData'!$C763="lesson5",'Source NewCleanData'!F763,"")</f>
        <v>2018-04-24T14:22:35.058Z</v>
      </c>
      <c r="F102" t="str">
        <f t="shared" ref="F102:F133" si="12">IF(OR($D102=$R$9,$D102=$R$10,$D102=$R$11,$D102=$R$12,$D102=$R$13),"Correct","Incorrect")</f>
        <v>Incorrect</v>
      </c>
      <c r="H102" s="90" t="str">
        <f t="shared" ref="H102:H133" si="13">IF(AND($G102&gt;0,$F102="Incorrect"),"Gave Up","")</f>
        <v/>
      </c>
    </row>
    <row r="103" spans="1:8" x14ac:dyDescent="0.3">
      <c r="A103">
        <f>VLOOKUP(C103,'UniqueAuthor#s'!$V$5:$W$61,2,TRUE)</f>
        <v>22</v>
      </c>
      <c r="B103" t="str">
        <f>IF('Source NewCleanData'!$C764="lesson5",'Source NewCleanData'!C764,"")</f>
        <v>lesson5</v>
      </c>
      <c r="C103">
        <f>IF('Source NewCleanData'!$C764="lesson5",'Source NewCleanData'!D764,"")</f>
        <v>410358274</v>
      </c>
      <c r="D103" t="str">
        <f>IF('Source NewCleanData'!$C764="lesson5",'Source NewCleanData'!E764,"")</f>
        <v>ensuresT=#To#S;</v>
      </c>
      <c r="E103" s="80" t="str">
        <f>IF('Source NewCleanData'!$C764="lesson5",'Source NewCleanData'!F764,"")</f>
        <v>2018-04-24T14:22:51.669Z</v>
      </c>
      <c r="F103" t="str">
        <f t="shared" si="12"/>
        <v>Incorrect</v>
      </c>
      <c r="H103" s="90" t="str">
        <f t="shared" si="13"/>
        <v/>
      </c>
    </row>
    <row r="104" spans="1:8" x14ac:dyDescent="0.3">
      <c r="A104">
        <f>VLOOKUP(C104,'UniqueAuthor#s'!$V$5:$W$61,2,TRUE)</f>
        <v>22</v>
      </c>
      <c r="B104" t="str">
        <f>IF('Source NewCleanData'!$C765="lesson5",'Source NewCleanData'!C765,"")</f>
        <v>lesson5</v>
      </c>
      <c r="C104">
        <f>IF('Source NewCleanData'!$C765="lesson5",'Source NewCleanData'!D765,"")</f>
        <v>410358274</v>
      </c>
      <c r="D104" t="str">
        <f>IF('Source NewCleanData'!$C765="lesson5",'Source NewCleanData'!E765,"")</f>
        <v>ensuresT=#T+#S;</v>
      </c>
      <c r="E104" s="80" t="str">
        <f>IF('Source NewCleanData'!$C765="lesson5",'Source NewCleanData'!F765,"")</f>
        <v>2018-04-24T14:27:29.490Z</v>
      </c>
      <c r="F104" t="str">
        <f t="shared" si="12"/>
        <v>Incorrect</v>
      </c>
      <c r="H104" s="90" t="str">
        <f t="shared" si="13"/>
        <v/>
      </c>
    </row>
    <row r="105" spans="1:8" x14ac:dyDescent="0.3">
      <c r="A105">
        <f>VLOOKUP(C105,'UniqueAuthor#s'!$V$5:$W$61,2,TRUE)</f>
        <v>22</v>
      </c>
      <c r="B105" t="str">
        <f>IF('Source NewCleanData'!$C766="lesson5",'Source NewCleanData'!C766,"")</f>
        <v>lesson5</v>
      </c>
      <c r="C105">
        <f>IF('Source NewCleanData'!$C766="lesson5",'Source NewCleanData'!D766,"")</f>
        <v>410358274</v>
      </c>
      <c r="D105" t="str">
        <f>IF('Source NewCleanData'!$C766="lesson5",'Source NewCleanData'!E766,"")</f>
        <v>ensuresT=#To#S;</v>
      </c>
      <c r="E105" s="80" t="str">
        <f>IF('Source NewCleanData'!$C766="lesson5",'Source NewCleanData'!F766,"")</f>
        <v>2018-04-24T14:27:39.830Z</v>
      </c>
      <c r="F105" t="str">
        <f t="shared" si="12"/>
        <v>Incorrect</v>
      </c>
      <c r="H105" s="90" t="str">
        <f t="shared" si="13"/>
        <v/>
      </c>
    </row>
    <row r="106" spans="1:8" x14ac:dyDescent="0.3">
      <c r="A106">
        <f>VLOOKUP(C106,'UniqueAuthor#s'!$V$5:$W$61,2,TRUE)</f>
        <v>22</v>
      </c>
      <c r="B106" t="str">
        <f>IF('Source NewCleanData'!$C767="lesson5",'Source NewCleanData'!C767,"")</f>
        <v>lesson5</v>
      </c>
      <c r="C106">
        <f>IF('Source NewCleanData'!$C767="lesson5",'Source NewCleanData'!D767,"")</f>
        <v>410358274</v>
      </c>
      <c r="D106" t="str">
        <f>IF('Source NewCleanData'!$C767="lesson5",'Source NewCleanData'!E767,"")</f>
        <v>ensuresT=&lt;#T&gt;o#S;</v>
      </c>
      <c r="E106" s="80" t="str">
        <f>IF('Source NewCleanData'!$C767="lesson5",'Source NewCleanData'!F767,"")</f>
        <v>2018-04-24T14:28:11.656Z</v>
      </c>
      <c r="F106" t="str">
        <f t="shared" si="12"/>
        <v>Incorrect</v>
      </c>
      <c r="H106" s="90" t="str">
        <f t="shared" si="13"/>
        <v/>
      </c>
    </row>
    <row r="107" spans="1:8" x14ac:dyDescent="0.3">
      <c r="A107">
        <f>VLOOKUP(C107,'UniqueAuthor#s'!$V$5:$W$61,2,TRUE)</f>
        <v>22</v>
      </c>
      <c r="B107" t="str">
        <f>IF('Source NewCleanData'!$C768="lesson5",'Source NewCleanData'!C768,"")</f>
        <v>lesson5</v>
      </c>
      <c r="C107">
        <f>IF('Source NewCleanData'!$C768="lesson5",'Source NewCleanData'!D768,"")</f>
        <v>410358274</v>
      </c>
      <c r="D107" t="str">
        <f>IF('Source NewCleanData'!$C768="lesson5",'Source NewCleanData'!E768,"")</f>
        <v>ensuresT=#So#T;</v>
      </c>
      <c r="E107" s="80" t="str">
        <f>IF('Source NewCleanData'!$C768="lesson5",'Source NewCleanData'!F768,"")</f>
        <v>2018-04-24T14:28:25.094Z</v>
      </c>
      <c r="F107" t="str">
        <f t="shared" si="12"/>
        <v>Correct</v>
      </c>
      <c r="G107">
        <f>COUNTIF($C$6:$C$204,"="&amp;C107)</f>
        <v>6</v>
      </c>
      <c r="H107" s="90" t="str">
        <f t="shared" si="13"/>
        <v/>
      </c>
    </row>
    <row r="108" spans="1:8" x14ac:dyDescent="0.3">
      <c r="A108">
        <f>VLOOKUP(C108,'UniqueAuthor#s'!$V$5:$W$61,2,TRUE)</f>
        <v>23</v>
      </c>
      <c r="B108" t="str">
        <f>IF('Source NewCleanData'!$C836="lesson5",'Source NewCleanData'!C836,"")</f>
        <v>lesson5</v>
      </c>
      <c r="C108">
        <f>IF('Source NewCleanData'!$C836="lesson5",'Source NewCleanData'!D836,"")</f>
        <v>432230568</v>
      </c>
      <c r="D108" t="str">
        <f>IF('Source NewCleanData'!$C836="lesson5",'Source NewCleanData'!E836,"")</f>
        <v>ensuresT=SoT;</v>
      </c>
      <c r="E108" s="80" t="str">
        <f>IF('Source NewCleanData'!$C836="lesson5",'Source NewCleanData'!F836,"")</f>
        <v>2018-04-26T17:10:45.599Z</v>
      </c>
      <c r="F108" t="str">
        <f t="shared" si="12"/>
        <v>Incorrect</v>
      </c>
      <c r="H108" s="90" t="str">
        <f t="shared" si="13"/>
        <v/>
      </c>
    </row>
    <row r="109" spans="1:8" x14ac:dyDescent="0.3">
      <c r="A109">
        <f>VLOOKUP(C109,'UniqueAuthor#s'!$V$5:$W$61,2,TRUE)</f>
        <v>23</v>
      </c>
      <c r="B109" t="str">
        <f>IF('Source NewCleanData'!$C837="lesson5",'Source NewCleanData'!C837,"")</f>
        <v>lesson5</v>
      </c>
      <c r="C109">
        <f>IF('Source NewCleanData'!$C837="lesson5",'Source NewCleanData'!D837,"")</f>
        <v>432230568</v>
      </c>
      <c r="D109" t="str">
        <f>IF('Source NewCleanData'!$C837="lesson5",'Source NewCleanData'!E837,"")</f>
        <v>ensuresT=Prt_Btwn(0,1,#S)oT;</v>
      </c>
      <c r="E109" s="80" t="str">
        <f>IF('Source NewCleanData'!$C837="lesson5",'Source NewCleanData'!F837,"")</f>
        <v>2018-04-26T17:13:19.028Z</v>
      </c>
      <c r="F109" t="str">
        <f t="shared" si="12"/>
        <v>Incorrect</v>
      </c>
      <c r="G109">
        <f>COUNTIF($C$6:$C$204,"="&amp;C109)</f>
        <v>2</v>
      </c>
      <c r="H109" s="90" t="str">
        <f t="shared" si="13"/>
        <v>Gave Up</v>
      </c>
    </row>
    <row r="110" spans="1:8" x14ac:dyDescent="0.3">
      <c r="A110">
        <f>VLOOKUP(C110,'UniqueAuthor#s'!$V$5:$W$61,2,TRUE)</f>
        <v>24</v>
      </c>
      <c r="B110" t="str">
        <f>IF('Source NewCleanData'!$C852="lesson5",'Source NewCleanData'!C852,"")</f>
        <v>lesson5</v>
      </c>
      <c r="C110">
        <f>IF('Source NewCleanData'!$C852="lesson5",'Source NewCleanData'!D852,"")</f>
        <v>457228378</v>
      </c>
      <c r="D110" t="str">
        <f>IF('Source NewCleanData'!$C852="lesson5",'Source NewCleanData'!E852,"")</f>
        <v>ensuresT=#So#T;</v>
      </c>
      <c r="E110" s="80" t="str">
        <f>IF('Source NewCleanData'!$C852="lesson5",'Source NewCleanData'!F852,"")</f>
        <v>2018-04-29T22:01:05.702Z</v>
      </c>
      <c r="F110" t="str">
        <f t="shared" si="12"/>
        <v>Correct</v>
      </c>
      <c r="G110">
        <f>COUNTIF($C$6:$C$204,"="&amp;C110)</f>
        <v>1</v>
      </c>
      <c r="H110" s="90" t="str">
        <f t="shared" si="13"/>
        <v/>
      </c>
    </row>
    <row r="111" spans="1:8" x14ac:dyDescent="0.3">
      <c r="A111">
        <f>VLOOKUP(C111,'UniqueAuthor#s'!$V$5:$W$61,2,TRUE)</f>
        <v>25</v>
      </c>
      <c r="B111" t="str">
        <f>IF('Source NewCleanData'!$C876="lesson5",'Source NewCleanData'!C876,"")</f>
        <v>lesson5</v>
      </c>
      <c r="C111">
        <f>IF('Source NewCleanData'!$C876="lesson5",'Source NewCleanData'!D876,"")</f>
        <v>459045734</v>
      </c>
      <c r="D111" t="str">
        <f>IF('Source NewCleanData'!$C876="lesson5",'Source NewCleanData'!E876,"")</f>
        <v>ensuresT=#So#T;</v>
      </c>
      <c r="E111" s="80" t="str">
        <f>IF('Source NewCleanData'!$C876="lesson5",'Source NewCleanData'!F876,"")</f>
        <v>2018-04-29T15:11:46.058Z</v>
      </c>
      <c r="F111" t="str">
        <f t="shared" si="12"/>
        <v>Correct</v>
      </c>
      <c r="G111">
        <f>COUNTIF($C$6:$C$204,"="&amp;C111)</f>
        <v>1</v>
      </c>
      <c r="H111" s="90" t="str">
        <f t="shared" si="13"/>
        <v/>
      </c>
    </row>
    <row r="112" spans="1:8" x14ac:dyDescent="0.3">
      <c r="A112">
        <f>VLOOKUP(C112,'UniqueAuthor#s'!$V$5:$W$61,2,TRUE)</f>
        <v>26</v>
      </c>
      <c r="B112" t="str">
        <f>IF('Source NewCleanData'!$C900="lesson5",'Source NewCleanData'!C900,"")</f>
        <v>lesson5</v>
      </c>
      <c r="C112">
        <f>IF('Source NewCleanData'!$C900="lesson5",'Source NewCleanData'!D900,"")</f>
        <v>472308960</v>
      </c>
      <c r="D112" t="str">
        <f>IF('Source NewCleanData'!$C900="lesson5",'Source NewCleanData'!E900,"")</f>
        <v>ensuresT=&lt;#E&gt;o#S;</v>
      </c>
      <c r="E112" s="80" t="str">
        <f>IF('Source NewCleanData'!$C900="lesson5",'Source NewCleanData'!F900,"")</f>
        <v>2018-04-24T14:37:48.576Z</v>
      </c>
      <c r="F112" t="str">
        <f t="shared" si="12"/>
        <v>Incorrect</v>
      </c>
      <c r="H112" s="90" t="str">
        <f t="shared" si="13"/>
        <v/>
      </c>
    </row>
    <row r="113" spans="1:8" x14ac:dyDescent="0.3">
      <c r="A113">
        <f>VLOOKUP(C113,'UniqueAuthor#s'!$V$5:$W$61,2,TRUE)</f>
        <v>26</v>
      </c>
      <c r="B113" t="str">
        <f>IF('Source NewCleanData'!$C901="lesson5",'Source NewCleanData'!C901,"")</f>
        <v>lesson5</v>
      </c>
      <c r="C113">
        <f>IF('Source NewCleanData'!$C901="lesson5",'Source NewCleanData'!D901,"")</f>
        <v>472308960</v>
      </c>
      <c r="D113" t="str">
        <f>IF('Source NewCleanData'!$C901="lesson5",'Source NewCleanData'!E901,"")</f>
        <v>ensuresT=&lt;#E&gt;oS;</v>
      </c>
      <c r="E113" s="80" t="str">
        <f>IF('Source NewCleanData'!$C901="lesson5",'Source NewCleanData'!F901,"")</f>
        <v>2018-04-24T14:37:56.215Z</v>
      </c>
      <c r="F113" t="str">
        <f t="shared" si="12"/>
        <v>Incorrect</v>
      </c>
      <c r="H113" s="90" t="str">
        <f t="shared" si="13"/>
        <v/>
      </c>
    </row>
    <row r="114" spans="1:8" x14ac:dyDescent="0.3">
      <c r="A114">
        <f>VLOOKUP(C114,'UniqueAuthor#s'!$V$5:$W$61,2,TRUE)</f>
        <v>26</v>
      </c>
      <c r="B114" t="str">
        <f>IF('Source NewCleanData'!$C902="lesson5",'Source NewCleanData'!C902,"")</f>
        <v>lesson5</v>
      </c>
      <c r="C114">
        <f>IF('Source NewCleanData'!$C902="lesson5",'Source NewCleanData'!D902,"")</f>
        <v>472308960</v>
      </c>
      <c r="D114" t="str">
        <f>IF('Source NewCleanData'!$C902="lesson5",'Source NewCleanData'!E902,"")</f>
        <v>ensuresT=&lt;E&gt;oS;</v>
      </c>
      <c r="E114" s="80" t="str">
        <f>IF('Source NewCleanData'!$C902="lesson5",'Source NewCleanData'!F902,"")</f>
        <v>2018-04-24T14:38:03.356Z</v>
      </c>
      <c r="F114" t="str">
        <f t="shared" si="12"/>
        <v>Incorrect</v>
      </c>
      <c r="H114" s="90" t="str">
        <f t="shared" si="13"/>
        <v/>
      </c>
    </row>
    <row r="115" spans="1:8" x14ac:dyDescent="0.3">
      <c r="A115">
        <f>VLOOKUP(C115,'UniqueAuthor#s'!$V$5:$W$61,2,TRUE)</f>
        <v>26</v>
      </c>
      <c r="B115" t="str">
        <f>IF('Source NewCleanData'!$C903="lesson5",'Source NewCleanData'!C903,"")</f>
        <v>lesson5</v>
      </c>
      <c r="C115">
        <f>IF('Source NewCleanData'!$C903="lesson5",'Source NewCleanData'!D903,"")</f>
        <v>472308960</v>
      </c>
      <c r="D115" t="str">
        <f>IF('Source NewCleanData'!$C903="lesson5",'Source NewCleanData'!E903,"")</f>
        <v>ensuresT=&lt;E&gt;o#T;</v>
      </c>
      <c r="E115" s="80" t="str">
        <f>IF('Source NewCleanData'!$C903="lesson5",'Source NewCleanData'!F903,"")</f>
        <v>2018-04-24T14:38:22.418Z</v>
      </c>
      <c r="F115" t="str">
        <f t="shared" si="12"/>
        <v>Incorrect</v>
      </c>
      <c r="H115" s="90" t="str">
        <f t="shared" si="13"/>
        <v/>
      </c>
    </row>
    <row r="116" spans="1:8" x14ac:dyDescent="0.3">
      <c r="A116">
        <f>VLOOKUP(C116,'UniqueAuthor#s'!$V$5:$W$61,2,TRUE)</f>
        <v>26</v>
      </c>
      <c r="B116" t="str">
        <f>IF('Source NewCleanData'!$C904="lesson5",'Source NewCleanData'!C904,"")</f>
        <v>lesson5</v>
      </c>
      <c r="C116">
        <f>IF('Source NewCleanData'!$C904="lesson5",'Source NewCleanData'!D904,"")</f>
        <v>472308960</v>
      </c>
      <c r="D116" t="str">
        <f>IF('Source NewCleanData'!$C904="lesson5",'Source NewCleanData'!E904,"")</f>
        <v>ensuresT=&lt;#E&gt;o#T;</v>
      </c>
      <c r="E116" s="80" t="str">
        <f>IF('Source NewCleanData'!$C904="lesson5",'Source NewCleanData'!F904,"")</f>
        <v>2018-04-24T14:38:27.750Z</v>
      </c>
      <c r="F116" t="str">
        <f t="shared" si="12"/>
        <v>Incorrect</v>
      </c>
      <c r="H116" s="90" t="str">
        <f t="shared" si="13"/>
        <v/>
      </c>
    </row>
    <row r="117" spans="1:8" x14ac:dyDescent="0.3">
      <c r="A117">
        <f>VLOOKUP(C117,'UniqueAuthor#s'!$V$5:$W$61,2,TRUE)</f>
        <v>26</v>
      </c>
      <c r="B117" t="str">
        <f>IF('Source NewCleanData'!$C905="lesson5",'Source NewCleanData'!C905,"")</f>
        <v>lesson5</v>
      </c>
      <c r="C117">
        <f>IF('Source NewCleanData'!$C905="lesson5",'Source NewCleanData'!D905,"")</f>
        <v>472308960</v>
      </c>
      <c r="D117" t="str">
        <f>IF('Source NewCleanData'!$C905="lesson5",'Source NewCleanData'!E905,"")</f>
        <v>ensuresT=#So#T;</v>
      </c>
      <c r="E117" s="80" t="str">
        <f>IF('Source NewCleanData'!$C905="lesson5",'Source NewCleanData'!F905,"")</f>
        <v>2018-04-24T14:38:49.506Z</v>
      </c>
      <c r="F117" t="str">
        <f t="shared" si="12"/>
        <v>Correct</v>
      </c>
      <c r="G117">
        <f>COUNTIF($C$6:$C$204,"="&amp;C117)</f>
        <v>6</v>
      </c>
      <c r="H117" s="90" t="str">
        <f t="shared" si="13"/>
        <v/>
      </c>
    </row>
    <row r="118" spans="1:8" x14ac:dyDescent="0.3">
      <c r="A118">
        <f>VLOOKUP(C118,'UniqueAuthor#s'!$V$5:$W$61,2,TRUE)</f>
        <v>27</v>
      </c>
      <c r="B118" t="str">
        <f>IF('Source NewCleanData'!$C1028="lesson5",'Source NewCleanData'!C1028,"")</f>
        <v>lesson5</v>
      </c>
      <c r="C118">
        <f>IF('Source NewCleanData'!$C1028="lesson5",'Source NewCleanData'!D1028,"")</f>
        <v>505534945</v>
      </c>
      <c r="D118" t="str">
        <f>IF('Source NewCleanData'!$C1028="lesson5",'Source NewCleanData'!E1028,"")</f>
        <v>ensuresT=#T;</v>
      </c>
      <c r="E118" s="80" t="str">
        <f>IF('Source NewCleanData'!$C1028="lesson5",'Source NewCleanData'!F1028,"")</f>
        <v>2018-04-25T00:11:55.281Z</v>
      </c>
      <c r="F118" t="str">
        <f t="shared" si="12"/>
        <v>Incorrect</v>
      </c>
      <c r="H118" s="90" t="str">
        <f t="shared" si="13"/>
        <v/>
      </c>
    </row>
    <row r="119" spans="1:8" x14ac:dyDescent="0.3">
      <c r="A119">
        <f>VLOOKUP(C119,'UniqueAuthor#s'!$V$5:$W$61,2,TRUE)</f>
        <v>27</v>
      </c>
      <c r="B119" t="str">
        <f>IF('Source NewCleanData'!$C1029="lesson5",'Source NewCleanData'!C1029,"")</f>
        <v>lesson5</v>
      </c>
      <c r="C119">
        <f>IF('Source NewCleanData'!$C1029="lesson5",'Source NewCleanData'!D1029,"")</f>
        <v>505534945</v>
      </c>
      <c r="D119" t="str">
        <f>IF('Source NewCleanData'!$C1029="lesson5",'Source NewCleanData'!E1029,"")</f>
        <v>ensuresT=#To&lt;Temp&gt;andS=empty_string;</v>
      </c>
      <c r="E119" s="80" t="str">
        <f>IF('Source NewCleanData'!$C1029="lesson5",'Source NewCleanData'!F1029,"")</f>
        <v>2018-04-25T00:12:47.938Z</v>
      </c>
      <c r="F119" t="str">
        <f t="shared" si="12"/>
        <v>Incorrect</v>
      </c>
      <c r="H119" s="90" t="str">
        <f t="shared" si="13"/>
        <v/>
      </c>
    </row>
    <row r="120" spans="1:8" x14ac:dyDescent="0.3">
      <c r="A120">
        <f>VLOOKUP(C120,'UniqueAuthor#s'!$V$5:$W$61,2,TRUE)</f>
        <v>27</v>
      </c>
      <c r="B120" t="str">
        <f>IF('Source NewCleanData'!$C1030="lesson5",'Source NewCleanData'!C1030,"")</f>
        <v>lesson5</v>
      </c>
      <c r="C120">
        <f>IF('Source NewCleanData'!$C1030="lesson5",'Source NewCleanData'!D1030,"")</f>
        <v>505534945</v>
      </c>
      <c r="D120" t="str">
        <f>IF('Source NewCleanData'!$C1030="lesson5",'Source NewCleanData'!E1030,"")</f>
        <v>ensuresT=#To&lt;Temp&gt;;</v>
      </c>
      <c r="E120" s="80" t="str">
        <f>IF('Source NewCleanData'!$C1030="lesson5",'Source NewCleanData'!F1030,"")</f>
        <v>2018-04-25T00:13:01.126Z</v>
      </c>
      <c r="F120" t="str">
        <f t="shared" si="12"/>
        <v>Incorrect</v>
      </c>
      <c r="H120" s="90" t="str">
        <f t="shared" si="13"/>
        <v/>
      </c>
    </row>
    <row r="121" spans="1:8" x14ac:dyDescent="0.3">
      <c r="A121">
        <f>VLOOKUP(C121,'UniqueAuthor#s'!$V$5:$W$61,2,TRUE)</f>
        <v>27</v>
      </c>
      <c r="B121" t="str">
        <f>IF('Source NewCleanData'!$C1031="lesson5",'Source NewCleanData'!C1031,"")</f>
        <v>lesson5</v>
      </c>
      <c r="C121">
        <f>IF('Source NewCleanData'!$C1031="lesson5",'Source NewCleanData'!D1031,"")</f>
        <v>505534945</v>
      </c>
      <c r="D121" t="str">
        <f>IF('Source NewCleanData'!$C1031="lesson5",'Source NewCleanData'!E1031,"")</f>
        <v>ensuresT=#To&lt;Temp&gt;andS=Empty_String;</v>
      </c>
      <c r="E121" s="80" t="str">
        <f>IF('Source NewCleanData'!$C1031="lesson5",'Source NewCleanData'!F1031,"")</f>
        <v>2018-04-25T00:13:13.244Z</v>
      </c>
      <c r="F121" t="str">
        <f t="shared" si="12"/>
        <v>Incorrect</v>
      </c>
      <c r="H121" s="90" t="str">
        <f t="shared" si="13"/>
        <v/>
      </c>
    </row>
    <row r="122" spans="1:8" x14ac:dyDescent="0.3">
      <c r="A122">
        <f>VLOOKUP(C122,'UniqueAuthor#s'!$V$5:$W$61,2,TRUE)</f>
        <v>27</v>
      </c>
      <c r="B122" t="str">
        <f>IF('Source NewCleanData'!$C1032="lesson5",'Source NewCleanData'!C1032,"")</f>
        <v>lesson5</v>
      </c>
      <c r="C122">
        <f>IF('Source NewCleanData'!$C1032="lesson5",'Source NewCleanData'!D1032,"")</f>
        <v>505534945</v>
      </c>
      <c r="D122" t="str">
        <f>IF('Source NewCleanData'!$C1032="lesson5",'Source NewCleanData'!E1032,"")</f>
        <v>ensuresT=&lt;#S&gt;o#TandS=Empty_String;</v>
      </c>
      <c r="E122" s="80" t="str">
        <f>IF('Source NewCleanData'!$C1032="lesson5",'Source NewCleanData'!F1032,"")</f>
        <v>2018-04-25T00:13:45.682Z</v>
      </c>
      <c r="F122" t="str">
        <f t="shared" si="12"/>
        <v>Incorrect</v>
      </c>
      <c r="H122" s="90" t="str">
        <f t="shared" si="13"/>
        <v/>
      </c>
    </row>
    <row r="123" spans="1:8" x14ac:dyDescent="0.3">
      <c r="A123">
        <f>VLOOKUP(C123,'UniqueAuthor#s'!$V$5:$W$61,2,TRUE)</f>
        <v>27</v>
      </c>
      <c r="B123" t="str">
        <f>IF('Source NewCleanData'!$C1033="lesson5",'Source NewCleanData'!C1033,"")</f>
        <v>lesson5</v>
      </c>
      <c r="C123">
        <f>IF('Source NewCleanData'!$C1033="lesson5",'Source NewCleanData'!D1033,"")</f>
        <v>505534945</v>
      </c>
      <c r="D123" t="str">
        <f>IF('Source NewCleanData'!$C1033="lesson5",'Source NewCleanData'!E1033,"")</f>
        <v>ensuresT=#So#TandS=Empty_String;</v>
      </c>
      <c r="E123" s="80" t="str">
        <f>IF('Source NewCleanData'!$C1033="lesson5",'Source NewCleanData'!F1033,"")</f>
        <v>2018-04-25T00:13:50.838Z</v>
      </c>
      <c r="F123" t="str">
        <f t="shared" si="12"/>
        <v>Correct</v>
      </c>
      <c r="G123">
        <f>COUNTIF($C$6:$C$204,"="&amp;C123)</f>
        <v>6</v>
      </c>
      <c r="H123" s="90" t="str">
        <f t="shared" si="13"/>
        <v/>
      </c>
    </row>
    <row r="124" spans="1:8" x14ac:dyDescent="0.3">
      <c r="A124">
        <f>VLOOKUP(C124,'UniqueAuthor#s'!$V$5:$W$61,2,TRUE)</f>
        <v>28</v>
      </c>
      <c r="B124" t="str">
        <f>IF('Source NewCleanData'!$C1055="lesson5",'Source NewCleanData'!C1055,"")</f>
        <v>lesson5</v>
      </c>
      <c r="C124">
        <f>IF('Source NewCleanData'!$C1055="lesson5",'Source NewCleanData'!D1055,"")</f>
        <v>520399923</v>
      </c>
      <c r="D124" t="str">
        <f>IF('Source NewCleanData'!$C1055="lesson5",'Source NewCleanData'!E1055,"")</f>
        <v>ensuresT=#So#T;</v>
      </c>
      <c r="E124" s="80" t="str">
        <f>IF('Source NewCleanData'!$C1055="lesson5",'Source NewCleanData'!F1055,"")</f>
        <v>2018-04-24T00:28:07.611Z</v>
      </c>
      <c r="F124" t="str">
        <f t="shared" si="12"/>
        <v>Correct</v>
      </c>
      <c r="G124">
        <f>COUNTIF($C$6:$C$204,"="&amp;C124)</f>
        <v>1</v>
      </c>
      <c r="H124" s="90" t="str">
        <f t="shared" si="13"/>
        <v/>
      </c>
    </row>
    <row r="125" spans="1:8" x14ac:dyDescent="0.3">
      <c r="A125">
        <f>VLOOKUP(C125,'UniqueAuthor#s'!$V$5:$W$61,2,TRUE)</f>
        <v>29</v>
      </c>
      <c r="B125" t="str">
        <f>IF('Source NewCleanData'!$C1070="lesson5",'Source NewCleanData'!C1070,"")</f>
        <v>lesson5</v>
      </c>
      <c r="C125">
        <f>IF('Source NewCleanData'!$C1070="lesson5",'Source NewCleanData'!D1070,"")</f>
        <v>539024302</v>
      </c>
      <c r="D125" t="str">
        <f>IF('Source NewCleanData'!$C1070="lesson5",'Source NewCleanData'!E1070,"")</f>
        <v>ensuresT=#So#T;</v>
      </c>
      <c r="E125" s="80" t="str">
        <f>IF('Source NewCleanData'!$C1070="lesson5",'Source NewCleanData'!F1070,"")</f>
        <v>2018-04-26T12:13:02.911Z</v>
      </c>
      <c r="F125" t="str">
        <f t="shared" si="12"/>
        <v>Correct</v>
      </c>
      <c r="G125">
        <f>COUNTIF($C$6:$C$204,"="&amp;C125)</f>
        <v>1</v>
      </c>
      <c r="H125" s="90" t="str">
        <f t="shared" si="13"/>
        <v/>
      </c>
    </row>
    <row r="126" spans="1:8" x14ac:dyDescent="0.3">
      <c r="A126">
        <f>VLOOKUP(C126,'UniqueAuthor#s'!$V$5:$W$61,2,TRUE)</f>
        <v>30</v>
      </c>
      <c r="B126" t="str">
        <f>IF('Source NewCleanData'!$C1103="lesson5",'Source NewCleanData'!C1103,"")</f>
        <v>lesson5</v>
      </c>
      <c r="C126">
        <f>IF('Source NewCleanData'!$C1103="lesson5",'Source NewCleanData'!D1103,"")</f>
        <v>564686712</v>
      </c>
      <c r="D126" t="str">
        <f>IF('Source NewCleanData'!$C1103="lesson5",'Source NewCleanData'!E1103,"")</f>
        <v>ensuresT=&lt;S&gt;o&lt;#T&gt;;</v>
      </c>
      <c r="E126" s="80" t="str">
        <f>IF('Source NewCleanData'!$C1103="lesson5",'Source NewCleanData'!F1103,"")</f>
        <v>2018-05-03T22:14:18.756Z</v>
      </c>
      <c r="F126" t="str">
        <f t="shared" si="12"/>
        <v>Incorrect</v>
      </c>
      <c r="H126" s="90" t="str">
        <f t="shared" si="13"/>
        <v/>
      </c>
    </row>
    <row r="127" spans="1:8" x14ac:dyDescent="0.3">
      <c r="A127">
        <f>VLOOKUP(C127,'UniqueAuthor#s'!$V$5:$W$61,2,TRUE)</f>
        <v>30</v>
      </c>
      <c r="B127" t="str">
        <f>IF('Source NewCleanData'!$C1104="lesson5",'Source NewCleanData'!C1104,"")</f>
        <v>lesson5</v>
      </c>
      <c r="C127">
        <f>IF('Source NewCleanData'!$C1104="lesson5",'Source NewCleanData'!D1104,"")</f>
        <v>564686712</v>
      </c>
      <c r="D127" t="str">
        <f>IF('Source NewCleanData'!$C1104="lesson5",'Source NewCleanData'!E1104,"")</f>
        <v>ensuresT=&lt;S&gt;o#T;</v>
      </c>
      <c r="E127" s="80" t="str">
        <f>IF('Source NewCleanData'!$C1104="lesson5",'Source NewCleanData'!F1104,"")</f>
        <v>2018-05-03T22:15:38.061Z</v>
      </c>
      <c r="F127" t="str">
        <f t="shared" si="12"/>
        <v>Incorrect</v>
      </c>
      <c r="H127" s="90" t="str">
        <f t="shared" si="13"/>
        <v/>
      </c>
    </row>
    <row r="128" spans="1:8" x14ac:dyDescent="0.3">
      <c r="A128">
        <f>VLOOKUP(C128,'UniqueAuthor#s'!$V$5:$W$61,2,TRUE)</f>
        <v>30</v>
      </c>
      <c r="B128" t="str">
        <f>IF('Source NewCleanData'!$C1105="lesson5",'Source NewCleanData'!C1105,"")</f>
        <v>lesson5</v>
      </c>
      <c r="C128">
        <f>IF('Source NewCleanData'!$C1105="lesson5",'Source NewCleanData'!D1105,"")</f>
        <v>564686712</v>
      </c>
      <c r="D128" t="str">
        <f>IF('Source NewCleanData'!$C1105="lesson5",'Source NewCleanData'!E1105,"")</f>
        <v>ensuresT=&lt;#S&gt;o#T;</v>
      </c>
      <c r="E128" s="80" t="str">
        <f>IF('Source NewCleanData'!$C1105="lesson5",'Source NewCleanData'!F1105,"")</f>
        <v>2018-05-03T22:16:34.332Z</v>
      </c>
      <c r="F128" t="str">
        <f t="shared" si="12"/>
        <v>Incorrect</v>
      </c>
      <c r="H128" s="90" t="str">
        <f t="shared" si="13"/>
        <v/>
      </c>
    </row>
    <row r="129" spans="1:8" x14ac:dyDescent="0.3">
      <c r="A129">
        <f>VLOOKUP(C129,'UniqueAuthor#s'!$V$5:$W$61,2,TRUE)</f>
        <v>30</v>
      </c>
      <c r="B129" t="str">
        <f>IF('Source NewCleanData'!$C1106="lesson5",'Source NewCleanData'!C1106,"")</f>
        <v>lesson5</v>
      </c>
      <c r="C129">
        <f>IF('Source NewCleanData'!$C1106="lesson5",'Source NewCleanData'!D1106,"")</f>
        <v>564686712</v>
      </c>
      <c r="D129" t="str">
        <f>IF('Source NewCleanData'!$C1106="lesson5",'Source NewCleanData'!E1106,"")</f>
        <v>ensuresT=|#T|+1;</v>
      </c>
      <c r="E129" s="80" t="str">
        <f>IF('Source NewCleanData'!$C1106="lesson5",'Source NewCleanData'!F1106,"")</f>
        <v>2018-05-03T22:17:22.645Z</v>
      </c>
      <c r="F129" t="str">
        <f t="shared" si="12"/>
        <v>Incorrect</v>
      </c>
      <c r="H129" s="90" t="str">
        <f t="shared" si="13"/>
        <v/>
      </c>
    </row>
    <row r="130" spans="1:8" x14ac:dyDescent="0.3">
      <c r="A130">
        <f>VLOOKUP(C130,'UniqueAuthor#s'!$V$5:$W$61,2,TRUE)</f>
        <v>30</v>
      </c>
      <c r="B130" t="str">
        <f>IF('Source NewCleanData'!$C1107="lesson5",'Source NewCleanData'!C1107,"")</f>
        <v>lesson5</v>
      </c>
      <c r="C130">
        <f>IF('Source NewCleanData'!$C1107="lesson5",'Source NewCleanData'!D1107,"")</f>
        <v>564686712</v>
      </c>
      <c r="D130" t="str">
        <f>IF('Source NewCleanData'!$C1107="lesson5",'Source NewCleanData'!E1107,"")</f>
        <v>ensuresT=#So#T;</v>
      </c>
      <c r="E130" s="80" t="str">
        <f>IF('Source NewCleanData'!$C1107="lesson5",'Source NewCleanData'!F1107,"")</f>
        <v>2018-05-03T22:17:41.279Z</v>
      </c>
      <c r="F130" t="str">
        <f t="shared" si="12"/>
        <v>Correct</v>
      </c>
      <c r="G130">
        <f>COUNTIF($C$6:$C$204,"="&amp;C130)</f>
        <v>5</v>
      </c>
      <c r="H130" s="90" t="str">
        <f t="shared" si="13"/>
        <v/>
      </c>
    </row>
    <row r="131" spans="1:8" x14ac:dyDescent="0.3">
      <c r="A131">
        <f>VLOOKUP(C131,'UniqueAuthor#s'!$V$5:$W$61,2,TRUE)</f>
        <v>31</v>
      </c>
      <c r="B131" t="str">
        <f>IF('Source NewCleanData'!$C1132="lesson5",'Source NewCleanData'!C1132,"")</f>
        <v>lesson5</v>
      </c>
      <c r="C131">
        <f>IF('Source NewCleanData'!$C1132="lesson5",'Source NewCleanData'!D1132,"")</f>
        <v>566473760</v>
      </c>
      <c r="D131" t="str">
        <f>IF('Source NewCleanData'!$C1132="lesson5",'Source NewCleanData'!E1132,"")</f>
        <v>ensures|S|=1;</v>
      </c>
      <c r="E131" s="80" t="str">
        <f>IF('Source NewCleanData'!$C1132="lesson5",'Source NewCleanData'!F1132,"")</f>
        <v>2018-04-25T22:02:17.151Z</v>
      </c>
      <c r="F131" t="str">
        <f t="shared" si="12"/>
        <v>Incorrect</v>
      </c>
      <c r="H131" s="90" t="str">
        <f t="shared" si="13"/>
        <v/>
      </c>
    </row>
    <row r="132" spans="1:8" x14ac:dyDescent="0.3">
      <c r="A132">
        <f>VLOOKUP(C132,'UniqueAuthor#s'!$V$5:$W$61,2,TRUE)</f>
        <v>31</v>
      </c>
      <c r="B132" t="str">
        <f>IF('Source NewCleanData'!$C1133="lesson5",'Source NewCleanData'!C1133,"")</f>
        <v>lesson5</v>
      </c>
      <c r="C132">
        <f>IF('Source NewCleanData'!$C1133="lesson5",'Source NewCleanData'!D1133,"")</f>
        <v>566473760</v>
      </c>
      <c r="D132" t="str">
        <f>IF('Source NewCleanData'!$C1133="lesson5",'Source NewCleanData'!E1133,"")</f>
        <v>ensuresT=#So#T;</v>
      </c>
      <c r="E132" s="80" t="str">
        <f>IF('Source NewCleanData'!$C1133="lesson5",'Source NewCleanData'!F1133,"")</f>
        <v>2018-04-25T22:03:05.770Z</v>
      </c>
      <c r="F132" t="str">
        <f t="shared" si="12"/>
        <v>Correct</v>
      </c>
      <c r="G132">
        <f>COUNTIF($C$6:$C$204,"="&amp;C132)</f>
        <v>2</v>
      </c>
      <c r="H132" s="90" t="str">
        <f t="shared" si="13"/>
        <v/>
      </c>
    </row>
    <row r="133" spans="1:8" x14ac:dyDescent="0.3">
      <c r="A133">
        <f>VLOOKUP(C133,'UniqueAuthor#s'!$V$5:$W$61,2,TRUE)</f>
        <v>32</v>
      </c>
      <c r="B133" t="str">
        <f>IF('Source NewCleanData'!$C1150="lesson5",'Source NewCleanData'!C1150,"")</f>
        <v>lesson5</v>
      </c>
      <c r="C133">
        <f>IF('Source NewCleanData'!$C1150="lesson5",'Source NewCleanData'!D1150,"")</f>
        <v>584901398</v>
      </c>
      <c r="D133" t="str">
        <f>IF('Source NewCleanData'!$C1150="lesson5",'Source NewCleanData'!E1150,"")</f>
        <v>ensuresT=#So#T;</v>
      </c>
      <c r="E133" s="80" t="str">
        <f>IF('Source NewCleanData'!$C1150="lesson5",'Source NewCleanData'!F1150,"")</f>
        <v>2018-04-26T01:27:54.845Z</v>
      </c>
      <c r="F133" t="str">
        <f t="shared" si="12"/>
        <v>Correct</v>
      </c>
      <c r="G133">
        <f>COUNTIF($C$6:$C$204,"="&amp;C133)</f>
        <v>1</v>
      </c>
      <c r="H133" s="90" t="str">
        <f t="shared" si="13"/>
        <v/>
      </c>
    </row>
    <row r="134" spans="1:8" x14ac:dyDescent="0.3">
      <c r="A134">
        <f>VLOOKUP(C134,'UniqueAuthor#s'!$V$5:$W$61,2,TRUE)</f>
        <v>33</v>
      </c>
      <c r="B134" t="str">
        <f>IF('Source NewCleanData'!$C1160="lesson5",'Source NewCleanData'!C1160,"")</f>
        <v>lesson5</v>
      </c>
      <c r="C134">
        <f>IF('Source NewCleanData'!$C1160="lesson5",'Source NewCleanData'!D1160,"")</f>
        <v>594515373</v>
      </c>
      <c r="D134" t="str">
        <f>IF('Source NewCleanData'!$C1160="lesson5",'Source NewCleanData'!E1160,"")</f>
        <v>ensuresT=#ToS;</v>
      </c>
      <c r="E134" s="80" t="str">
        <f>IF('Source NewCleanData'!$C1160="lesson5",'Source NewCleanData'!F1160,"")</f>
        <v>2018-04-24T00:22:32.041Z</v>
      </c>
      <c r="F134" t="str">
        <f t="shared" ref="F134:F165" si="14">IF(OR($D134=$R$9,$D134=$R$10,$D134=$R$11,$D134=$R$12,$D134=$R$13),"Correct","Incorrect")</f>
        <v>Incorrect</v>
      </c>
      <c r="H134" s="90" t="str">
        <f t="shared" ref="H134:H165" si="15">IF(AND($G134&gt;0,$F134="Incorrect"),"Gave Up","")</f>
        <v/>
      </c>
    </row>
    <row r="135" spans="1:8" x14ac:dyDescent="0.3">
      <c r="A135">
        <f>VLOOKUP(C135,'UniqueAuthor#s'!$V$5:$W$61,2,TRUE)</f>
        <v>33</v>
      </c>
      <c r="B135" t="str">
        <f>IF('Source NewCleanData'!$C1161="lesson5",'Source NewCleanData'!C1161,"")</f>
        <v>lesson5</v>
      </c>
      <c r="C135">
        <f>IF('Source NewCleanData'!$C1161="lesson5",'Source NewCleanData'!D1161,"")</f>
        <v>594515373</v>
      </c>
      <c r="D135" t="str">
        <f>IF('Source NewCleanData'!$C1161="lesson5",'Source NewCleanData'!E1161,"")</f>
        <v>ensuresT=So#T;</v>
      </c>
      <c r="E135" s="80" t="str">
        <f>IF('Source NewCleanData'!$C1161="lesson5",'Source NewCleanData'!F1161,"")</f>
        <v>2018-04-24T00:22:57.212Z</v>
      </c>
      <c r="F135" t="str">
        <f t="shared" si="14"/>
        <v>Incorrect</v>
      </c>
      <c r="H135" s="90" t="str">
        <f t="shared" si="15"/>
        <v/>
      </c>
    </row>
    <row r="136" spans="1:8" x14ac:dyDescent="0.3">
      <c r="A136">
        <f>VLOOKUP(C136,'UniqueAuthor#s'!$V$5:$W$61,2,TRUE)</f>
        <v>33</v>
      </c>
      <c r="B136" t="str">
        <f>IF('Source NewCleanData'!$C1162="lesson5",'Source NewCleanData'!C1162,"")</f>
        <v>lesson5</v>
      </c>
      <c r="C136">
        <f>IF('Source NewCleanData'!$C1162="lesson5",'Source NewCleanData'!D1162,"")</f>
        <v>594515373</v>
      </c>
      <c r="D136" t="str">
        <f>IF('Source NewCleanData'!$C1162="lesson5",'Source NewCleanData'!E1162,"")</f>
        <v>ensuresT=#So#T;</v>
      </c>
      <c r="E136" s="80" t="str">
        <f>IF('Source NewCleanData'!$C1162="lesson5",'Source NewCleanData'!F1162,"")</f>
        <v>2018-04-24T00:23:10.422Z</v>
      </c>
      <c r="F136" t="str">
        <f t="shared" si="14"/>
        <v>Correct</v>
      </c>
      <c r="G136">
        <f>COUNTIF($C$6:$C$204,"="&amp;C136)</f>
        <v>3</v>
      </c>
      <c r="H136" s="90" t="str">
        <f t="shared" si="15"/>
        <v/>
      </c>
    </row>
    <row r="137" spans="1:8" x14ac:dyDescent="0.3">
      <c r="A137">
        <f>VLOOKUP(C137,'UniqueAuthor#s'!$V$5:$W$61,2,TRUE)</f>
        <v>34</v>
      </c>
      <c r="B137" t="str">
        <f>IF('Source NewCleanData'!$C1212="lesson5",'Source NewCleanData'!C1212,"")</f>
        <v>lesson5</v>
      </c>
      <c r="C137">
        <f>IF('Source NewCleanData'!$C1212="lesson5",'Source NewCleanData'!D1212,"")</f>
        <v>596146975</v>
      </c>
      <c r="D137" t="str">
        <f>IF('Source NewCleanData'!$C1212="lesson5",'Source NewCleanData'!E1212,"")</f>
        <v>ensuresT=So#T;</v>
      </c>
      <c r="E137" s="80" t="str">
        <f>IF('Source NewCleanData'!$C1212="lesson5",'Source NewCleanData'!F1212,"")</f>
        <v>2018-05-03T02:19:19.857Z</v>
      </c>
      <c r="F137" t="str">
        <f t="shared" si="14"/>
        <v>Incorrect</v>
      </c>
      <c r="H137" s="90" t="str">
        <f t="shared" si="15"/>
        <v/>
      </c>
    </row>
    <row r="138" spans="1:8" x14ac:dyDescent="0.3">
      <c r="A138">
        <f>VLOOKUP(C138,'UniqueAuthor#s'!$V$5:$W$61,2,TRUE)</f>
        <v>34</v>
      </c>
      <c r="B138" t="str">
        <f>IF('Source NewCleanData'!$C1213="lesson5",'Source NewCleanData'!C1213,"")</f>
        <v>lesson5</v>
      </c>
      <c r="C138">
        <f>IF('Source NewCleanData'!$C1213="lesson5",'Source NewCleanData'!D1213,"")</f>
        <v>596146975</v>
      </c>
      <c r="D138" t="str">
        <f>IF('Source NewCleanData'!$C1213="lesson5",'Source NewCleanData'!E1213,"")</f>
        <v>ensuresT=So#Tand|S|=0;</v>
      </c>
      <c r="E138" s="80" t="str">
        <f>IF('Source NewCleanData'!$C1213="lesson5",'Source NewCleanData'!F1213,"")</f>
        <v>2018-05-03T02:20:00.884Z</v>
      </c>
      <c r="F138" t="str">
        <f t="shared" si="14"/>
        <v>Incorrect</v>
      </c>
      <c r="H138" s="90" t="str">
        <f t="shared" si="15"/>
        <v/>
      </c>
    </row>
    <row r="139" spans="1:8" x14ac:dyDescent="0.3">
      <c r="A139">
        <f>VLOOKUP(C139,'UniqueAuthor#s'!$V$5:$W$61,2,TRUE)</f>
        <v>34</v>
      </c>
      <c r="B139" t="str">
        <f>IF('Source NewCleanData'!$C1214="lesson5",'Source NewCleanData'!C1214,"")</f>
        <v>lesson5</v>
      </c>
      <c r="C139">
        <f>IF('Source NewCleanData'!$C1214="lesson5",'Source NewCleanData'!D1214,"")</f>
        <v>596146975</v>
      </c>
      <c r="D139" t="str">
        <f>IF('Source NewCleanData'!$C1214="lesson5",'Source NewCleanData'!E1214,"")</f>
        <v>ensuresT=So#Tand|S|=0;</v>
      </c>
      <c r="E139" s="80" t="str">
        <f>IF('Source NewCleanData'!$C1214="lesson5",'Source NewCleanData'!F1214,"")</f>
        <v>2018-05-03T02:20:10.526Z</v>
      </c>
      <c r="F139" t="str">
        <f t="shared" si="14"/>
        <v>Incorrect</v>
      </c>
      <c r="H139" s="90" t="str">
        <f t="shared" si="15"/>
        <v/>
      </c>
    </row>
    <row r="140" spans="1:8" x14ac:dyDescent="0.3">
      <c r="A140">
        <f>VLOOKUP(C140,'UniqueAuthor#s'!$V$5:$W$61,2,TRUE)</f>
        <v>34</v>
      </c>
      <c r="B140" t="str">
        <f>IF('Source NewCleanData'!$C1215="lesson5",'Source NewCleanData'!C1215,"")</f>
        <v>lesson5</v>
      </c>
      <c r="C140">
        <f>IF('Source NewCleanData'!$C1215="lesson5",'Source NewCleanData'!D1215,"")</f>
        <v>596146975</v>
      </c>
      <c r="D140" t="str">
        <f>IF('Source NewCleanData'!$C1215="lesson5",'Source NewCleanData'!E1215,"")</f>
        <v>ensuresT=#So#Tand|S|=0;</v>
      </c>
      <c r="E140" s="80" t="str">
        <f>IF('Source NewCleanData'!$C1215="lesson5",'Source NewCleanData'!F1215,"")</f>
        <v>2018-05-03T02:21:51.789Z</v>
      </c>
      <c r="F140" t="str">
        <f t="shared" si="14"/>
        <v>Correct</v>
      </c>
      <c r="G140">
        <f>COUNTIF($C$6:$C$204,"="&amp;C140)</f>
        <v>4</v>
      </c>
      <c r="H140" s="90" t="str">
        <f t="shared" si="15"/>
        <v/>
      </c>
    </row>
    <row r="141" spans="1:8" x14ac:dyDescent="0.3">
      <c r="A141">
        <f>VLOOKUP(C141,'UniqueAuthor#s'!$V$5:$W$61,2,TRUE)</f>
        <v>35</v>
      </c>
      <c r="B141" t="str">
        <f>IF('Source NewCleanData'!$C1231="lesson5",'Source NewCleanData'!C1231,"")</f>
        <v>lesson5</v>
      </c>
      <c r="C141">
        <f>IF('Source NewCleanData'!$C1231="lesson5",'Source NewCleanData'!D1231,"")</f>
        <v>599521860</v>
      </c>
      <c r="D141" t="str">
        <f>IF('Source NewCleanData'!$C1231="lesson5",'Source NewCleanData'!E1231,"")</f>
        <v>ensuresT=#So#T;</v>
      </c>
      <c r="E141" s="80" t="str">
        <f>IF('Source NewCleanData'!$C1231="lesson5",'Source NewCleanData'!F1231,"")</f>
        <v>2018-04-30T00:50:09.056Z</v>
      </c>
      <c r="F141" t="str">
        <f t="shared" si="14"/>
        <v>Correct</v>
      </c>
      <c r="G141">
        <f>COUNTIF($C$6:$C$204,"="&amp;C141)</f>
        <v>1</v>
      </c>
      <c r="H141" s="90" t="str">
        <f t="shared" si="15"/>
        <v/>
      </c>
    </row>
    <row r="142" spans="1:8" x14ac:dyDescent="0.3">
      <c r="A142">
        <f>VLOOKUP(C142,'UniqueAuthor#s'!$V$5:$W$61,2,TRUE)</f>
        <v>36</v>
      </c>
      <c r="B142" t="str">
        <f>IF('Source NewCleanData'!$C1249="lesson5",'Source NewCleanData'!C1249,"")</f>
        <v>lesson5</v>
      </c>
      <c r="C142">
        <f>IF('Source NewCleanData'!$C1249="lesson5",'Source NewCleanData'!D1249,"")</f>
        <v>602371802</v>
      </c>
      <c r="D142" t="str">
        <f>IF('Source NewCleanData'!$C1249="lesson5",'Source NewCleanData'!E1249,"")</f>
        <v>ensuresT=#So#T;</v>
      </c>
      <c r="E142" s="80" t="str">
        <f>IF('Source NewCleanData'!$C1249="lesson5",'Source NewCleanData'!F1249,"")</f>
        <v>2018-04-30T00:10:39.139Z</v>
      </c>
      <c r="F142" t="str">
        <f t="shared" si="14"/>
        <v>Correct</v>
      </c>
      <c r="G142">
        <f>COUNTIF($C$6:$C$204,"="&amp;C142)</f>
        <v>1</v>
      </c>
      <c r="H142" s="90" t="str">
        <f t="shared" si="15"/>
        <v/>
      </c>
    </row>
    <row r="143" spans="1:8" x14ac:dyDescent="0.3">
      <c r="A143">
        <f>VLOOKUP(C143,'UniqueAuthor#s'!$V$5:$W$61,2,TRUE)</f>
        <v>37</v>
      </c>
      <c r="B143" t="str">
        <f>IF('Source NewCleanData'!$C1297="lesson5",'Source NewCleanData'!C1297,"")</f>
        <v>lesson5</v>
      </c>
      <c r="C143">
        <f>IF('Source NewCleanData'!$C1297="lesson5",'Source NewCleanData'!D1297,"")</f>
        <v>625941617</v>
      </c>
      <c r="D143" t="str">
        <f>IF('Source NewCleanData'!$C1297="lesson5",'Source NewCleanData'!E1297,"")</f>
        <v>ensuresT=#S;</v>
      </c>
      <c r="E143" s="80" t="str">
        <f>IF('Source NewCleanData'!$C1297="lesson5",'Source NewCleanData'!F1297,"")</f>
        <v>2018-04-26T16:00:45.731Z</v>
      </c>
      <c r="F143" t="str">
        <f t="shared" si="14"/>
        <v>Incorrect</v>
      </c>
      <c r="H143" s="90" t="str">
        <f t="shared" si="15"/>
        <v/>
      </c>
    </row>
    <row r="144" spans="1:8" x14ac:dyDescent="0.3">
      <c r="A144">
        <f>VLOOKUP(C144,'UniqueAuthor#s'!$V$5:$W$61,2,TRUE)</f>
        <v>37</v>
      </c>
      <c r="B144" t="str">
        <f>IF('Source NewCleanData'!$C1298="lesson5",'Source NewCleanData'!C1298,"")</f>
        <v>lesson5</v>
      </c>
      <c r="C144">
        <f>IF('Source NewCleanData'!$C1298="lesson5",'Source NewCleanData'!D1298,"")</f>
        <v>625941617</v>
      </c>
      <c r="D144" t="str">
        <f>IF('Source NewCleanData'!$C1298="lesson5",'Source NewCleanData'!E1298,"")</f>
        <v>ensuresT=Reverse(#S);</v>
      </c>
      <c r="E144" s="80" t="str">
        <f>IF('Source NewCleanData'!$C1298="lesson5",'Source NewCleanData'!F1298,"")</f>
        <v>2018-04-26T16:01:31.939Z</v>
      </c>
      <c r="F144" t="str">
        <f t="shared" si="14"/>
        <v>Incorrect</v>
      </c>
      <c r="H144" s="90" t="str">
        <f t="shared" si="15"/>
        <v/>
      </c>
    </row>
    <row r="145" spans="1:8" x14ac:dyDescent="0.3">
      <c r="A145">
        <f>VLOOKUP(C145,'UniqueAuthor#s'!$V$5:$W$61,2,TRUE)</f>
        <v>37</v>
      </c>
      <c r="B145" t="str">
        <f>IF('Source NewCleanData'!$C1299="lesson5",'Source NewCleanData'!C1299,"")</f>
        <v>lesson5</v>
      </c>
      <c r="C145">
        <f>IF('Source NewCleanData'!$C1299="lesson5",'Source NewCleanData'!D1299,"")</f>
        <v>625941617</v>
      </c>
      <c r="D145" t="str">
        <f>IF('Source NewCleanData'!$C1299="lesson5",'Source NewCleanData'!E1299,"")</f>
        <v>ensuresT=Reverse(S);</v>
      </c>
      <c r="E145" s="80" t="str">
        <f>IF('Source NewCleanData'!$C1299="lesson5",'Source NewCleanData'!F1299,"")</f>
        <v>2018-04-26T16:02:43.741Z</v>
      </c>
      <c r="F145" t="str">
        <f t="shared" si="14"/>
        <v>Incorrect</v>
      </c>
      <c r="H145" s="90" t="str">
        <f t="shared" si="15"/>
        <v/>
      </c>
    </row>
    <row r="146" spans="1:8" x14ac:dyDescent="0.3">
      <c r="A146">
        <f>VLOOKUP(C146,'UniqueAuthor#s'!$V$5:$W$61,2,TRUE)</f>
        <v>37</v>
      </c>
      <c r="B146" t="str">
        <f>IF('Source NewCleanData'!$C1300="lesson5",'Source NewCleanData'!C1300,"")</f>
        <v>lesson5</v>
      </c>
      <c r="C146">
        <f>IF('Source NewCleanData'!$C1300="lesson5",'Source NewCleanData'!D1300,"")</f>
        <v>625941617</v>
      </c>
      <c r="D146" t="str">
        <f>IF('Source NewCleanData'!$C1300="lesson5",'Source NewCleanData'!E1300,"")</f>
        <v>ensuresT=#ToReverse(#S);</v>
      </c>
      <c r="E146" s="80" t="str">
        <f>IF('Source NewCleanData'!$C1300="lesson5",'Source NewCleanData'!F1300,"")</f>
        <v>2018-04-26T16:04:22.966Z</v>
      </c>
      <c r="F146" t="str">
        <f t="shared" si="14"/>
        <v>Incorrect</v>
      </c>
      <c r="H146" s="90" t="str">
        <f t="shared" si="15"/>
        <v/>
      </c>
    </row>
    <row r="147" spans="1:8" x14ac:dyDescent="0.3">
      <c r="A147">
        <f>VLOOKUP(C147,'UniqueAuthor#s'!$V$5:$W$61,2,TRUE)</f>
        <v>37</v>
      </c>
      <c r="B147" t="str">
        <f>IF('Source NewCleanData'!$C1301="lesson5",'Source NewCleanData'!C1301,"")</f>
        <v>lesson5</v>
      </c>
      <c r="C147">
        <f>IF('Source NewCleanData'!$C1301="lesson5",'Source NewCleanData'!D1301,"")</f>
        <v>625941617</v>
      </c>
      <c r="D147" t="str">
        <f>IF('Source NewCleanData'!$C1301="lesson5",'Source NewCleanData'!E1301,"")</f>
        <v>ensuresT=#To#S;</v>
      </c>
      <c r="E147" s="80" t="str">
        <f>IF('Source NewCleanData'!$C1301="lesson5",'Source NewCleanData'!F1301,"")</f>
        <v>2018-04-26T16:04:37.601Z</v>
      </c>
      <c r="F147" t="str">
        <f t="shared" si="14"/>
        <v>Incorrect</v>
      </c>
      <c r="H147" s="90" t="str">
        <f t="shared" si="15"/>
        <v/>
      </c>
    </row>
    <row r="148" spans="1:8" x14ac:dyDescent="0.3">
      <c r="A148">
        <f>VLOOKUP(C148,'UniqueAuthor#s'!$V$5:$W$61,2,TRUE)</f>
        <v>37</v>
      </c>
      <c r="B148" t="str">
        <f>IF('Source NewCleanData'!$C1302="lesson5",'Source NewCleanData'!C1302,"")</f>
        <v>lesson5</v>
      </c>
      <c r="C148">
        <f>IF('Source NewCleanData'!$C1302="lesson5",'Source NewCleanData'!D1302,"")</f>
        <v>625941617</v>
      </c>
      <c r="D148" t="str">
        <f>IF('Source NewCleanData'!$C1302="lesson5",'Source NewCleanData'!E1302,"")</f>
        <v>ensuresT=#So#T;</v>
      </c>
      <c r="E148" s="80" t="str">
        <f>IF('Source NewCleanData'!$C1302="lesson5",'Source NewCleanData'!F1302,"")</f>
        <v>2018-04-26T16:05:03.126Z</v>
      </c>
      <c r="F148" t="str">
        <f t="shared" si="14"/>
        <v>Correct</v>
      </c>
      <c r="G148">
        <f>COUNTIF($C$6:$C$204,"="&amp;C148)</f>
        <v>6</v>
      </c>
      <c r="H148" s="90" t="str">
        <f t="shared" si="15"/>
        <v/>
      </c>
    </row>
    <row r="149" spans="1:8" x14ac:dyDescent="0.3">
      <c r="A149">
        <f>VLOOKUP(C149,'UniqueAuthor#s'!$V$5:$W$61,2,TRUE)</f>
        <v>38</v>
      </c>
      <c r="B149" t="str">
        <f>IF('Source NewCleanData'!$C1328="lesson5",'Source NewCleanData'!C1328,"")</f>
        <v>lesson5</v>
      </c>
      <c r="C149">
        <f>IF('Source NewCleanData'!$C1328="lesson5",'Source NewCleanData'!D1328,"")</f>
        <v>641372445</v>
      </c>
      <c r="D149" t="str">
        <f>IF('Source NewCleanData'!$C1328="lesson5",'Source NewCleanData'!E1328,"")</f>
        <v>ensuresT=#To#S;</v>
      </c>
      <c r="E149" s="80" t="str">
        <f>IF('Source NewCleanData'!$C1328="lesson5",'Source NewCleanData'!F1328,"")</f>
        <v>2018-04-29T23:23:20.559Z</v>
      </c>
      <c r="F149" t="str">
        <f t="shared" si="14"/>
        <v>Incorrect</v>
      </c>
      <c r="H149" s="90" t="str">
        <f t="shared" si="15"/>
        <v/>
      </c>
    </row>
    <row r="150" spans="1:8" x14ac:dyDescent="0.3">
      <c r="A150">
        <f>VLOOKUP(C150,'UniqueAuthor#s'!$V$5:$W$61,2,TRUE)</f>
        <v>38</v>
      </c>
      <c r="B150" t="str">
        <f>IF('Source NewCleanData'!$C1329="lesson5",'Source NewCleanData'!C1329,"")</f>
        <v>lesson5</v>
      </c>
      <c r="C150">
        <f>IF('Source NewCleanData'!$C1329="lesson5",'Source NewCleanData'!D1329,"")</f>
        <v>641372445</v>
      </c>
      <c r="D150" t="str">
        <f>IF('Source NewCleanData'!$C1329="lesson5",'Source NewCleanData'!E1329,"")</f>
        <v>ensuresT=#To#SandS=Empty_String;</v>
      </c>
      <c r="E150" s="80" t="str">
        <f>IF('Source NewCleanData'!$C1329="lesson5",'Source NewCleanData'!F1329,"")</f>
        <v>2018-04-29T23:23:34.659Z</v>
      </c>
      <c r="F150" t="str">
        <f t="shared" si="14"/>
        <v>Incorrect</v>
      </c>
      <c r="H150" s="90" t="str">
        <f t="shared" si="15"/>
        <v/>
      </c>
    </row>
    <row r="151" spans="1:8" x14ac:dyDescent="0.3">
      <c r="A151">
        <f>VLOOKUP(C151,'UniqueAuthor#s'!$V$5:$W$61,2,TRUE)</f>
        <v>38</v>
      </c>
      <c r="B151" t="str">
        <f>IF('Source NewCleanData'!$C1330="lesson5",'Source NewCleanData'!C1330,"")</f>
        <v>lesson5</v>
      </c>
      <c r="C151">
        <f>IF('Source NewCleanData'!$C1330="lesson5",'Source NewCleanData'!D1330,"")</f>
        <v>641372445</v>
      </c>
      <c r="D151" t="str">
        <f>IF('Source NewCleanData'!$C1330="lesson5",'Source NewCleanData'!E1330,"")</f>
        <v>ensuresT=To#SandS=Empty_String;</v>
      </c>
      <c r="E151" s="80" t="str">
        <f>IF('Source NewCleanData'!$C1330="lesson5",'Source NewCleanData'!F1330,"")</f>
        <v>2018-04-29T23:23:57.736Z</v>
      </c>
      <c r="F151" t="str">
        <f t="shared" si="14"/>
        <v>Incorrect</v>
      </c>
      <c r="H151" s="90" t="str">
        <f t="shared" si="15"/>
        <v/>
      </c>
    </row>
    <row r="152" spans="1:8" x14ac:dyDescent="0.3">
      <c r="A152">
        <f>VLOOKUP(C152,'UniqueAuthor#s'!$V$5:$W$61,2,TRUE)</f>
        <v>38</v>
      </c>
      <c r="B152" t="str">
        <f>IF('Source NewCleanData'!$C1331="lesson5",'Source NewCleanData'!C1331,"")</f>
        <v>lesson5</v>
      </c>
      <c r="C152">
        <f>IF('Source NewCleanData'!$C1331="lesson5",'Source NewCleanData'!D1331,"")</f>
        <v>641372445</v>
      </c>
      <c r="D152" t="str">
        <f>IF('Source NewCleanData'!$C1331="lesson5",'Source NewCleanData'!E1331,"")</f>
        <v>ensuresS=Empty_String;</v>
      </c>
      <c r="E152" s="80" t="str">
        <f>IF('Source NewCleanData'!$C1331="lesson5",'Source NewCleanData'!F1331,"")</f>
        <v>2018-04-29T23:24:07.497Z</v>
      </c>
      <c r="F152" t="str">
        <f t="shared" si="14"/>
        <v>Incorrect</v>
      </c>
      <c r="G152">
        <f>COUNTIF($C$6:$C$204,"="&amp;C152)</f>
        <v>4</v>
      </c>
      <c r="H152" s="90" t="str">
        <f t="shared" si="15"/>
        <v>Gave Up</v>
      </c>
    </row>
    <row r="153" spans="1:8" x14ac:dyDescent="0.3">
      <c r="A153">
        <f>VLOOKUP(C153,'UniqueAuthor#s'!$V$5:$W$61,2,TRUE)</f>
        <v>39</v>
      </c>
      <c r="B153" t="str">
        <f>IF('Source NewCleanData'!$C1358="lesson5",'Source NewCleanData'!C1358,"")</f>
        <v>lesson5</v>
      </c>
      <c r="C153">
        <f>IF('Source NewCleanData'!$C1358="lesson5",'Source NewCleanData'!D1358,"")</f>
        <v>665385044</v>
      </c>
      <c r="D153" t="str">
        <f>IF('Source NewCleanData'!$C1358="lesson5",'Source NewCleanData'!E1358,"")</f>
        <v>ensuresT=#So#T;</v>
      </c>
      <c r="E153" s="80" t="str">
        <f>IF('Source NewCleanData'!$C1358="lesson5",'Source NewCleanData'!F1358,"")</f>
        <v>2018-04-24T13:57:40.325Z</v>
      </c>
      <c r="F153" t="str">
        <f t="shared" si="14"/>
        <v>Correct</v>
      </c>
      <c r="G153">
        <f>COUNTIF($C$6:$C$204,"="&amp;C153)</f>
        <v>1</v>
      </c>
      <c r="H153" s="90" t="str">
        <f t="shared" si="15"/>
        <v/>
      </c>
    </row>
    <row r="154" spans="1:8" x14ac:dyDescent="0.3">
      <c r="A154">
        <f>VLOOKUP(C154,'UniqueAuthor#s'!$V$5:$W$61,2,TRUE)</f>
        <v>40</v>
      </c>
      <c r="B154" t="str">
        <f>IF('Source NewCleanData'!$C1390="lesson5",'Source NewCleanData'!C1390,"")</f>
        <v>lesson5</v>
      </c>
      <c r="C154">
        <f>IF('Source NewCleanData'!$C1390="lesson5",'Source NewCleanData'!D1390,"")</f>
        <v>667897783</v>
      </c>
      <c r="D154" t="str">
        <f>IF('Source NewCleanData'!$C1390="lesson5",'Source NewCleanData'!E1390,"")</f>
        <v>ensuresT=&lt;Temp&gt;+#T;</v>
      </c>
      <c r="E154" s="80" t="str">
        <f>IF('Source NewCleanData'!$C1390="lesson5",'Source NewCleanData'!F1390,"")</f>
        <v>2018-05-03T22:03:53.246Z</v>
      </c>
      <c r="F154" t="str">
        <f t="shared" si="14"/>
        <v>Incorrect</v>
      </c>
      <c r="H154" s="90" t="str">
        <f t="shared" si="15"/>
        <v/>
      </c>
    </row>
    <row r="155" spans="1:8" x14ac:dyDescent="0.3">
      <c r="A155">
        <f>VLOOKUP(C155,'UniqueAuthor#s'!$V$5:$W$61,2,TRUE)</f>
        <v>40</v>
      </c>
      <c r="B155" t="str">
        <f>IF('Source NewCleanData'!$C1391="lesson5",'Source NewCleanData'!C1391,"")</f>
        <v>lesson5</v>
      </c>
      <c r="C155">
        <f>IF('Source NewCleanData'!$C1391="lesson5",'Source NewCleanData'!D1391,"")</f>
        <v>667897783</v>
      </c>
      <c r="D155" t="str">
        <f>IF('Source NewCleanData'!$C1391="lesson5",'Source NewCleanData'!E1391,"")</f>
        <v>ensuresT=&lt;Temp&gt;o#T;</v>
      </c>
      <c r="E155" s="80" t="str">
        <f>IF('Source NewCleanData'!$C1391="lesson5",'Source NewCleanData'!F1391,"")</f>
        <v>2018-05-03T22:04:02.416Z</v>
      </c>
      <c r="F155" t="str">
        <f t="shared" si="14"/>
        <v>Incorrect</v>
      </c>
      <c r="H155" s="90" t="str">
        <f t="shared" si="15"/>
        <v/>
      </c>
    </row>
    <row r="156" spans="1:8" x14ac:dyDescent="0.3">
      <c r="A156">
        <f>VLOOKUP(C156,'UniqueAuthor#s'!$V$5:$W$61,2,TRUE)</f>
        <v>40</v>
      </c>
      <c r="B156" t="str">
        <f>IF('Source NewCleanData'!$C1392="lesson5",'Source NewCleanData'!C1392,"")</f>
        <v>lesson5</v>
      </c>
      <c r="C156">
        <f>IF('Source NewCleanData'!$C1392="lesson5",'Source NewCleanData'!D1392,"")</f>
        <v>667897783</v>
      </c>
      <c r="D156" t="str">
        <f>IF('Source NewCleanData'!$C1392="lesson5",'Source NewCleanData'!E1392,"")</f>
        <v>ensuresT=&lt;#Temp&gt;o#T;</v>
      </c>
      <c r="E156" s="80" t="str">
        <f>IF('Source NewCleanData'!$C1392="lesson5",'Source NewCleanData'!F1392,"")</f>
        <v>2018-05-03T22:04:35.512Z</v>
      </c>
      <c r="F156" t="str">
        <f t="shared" si="14"/>
        <v>Incorrect</v>
      </c>
      <c r="H156" s="90" t="str">
        <f t="shared" si="15"/>
        <v/>
      </c>
    </row>
    <row r="157" spans="1:8" x14ac:dyDescent="0.3">
      <c r="A157">
        <f>VLOOKUP(C157,'UniqueAuthor#s'!$V$5:$W$61,2,TRUE)</f>
        <v>40</v>
      </c>
      <c r="B157" t="str">
        <f>IF('Source NewCleanData'!$C1393="lesson5",'Source NewCleanData'!C1393,"")</f>
        <v>lesson5</v>
      </c>
      <c r="C157">
        <f>IF('Source NewCleanData'!$C1393="lesson5",'Source NewCleanData'!D1393,"")</f>
        <v>667897783</v>
      </c>
      <c r="D157" t="str">
        <f>IF('Source NewCleanData'!$C1393="lesson5",'Source NewCleanData'!E1393,"")</f>
        <v>ensuresT=#T;</v>
      </c>
      <c r="E157" s="80" t="str">
        <f>IF('Source NewCleanData'!$C1393="lesson5",'Source NewCleanData'!F1393,"")</f>
        <v>2018-05-03T22:05:02.915Z</v>
      </c>
      <c r="F157" t="str">
        <f t="shared" si="14"/>
        <v>Incorrect</v>
      </c>
      <c r="H157" s="90" t="str">
        <f t="shared" si="15"/>
        <v/>
      </c>
    </row>
    <row r="158" spans="1:8" x14ac:dyDescent="0.3">
      <c r="A158">
        <f>VLOOKUP(C158,'UniqueAuthor#s'!$V$5:$W$61,2,TRUE)</f>
        <v>40</v>
      </c>
      <c r="B158" t="str">
        <f>IF('Source NewCleanData'!$C1394="lesson5",'Source NewCleanData'!C1394,"")</f>
        <v>lesson5</v>
      </c>
      <c r="C158">
        <f>IF('Source NewCleanData'!$C1394="lesson5",'Source NewCleanData'!D1394,"")</f>
        <v>667897783</v>
      </c>
      <c r="D158" t="str">
        <f>IF('Source NewCleanData'!$C1394="lesson5",'Source NewCleanData'!E1394,"")</f>
        <v>ensuresT=Prt_Btwn(0,1,#S)o#T;</v>
      </c>
      <c r="E158" s="80" t="str">
        <f>IF('Source NewCleanData'!$C1394="lesson5",'Source NewCleanData'!F1394,"")</f>
        <v>2018-05-03T22:06:58.597Z</v>
      </c>
      <c r="F158" t="str">
        <f t="shared" si="14"/>
        <v>Correct</v>
      </c>
      <c r="G158">
        <f>COUNTIF($C$6:$C$204,"="&amp;C158)</f>
        <v>5</v>
      </c>
      <c r="H158" s="90" t="str">
        <f t="shared" si="15"/>
        <v/>
      </c>
    </row>
    <row r="159" spans="1:8" x14ac:dyDescent="0.3">
      <c r="A159">
        <f>VLOOKUP(C159,'UniqueAuthor#s'!$V$5:$W$61,2,TRUE)</f>
        <v>41</v>
      </c>
      <c r="B159" t="str">
        <f>IF('Source NewCleanData'!$C1439="lesson5",'Source NewCleanData'!C1439,"")</f>
        <v>lesson5</v>
      </c>
      <c r="C159">
        <f>IF('Source NewCleanData'!$C1439="lesson5",'Source NewCleanData'!D1439,"")</f>
        <v>722009152</v>
      </c>
      <c r="D159" t="str">
        <f>IF('Source NewCleanData'!$C1439="lesson5",'Source NewCleanData'!E1439,"")</f>
        <v>ensuresT=#So#T;</v>
      </c>
      <c r="E159" s="80" t="str">
        <f>IF('Source NewCleanData'!$C1439="lesson5",'Source NewCleanData'!F1439,"")</f>
        <v>2018-04-26T16:20:32.789Z</v>
      </c>
      <c r="F159" t="str">
        <f t="shared" si="14"/>
        <v>Correct</v>
      </c>
      <c r="G159">
        <f>COUNTIF($C$6:$C$204,"="&amp;C159)</f>
        <v>1</v>
      </c>
      <c r="H159" s="90" t="str">
        <f t="shared" si="15"/>
        <v/>
      </c>
    </row>
    <row r="160" spans="1:8" x14ac:dyDescent="0.3">
      <c r="A160">
        <f>VLOOKUP(C160,'UniqueAuthor#s'!$V$5:$W$61,2,TRUE)</f>
        <v>42</v>
      </c>
      <c r="B160" t="str">
        <f>IF('Source NewCleanData'!$C1447="lesson5",'Source NewCleanData'!C1447,"")</f>
        <v>lesson5</v>
      </c>
      <c r="C160">
        <f>IF('Source NewCleanData'!$C1447="lesson5",'Source NewCleanData'!D1447,"")</f>
        <v>763921044</v>
      </c>
      <c r="D160" t="str">
        <f>IF('Source NewCleanData'!$C1447="lesson5",'Source NewCleanData'!E1447,"")</f>
        <v>ensures|T|=|#T|+1;</v>
      </c>
      <c r="E160" s="80" t="str">
        <f>IF('Source NewCleanData'!$C1447="lesson5",'Source NewCleanData'!F1447,"")</f>
        <v>2018-04-25T23:48:57.579Z</v>
      </c>
      <c r="F160" t="str">
        <f t="shared" si="14"/>
        <v>Incorrect</v>
      </c>
      <c r="H160" s="90" t="str">
        <f t="shared" si="15"/>
        <v/>
      </c>
    </row>
    <row r="161" spans="1:8" x14ac:dyDescent="0.3">
      <c r="A161">
        <f>VLOOKUP(C161,'UniqueAuthor#s'!$V$5:$W$61,2,TRUE)</f>
        <v>42</v>
      </c>
      <c r="B161" t="str">
        <f>IF('Source NewCleanData'!$C1448="lesson5",'Source NewCleanData'!C1448,"")</f>
        <v>lesson5</v>
      </c>
      <c r="C161">
        <f>IF('Source NewCleanData'!$C1448="lesson5",'Source NewCleanData'!D1448,"")</f>
        <v>763921044</v>
      </c>
      <c r="D161" t="str">
        <f>IF('Source NewCleanData'!$C1448="lesson5",'Source NewCleanData'!E1448,"")</f>
        <v>ensures|T|=|#T|+1and|S|=|#S|-1;</v>
      </c>
      <c r="E161" s="80" t="str">
        <f>IF('Source NewCleanData'!$C1448="lesson5",'Source NewCleanData'!F1448,"")</f>
        <v>2018-04-25T23:51:51.226Z</v>
      </c>
      <c r="F161" t="str">
        <f t="shared" si="14"/>
        <v>Incorrect</v>
      </c>
      <c r="H161" s="90" t="str">
        <f t="shared" si="15"/>
        <v/>
      </c>
    </row>
    <row r="162" spans="1:8" x14ac:dyDescent="0.3">
      <c r="A162">
        <f>VLOOKUP(C162,'UniqueAuthor#s'!$V$5:$W$61,2,TRUE)</f>
        <v>42</v>
      </c>
      <c r="B162" t="str">
        <f>IF('Source NewCleanData'!$C1449="lesson5",'Source NewCleanData'!C1449,"")</f>
        <v>lesson5</v>
      </c>
      <c r="C162">
        <f>IF('Source NewCleanData'!$C1449="lesson5",'Source NewCleanData'!D1449,"")</f>
        <v>763921044</v>
      </c>
      <c r="D162" t="str">
        <f>IF('Source NewCleanData'!$C1449="lesson5",'Source NewCleanData'!E1449,"")</f>
        <v>ensuresT=#So#Tand|S|=0;</v>
      </c>
      <c r="E162" s="80" t="str">
        <f>IF('Source NewCleanData'!$C1449="lesson5",'Source NewCleanData'!F1449,"")</f>
        <v>2018-04-25T23:54:52.353Z</v>
      </c>
      <c r="F162" t="str">
        <f t="shared" si="14"/>
        <v>Correct</v>
      </c>
      <c r="G162">
        <f>COUNTIF($C$6:$C$204,"="&amp;C162)</f>
        <v>3</v>
      </c>
      <c r="H162" s="90" t="str">
        <f t="shared" si="15"/>
        <v/>
      </c>
    </row>
    <row r="163" spans="1:8" x14ac:dyDescent="0.3">
      <c r="A163">
        <f>VLOOKUP(C163,'UniqueAuthor#s'!$V$5:$W$61,2,TRUE)</f>
        <v>43</v>
      </c>
      <c r="B163" t="str">
        <f>IF('Source NewCleanData'!$C1466="lesson5",'Source NewCleanData'!C1466,"")</f>
        <v>lesson5</v>
      </c>
      <c r="C163">
        <f>IF('Source NewCleanData'!$C1466="lesson5",'Source NewCleanData'!D1466,"")</f>
        <v>768375577</v>
      </c>
      <c r="D163" t="str">
        <f>IF('Source NewCleanData'!$C1466="lesson5",'Source NewCleanData'!E1466,"")</f>
        <v>ensuresT=&lt;#S&gt;o#T;</v>
      </c>
      <c r="E163" s="80" t="str">
        <f>IF('Source NewCleanData'!$C1466="lesson5",'Source NewCleanData'!F1466,"")</f>
        <v>2018-04-24T19:39:58.107Z</v>
      </c>
      <c r="F163" t="str">
        <f t="shared" si="14"/>
        <v>Incorrect</v>
      </c>
      <c r="H163" s="90" t="str">
        <f t="shared" si="15"/>
        <v/>
      </c>
    </row>
    <row r="164" spans="1:8" x14ac:dyDescent="0.3">
      <c r="A164">
        <f>VLOOKUP(C164,'UniqueAuthor#s'!$V$5:$W$61,2,TRUE)</f>
        <v>43</v>
      </c>
      <c r="B164" t="str">
        <f>IF('Source NewCleanData'!$C1467="lesson5",'Source NewCleanData'!C1467,"")</f>
        <v>lesson5</v>
      </c>
      <c r="C164">
        <f>IF('Source NewCleanData'!$C1467="lesson5",'Source NewCleanData'!D1467,"")</f>
        <v>768375577</v>
      </c>
      <c r="D164" t="str">
        <f>IF('Source NewCleanData'!$C1467="lesson5",'Source NewCleanData'!E1467,"")</f>
        <v>ensuresT=&lt;#S&gt;o#T;</v>
      </c>
      <c r="E164" s="80" t="str">
        <f>IF('Source NewCleanData'!$C1467="lesson5",'Source NewCleanData'!F1467,"")</f>
        <v>2018-04-24T19:40:51.045Z</v>
      </c>
      <c r="F164" t="str">
        <f t="shared" si="14"/>
        <v>Incorrect</v>
      </c>
      <c r="H164" s="90" t="str">
        <f t="shared" si="15"/>
        <v/>
      </c>
    </row>
    <row r="165" spans="1:8" x14ac:dyDescent="0.3">
      <c r="A165">
        <f>VLOOKUP(C165,'UniqueAuthor#s'!$V$5:$W$61,2,TRUE)</f>
        <v>43</v>
      </c>
      <c r="B165" t="str">
        <f>IF('Source NewCleanData'!$C1468="lesson5",'Source NewCleanData'!C1468,"")</f>
        <v>lesson5</v>
      </c>
      <c r="C165">
        <f>IF('Source NewCleanData'!$C1468="lesson5",'Source NewCleanData'!D1468,"")</f>
        <v>768375577</v>
      </c>
      <c r="D165" t="str">
        <f>IF('Source NewCleanData'!$C1468="lesson5",'Source NewCleanData'!E1468,"")</f>
        <v>ensuresS=Empty_String;</v>
      </c>
      <c r="E165" s="80" t="str">
        <f>IF('Source NewCleanData'!$C1468="lesson5",'Source NewCleanData'!F1468,"")</f>
        <v>2018-04-24T19:42:03.106Z</v>
      </c>
      <c r="F165" t="str">
        <f t="shared" si="14"/>
        <v>Incorrect</v>
      </c>
      <c r="G165">
        <f>COUNTIF($C$6:$C$204,"="&amp;C165)</f>
        <v>3</v>
      </c>
      <c r="H165" s="90" t="str">
        <f t="shared" si="15"/>
        <v>Gave Up</v>
      </c>
    </row>
    <row r="166" spans="1:8" x14ac:dyDescent="0.3">
      <c r="A166">
        <f>VLOOKUP(C166,'UniqueAuthor#s'!$V$5:$W$61,2,TRUE)</f>
        <v>44</v>
      </c>
      <c r="B166" t="str">
        <f>IF('Source NewCleanData'!$C1535="lesson5",'Source NewCleanData'!C1535,"")</f>
        <v>lesson5</v>
      </c>
      <c r="C166">
        <f>IF('Source NewCleanData'!$C1535="lesson5",'Source NewCleanData'!D1535,"")</f>
        <v>831120960</v>
      </c>
      <c r="D166" t="str">
        <f>IF('Source NewCleanData'!$C1535="lesson5",'Source NewCleanData'!E1535,"")</f>
        <v>ensuresT=#S;</v>
      </c>
      <c r="E166" s="80" t="str">
        <f>IF('Source NewCleanData'!$C1535="lesson5",'Source NewCleanData'!F1535,"")</f>
        <v>2018-04-26T04:20:36.009Z</v>
      </c>
      <c r="F166" t="str">
        <f t="shared" ref="F166:F197" si="16">IF(OR($D166=$R$9,$D166=$R$10,$D166=$R$11,$D166=$R$12,$D166=$R$13),"Correct","Incorrect")</f>
        <v>Incorrect</v>
      </c>
      <c r="H166" s="90" t="str">
        <f t="shared" ref="H166:H197" si="17">IF(AND($G166&gt;0,$F166="Incorrect"),"Gave Up","")</f>
        <v/>
      </c>
    </row>
    <row r="167" spans="1:8" x14ac:dyDescent="0.3">
      <c r="A167">
        <f>VLOOKUP(C167,'UniqueAuthor#s'!$V$5:$W$61,2,TRUE)</f>
        <v>44</v>
      </c>
      <c r="B167" t="str">
        <f>IF('Source NewCleanData'!$C1536="lesson5",'Source NewCleanData'!C1536,"")</f>
        <v>lesson5</v>
      </c>
      <c r="C167">
        <f>IF('Source NewCleanData'!$C1536="lesson5",'Source NewCleanData'!D1536,"")</f>
        <v>831120960</v>
      </c>
      <c r="D167" t="str">
        <f>IF('Source NewCleanData'!$C1536="lesson5",'Source NewCleanData'!E1536,"")</f>
        <v>ensuresT=#To#S;</v>
      </c>
      <c r="E167" s="80" t="str">
        <f>IF('Source NewCleanData'!$C1536="lesson5",'Source NewCleanData'!F1536,"")</f>
        <v>2018-04-26T04:21:09.824Z</v>
      </c>
      <c r="F167" t="str">
        <f t="shared" si="16"/>
        <v>Incorrect</v>
      </c>
      <c r="H167" s="90" t="str">
        <f t="shared" si="17"/>
        <v/>
      </c>
    </row>
    <row r="168" spans="1:8" x14ac:dyDescent="0.3">
      <c r="A168">
        <f>VLOOKUP(C168,'UniqueAuthor#s'!$V$5:$W$61,2,TRUE)</f>
        <v>44</v>
      </c>
      <c r="B168" t="str">
        <f>IF('Source NewCleanData'!$C1537="lesson5",'Source NewCleanData'!C1537,"")</f>
        <v>lesson5</v>
      </c>
      <c r="C168">
        <f>IF('Source NewCleanData'!$C1537="lesson5",'Source NewCleanData'!D1537,"")</f>
        <v>831120960</v>
      </c>
      <c r="D168" t="str">
        <f>IF('Source NewCleanData'!$C1537="lesson5",'Source NewCleanData'!E1537,"")</f>
        <v>ensuresT=Reverse(#S)o#T;</v>
      </c>
      <c r="E168" s="80" t="str">
        <f>IF('Source NewCleanData'!$C1537="lesson5",'Source NewCleanData'!F1537,"")</f>
        <v>2018-04-26T04:21:25.537Z</v>
      </c>
      <c r="F168" t="str">
        <f t="shared" si="16"/>
        <v>Correct</v>
      </c>
      <c r="G168">
        <f>COUNTIF($C$6:$C$204,"="&amp;C168)</f>
        <v>3</v>
      </c>
      <c r="H168" s="90" t="str">
        <f t="shared" si="17"/>
        <v/>
      </c>
    </row>
    <row r="169" spans="1:8" x14ac:dyDescent="0.3">
      <c r="A169">
        <f>VLOOKUP(C169,'UniqueAuthor#s'!$V$5:$W$61,2,TRUE)</f>
        <v>45</v>
      </c>
      <c r="B169" t="str">
        <f>IF('Source NewCleanData'!$C1566="lesson5",'Source NewCleanData'!C1566,"")</f>
        <v>lesson5</v>
      </c>
      <c r="C169">
        <f>IF('Source NewCleanData'!$C1566="lesson5",'Source NewCleanData'!D1566,"")</f>
        <v>839277133</v>
      </c>
      <c r="D169" t="str">
        <f>IF('Source NewCleanData'!$C1566="lesson5",'Source NewCleanData'!E1566,"")</f>
        <v>ensuresT=Reverse(#S)o#T;;</v>
      </c>
      <c r="E169" s="80" t="str">
        <f>IF('Source NewCleanData'!$C1566="lesson5",'Source NewCleanData'!F1566,"")</f>
        <v>2018-04-25T20:49:52.367Z</v>
      </c>
      <c r="F169" t="str">
        <f t="shared" si="16"/>
        <v>Incorrect</v>
      </c>
      <c r="H169" s="90" t="str">
        <f t="shared" si="17"/>
        <v/>
      </c>
    </row>
    <row r="170" spans="1:8" x14ac:dyDescent="0.3">
      <c r="A170">
        <f>VLOOKUP(C170,'UniqueAuthor#s'!$V$5:$W$61,2,TRUE)</f>
        <v>45</v>
      </c>
      <c r="B170" t="str">
        <f>IF('Source NewCleanData'!$C1567="lesson5",'Source NewCleanData'!C1567,"")</f>
        <v>lesson5</v>
      </c>
      <c r="C170">
        <f>IF('Source NewCleanData'!$C1567="lesson5",'Source NewCleanData'!D1567,"")</f>
        <v>839277133</v>
      </c>
      <c r="D170" t="str">
        <f>IF('Source NewCleanData'!$C1567="lesson5",'Source NewCleanData'!E1567,"")</f>
        <v>ensuresT=Reverse(#S)o#T;</v>
      </c>
      <c r="E170" s="80" t="str">
        <f>IF('Source NewCleanData'!$C1567="lesson5",'Source NewCleanData'!F1567,"")</f>
        <v>2018-04-25T20:50:05.346Z</v>
      </c>
      <c r="F170" t="str">
        <f t="shared" si="16"/>
        <v>Correct</v>
      </c>
      <c r="G170">
        <f>COUNTIF($C$6:$C$204,"="&amp;C170)</f>
        <v>2</v>
      </c>
      <c r="H170" s="90" t="str">
        <f t="shared" si="17"/>
        <v/>
      </c>
    </row>
    <row r="171" spans="1:8" x14ac:dyDescent="0.3">
      <c r="A171">
        <f>VLOOKUP(C171,'UniqueAuthor#s'!$V$5:$W$61,2,TRUE)</f>
        <v>46</v>
      </c>
      <c r="B171" t="str">
        <f>IF('Source NewCleanData'!$C1648="lesson5",'Source NewCleanData'!C1648,"")</f>
        <v>lesson5</v>
      </c>
      <c r="C171">
        <f>IF('Source NewCleanData'!$C1648="lesson5",'Source NewCleanData'!D1648,"")</f>
        <v>861932434</v>
      </c>
      <c r="D171" t="str">
        <f>IF('Source NewCleanData'!$C1648="lesson5",'Source NewCleanData'!E1648,"")</f>
        <v>ensuresT=&lt;#S&gt;o#T;</v>
      </c>
      <c r="E171" s="80" t="str">
        <f>IF('Source NewCleanData'!$C1648="lesson5",'Source NewCleanData'!F1648,"")</f>
        <v>2018-04-24T00:52:40.833Z</v>
      </c>
      <c r="F171" t="str">
        <f t="shared" si="16"/>
        <v>Incorrect</v>
      </c>
      <c r="H171" s="90" t="str">
        <f t="shared" si="17"/>
        <v/>
      </c>
    </row>
    <row r="172" spans="1:8" x14ac:dyDescent="0.3">
      <c r="A172">
        <f>VLOOKUP(C172,'UniqueAuthor#s'!$V$5:$W$61,2,TRUE)</f>
        <v>46</v>
      </c>
      <c r="B172" t="str">
        <f>IF('Source NewCleanData'!$C1649="lesson5",'Source NewCleanData'!C1649,"")</f>
        <v>lesson5</v>
      </c>
      <c r="C172">
        <f>IF('Source NewCleanData'!$C1649="lesson5",'Source NewCleanData'!D1649,"")</f>
        <v>861932434</v>
      </c>
      <c r="D172" t="str">
        <f>IF('Source NewCleanData'!$C1649="lesson5",'Source NewCleanData'!E1649,"")</f>
        <v>ensuresT=#So#T;</v>
      </c>
      <c r="E172" s="80" t="str">
        <f>IF('Source NewCleanData'!$C1649="lesson5",'Source NewCleanData'!F1649,"")</f>
        <v>2018-04-24T00:54:37.021Z</v>
      </c>
      <c r="F172" t="str">
        <f t="shared" si="16"/>
        <v>Correct</v>
      </c>
      <c r="G172">
        <f>COUNTIF($C$6:$C$204,"="&amp;C172)</f>
        <v>2</v>
      </c>
      <c r="H172" s="90" t="str">
        <f t="shared" si="17"/>
        <v/>
      </c>
    </row>
    <row r="173" spans="1:8" x14ac:dyDescent="0.3">
      <c r="A173">
        <f>VLOOKUP(C173,'UniqueAuthor#s'!$V$5:$W$61,2,TRUE)</f>
        <v>47</v>
      </c>
      <c r="B173" t="str">
        <f>IF('Source NewCleanData'!$C1715="lesson5",'Source NewCleanData'!C1715,"")</f>
        <v>lesson5</v>
      </c>
      <c r="C173">
        <f>IF('Source NewCleanData'!$C1715="lesson5",'Source NewCleanData'!D1715,"")</f>
        <v>864564499</v>
      </c>
      <c r="D173" t="str">
        <f>IF('Source NewCleanData'!$C1715="lesson5",'Source NewCleanData'!E1715,"")</f>
        <v>ensuresT=Tempo#T;</v>
      </c>
      <c r="E173" s="80" t="str">
        <f>IF('Source NewCleanData'!$C1715="lesson5",'Source NewCleanData'!F1715,"")</f>
        <v>2018-05-03T19:23:55.673Z</v>
      </c>
      <c r="F173" t="str">
        <f t="shared" si="16"/>
        <v>Incorrect</v>
      </c>
      <c r="H173" s="90" t="str">
        <f t="shared" si="17"/>
        <v/>
      </c>
    </row>
    <row r="174" spans="1:8" x14ac:dyDescent="0.3">
      <c r="A174">
        <f>VLOOKUP(C174,'UniqueAuthor#s'!$V$5:$W$61,2,TRUE)</f>
        <v>47</v>
      </c>
      <c r="B174" t="str">
        <f>IF('Source NewCleanData'!$C1716="lesson5",'Source NewCleanData'!C1716,"")</f>
        <v>lesson5</v>
      </c>
      <c r="C174">
        <f>IF('Source NewCleanData'!$C1716="lesson5",'Source NewCleanData'!D1716,"")</f>
        <v>864564499</v>
      </c>
      <c r="D174" t="str">
        <f>IF('Source NewCleanData'!$C1716="lesson5",'Source NewCleanData'!E1716,"")</f>
        <v>ensuresT=#S;</v>
      </c>
      <c r="E174" s="80" t="str">
        <f>IF('Source NewCleanData'!$C1716="lesson5",'Source NewCleanData'!F1716,"")</f>
        <v>2018-05-03T19:24:27.476Z</v>
      </c>
      <c r="F174" t="str">
        <f t="shared" si="16"/>
        <v>Incorrect</v>
      </c>
      <c r="H174" s="90" t="str">
        <f t="shared" si="17"/>
        <v/>
      </c>
    </row>
    <row r="175" spans="1:8" x14ac:dyDescent="0.3">
      <c r="A175">
        <f>VLOOKUP(C175,'UniqueAuthor#s'!$V$5:$W$61,2,TRUE)</f>
        <v>47</v>
      </c>
      <c r="B175" t="str">
        <f>IF('Source NewCleanData'!$C1717="lesson5",'Source NewCleanData'!C1717,"")</f>
        <v>lesson5</v>
      </c>
      <c r="C175">
        <f>IF('Source NewCleanData'!$C1717="lesson5",'Source NewCleanData'!D1717,"")</f>
        <v>864564499</v>
      </c>
      <c r="D175" t="str">
        <f>IF('Source NewCleanData'!$C1717="lesson5",'Source NewCleanData'!E1717,"")</f>
        <v>ensuresT=Reverse(#S);</v>
      </c>
      <c r="E175" s="80" t="str">
        <f>IF('Source NewCleanData'!$C1717="lesson5",'Source NewCleanData'!F1717,"")</f>
        <v>2018-05-03T19:24:57.193Z</v>
      </c>
      <c r="F175" t="str">
        <f t="shared" si="16"/>
        <v>Incorrect</v>
      </c>
      <c r="H175" s="90" t="str">
        <f t="shared" si="17"/>
        <v/>
      </c>
    </row>
    <row r="176" spans="1:8" x14ac:dyDescent="0.3">
      <c r="A176">
        <f>VLOOKUP(C176,'UniqueAuthor#s'!$V$5:$W$61,2,TRUE)</f>
        <v>47</v>
      </c>
      <c r="B176" t="str">
        <f>IF('Source NewCleanData'!$C1718="lesson5",'Source NewCleanData'!C1718,"")</f>
        <v>lesson5</v>
      </c>
      <c r="C176">
        <f>IF('Source NewCleanData'!$C1718="lesson5",'Source NewCleanData'!D1718,"")</f>
        <v>864564499</v>
      </c>
      <c r="D176" t="str">
        <f>IF('Source NewCleanData'!$C1718="lesson5",'Source NewCleanData'!E1718,"")</f>
        <v>ensuresT=#So#T;</v>
      </c>
      <c r="E176" s="80" t="str">
        <f>IF('Source NewCleanData'!$C1718="lesson5",'Source NewCleanData'!F1718,"")</f>
        <v>2018-05-03T19:25:38.377Z</v>
      </c>
      <c r="F176" t="str">
        <f t="shared" si="16"/>
        <v>Correct</v>
      </c>
      <c r="G176">
        <f>COUNTIF($C$6:$C$204,"="&amp;C176)</f>
        <v>4</v>
      </c>
      <c r="H176" s="90" t="str">
        <f t="shared" si="17"/>
        <v/>
      </c>
    </row>
    <row r="177" spans="1:8" x14ac:dyDescent="0.3">
      <c r="A177">
        <f>VLOOKUP(C177,'UniqueAuthor#s'!$V$5:$W$61,2,TRUE)</f>
        <v>48</v>
      </c>
      <c r="B177" t="str">
        <f>IF('Source NewCleanData'!$C1737="lesson5",'Source NewCleanData'!C1737,"")</f>
        <v>lesson5</v>
      </c>
      <c r="C177">
        <f>IF('Source NewCleanData'!$C1737="lesson5",'Source NewCleanData'!D1737,"")</f>
        <v>872801156</v>
      </c>
      <c r="D177" t="str">
        <f>IF('Source NewCleanData'!$C1737="lesson5",'Source NewCleanData'!E1737,"")</f>
        <v>ensuresT=#So#T;</v>
      </c>
      <c r="E177" s="80" t="str">
        <f>IF('Source NewCleanData'!$C1737="lesson5",'Source NewCleanData'!F1737,"")</f>
        <v>2018-04-27T12:53:32.063Z</v>
      </c>
      <c r="F177" t="str">
        <f t="shared" si="16"/>
        <v>Correct</v>
      </c>
      <c r="G177">
        <f>COUNTIF($C$6:$C$204,"="&amp;C177)</f>
        <v>1</v>
      </c>
      <c r="H177" s="90" t="str">
        <f t="shared" si="17"/>
        <v/>
      </c>
    </row>
    <row r="178" spans="1:8" x14ac:dyDescent="0.3">
      <c r="A178">
        <f>VLOOKUP(C178,'UniqueAuthor#s'!$V$5:$W$61,2,TRUE)</f>
        <v>49</v>
      </c>
      <c r="B178" t="str">
        <f>IF('Source NewCleanData'!$C1748="lesson5",'Source NewCleanData'!C1748,"")</f>
        <v>lesson5</v>
      </c>
      <c r="C178">
        <f>IF('Source NewCleanData'!$C1748="lesson5",'Source NewCleanData'!D1748,"")</f>
        <v>888277516</v>
      </c>
      <c r="D178" t="str">
        <f>IF('Source NewCleanData'!$C1748="lesson5",'Source NewCleanData'!E1748,"")</f>
        <v>ensuresT=Reverse(S);</v>
      </c>
      <c r="E178" s="80" t="str">
        <f>IF('Source NewCleanData'!$C1748="lesson5",'Source NewCleanData'!F1748,"")</f>
        <v>2018-04-24T16:44:09.288Z</v>
      </c>
      <c r="F178" t="str">
        <f t="shared" si="16"/>
        <v>Incorrect</v>
      </c>
      <c r="H178" s="90" t="str">
        <f t="shared" si="17"/>
        <v/>
      </c>
    </row>
    <row r="179" spans="1:8" x14ac:dyDescent="0.3">
      <c r="A179">
        <f>VLOOKUP(C179,'UniqueAuthor#s'!$V$5:$W$61,2,TRUE)</f>
        <v>49</v>
      </c>
      <c r="B179" t="str">
        <f>IF('Source NewCleanData'!$C1749="lesson5",'Source NewCleanData'!C1749,"")</f>
        <v>lesson5</v>
      </c>
      <c r="C179">
        <f>IF('Source NewCleanData'!$C1749="lesson5",'Source NewCleanData'!D1749,"")</f>
        <v>888277516</v>
      </c>
      <c r="D179" t="str">
        <f>IF('Source NewCleanData'!$C1749="lesson5",'Source NewCleanData'!E1749,"")</f>
        <v>ensuresT=#S;</v>
      </c>
      <c r="E179" s="80" t="str">
        <f>IF('Source NewCleanData'!$C1749="lesson5",'Source NewCleanData'!F1749,"")</f>
        <v>2018-04-24T16:44:29.961Z</v>
      </c>
      <c r="F179" t="str">
        <f t="shared" si="16"/>
        <v>Incorrect</v>
      </c>
      <c r="H179" s="90" t="str">
        <f t="shared" si="17"/>
        <v/>
      </c>
    </row>
    <row r="180" spans="1:8" x14ac:dyDescent="0.3">
      <c r="A180">
        <f>VLOOKUP(C180,'UniqueAuthor#s'!$V$5:$W$61,2,TRUE)</f>
        <v>49</v>
      </c>
      <c r="B180" t="str">
        <f>IF('Source NewCleanData'!$C1750="lesson5",'Source NewCleanData'!C1750,"")</f>
        <v>lesson5</v>
      </c>
      <c r="C180">
        <f>IF('Source NewCleanData'!$C1750="lesson5",'Source NewCleanData'!D1750,"")</f>
        <v>888277516</v>
      </c>
      <c r="D180" t="str">
        <f>IF('Source NewCleanData'!$C1750="lesson5",'Source NewCleanData'!E1750,"")</f>
        <v>ensuresT=Reverse(#S);</v>
      </c>
      <c r="E180" s="80" t="str">
        <f>IF('Source NewCleanData'!$C1750="lesson5",'Source NewCleanData'!F1750,"")</f>
        <v>2018-04-24T16:44:45.072Z</v>
      </c>
      <c r="F180" t="str">
        <f t="shared" si="16"/>
        <v>Incorrect</v>
      </c>
      <c r="H180" s="90" t="str">
        <f t="shared" si="17"/>
        <v/>
      </c>
    </row>
    <row r="181" spans="1:8" x14ac:dyDescent="0.3">
      <c r="A181">
        <f>VLOOKUP(C181,'UniqueAuthor#s'!$V$5:$W$61,2,TRUE)</f>
        <v>49</v>
      </c>
      <c r="B181" t="str">
        <f>IF('Source NewCleanData'!$C1751="lesson5",'Source NewCleanData'!C1751,"")</f>
        <v>lesson5</v>
      </c>
      <c r="C181">
        <f>IF('Source NewCleanData'!$C1751="lesson5",'Source NewCleanData'!D1751,"")</f>
        <v>888277516</v>
      </c>
      <c r="D181" t="str">
        <f>IF('Source NewCleanData'!$C1751="lesson5",'Source NewCleanData'!E1751,"")</f>
        <v>ensuresT=#ToReverse(#S);</v>
      </c>
      <c r="E181" s="80" t="str">
        <f>IF('Source NewCleanData'!$C1751="lesson5",'Source NewCleanData'!F1751,"")</f>
        <v>2018-04-24T16:45:26.934Z</v>
      </c>
      <c r="F181" t="str">
        <f t="shared" si="16"/>
        <v>Incorrect</v>
      </c>
      <c r="H181" s="90" t="str">
        <f t="shared" si="17"/>
        <v/>
      </c>
    </row>
    <row r="182" spans="1:8" x14ac:dyDescent="0.3">
      <c r="A182">
        <f>VLOOKUP(C182,'UniqueAuthor#s'!$V$5:$W$61,2,TRUE)</f>
        <v>49</v>
      </c>
      <c r="B182" t="str">
        <f>IF('Source NewCleanData'!$C1752="lesson5",'Source NewCleanData'!C1752,"")</f>
        <v>lesson5</v>
      </c>
      <c r="C182">
        <f>IF('Source NewCleanData'!$C1752="lesson5",'Source NewCleanData'!D1752,"")</f>
        <v>888277516</v>
      </c>
      <c r="D182" t="str">
        <f>IF('Source NewCleanData'!$C1752="lesson5",'Source NewCleanData'!E1752,"")</f>
        <v>ensuresT=#To#R;</v>
      </c>
      <c r="E182" s="80" t="str">
        <f>IF('Source NewCleanData'!$C1752="lesson5",'Source NewCleanData'!F1752,"")</f>
        <v>2018-04-24T16:46:08.105Z</v>
      </c>
      <c r="F182" t="str">
        <f t="shared" si="16"/>
        <v>Incorrect</v>
      </c>
      <c r="H182" s="90" t="str">
        <f t="shared" si="17"/>
        <v/>
      </c>
    </row>
    <row r="183" spans="1:8" x14ac:dyDescent="0.3">
      <c r="A183">
        <f>VLOOKUP(C183,'UniqueAuthor#s'!$V$5:$W$61,2,TRUE)</f>
        <v>49</v>
      </c>
      <c r="B183" t="str">
        <f>IF('Source NewCleanData'!$C1753="lesson5",'Source NewCleanData'!C1753,"")</f>
        <v>lesson5</v>
      </c>
      <c r="C183">
        <f>IF('Source NewCleanData'!$C1753="lesson5",'Source NewCleanData'!D1753,"")</f>
        <v>888277516</v>
      </c>
      <c r="D183" t="str">
        <f>IF('Source NewCleanData'!$C1753="lesson5",'Source NewCleanData'!E1753,"")</f>
        <v>ensuresT=#To#S;</v>
      </c>
      <c r="E183" s="80" t="str">
        <f>IF('Source NewCleanData'!$C1753="lesson5",'Source NewCleanData'!F1753,"")</f>
        <v>2018-04-24T16:46:19.324Z</v>
      </c>
      <c r="F183" t="str">
        <f t="shared" si="16"/>
        <v>Incorrect</v>
      </c>
      <c r="H183" s="90" t="str">
        <f t="shared" si="17"/>
        <v/>
      </c>
    </row>
    <row r="184" spans="1:8" x14ac:dyDescent="0.3">
      <c r="A184">
        <f>VLOOKUP(C184,'UniqueAuthor#s'!$V$5:$W$61,2,TRUE)</f>
        <v>49</v>
      </c>
      <c r="B184" t="str">
        <f>IF('Source NewCleanData'!$C1754="lesson5",'Source NewCleanData'!C1754,"")</f>
        <v>lesson5</v>
      </c>
      <c r="C184">
        <f>IF('Source NewCleanData'!$C1754="lesson5",'Source NewCleanData'!D1754,"")</f>
        <v>888277516</v>
      </c>
      <c r="D184" t="str">
        <f>IF('Source NewCleanData'!$C1754="lesson5",'Source NewCleanData'!E1754,"")</f>
        <v>ensuresT=#To#Sand|S|=0;</v>
      </c>
      <c r="E184" s="80" t="str">
        <f>IF('Source NewCleanData'!$C1754="lesson5",'Source NewCleanData'!F1754,"")</f>
        <v>2018-04-24T16:47:15.713Z</v>
      </c>
      <c r="F184" t="str">
        <f t="shared" si="16"/>
        <v>Incorrect</v>
      </c>
      <c r="H184" s="90" t="str">
        <f t="shared" si="17"/>
        <v/>
      </c>
    </row>
    <row r="185" spans="1:8" x14ac:dyDescent="0.3">
      <c r="A185">
        <f>VLOOKUP(C185,'UniqueAuthor#s'!$V$5:$W$61,2,TRUE)</f>
        <v>49</v>
      </c>
      <c r="B185" t="str">
        <f>IF('Source NewCleanData'!$C1755="lesson5",'Source NewCleanData'!C1755,"")</f>
        <v>lesson5</v>
      </c>
      <c r="C185">
        <f>IF('Source NewCleanData'!$C1755="lesson5",'Source NewCleanData'!D1755,"")</f>
        <v>888277516</v>
      </c>
      <c r="D185" t="str">
        <f>IF('Source NewCleanData'!$C1755="lesson5",'Source NewCleanData'!E1755,"")</f>
        <v>ensuresT=#ToReverse(#S);</v>
      </c>
      <c r="E185" s="80" t="str">
        <f>IF('Source NewCleanData'!$C1755="lesson5",'Source NewCleanData'!F1755,"")</f>
        <v>2018-04-24T16:47:55.988Z</v>
      </c>
      <c r="F185" t="str">
        <f t="shared" si="16"/>
        <v>Incorrect</v>
      </c>
      <c r="H185" s="90" t="str">
        <f t="shared" si="17"/>
        <v/>
      </c>
    </row>
    <row r="186" spans="1:8" x14ac:dyDescent="0.3">
      <c r="A186">
        <f>VLOOKUP(C186,'UniqueAuthor#s'!$V$5:$W$61,2,TRUE)</f>
        <v>49</v>
      </c>
      <c r="B186" t="str">
        <f>IF('Source NewCleanData'!$C1756="lesson5",'Source NewCleanData'!C1756,"")</f>
        <v>lesson5</v>
      </c>
      <c r="C186">
        <f>IF('Source NewCleanData'!$C1756="lesson5",'Source NewCleanData'!D1756,"")</f>
        <v>888277516</v>
      </c>
      <c r="D186" t="str">
        <f>IF('Source NewCleanData'!$C1756="lesson5",'Source NewCleanData'!E1756,"")</f>
        <v>ensuresT=#To#S;</v>
      </c>
      <c r="E186" s="80" t="str">
        <f>IF('Source NewCleanData'!$C1756="lesson5",'Source NewCleanData'!F1756,"")</f>
        <v>2018-04-24T16:48:16.687Z</v>
      </c>
      <c r="F186" t="str">
        <f t="shared" si="16"/>
        <v>Incorrect</v>
      </c>
      <c r="H186" s="90" t="str">
        <f t="shared" si="17"/>
        <v/>
      </c>
    </row>
    <row r="187" spans="1:8" x14ac:dyDescent="0.3">
      <c r="A187">
        <f>VLOOKUP(C187,'UniqueAuthor#s'!$V$5:$W$61,2,TRUE)</f>
        <v>49</v>
      </c>
      <c r="B187" t="str">
        <f>IF('Source NewCleanData'!$C1757="lesson5",'Source NewCleanData'!C1757,"")</f>
        <v>lesson5</v>
      </c>
      <c r="C187">
        <f>IF('Source NewCleanData'!$C1757="lesson5",'Source NewCleanData'!D1757,"")</f>
        <v>888277516</v>
      </c>
      <c r="D187" t="str">
        <f>IF('Source NewCleanData'!$C1757="lesson5",'Source NewCleanData'!E1757,"")</f>
        <v>ensuresT=#So#T;</v>
      </c>
      <c r="E187" s="80" t="str">
        <f>IF('Source NewCleanData'!$C1757="lesson5",'Source NewCleanData'!F1757,"")</f>
        <v>2018-04-24T16:48:58.039Z</v>
      </c>
      <c r="F187" t="str">
        <f t="shared" si="16"/>
        <v>Correct</v>
      </c>
      <c r="G187">
        <f>COUNTIF($C$6:$C$204,"="&amp;C187)</f>
        <v>10</v>
      </c>
      <c r="H187" s="90" t="str">
        <f t="shared" si="17"/>
        <v/>
      </c>
    </row>
    <row r="188" spans="1:8" x14ac:dyDescent="0.3">
      <c r="A188">
        <f>VLOOKUP(C188,'UniqueAuthor#s'!$V$5:$W$61,2,TRUE)</f>
        <v>50</v>
      </c>
      <c r="B188" t="str">
        <f>IF('Source NewCleanData'!$C1773="lesson5",'Source NewCleanData'!C1773,"")</f>
        <v>lesson5</v>
      </c>
      <c r="C188">
        <f>IF('Source NewCleanData'!$C1773="lesson5",'Source NewCleanData'!D1773,"")</f>
        <v>911279847</v>
      </c>
      <c r="D188" t="str">
        <f>IF('Source NewCleanData'!$C1773="lesson5",'Source NewCleanData'!E1773,"")</f>
        <v>ensuresT=&lt;S&gt;oT;</v>
      </c>
      <c r="E188" s="80" t="str">
        <f>IF('Source NewCleanData'!$C1773="lesson5",'Source NewCleanData'!F1773,"")</f>
        <v>2018-05-03T22:21:17.168Z</v>
      </c>
      <c r="F188" t="str">
        <f t="shared" si="16"/>
        <v>Incorrect</v>
      </c>
      <c r="H188" s="90" t="str">
        <f t="shared" si="17"/>
        <v/>
      </c>
    </row>
    <row r="189" spans="1:8" x14ac:dyDescent="0.3">
      <c r="A189">
        <f>VLOOKUP(C189,'UniqueAuthor#s'!$V$5:$W$61,2,TRUE)</f>
        <v>50</v>
      </c>
      <c r="B189" t="str">
        <f>IF('Source NewCleanData'!$C1774="lesson5",'Source NewCleanData'!C1774,"")</f>
        <v>lesson5</v>
      </c>
      <c r="C189">
        <f>IF('Source NewCleanData'!$C1774="lesson5",'Source NewCleanData'!D1774,"")</f>
        <v>911279847</v>
      </c>
      <c r="D189" t="str">
        <f>IF('Source NewCleanData'!$C1774="lesson5",'Source NewCleanData'!E1774,"")</f>
        <v>ensuresT=&lt;#S&gt;o#T;</v>
      </c>
      <c r="E189" s="80" t="str">
        <f>IF('Source NewCleanData'!$C1774="lesson5",'Source NewCleanData'!F1774,"")</f>
        <v>2018-05-03T22:21:57.605Z</v>
      </c>
      <c r="F189" t="str">
        <f t="shared" si="16"/>
        <v>Incorrect</v>
      </c>
      <c r="H189" s="90" t="str">
        <f t="shared" si="17"/>
        <v/>
      </c>
    </row>
    <row r="190" spans="1:8" x14ac:dyDescent="0.3">
      <c r="A190">
        <f>VLOOKUP(C190,'UniqueAuthor#s'!$V$5:$W$61,2,TRUE)</f>
        <v>50</v>
      </c>
      <c r="B190" t="str">
        <f>IF('Source NewCleanData'!$C1775="lesson5",'Source NewCleanData'!C1775,"")</f>
        <v>lesson5</v>
      </c>
      <c r="C190">
        <f>IF('Source NewCleanData'!$C1775="lesson5",'Source NewCleanData'!D1775,"")</f>
        <v>911279847</v>
      </c>
      <c r="D190" t="str">
        <f>IF('Source NewCleanData'!$C1775="lesson5",'Source NewCleanData'!E1775,"")</f>
        <v>ensuresT=#So#T;</v>
      </c>
      <c r="E190" s="80" t="str">
        <f>IF('Source NewCleanData'!$C1775="lesson5",'Source NewCleanData'!F1775,"")</f>
        <v>2018-05-03T22:22:31.279Z</v>
      </c>
      <c r="F190" t="str">
        <f t="shared" si="16"/>
        <v>Correct</v>
      </c>
      <c r="G190">
        <f>COUNTIF($C$6:$C$204,"="&amp;C190)</f>
        <v>3</v>
      </c>
      <c r="H190" s="90" t="str">
        <f t="shared" si="17"/>
        <v/>
      </c>
    </row>
    <row r="191" spans="1:8" x14ac:dyDescent="0.3">
      <c r="A191">
        <f>VLOOKUP(C191,'UniqueAuthor#s'!$V$5:$W$61,2,TRUE)</f>
        <v>51</v>
      </c>
      <c r="B191" t="str">
        <f>IF('Source NewCleanData'!$C1791="lesson5",'Source NewCleanData'!C1791,"")</f>
        <v>lesson5</v>
      </c>
      <c r="C191">
        <f>IF('Source NewCleanData'!$C1791="lesson5",'Source NewCleanData'!D1791,"")</f>
        <v>939957168</v>
      </c>
      <c r="D191" t="str">
        <f>IF('Source NewCleanData'!$C1791="lesson5",'Source NewCleanData'!E1791,"")</f>
        <v>ensuresT=#So#T;</v>
      </c>
      <c r="E191" s="80" t="str">
        <f>IF('Source NewCleanData'!$C1791="lesson5",'Source NewCleanData'!F1791,"")</f>
        <v>2018-04-25T00:40:02.203Z</v>
      </c>
      <c r="F191" t="str">
        <f t="shared" si="16"/>
        <v>Correct</v>
      </c>
      <c r="G191">
        <f>COUNTIF($C$6:$C$204,"="&amp;C191)</f>
        <v>1</v>
      </c>
      <c r="H191" s="90" t="str">
        <f t="shared" si="17"/>
        <v/>
      </c>
    </row>
    <row r="192" spans="1:8" x14ac:dyDescent="0.3">
      <c r="A192">
        <f>VLOOKUP(C192,'UniqueAuthor#s'!$V$5:$W$61,2,TRUE)</f>
        <v>52</v>
      </c>
      <c r="B192" t="str">
        <f>IF('Source NewCleanData'!$C1812="lesson5",'Source NewCleanData'!C1812,"")</f>
        <v>lesson5</v>
      </c>
      <c r="C192">
        <f>IF('Source NewCleanData'!$C1812="lesson5",'Source NewCleanData'!D1812,"")</f>
        <v>942151132</v>
      </c>
      <c r="D192" t="str">
        <f>IF('Source NewCleanData'!$C1812="lesson5",'Source NewCleanData'!E1812,"")</f>
        <v>ensuresT=#So#T;</v>
      </c>
      <c r="E192" s="80" t="str">
        <f>IF('Source NewCleanData'!$C1812="lesson5",'Source NewCleanData'!F1812,"")</f>
        <v>2018-04-25T22:05:56.577Z</v>
      </c>
      <c r="F192" t="str">
        <f t="shared" si="16"/>
        <v>Correct</v>
      </c>
      <c r="G192">
        <f>COUNTIF($C$6:$C$204,"="&amp;C192)</f>
        <v>1</v>
      </c>
      <c r="H192" s="90" t="str">
        <f t="shared" si="17"/>
        <v/>
      </c>
    </row>
    <row r="193" spans="1:8" x14ac:dyDescent="0.3">
      <c r="A193">
        <f>VLOOKUP(C193,'UniqueAuthor#s'!$V$5:$W$61,2,TRUE)</f>
        <v>53</v>
      </c>
      <c r="B193" t="str">
        <f>IF('Source NewCleanData'!$C1828="lesson5",'Source NewCleanData'!C1828,"")</f>
        <v>lesson5</v>
      </c>
      <c r="C193">
        <f>IF('Source NewCleanData'!$C1828="lesson5",'Source NewCleanData'!D1828,"")</f>
        <v>968474708</v>
      </c>
      <c r="D193" t="str">
        <f>IF('Source NewCleanData'!$C1828="lesson5",'Source NewCleanData'!E1828,"")</f>
        <v>ensuresT=#S;</v>
      </c>
      <c r="E193" s="80" t="str">
        <f>IF('Source NewCleanData'!$C1828="lesson5",'Source NewCleanData'!F1828,"")</f>
        <v>2018-04-26T15:16:46.267Z</v>
      </c>
      <c r="F193" t="str">
        <f t="shared" si="16"/>
        <v>Incorrect</v>
      </c>
      <c r="H193" s="90" t="str">
        <f t="shared" si="17"/>
        <v/>
      </c>
    </row>
    <row r="194" spans="1:8" x14ac:dyDescent="0.3">
      <c r="A194">
        <f>VLOOKUP(C194,'UniqueAuthor#s'!$V$5:$W$61,2,TRUE)</f>
        <v>53</v>
      </c>
      <c r="B194" t="str">
        <f>IF('Source NewCleanData'!$C1829="lesson5",'Source NewCleanData'!C1829,"")</f>
        <v>lesson5</v>
      </c>
      <c r="C194">
        <f>IF('Source NewCleanData'!$C1829="lesson5",'Source NewCleanData'!D1829,"")</f>
        <v>968474708</v>
      </c>
      <c r="D194" t="str">
        <f>IF('Source NewCleanData'!$C1829="lesson5",'Source NewCleanData'!E1829,"")</f>
        <v>ensuresT=#So#T;</v>
      </c>
      <c r="E194" s="80" t="str">
        <f>IF('Source NewCleanData'!$C1829="lesson5",'Source NewCleanData'!F1829,"")</f>
        <v>2018-04-26T15:17:10.175Z</v>
      </c>
      <c r="F194" t="str">
        <f t="shared" si="16"/>
        <v>Correct</v>
      </c>
      <c r="G194">
        <f>COUNTIF($C$6:$C$204,"="&amp;C194)</f>
        <v>2</v>
      </c>
      <c r="H194" s="90" t="str">
        <f t="shared" si="17"/>
        <v/>
      </c>
    </row>
    <row r="195" spans="1:8" x14ac:dyDescent="0.3">
      <c r="A195">
        <f>VLOOKUP(C195,'UniqueAuthor#s'!$V$5:$W$61,2,TRUE)</f>
        <v>54</v>
      </c>
      <c r="B195" t="str">
        <f>IF('Source NewCleanData'!$C1858="lesson5",'Source NewCleanData'!C1858,"")</f>
        <v>lesson5</v>
      </c>
      <c r="C195">
        <f>IF('Source NewCleanData'!$C1858="lesson5",'Source NewCleanData'!D1858,"")</f>
        <v>969072171</v>
      </c>
      <c r="D195" t="str">
        <f>IF('Source NewCleanData'!$C1858="lesson5",'Source NewCleanData'!E1858,"")</f>
        <v>ensuresT=&lt;S&gt;o#T;</v>
      </c>
      <c r="E195" s="80" t="str">
        <f>IF('Source NewCleanData'!$C1858="lesson5",'Source NewCleanData'!F1858,"")</f>
        <v>2018-04-26T00:01:43.641Z</v>
      </c>
      <c r="F195" t="str">
        <f t="shared" si="16"/>
        <v>Incorrect</v>
      </c>
      <c r="H195" s="90" t="str">
        <f t="shared" si="17"/>
        <v/>
      </c>
    </row>
    <row r="196" spans="1:8" x14ac:dyDescent="0.3">
      <c r="A196">
        <f>VLOOKUP(C196,'UniqueAuthor#s'!$V$5:$W$61,2,TRUE)</f>
        <v>54</v>
      </c>
      <c r="B196" t="str">
        <f>IF('Source NewCleanData'!$C1859="lesson5",'Source NewCleanData'!C1859,"")</f>
        <v>lesson5</v>
      </c>
      <c r="C196">
        <f>IF('Source NewCleanData'!$C1859="lesson5",'Source NewCleanData'!D1859,"")</f>
        <v>969072171</v>
      </c>
      <c r="D196" t="str">
        <f>IF('Source NewCleanData'!$C1859="lesson5",'Source NewCleanData'!E1859,"")</f>
        <v>ensuresT=#So#T;</v>
      </c>
      <c r="E196" s="80" t="str">
        <f>IF('Source NewCleanData'!$C1859="lesson5",'Source NewCleanData'!F1859,"")</f>
        <v>2018-04-26T00:02:06.059Z</v>
      </c>
      <c r="F196" t="str">
        <f t="shared" si="16"/>
        <v>Correct</v>
      </c>
      <c r="G196">
        <f>COUNTIF($C$6:$C$204,"="&amp;C196)</f>
        <v>2</v>
      </c>
      <c r="H196" s="90" t="str">
        <f t="shared" si="17"/>
        <v/>
      </c>
    </row>
    <row r="197" spans="1:8" x14ac:dyDescent="0.3">
      <c r="A197">
        <f>VLOOKUP(C197,'UniqueAuthor#s'!$V$5:$W$61,2,TRUE)</f>
        <v>55</v>
      </c>
      <c r="B197" t="str">
        <f>IF('Source NewCleanData'!$C1892="lesson5",'Source NewCleanData'!C1892,"")</f>
        <v>lesson5</v>
      </c>
      <c r="C197">
        <f>IF('Source NewCleanData'!$C1892="lesson5",'Source NewCleanData'!D1892,"")</f>
        <v>982683562</v>
      </c>
      <c r="D197" t="str">
        <f>IF('Source NewCleanData'!$C1892="lesson5",'Source NewCleanData'!E1892,"")</f>
        <v>ensuresT=#To&lt;Temp&gt;;</v>
      </c>
      <c r="E197" s="80" t="str">
        <f>IF('Source NewCleanData'!$C1892="lesson5",'Source NewCleanData'!F1892,"")</f>
        <v>2018-04-30T01:28:40.877Z</v>
      </c>
      <c r="F197" t="str">
        <f t="shared" si="16"/>
        <v>Incorrect</v>
      </c>
      <c r="H197" s="90" t="str">
        <f t="shared" si="17"/>
        <v/>
      </c>
    </row>
    <row r="198" spans="1:8" x14ac:dyDescent="0.3">
      <c r="A198">
        <f>VLOOKUP(C198,'UniqueAuthor#s'!$V$5:$W$61,2,TRUE)</f>
        <v>55</v>
      </c>
      <c r="B198" t="str">
        <f>IF('Source NewCleanData'!$C1893="lesson5",'Source NewCleanData'!C1893,"")</f>
        <v>lesson5</v>
      </c>
      <c r="C198">
        <f>IF('Source NewCleanData'!$C1893="lesson5",'Source NewCleanData'!D1893,"")</f>
        <v>982683562</v>
      </c>
      <c r="D198" t="str">
        <f>IF('Source NewCleanData'!$C1893="lesson5",'Source NewCleanData'!E1893,"")</f>
        <v>ensuresT=#ToPrt_Btwn(0,1,S);</v>
      </c>
      <c r="E198" s="80" t="str">
        <f>IF('Source NewCleanData'!$C1893="lesson5",'Source NewCleanData'!F1893,"")</f>
        <v>2018-04-30T01:30:32.195Z</v>
      </c>
      <c r="F198" t="str">
        <f t="shared" ref="F198:F204" si="18">IF(OR($D198=$R$9,$D198=$R$10,$D198=$R$11,$D198=$R$12,$D198=$R$13),"Correct","Incorrect")</f>
        <v>Incorrect</v>
      </c>
      <c r="H198" s="90" t="str">
        <f t="shared" ref="H198:H204" si="19">IF(AND($G198&gt;0,$F198="Incorrect"),"Gave Up","")</f>
        <v/>
      </c>
    </row>
    <row r="199" spans="1:8" x14ac:dyDescent="0.3">
      <c r="A199">
        <f>VLOOKUP(C199,'UniqueAuthor#s'!$V$5:$W$61,2,TRUE)</f>
        <v>55</v>
      </c>
      <c r="B199" t="str">
        <f>IF('Source NewCleanData'!$C1894="lesson5",'Source NewCleanData'!C1894,"")</f>
        <v>lesson5</v>
      </c>
      <c r="C199">
        <f>IF('Source NewCleanData'!$C1894="lesson5",'Source NewCleanData'!D1894,"")</f>
        <v>982683562</v>
      </c>
      <c r="D199" t="str">
        <f>IF('Source NewCleanData'!$C1894="lesson5",'Source NewCleanData'!E1894,"")</f>
        <v>ensuresT=#ToPrt_Btwn(0,1,#S);</v>
      </c>
      <c r="E199" s="80" t="str">
        <f>IF('Source NewCleanData'!$C1894="lesson5",'Source NewCleanData'!F1894,"")</f>
        <v>2018-04-30T01:30:51.427Z</v>
      </c>
      <c r="F199" t="str">
        <f t="shared" si="18"/>
        <v>Incorrect</v>
      </c>
      <c r="H199" s="90" t="str">
        <f t="shared" si="19"/>
        <v/>
      </c>
    </row>
    <row r="200" spans="1:8" x14ac:dyDescent="0.3">
      <c r="A200">
        <f>VLOOKUP(C200,'UniqueAuthor#s'!$V$5:$W$61,2,TRUE)</f>
        <v>55</v>
      </c>
      <c r="B200" t="str">
        <f>IF('Source NewCleanData'!$C1895="lesson5",'Source NewCleanData'!C1895,"")</f>
        <v>lesson5</v>
      </c>
      <c r="C200">
        <f>IF('Source NewCleanData'!$C1895="lesson5",'Source NewCleanData'!D1895,"")</f>
        <v>982683562</v>
      </c>
      <c r="D200" t="str">
        <f>IF('Source NewCleanData'!$C1895="lesson5",'Source NewCleanData'!E1895,"")</f>
        <v>ensuresT=Prt_Btwn(0,1,#S)o#T;</v>
      </c>
      <c r="E200" s="80" t="str">
        <f>IF('Source NewCleanData'!$C1895="lesson5",'Source NewCleanData'!F1895,"")</f>
        <v>2018-04-30T01:33:27.031Z</v>
      </c>
      <c r="F200" t="str">
        <f t="shared" si="18"/>
        <v>Correct</v>
      </c>
      <c r="G200">
        <f>COUNTIF($C$6:$C$204,"="&amp;C200)</f>
        <v>4</v>
      </c>
      <c r="H200" s="90" t="str">
        <f t="shared" si="19"/>
        <v/>
      </c>
    </row>
    <row r="201" spans="1:8" x14ac:dyDescent="0.3">
      <c r="A201">
        <f>VLOOKUP(C201,'UniqueAuthor#s'!$V$5:$W$61,2,TRUE)</f>
        <v>56</v>
      </c>
      <c r="B201" t="str">
        <f>IF('Source NewCleanData'!$C1935="lesson5",'Source NewCleanData'!C1935,"")</f>
        <v>lesson5</v>
      </c>
      <c r="C201">
        <f>IF('Source NewCleanData'!$C1935="lesson5",'Source NewCleanData'!D1935,"")</f>
        <v>986152387</v>
      </c>
      <c r="D201" t="str">
        <f>IF('Source NewCleanData'!$C1935="lesson5",'Source NewCleanData'!E1935,"")</f>
        <v>ensuresT=&lt;Temp&gt;o#T;</v>
      </c>
      <c r="E201" s="80" t="str">
        <f>IF('Source NewCleanData'!$C1935="lesson5",'Source NewCleanData'!F1935,"")</f>
        <v>2018-04-29T20:10:24.039Z</v>
      </c>
      <c r="F201" t="str">
        <f t="shared" si="18"/>
        <v>Incorrect</v>
      </c>
      <c r="H201" s="90" t="str">
        <f t="shared" si="19"/>
        <v/>
      </c>
    </row>
    <row r="202" spans="1:8" x14ac:dyDescent="0.3">
      <c r="A202">
        <f>VLOOKUP(C202,'UniqueAuthor#s'!$V$5:$W$61,2,TRUE)</f>
        <v>56</v>
      </c>
      <c r="B202" t="str">
        <f>IF('Source NewCleanData'!$C1936="lesson5",'Source NewCleanData'!C1936,"")</f>
        <v>lesson5</v>
      </c>
      <c r="C202">
        <f>IF('Source NewCleanData'!$C1936="lesson5",'Source NewCleanData'!D1936,"")</f>
        <v>986152387</v>
      </c>
      <c r="D202" t="str">
        <f>IF('Source NewCleanData'!$C1936="lesson5",'Source NewCleanData'!E1936,"")</f>
        <v>ensuresT=#So#T;</v>
      </c>
      <c r="E202" s="80" t="str">
        <f>IF('Source NewCleanData'!$C1936="lesson5",'Source NewCleanData'!F1936,"")</f>
        <v>2018-04-29T20:11:24.732Z</v>
      </c>
      <c r="F202" t="str">
        <f t="shared" si="18"/>
        <v>Correct</v>
      </c>
      <c r="G202">
        <f>COUNTIF($C$6:$C$204,"="&amp;C202)</f>
        <v>2</v>
      </c>
      <c r="H202" s="90" t="str">
        <f t="shared" si="19"/>
        <v/>
      </c>
    </row>
    <row r="203" spans="1:8" x14ac:dyDescent="0.3">
      <c r="A203">
        <f>VLOOKUP(C203,'UniqueAuthor#s'!$V$5:$W$61,2,TRUE)</f>
        <v>57</v>
      </c>
      <c r="B203" t="str">
        <f>IF('Source NewCleanData'!$C1995="lesson5",'Source NewCleanData'!C1995,"")</f>
        <v>lesson5</v>
      </c>
      <c r="C203">
        <f>IF('Source NewCleanData'!$C1995="lesson5",'Source NewCleanData'!D1995,"")</f>
        <v>993599705</v>
      </c>
      <c r="D203" t="str">
        <f>IF('Source NewCleanData'!$C1995="lesson5",'Source NewCleanData'!E1995,"")</f>
        <v>ensuresT=So#T;</v>
      </c>
      <c r="E203" s="80" t="str">
        <f>IF('Source NewCleanData'!$C1995="lesson5",'Source NewCleanData'!F1995,"")</f>
        <v>2018-04-24T13:01:34.482Z</v>
      </c>
      <c r="F203" t="str">
        <f t="shared" si="18"/>
        <v>Incorrect</v>
      </c>
      <c r="H203" s="90" t="str">
        <f t="shared" si="19"/>
        <v/>
      </c>
    </row>
    <row r="204" spans="1:8" x14ac:dyDescent="0.3">
      <c r="A204">
        <f>VLOOKUP(C204,'UniqueAuthor#s'!$V$5:$W$61,2,TRUE)</f>
        <v>57</v>
      </c>
      <c r="B204" t="str">
        <f>IF('Source NewCleanData'!$C1996="lesson5",'Source NewCleanData'!C1996,"")</f>
        <v>lesson5</v>
      </c>
      <c r="C204">
        <f>IF('Source NewCleanData'!$C1996="lesson5",'Source NewCleanData'!D1996,"")</f>
        <v>993599705</v>
      </c>
      <c r="D204" t="str">
        <f>IF('Source NewCleanData'!$C1996="lesson5",'Source NewCleanData'!E1996,"")</f>
        <v>ensuresT=#So#T;</v>
      </c>
      <c r="E204" s="80" t="str">
        <f>IF('Source NewCleanData'!$C1996="lesson5",'Source NewCleanData'!F1996,"")</f>
        <v>2018-04-24T13:01:46.735Z</v>
      </c>
      <c r="F204" t="str">
        <f t="shared" si="18"/>
        <v>Correct</v>
      </c>
      <c r="G204">
        <f>COUNTIF($C$6:$C$204,"="&amp;C204)</f>
        <v>2</v>
      </c>
      <c r="H204" s="90" t="str">
        <f t="shared" si="19"/>
        <v/>
      </c>
    </row>
    <row r="206" spans="1:8" x14ac:dyDescent="0.3">
      <c r="A206">
        <f>COUNTA(A6:A204)</f>
        <v>199</v>
      </c>
    </row>
  </sheetData>
  <sortState xmlns:xlrd2="http://schemas.microsoft.com/office/spreadsheetml/2017/richdata2" ref="Q20:W27">
    <sortCondition ref="Q20:Q27"/>
  </sortState>
  <mergeCells count="1">
    <mergeCell ref="M5:O5"/>
  </mergeCells>
  <conditionalFormatting sqref="A6:F204">
    <cfRule type="expression" dxfId="29" priority="2">
      <formula>(MOD($A6,2)=1)</formula>
    </cfRule>
  </conditionalFormatting>
  <conditionalFormatting sqref="D6:E204">
    <cfRule type="expression" dxfId="28" priority="3">
      <formula>($F6="Correct")</formula>
    </cfRule>
  </conditionalFormatting>
  <conditionalFormatting sqref="K6:K88">
    <cfRule type="expression" dxfId="27" priority="1">
      <formula>OR($K6=$R$9,$K6=$R$10,$K6=$R$11,$K6=$R$12,$K6=$R$13)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Y215"/>
  <sheetViews>
    <sheetView topLeftCell="E1" zoomScale="140" zoomScaleNormal="140" workbookViewId="0">
      <selection activeCell="M61" sqref="M61:N62"/>
    </sheetView>
  </sheetViews>
  <sheetFormatPr defaultColWidth="11.44140625" defaultRowHeight="14.4" x14ac:dyDescent="0.3"/>
  <cols>
    <col min="1" max="1" width="5.88671875" customWidth="1"/>
    <col min="4" max="4" width="54.33203125" customWidth="1"/>
    <col min="5" max="5" width="15.88671875" style="80" customWidth="1"/>
    <col min="6" max="6" width="10.88671875" customWidth="1"/>
    <col min="9" max="9" width="5.88671875" customWidth="1"/>
    <col min="11" max="11" width="54.6640625" customWidth="1"/>
    <col min="13" max="15" width="17.88671875" customWidth="1"/>
    <col min="16" max="16" width="5.88671875" customWidth="1"/>
    <col min="17" max="17" width="15.33203125" customWidth="1"/>
    <col min="18" max="18" width="28.6640625" customWidth="1"/>
    <col min="22" max="22" width="18.44140625" customWidth="1"/>
    <col min="23" max="23" width="34.44140625" customWidth="1"/>
    <col min="25" max="25" width="48.109375" customWidth="1"/>
  </cols>
  <sheetData>
    <row r="3" spans="1:25" x14ac:dyDescent="0.3">
      <c r="D3" s="3" t="s">
        <v>0</v>
      </c>
      <c r="F3" s="3"/>
      <c r="L3" s="10" t="s">
        <v>1</v>
      </c>
      <c r="M3" s="3"/>
      <c r="N3" s="3"/>
      <c r="O3" s="3"/>
    </row>
    <row r="4" spans="1:25" x14ac:dyDescent="0.3">
      <c r="D4" s="3" t="s">
        <v>762</v>
      </c>
      <c r="E4" s="59" t="s">
        <v>3</v>
      </c>
      <c r="F4" s="3" t="s">
        <v>12</v>
      </c>
      <c r="G4" s="3" t="s">
        <v>4</v>
      </c>
      <c r="H4" s="4" t="s">
        <v>5</v>
      </c>
      <c r="K4" s="3" t="s">
        <v>763</v>
      </c>
      <c r="L4" s="55" t="s">
        <v>7</v>
      </c>
      <c r="M4" s="79"/>
      <c r="N4" s="79"/>
      <c r="O4" s="79"/>
    </row>
    <row r="5" spans="1:25" ht="15" thickBot="1" x14ac:dyDescent="0.35">
      <c r="A5" s="18"/>
      <c r="B5" s="18"/>
      <c r="C5" s="155" t="s">
        <v>9</v>
      </c>
      <c r="D5" s="155" t="s">
        <v>10</v>
      </c>
      <c r="E5" s="60" t="s">
        <v>11</v>
      </c>
      <c r="F5" s="23" t="s">
        <v>667</v>
      </c>
      <c r="G5" s="23" t="s">
        <v>10</v>
      </c>
      <c r="H5" s="23" t="s">
        <v>13</v>
      </c>
      <c r="K5" s="155" t="s">
        <v>10</v>
      </c>
      <c r="L5" s="56" t="s">
        <v>14</v>
      </c>
      <c r="M5" s="157" t="s">
        <v>16</v>
      </c>
      <c r="N5" s="157"/>
      <c r="O5" s="157"/>
    </row>
    <row r="6" spans="1:25" x14ac:dyDescent="0.3">
      <c r="A6">
        <f>VLOOKUP(C6,'UniqueAuthor#s'!$Y$5:$Z$57,2,TRUE)</f>
        <v>1</v>
      </c>
      <c r="B6" t="str">
        <f>IF('Source NewCleanData'!$C19="lesson6",'Source NewCleanData'!C19,"")</f>
        <v>lesson6</v>
      </c>
      <c r="C6">
        <f>IF('Source NewCleanData'!$C19="lesson6",'Source NewCleanData'!D19,"")</f>
        <v>12696425</v>
      </c>
      <c r="D6" t="str">
        <f>IF('Source NewCleanData'!$C19="lesson6",'Source NewCleanData'!E19,"")</f>
        <v>ensuresReverse(S)oT=#So#T;</v>
      </c>
      <c r="E6" s="80" t="str">
        <f>IF('Source NewCleanData'!$C19="lesson6",'Source NewCleanData'!F19,"")</f>
        <v>2018-04-25T19:08:03.071Z</v>
      </c>
      <c r="F6" t="str">
        <f>IF(OR($D6=$R$9,$D6=$R$10),"Correct","Incorrect")</f>
        <v>Incorrect</v>
      </c>
      <c r="H6" s="90" t="str">
        <f t="shared" ref="H6:H69" si="0">IF(AND($G6&gt;0,$F6="Incorrect"),"Gave Up","")</f>
        <v/>
      </c>
      <c r="J6">
        <v>1</v>
      </c>
      <c r="K6" t="s">
        <v>764</v>
      </c>
      <c r="L6">
        <f t="shared" ref="L6:L37" si="1">COUNTIF($D$6:$D$215,"="&amp;$K6)</f>
        <v>45</v>
      </c>
      <c r="Q6" s="41"/>
      <c r="R6" s="42" t="s">
        <v>765</v>
      </c>
      <c r="Y6" s="76" t="s">
        <v>766</v>
      </c>
    </row>
    <row r="7" spans="1:25" x14ac:dyDescent="0.3">
      <c r="A7">
        <f>VLOOKUP(C7,'UniqueAuthor#s'!$Y$5:$Z$57,2,TRUE)</f>
        <v>1</v>
      </c>
      <c r="B7" t="str">
        <f>IF('Source NewCleanData'!$C20="lesson6",'Source NewCleanData'!C20,"")</f>
        <v>lesson6</v>
      </c>
      <c r="C7">
        <f>IF('Source NewCleanData'!$C20="lesson6",'Source NewCleanData'!D20,"")</f>
        <v>12696425</v>
      </c>
      <c r="D7" t="str">
        <f>IF('Source NewCleanData'!$C20="lesson6",'Source NewCleanData'!E20,"")</f>
        <v>ensuresReverse(S)oT=#To#S;</v>
      </c>
      <c r="E7" s="80" t="str">
        <f>IF('Source NewCleanData'!$C20="lesson6",'Source NewCleanData'!F20,"")</f>
        <v>2018-04-25T19:08:15.583Z</v>
      </c>
      <c r="F7" t="str">
        <f t="shared" ref="F7:F70" si="2">IF(OR($D7=$R$9,$D7=$R$10),"Correct","Incorrect")</f>
        <v>Incorrect</v>
      </c>
      <c r="H7" s="90" t="str">
        <f t="shared" si="0"/>
        <v/>
      </c>
      <c r="J7">
        <v>2</v>
      </c>
      <c r="K7" t="s">
        <v>767</v>
      </c>
      <c r="L7">
        <f t="shared" si="1"/>
        <v>25</v>
      </c>
      <c r="M7" s="13" t="s">
        <v>42</v>
      </c>
      <c r="Q7" s="38"/>
      <c r="R7" s="43" t="s">
        <v>23</v>
      </c>
      <c r="Y7" s="77" t="s">
        <v>180</v>
      </c>
    </row>
    <row r="8" spans="1:25" ht="15" thickBot="1" x14ac:dyDescent="0.35">
      <c r="A8">
        <f>VLOOKUP(C8,'UniqueAuthor#s'!$Y$5:$Z$57,2,TRUE)</f>
        <v>1</v>
      </c>
      <c r="B8" t="str">
        <f>IF('Source NewCleanData'!$C21="lesson6",'Source NewCleanData'!C21,"")</f>
        <v>lesson6</v>
      </c>
      <c r="C8">
        <f>IF('Source NewCleanData'!$C21="lesson6",'Source NewCleanData'!D21,"")</f>
        <v>12696425</v>
      </c>
      <c r="D8" t="str">
        <f>IF('Source NewCleanData'!$C21="lesson6",'Source NewCleanData'!E21,"")</f>
        <v>ensuresReverse(S)oT=Reverse(#S)o&lt;#T&gt;;</v>
      </c>
      <c r="E8" s="80" t="str">
        <f>IF('Source NewCleanData'!$C21="lesson6",'Source NewCleanData'!F21,"")</f>
        <v>2018-04-25T19:10:25.078Z</v>
      </c>
      <c r="F8" t="str">
        <f t="shared" si="2"/>
        <v>Incorrect</v>
      </c>
      <c r="H8" s="90" t="str">
        <f t="shared" si="0"/>
        <v/>
      </c>
      <c r="J8">
        <v>3</v>
      </c>
      <c r="K8" t="s">
        <v>768</v>
      </c>
      <c r="L8">
        <f t="shared" si="1"/>
        <v>14</v>
      </c>
      <c r="M8" s="13" t="s">
        <v>42</v>
      </c>
      <c r="Q8" s="67"/>
      <c r="R8" s="109" t="s">
        <v>769</v>
      </c>
      <c r="Y8" s="77" t="s">
        <v>770</v>
      </c>
    </row>
    <row r="9" spans="1:25" x14ac:dyDescent="0.3">
      <c r="A9">
        <f>VLOOKUP(C9,'UniqueAuthor#s'!$Y$5:$Z$57,2,TRUE)</f>
        <v>1</v>
      </c>
      <c r="B9" t="str">
        <f>IF('Source NewCleanData'!$C22="lesson6",'Source NewCleanData'!C22,"")</f>
        <v>lesson6</v>
      </c>
      <c r="C9">
        <f>IF('Source NewCleanData'!$C22="lesson6",'Source NewCleanData'!D22,"")</f>
        <v>12696425</v>
      </c>
      <c r="D9" t="str">
        <f>IF('Source NewCleanData'!$C22="lesson6",'Source NewCleanData'!E22,"")</f>
        <v>ensuresReverse(S)oT=Reverse(#S)o#T;</v>
      </c>
      <c r="E9" s="80" t="str">
        <f>IF('Source NewCleanData'!$C22="lesson6",'Source NewCleanData'!F22,"")</f>
        <v>2018-04-25T19:16:21.045Z</v>
      </c>
      <c r="F9" t="str">
        <f t="shared" si="2"/>
        <v>Correct</v>
      </c>
      <c r="G9">
        <f>COUNTIF($C$6:$C$215,"="&amp;C9)</f>
        <v>4</v>
      </c>
      <c r="H9" s="90" t="str">
        <f t="shared" si="0"/>
        <v/>
      </c>
      <c r="J9">
        <v>4</v>
      </c>
      <c r="K9" t="s">
        <v>771</v>
      </c>
      <c r="L9">
        <f t="shared" si="1"/>
        <v>14</v>
      </c>
      <c r="M9" s="13" t="s">
        <v>42</v>
      </c>
      <c r="N9" s="5" t="s">
        <v>18</v>
      </c>
      <c r="Q9" s="49">
        <v>1</v>
      </c>
      <c r="R9" s="35" t="s">
        <v>764</v>
      </c>
      <c r="Y9" s="77"/>
    </row>
    <row r="10" spans="1:25" x14ac:dyDescent="0.3">
      <c r="A10">
        <f>VLOOKUP(C10,'UniqueAuthor#s'!$Y$5:$Z$57,2,TRUE)</f>
        <v>2</v>
      </c>
      <c r="B10" t="str">
        <f>IF('Source NewCleanData'!$C92="lesson6",'Source NewCleanData'!C92,"")</f>
        <v>lesson6</v>
      </c>
      <c r="C10">
        <f>IF('Source NewCleanData'!$C92="lesson6",'Source NewCleanData'!D92,"")</f>
        <v>18621716</v>
      </c>
      <c r="D10" t="str">
        <f>IF('Source NewCleanData'!$C92="lesson6",'Source NewCleanData'!E92,"")</f>
        <v>ensuresReverse(S)oT=Reverse(#S)o#T;</v>
      </c>
      <c r="E10" s="80" t="str">
        <f>IF('Source NewCleanData'!$C92="lesson6",'Source NewCleanData'!F92,"")</f>
        <v>2018-05-03T21:26:58.882Z</v>
      </c>
      <c r="F10" t="str">
        <f t="shared" si="2"/>
        <v>Correct</v>
      </c>
      <c r="G10">
        <f>COUNTIF($C$6:$C$215,"="&amp;C10)</f>
        <v>1</v>
      </c>
      <c r="H10" s="90" t="str">
        <f t="shared" si="0"/>
        <v/>
      </c>
      <c r="J10">
        <v>5</v>
      </c>
      <c r="K10" t="s">
        <v>772</v>
      </c>
      <c r="L10">
        <f t="shared" si="1"/>
        <v>13</v>
      </c>
      <c r="M10" s="13" t="s">
        <v>42</v>
      </c>
      <c r="N10" s="5" t="s">
        <v>18</v>
      </c>
      <c r="Q10" s="49">
        <v>2</v>
      </c>
      <c r="R10" s="35" t="s">
        <v>773</v>
      </c>
      <c r="Y10" s="77" t="s">
        <v>561</v>
      </c>
    </row>
    <row r="11" spans="1:25" ht="15" thickBot="1" x14ac:dyDescent="0.35">
      <c r="A11">
        <f>VLOOKUP(C11,'UniqueAuthor#s'!$Y$5:$Z$57,2,TRUE)</f>
        <v>3</v>
      </c>
      <c r="B11" t="str">
        <f>IF('Source NewCleanData'!$C200="lesson6",'Source NewCleanData'!C200,"")</f>
        <v>lesson6</v>
      </c>
      <c r="C11">
        <f>IF('Source NewCleanData'!$C200="lesson6",'Source NewCleanData'!D200,"")</f>
        <v>97667106</v>
      </c>
      <c r="D11" t="str">
        <f>IF('Source NewCleanData'!$C200="lesson6",'Source NewCleanData'!E200,"")</f>
        <v>ensuresReverse(S)oT=#So#T;</v>
      </c>
      <c r="E11" s="80" t="str">
        <f>IF('Source NewCleanData'!$C200="lesson6",'Source NewCleanData'!F200,"")</f>
        <v>2018-04-30T02:35:32.864Z</v>
      </c>
      <c r="F11" t="str">
        <f t="shared" si="2"/>
        <v>Incorrect</v>
      </c>
      <c r="H11" s="90" t="str">
        <f t="shared" si="0"/>
        <v/>
      </c>
      <c r="J11">
        <v>6</v>
      </c>
      <c r="K11" t="s">
        <v>774</v>
      </c>
      <c r="L11">
        <f t="shared" si="1"/>
        <v>12</v>
      </c>
      <c r="M11" s="13" t="s">
        <v>42</v>
      </c>
      <c r="Q11" s="50"/>
      <c r="R11" s="44"/>
      <c r="Y11" s="77" t="s">
        <v>678</v>
      </c>
    </row>
    <row r="12" spans="1:25" x14ac:dyDescent="0.3">
      <c r="A12">
        <f>VLOOKUP(C12,'UniqueAuthor#s'!$Y$5:$Z$57,2,TRUE)</f>
        <v>3</v>
      </c>
      <c r="B12" t="str">
        <f>IF('Source NewCleanData'!$C201="lesson6",'Source NewCleanData'!C201,"")</f>
        <v>lesson6</v>
      </c>
      <c r="C12">
        <f>IF('Source NewCleanData'!$C201="lesson6",'Source NewCleanData'!D201,"")</f>
        <v>97667106</v>
      </c>
      <c r="D12" t="str">
        <f>IF('Source NewCleanData'!$C201="lesson6",'Source NewCleanData'!E201,"")</f>
        <v>ensuresReverse(S)oT=Reverse(#S)o#T;</v>
      </c>
      <c r="E12" s="80" t="str">
        <f>IF('Source NewCleanData'!$C201="lesson6",'Source NewCleanData'!F201,"")</f>
        <v>2018-04-30T02:40:50.663Z</v>
      </c>
      <c r="F12" t="str">
        <f t="shared" si="2"/>
        <v>Correct</v>
      </c>
      <c r="G12">
        <f>COUNTIF($C$6:$C$215,"="&amp;C12)</f>
        <v>2</v>
      </c>
      <c r="H12" s="90" t="str">
        <f t="shared" si="0"/>
        <v/>
      </c>
      <c r="J12">
        <v>7</v>
      </c>
      <c r="K12" t="s">
        <v>775</v>
      </c>
      <c r="L12">
        <f t="shared" si="1"/>
        <v>7</v>
      </c>
      <c r="M12" s="13" t="s">
        <v>42</v>
      </c>
      <c r="N12" s="5" t="s">
        <v>18</v>
      </c>
      <c r="Y12" s="77"/>
    </row>
    <row r="13" spans="1:25" ht="15" thickBot="1" x14ac:dyDescent="0.35">
      <c r="A13">
        <f>VLOOKUP(C13,'UniqueAuthor#s'!$Y$5:$Z$57,2,TRUE)</f>
        <v>4</v>
      </c>
      <c r="B13" t="str">
        <f>IF('Source NewCleanData'!$C219="lesson6",'Source NewCleanData'!C219,"")</f>
        <v>lesson6</v>
      </c>
      <c r="C13">
        <f>IF('Source NewCleanData'!$C219="lesson6",'Source NewCleanData'!D219,"")</f>
        <v>106377461</v>
      </c>
      <c r="D13" t="str">
        <f>IF('Source NewCleanData'!$C219="lesson6",'Source NewCleanData'!E219,"")</f>
        <v>ensuresReverse(S)oT=#So#T;</v>
      </c>
      <c r="E13" s="80" t="str">
        <f>IF('Source NewCleanData'!$C219="lesson6",'Source NewCleanData'!F219,"")</f>
        <v>2018-04-24T16:36:46.106Z</v>
      </c>
      <c r="F13" t="str">
        <f t="shared" si="2"/>
        <v>Incorrect</v>
      </c>
      <c r="H13" s="90" t="str">
        <f t="shared" si="0"/>
        <v/>
      </c>
      <c r="J13">
        <v>8</v>
      </c>
      <c r="K13" t="s">
        <v>776</v>
      </c>
      <c r="L13">
        <f t="shared" si="1"/>
        <v>6</v>
      </c>
      <c r="M13" s="13" t="s">
        <v>42</v>
      </c>
      <c r="N13" s="5" t="s">
        <v>18</v>
      </c>
      <c r="Y13" s="77" t="s">
        <v>777</v>
      </c>
    </row>
    <row r="14" spans="1:25" x14ac:dyDescent="0.3">
      <c r="A14">
        <f>VLOOKUP(C14,'UniqueAuthor#s'!$Y$5:$Z$57,2,TRUE)</f>
        <v>4</v>
      </c>
      <c r="B14" t="str">
        <f>IF('Source NewCleanData'!$C220="lesson6",'Source NewCleanData'!C220,"")</f>
        <v>lesson6</v>
      </c>
      <c r="C14">
        <f>IF('Source NewCleanData'!$C220="lesson6",'Source NewCleanData'!D220,"")</f>
        <v>106377461</v>
      </c>
      <c r="D14" t="str">
        <f>IF('Source NewCleanData'!$C220="lesson6",'Source NewCleanData'!E220,"")</f>
        <v>ensuresReverse(S)oT=#To#S;</v>
      </c>
      <c r="E14" s="80" t="str">
        <f>IF('Source NewCleanData'!$C220="lesson6",'Source NewCleanData'!F220,"")</f>
        <v>2018-04-24T16:37:09.230Z</v>
      </c>
      <c r="F14" t="str">
        <f t="shared" si="2"/>
        <v>Incorrect</v>
      </c>
      <c r="H14" s="90" t="str">
        <f t="shared" si="0"/>
        <v/>
      </c>
      <c r="J14">
        <v>9</v>
      </c>
      <c r="K14" t="s">
        <v>778</v>
      </c>
      <c r="L14">
        <f t="shared" si="1"/>
        <v>4</v>
      </c>
      <c r="M14" s="13" t="s">
        <v>42</v>
      </c>
      <c r="N14" s="5" t="s">
        <v>18</v>
      </c>
      <c r="Q14" s="41"/>
      <c r="R14" s="32"/>
      <c r="S14" s="70"/>
      <c r="T14" s="70"/>
      <c r="U14" s="32"/>
      <c r="V14" s="32"/>
      <c r="W14" s="33"/>
      <c r="Y14" s="77" t="s">
        <v>779</v>
      </c>
    </row>
    <row r="15" spans="1:25" x14ac:dyDescent="0.3">
      <c r="A15">
        <f>VLOOKUP(C15,'UniqueAuthor#s'!$Y$5:$Z$57,2,TRUE)</f>
        <v>4</v>
      </c>
      <c r="B15" t="str">
        <f>IF('Source NewCleanData'!$C221="lesson6",'Source NewCleanData'!C221,"")</f>
        <v>lesson6</v>
      </c>
      <c r="C15">
        <f>IF('Source NewCleanData'!$C221="lesson6",'Source NewCleanData'!D221,"")</f>
        <v>106377461</v>
      </c>
      <c r="D15" t="str">
        <f>IF('Source NewCleanData'!$C221="lesson6",'Source NewCleanData'!E221,"")</f>
        <v>ensuresReverse(S)oT=Reverse(S);</v>
      </c>
      <c r="E15" s="80" t="str">
        <f>IF('Source NewCleanData'!$C221="lesson6",'Source NewCleanData'!F221,"")</f>
        <v>2018-04-24T16:42:15.207Z</v>
      </c>
      <c r="F15" t="str">
        <f t="shared" si="2"/>
        <v>Incorrect</v>
      </c>
      <c r="H15" s="90" t="str">
        <f t="shared" si="0"/>
        <v/>
      </c>
      <c r="J15">
        <v>10</v>
      </c>
      <c r="K15" t="s">
        <v>780</v>
      </c>
      <c r="L15">
        <f t="shared" si="1"/>
        <v>4</v>
      </c>
      <c r="M15" s="13" t="s">
        <v>42</v>
      </c>
      <c r="Q15" s="38"/>
      <c r="R15" s="5"/>
      <c r="S15" s="3"/>
      <c r="T15" s="4"/>
      <c r="U15" s="3" t="s">
        <v>45</v>
      </c>
      <c r="V15" s="5"/>
      <c r="W15" s="35"/>
      <c r="Y15" s="77" t="s">
        <v>781</v>
      </c>
    </row>
    <row r="16" spans="1:25" ht="15" thickBot="1" x14ac:dyDescent="0.35">
      <c r="A16">
        <f>VLOOKUP(C16,'UniqueAuthor#s'!$Y$5:$Z$57,2,TRUE)</f>
        <v>4</v>
      </c>
      <c r="B16" t="str">
        <f>IF('Source NewCleanData'!$C222="lesson6",'Source NewCleanData'!C222,"")</f>
        <v>lesson6</v>
      </c>
      <c r="C16">
        <f>IF('Source NewCleanData'!$C222="lesson6",'Source NewCleanData'!D222,"")</f>
        <v>106377461</v>
      </c>
      <c r="D16" t="str">
        <f>IF('Source NewCleanData'!$C222="lesson6",'Source NewCleanData'!E222,"")</f>
        <v>ensuresReverse(S)oT=Reverse(S)oT;</v>
      </c>
      <c r="E16" s="80" t="str">
        <f>IF('Source NewCleanData'!$C222="lesson6",'Source NewCleanData'!F222,"")</f>
        <v>2018-04-24T16:42:46.848Z</v>
      </c>
      <c r="F16" t="str">
        <f t="shared" si="2"/>
        <v>Incorrect</v>
      </c>
      <c r="H16" s="90" t="str">
        <f t="shared" si="0"/>
        <v/>
      </c>
      <c r="J16">
        <v>11</v>
      </c>
      <c r="K16" t="s">
        <v>782</v>
      </c>
      <c r="L16">
        <f t="shared" si="1"/>
        <v>4</v>
      </c>
      <c r="M16" s="13" t="s">
        <v>42</v>
      </c>
      <c r="Q16" s="67"/>
      <c r="R16" s="155" t="s">
        <v>47</v>
      </c>
      <c r="S16" s="155" t="s">
        <v>48</v>
      </c>
      <c r="T16" s="155" t="s">
        <v>49</v>
      </c>
      <c r="U16" s="155" t="str">
        <f xml:space="preserve"> $V$28&amp; " Errors Classified"</f>
        <v xml:space="preserve"> Errors Classified</v>
      </c>
      <c r="V16" s="30" t="s">
        <v>50</v>
      </c>
      <c r="W16" s="37" t="s">
        <v>51</v>
      </c>
      <c r="Y16" s="77" t="s">
        <v>37</v>
      </c>
    </row>
    <row r="17" spans="1:25" x14ac:dyDescent="0.3">
      <c r="A17">
        <f>VLOOKUP(C17,'UniqueAuthor#s'!$Y$5:$Z$57,2,TRUE)</f>
        <v>4</v>
      </c>
      <c r="B17" t="str">
        <f>IF('Source NewCleanData'!$C223="lesson6",'Source NewCleanData'!C223,"")</f>
        <v>lesson6</v>
      </c>
      <c r="C17">
        <f>IF('Source NewCleanData'!$C223="lesson6",'Source NewCleanData'!D223,"")</f>
        <v>106377461</v>
      </c>
      <c r="D17" t="str">
        <f>IF('Source NewCleanData'!$C223="lesson6",'Source NewCleanData'!E223,"")</f>
        <v>ensuresReverse(S)oT=Reverse(T)oS;</v>
      </c>
      <c r="E17" s="80" t="str">
        <f>IF('Source NewCleanData'!$C223="lesson6",'Source NewCleanData'!F223,"")</f>
        <v>2018-04-24T16:44:03.387Z</v>
      </c>
      <c r="F17" t="str">
        <f t="shared" si="2"/>
        <v>Incorrect</v>
      </c>
      <c r="H17" s="90" t="str">
        <f t="shared" si="0"/>
        <v/>
      </c>
      <c r="J17">
        <v>12</v>
      </c>
      <c r="K17" t="s">
        <v>783</v>
      </c>
      <c r="L17">
        <f t="shared" si="1"/>
        <v>3</v>
      </c>
      <c r="M17" s="13" t="s">
        <v>42</v>
      </c>
      <c r="N17" s="5" t="s">
        <v>18</v>
      </c>
      <c r="Q17" s="101">
        <v>1</v>
      </c>
      <c r="R17" s="128" t="s">
        <v>784</v>
      </c>
      <c r="S17" s="7">
        <f>COUNTIF(M$6:O$62,"="&amp;V17)</f>
        <v>23</v>
      </c>
      <c r="T17" s="119">
        <f>S17/(J$62-1)</f>
        <v>0.4107142857142857</v>
      </c>
      <c r="U17" s="108">
        <f>S17/S$25</f>
        <v>0.2839506172839506</v>
      </c>
      <c r="V17" s="5" t="s">
        <v>18</v>
      </c>
      <c r="W17" s="39" t="s">
        <v>54</v>
      </c>
      <c r="Y17" s="77" t="s">
        <v>572</v>
      </c>
    </row>
    <row r="18" spans="1:25" x14ac:dyDescent="0.3">
      <c r="A18">
        <f>VLOOKUP(C18,'UniqueAuthor#s'!$Y$5:$Z$57,2,TRUE)</f>
        <v>4</v>
      </c>
      <c r="B18" t="str">
        <f>IF('Source NewCleanData'!$C224="lesson6",'Source NewCleanData'!C224,"")</f>
        <v>lesson6</v>
      </c>
      <c r="C18">
        <f>IF('Source NewCleanData'!$C224="lesson6",'Source NewCleanData'!D224,"")</f>
        <v>106377461</v>
      </c>
      <c r="D18" t="str">
        <f>IF('Source NewCleanData'!$C224="lesson6",'Source NewCleanData'!E224,"")</f>
        <v>ensuresReverse(S)oT=Reverse(T);</v>
      </c>
      <c r="E18" s="80" t="str">
        <f>IF('Source NewCleanData'!$C224="lesson6",'Source NewCleanData'!F224,"")</f>
        <v>2018-04-24T16:44:28.153Z</v>
      </c>
      <c r="F18" t="str">
        <f t="shared" si="2"/>
        <v>Incorrect</v>
      </c>
      <c r="H18" s="90" t="str">
        <f t="shared" si="0"/>
        <v/>
      </c>
      <c r="J18">
        <v>13</v>
      </c>
      <c r="K18" t="s">
        <v>785</v>
      </c>
      <c r="L18">
        <f t="shared" si="1"/>
        <v>3</v>
      </c>
      <c r="M18" s="13" t="s">
        <v>42</v>
      </c>
      <c r="N18" s="5" t="s">
        <v>18</v>
      </c>
      <c r="Q18" s="101">
        <v>2</v>
      </c>
      <c r="R18" s="128" t="s">
        <v>786</v>
      </c>
      <c r="S18" s="7">
        <f t="shared" ref="S18:S24" si="3">COUNTIF(M$6:O$62,"="&amp;V18)</f>
        <v>3</v>
      </c>
      <c r="T18" s="119">
        <f t="shared" ref="T18:T24" si="4">S18/(J$62-1)</f>
        <v>5.3571428571428568E-2</v>
      </c>
      <c r="U18" s="108">
        <f t="shared" ref="U18:U24" si="5">S18/S$25</f>
        <v>3.7037037037037035E-2</v>
      </c>
      <c r="V18" s="5" t="s">
        <v>19</v>
      </c>
      <c r="W18" s="39" t="s">
        <v>57</v>
      </c>
      <c r="Y18" s="77"/>
    </row>
    <row r="19" spans="1:25" x14ac:dyDescent="0.3">
      <c r="A19">
        <f>VLOOKUP(C19,'UniqueAuthor#s'!$Y$5:$Z$57,2,TRUE)</f>
        <v>4</v>
      </c>
      <c r="B19" t="str">
        <f>IF('Source NewCleanData'!$C225="lesson6",'Source NewCleanData'!C225,"")</f>
        <v>lesson6</v>
      </c>
      <c r="C19">
        <f>IF('Source NewCleanData'!$C225="lesson6",'Source NewCleanData'!D225,"")</f>
        <v>106377461</v>
      </c>
      <c r="D19" t="str">
        <f>IF('Source NewCleanData'!$C225="lesson6",'Source NewCleanData'!E225,"")</f>
        <v>ensuresReverse(S)oT=Reverse(#S)o#T;</v>
      </c>
      <c r="E19" s="80" t="str">
        <f>IF('Source NewCleanData'!$C225="lesson6",'Source NewCleanData'!F225,"")</f>
        <v>2018-04-24T16:48:31.452Z</v>
      </c>
      <c r="F19" t="str">
        <f t="shared" si="2"/>
        <v>Correct</v>
      </c>
      <c r="G19">
        <f>COUNTIF($C$6:$C$215,"="&amp;C19)</f>
        <v>7</v>
      </c>
      <c r="H19" s="90" t="str">
        <f t="shared" si="0"/>
        <v/>
      </c>
      <c r="J19">
        <v>14</v>
      </c>
      <c r="K19" t="s">
        <v>787</v>
      </c>
      <c r="L19">
        <f t="shared" si="1"/>
        <v>3</v>
      </c>
      <c r="M19" s="5" t="s">
        <v>18</v>
      </c>
      <c r="Q19" s="101">
        <v>3</v>
      </c>
      <c r="R19" s="128" t="s">
        <v>788</v>
      </c>
      <c r="S19" s="7">
        <f t="shared" si="3"/>
        <v>0</v>
      </c>
      <c r="T19" s="119">
        <f t="shared" si="4"/>
        <v>0</v>
      </c>
      <c r="U19" s="108">
        <f t="shared" si="5"/>
        <v>0</v>
      </c>
      <c r="V19" s="5" t="s">
        <v>60</v>
      </c>
      <c r="W19" s="35" t="s">
        <v>61</v>
      </c>
      <c r="Y19" s="77" t="s">
        <v>577</v>
      </c>
    </row>
    <row r="20" spans="1:25" x14ac:dyDescent="0.3">
      <c r="A20">
        <f>VLOOKUP(C20,'UniqueAuthor#s'!$Y$5:$Z$57,2,TRUE)</f>
        <v>5</v>
      </c>
      <c r="B20" t="str">
        <f>IF('Source NewCleanData'!$C253="lesson6",'Source NewCleanData'!C253,"")</f>
        <v>lesson6</v>
      </c>
      <c r="C20">
        <f>IF('Source NewCleanData'!$C253="lesson6",'Source NewCleanData'!D253,"")</f>
        <v>171256030</v>
      </c>
      <c r="D20" t="str">
        <f>IF('Source NewCleanData'!$C253="lesson6",'Source NewCleanData'!E253,"")</f>
        <v>ensuresReverse(S)oT=#So#T;</v>
      </c>
      <c r="E20" s="80" t="str">
        <f>IF('Source NewCleanData'!$C253="lesson6",'Source NewCleanData'!F253,"")</f>
        <v>2018-04-26T05:07:57.517Z</v>
      </c>
      <c r="F20" t="str">
        <f t="shared" si="2"/>
        <v>Incorrect</v>
      </c>
      <c r="H20" s="90" t="str">
        <f t="shared" si="0"/>
        <v/>
      </c>
      <c r="J20">
        <v>15</v>
      </c>
      <c r="K20" t="s">
        <v>789</v>
      </c>
      <c r="L20">
        <f t="shared" si="1"/>
        <v>2</v>
      </c>
      <c r="M20" s="13" t="s">
        <v>42</v>
      </c>
      <c r="N20" s="5" t="s">
        <v>18</v>
      </c>
      <c r="Q20" s="101">
        <v>4</v>
      </c>
      <c r="R20" s="128" t="s">
        <v>790</v>
      </c>
      <c r="S20" s="7">
        <f t="shared" si="3"/>
        <v>0</v>
      </c>
      <c r="T20" s="119">
        <f t="shared" si="4"/>
        <v>0</v>
      </c>
      <c r="U20" s="108">
        <f t="shared" si="5"/>
        <v>0</v>
      </c>
      <c r="V20" s="13" t="s">
        <v>63</v>
      </c>
      <c r="W20" s="39" t="s">
        <v>64</v>
      </c>
      <c r="Y20" s="77" t="s">
        <v>580</v>
      </c>
    </row>
    <row r="21" spans="1:25" x14ac:dyDescent="0.3">
      <c r="A21">
        <f>VLOOKUP(C21,'UniqueAuthor#s'!$Y$5:$Z$57,2,TRUE)</f>
        <v>5</v>
      </c>
      <c r="B21" t="str">
        <f>IF('Source NewCleanData'!$C254="lesson6",'Source NewCleanData'!C254,"")</f>
        <v>lesson6</v>
      </c>
      <c r="C21">
        <f>IF('Source NewCleanData'!$C254="lesson6",'Source NewCleanData'!D254,"")</f>
        <v>171256030</v>
      </c>
      <c r="D21" t="str">
        <f>IF('Source NewCleanData'!$C254="lesson6",'Source NewCleanData'!E254,"")</f>
        <v>ensuresReverse(S)oT=Reverse(#S)o#T;</v>
      </c>
      <c r="E21" s="80" t="str">
        <f>IF('Source NewCleanData'!$C254="lesson6",'Source NewCleanData'!F254,"")</f>
        <v>2018-04-26T05:09:41.582Z</v>
      </c>
      <c r="F21" t="str">
        <f t="shared" si="2"/>
        <v>Correct</v>
      </c>
      <c r="G21">
        <f>COUNTIF($C$6:$C$215,"="&amp;C21)</f>
        <v>2</v>
      </c>
      <c r="H21" s="90" t="str">
        <f t="shared" si="0"/>
        <v/>
      </c>
      <c r="J21">
        <v>16</v>
      </c>
      <c r="K21" t="s">
        <v>791</v>
      </c>
      <c r="L21">
        <f t="shared" si="1"/>
        <v>2</v>
      </c>
      <c r="M21" s="13" t="s">
        <v>42</v>
      </c>
      <c r="N21" s="5" t="s">
        <v>18</v>
      </c>
      <c r="Q21" s="101">
        <v>5</v>
      </c>
      <c r="R21" s="128" t="s">
        <v>792</v>
      </c>
      <c r="S21" s="7">
        <f t="shared" si="3"/>
        <v>36</v>
      </c>
      <c r="T21" s="119">
        <f t="shared" si="4"/>
        <v>0.6428571428571429</v>
      </c>
      <c r="U21" s="108">
        <f t="shared" si="5"/>
        <v>0.44444444444444442</v>
      </c>
      <c r="V21" s="13" t="s">
        <v>42</v>
      </c>
      <c r="W21" s="39" t="s">
        <v>67</v>
      </c>
      <c r="Y21" s="77" t="s">
        <v>497</v>
      </c>
    </row>
    <row r="22" spans="1:25" ht="15" thickBot="1" x14ac:dyDescent="0.35">
      <c r="A22">
        <f>VLOOKUP(C22,'UniqueAuthor#s'!$Y$5:$Z$57,2,TRUE)</f>
        <v>6</v>
      </c>
      <c r="B22" t="str">
        <f>IF('Source NewCleanData'!$C301="lesson6",'Source NewCleanData'!C301,"")</f>
        <v>lesson6</v>
      </c>
      <c r="C22">
        <f>IF('Source NewCleanData'!$C301="lesson6",'Source NewCleanData'!D301,"")</f>
        <v>202435402</v>
      </c>
      <c r="D22" t="str">
        <f>IF('Source NewCleanData'!$C301="lesson6",'Source NewCleanData'!E301,"")</f>
        <v>ensuresReverse(S)oT=Reverse(#S)oReverse(#T);</v>
      </c>
      <c r="E22" s="80" t="str">
        <f>IF('Source NewCleanData'!$C301="lesson6",'Source NewCleanData'!F301,"")</f>
        <v>2018-04-23T23:22:00.493Z</v>
      </c>
      <c r="F22" t="str">
        <f t="shared" si="2"/>
        <v>Incorrect</v>
      </c>
      <c r="H22" s="90" t="str">
        <f t="shared" si="0"/>
        <v/>
      </c>
      <c r="J22">
        <v>17</v>
      </c>
      <c r="K22" t="s">
        <v>793</v>
      </c>
      <c r="L22">
        <f t="shared" si="1"/>
        <v>2</v>
      </c>
      <c r="M22" s="13" t="s">
        <v>39</v>
      </c>
      <c r="Q22" s="101">
        <v>6</v>
      </c>
      <c r="R22" s="128" t="s">
        <v>265</v>
      </c>
      <c r="S22" s="7">
        <f t="shared" si="3"/>
        <v>6</v>
      </c>
      <c r="T22" s="119">
        <f t="shared" si="4"/>
        <v>0.10714285714285714</v>
      </c>
      <c r="U22" s="108">
        <f t="shared" si="5"/>
        <v>7.407407407407407E-2</v>
      </c>
      <c r="V22" s="13" t="s">
        <v>69</v>
      </c>
      <c r="W22" s="39" t="s">
        <v>70</v>
      </c>
      <c r="Y22" s="78" t="s">
        <v>254</v>
      </c>
    </row>
    <row r="23" spans="1:25" x14ac:dyDescent="0.3">
      <c r="A23">
        <f>VLOOKUP(C23,'UniqueAuthor#s'!$Y$5:$Z$57,2,TRUE)</f>
        <v>6</v>
      </c>
      <c r="B23" t="str">
        <f>IF('Source NewCleanData'!$C302="lesson6",'Source NewCleanData'!C302,"")</f>
        <v>lesson6</v>
      </c>
      <c r="C23">
        <f>IF('Source NewCleanData'!$C302="lesson6",'Source NewCleanData'!D302,"")</f>
        <v>202435402</v>
      </c>
      <c r="D23" t="str">
        <f>IF('Source NewCleanData'!$C302="lesson6",'Source NewCleanData'!E302,"")</f>
        <v>ensuresReverse(S)oT=Reverse(#T)oReverse(#S);</v>
      </c>
      <c r="E23" s="80" t="str">
        <f>IF('Source NewCleanData'!$C302="lesson6",'Source NewCleanData'!F302,"")</f>
        <v>2018-04-23T23:22:34.970Z</v>
      </c>
      <c r="F23" t="str">
        <f t="shared" si="2"/>
        <v>Incorrect</v>
      </c>
      <c r="H23" s="90" t="str">
        <f t="shared" si="0"/>
        <v/>
      </c>
      <c r="J23">
        <v>18</v>
      </c>
      <c r="K23" t="s">
        <v>794</v>
      </c>
      <c r="L23">
        <f t="shared" si="1"/>
        <v>2</v>
      </c>
      <c r="M23" s="13" t="s">
        <v>42</v>
      </c>
      <c r="Q23" s="101">
        <v>7</v>
      </c>
      <c r="R23" s="128" t="s">
        <v>795</v>
      </c>
      <c r="S23" s="7">
        <f t="shared" si="3"/>
        <v>0</v>
      </c>
      <c r="T23" s="119">
        <f t="shared" si="4"/>
        <v>0</v>
      </c>
      <c r="U23" s="108">
        <f t="shared" si="5"/>
        <v>0</v>
      </c>
      <c r="V23" s="13" t="s">
        <v>36</v>
      </c>
      <c r="W23" s="39" t="s">
        <v>72</v>
      </c>
    </row>
    <row r="24" spans="1:25" x14ac:dyDescent="0.3">
      <c r="A24">
        <f>VLOOKUP(C24,'UniqueAuthor#s'!$Y$5:$Z$57,2,TRUE)</f>
        <v>6</v>
      </c>
      <c r="B24" t="str">
        <f>IF('Source NewCleanData'!$C303="lesson6",'Source NewCleanData'!C303,"")</f>
        <v>lesson6</v>
      </c>
      <c r="C24">
        <f>IF('Source NewCleanData'!$C303="lesson6",'Source NewCleanData'!D303,"")</f>
        <v>202435402</v>
      </c>
      <c r="D24" t="str">
        <f>IF('Source NewCleanData'!$C303="lesson6",'Source NewCleanData'!E303,"")</f>
        <v>ensuresReverse(S)oT=Reverse(#S)o#T;</v>
      </c>
      <c r="E24" s="80" t="str">
        <f>IF('Source NewCleanData'!$C303="lesson6",'Source NewCleanData'!F303,"")</f>
        <v>2018-04-23T23:24:32.537Z</v>
      </c>
      <c r="F24" t="str">
        <f t="shared" si="2"/>
        <v>Correct</v>
      </c>
      <c r="G24">
        <f>COUNTIF($C$6:$C$215,"="&amp;C24)</f>
        <v>3</v>
      </c>
      <c r="H24" s="90" t="str">
        <f t="shared" si="0"/>
        <v/>
      </c>
      <c r="J24">
        <v>19</v>
      </c>
      <c r="K24" t="s">
        <v>796</v>
      </c>
      <c r="L24">
        <f t="shared" si="1"/>
        <v>2</v>
      </c>
      <c r="M24" s="13" t="s">
        <v>42</v>
      </c>
      <c r="N24" s="5" t="s">
        <v>18</v>
      </c>
      <c r="Q24" s="101">
        <v>8</v>
      </c>
      <c r="R24" s="128" t="s">
        <v>797</v>
      </c>
      <c r="S24" s="7">
        <f t="shared" si="3"/>
        <v>13</v>
      </c>
      <c r="T24" s="119">
        <f t="shared" si="4"/>
        <v>0.23214285714285715</v>
      </c>
      <c r="U24" s="108">
        <f t="shared" si="5"/>
        <v>0.16049382716049382</v>
      </c>
      <c r="V24" s="13" t="s">
        <v>39</v>
      </c>
      <c r="W24" s="39" t="s">
        <v>75</v>
      </c>
    </row>
    <row r="25" spans="1:25" ht="15" thickBot="1" x14ac:dyDescent="0.35">
      <c r="A25">
        <f>VLOOKUP(C25,'UniqueAuthor#s'!$Y$5:$Z$57,2,TRUE)</f>
        <v>7</v>
      </c>
      <c r="B25" t="str">
        <f>IF('Source NewCleanData'!$C353="lesson6",'Source NewCleanData'!C353,"")</f>
        <v>lesson6</v>
      </c>
      <c r="C25">
        <f>IF('Source NewCleanData'!$C353="lesson6",'Source NewCleanData'!D353,"")</f>
        <v>211663413</v>
      </c>
      <c r="D25" t="str">
        <f>IF('Source NewCleanData'!$C353="lesson6",'Source NewCleanData'!E353,"")</f>
        <v>ensuresReverse(S)oT=#S;</v>
      </c>
      <c r="E25" s="80" t="str">
        <f>IF('Source NewCleanData'!$C353="lesson6",'Source NewCleanData'!F353,"")</f>
        <v>2018-04-30T02:02:14.710Z</v>
      </c>
      <c r="F25" t="str">
        <f t="shared" si="2"/>
        <v>Incorrect</v>
      </c>
      <c r="H25" s="90" t="str">
        <f t="shared" si="0"/>
        <v/>
      </c>
      <c r="J25">
        <v>20</v>
      </c>
      <c r="K25" t="s">
        <v>798</v>
      </c>
      <c r="L25">
        <f t="shared" si="1"/>
        <v>2</v>
      </c>
      <c r="M25" s="13" t="s">
        <v>42</v>
      </c>
      <c r="Q25" s="67"/>
      <c r="R25" s="18"/>
      <c r="S25" s="123">
        <f>SUM(S17:S24)</f>
        <v>81</v>
      </c>
      <c r="T25" s="127"/>
      <c r="U25" s="126">
        <f>SUM(U17:U24)</f>
        <v>1</v>
      </c>
      <c r="V25" s="40"/>
      <c r="W25" s="44"/>
    </row>
    <row r="26" spans="1:25" x14ac:dyDescent="0.3">
      <c r="A26">
        <f>VLOOKUP(C26,'UniqueAuthor#s'!$Y$5:$Z$57,2,TRUE)</f>
        <v>7</v>
      </c>
      <c r="B26" t="str">
        <f>IF('Source NewCleanData'!$C354="lesson6",'Source NewCleanData'!C354,"")</f>
        <v>lesson6</v>
      </c>
      <c r="C26">
        <f>IF('Source NewCleanData'!$C354="lesson6",'Source NewCleanData'!D354,"")</f>
        <v>211663413</v>
      </c>
      <c r="D26" t="str">
        <f>IF('Source NewCleanData'!$C354="lesson6",'Source NewCleanData'!E354,"")</f>
        <v>ensuresReverse(S)oT=#So#T;</v>
      </c>
      <c r="E26" s="80" t="str">
        <f>IF('Source NewCleanData'!$C354="lesson6",'Source NewCleanData'!F354,"")</f>
        <v>2018-04-30T02:02:26.885Z</v>
      </c>
      <c r="F26" t="str">
        <f t="shared" si="2"/>
        <v>Incorrect</v>
      </c>
      <c r="H26" s="90" t="str">
        <f t="shared" si="0"/>
        <v/>
      </c>
      <c r="J26">
        <v>21</v>
      </c>
      <c r="K26" t="s">
        <v>799</v>
      </c>
      <c r="L26">
        <f t="shared" si="1"/>
        <v>2</v>
      </c>
      <c r="M26" s="13" t="s">
        <v>42</v>
      </c>
    </row>
    <row r="27" spans="1:25" ht="15" thickBot="1" x14ac:dyDescent="0.35">
      <c r="A27">
        <f>VLOOKUP(C27,'UniqueAuthor#s'!$Y$5:$Z$57,2,TRUE)</f>
        <v>7</v>
      </c>
      <c r="B27" t="str">
        <f>IF('Source NewCleanData'!$C355="lesson6",'Source NewCleanData'!C355,"")</f>
        <v>lesson6</v>
      </c>
      <c r="C27">
        <f>IF('Source NewCleanData'!$C355="lesson6",'Source NewCleanData'!D355,"")</f>
        <v>211663413</v>
      </c>
      <c r="D27" t="str">
        <f>IF('Source NewCleanData'!$C355="lesson6",'Source NewCleanData'!E355,"")</f>
        <v>ensuresReverse(S)oT=#To#S;</v>
      </c>
      <c r="E27" s="80" t="str">
        <f>IF('Source NewCleanData'!$C355="lesson6",'Source NewCleanData'!F355,"")</f>
        <v>2018-04-30T02:02:40.921Z</v>
      </c>
      <c r="F27" t="str">
        <f t="shared" si="2"/>
        <v>Incorrect</v>
      </c>
      <c r="H27" s="90" t="str">
        <f t="shared" si="0"/>
        <v/>
      </c>
      <c r="J27">
        <v>22</v>
      </c>
      <c r="K27" t="s">
        <v>800</v>
      </c>
      <c r="L27">
        <f t="shared" si="1"/>
        <v>2</v>
      </c>
      <c r="M27" s="13" t="s">
        <v>42</v>
      </c>
      <c r="N27" s="5" t="s">
        <v>18</v>
      </c>
    </row>
    <row r="28" spans="1:25" x14ac:dyDescent="0.3">
      <c r="A28">
        <f>VLOOKUP(C28,'UniqueAuthor#s'!$Y$5:$Z$57,2,TRUE)</f>
        <v>7</v>
      </c>
      <c r="B28" t="str">
        <f>IF('Source NewCleanData'!$C356="lesson6",'Source NewCleanData'!C356,"")</f>
        <v>lesson6</v>
      </c>
      <c r="C28">
        <f>IF('Source NewCleanData'!$C356="lesson6",'Source NewCleanData'!D356,"")</f>
        <v>211663413</v>
      </c>
      <c r="D28" t="str">
        <f>IF('Source NewCleanData'!$C356="lesson6",'Source NewCleanData'!E356,"")</f>
        <v>ensuresReverse(S)oT=#S;</v>
      </c>
      <c r="E28" s="80" t="str">
        <f>IF('Source NewCleanData'!$C356="lesson6",'Source NewCleanData'!F356,"")</f>
        <v>2018-04-30T02:03:10.803Z</v>
      </c>
      <c r="F28" t="str">
        <f t="shared" si="2"/>
        <v>Incorrect</v>
      </c>
      <c r="H28" s="90" t="str">
        <f t="shared" si="0"/>
        <v/>
      </c>
      <c r="J28">
        <v>23</v>
      </c>
      <c r="K28" t="s">
        <v>801</v>
      </c>
      <c r="L28">
        <f t="shared" si="1"/>
        <v>2</v>
      </c>
      <c r="M28" s="13" t="s">
        <v>39</v>
      </c>
      <c r="Q28" s="41"/>
      <c r="R28" s="70" t="s">
        <v>90</v>
      </c>
      <c r="S28" s="33"/>
      <c r="T28" s="5"/>
      <c r="U28" s="5"/>
      <c r="V28" s="5"/>
      <c r="W28" s="5"/>
    </row>
    <row r="29" spans="1:25" x14ac:dyDescent="0.3">
      <c r="A29">
        <f>VLOOKUP(C29,'UniqueAuthor#s'!$Y$5:$Z$57,2,TRUE)</f>
        <v>7</v>
      </c>
      <c r="B29" t="str">
        <f>IF('Source NewCleanData'!$C357="lesson6",'Source NewCleanData'!C357,"")</f>
        <v>lesson6</v>
      </c>
      <c r="C29">
        <f>IF('Source NewCleanData'!$C357="lesson6",'Source NewCleanData'!D357,"")</f>
        <v>211663413</v>
      </c>
      <c r="D29" t="str">
        <f>IF('Source NewCleanData'!$C357="lesson6",'Source NewCleanData'!E357,"")</f>
        <v>ensuresReverse(S)oT=#S;</v>
      </c>
      <c r="E29" s="80" t="str">
        <f>IF('Source NewCleanData'!$C357="lesson6",'Source NewCleanData'!F357,"")</f>
        <v>2018-04-30T02:04:55.910Z</v>
      </c>
      <c r="F29" t="str">
        <f t="shared" si="2"/>
        <v>Incorrect</v>
      </c>
      <c r="H29" s="90" t="str">
        <f t="shared" si="0"/>
        <v/>
      </c>
      <c r="J29">
        <v>24</v>
      </c>
      <c r="K29" t="s">
        <v>802</v>
      </c>
      <c r="L29">
        <f t="shared" si="1"/>
        <v>2</v>
      </c>
      <c r="M29" s="13" t="s">
        <v>39</v>
      </c>
      <c r="Q29" s="38"/>
      <c r="R29" s="3" t="s">
        <v>92</v>
      </c>
      <c r="S29" s="35"/>
      <c r="T29" s="5"/>
      <c r="U29" s="5"/>
      <c r="V29" s="5"/>
      <c r="W29" s="5"/>
    </row>
    <row r="30" spans="1:25" ht="15" thickBot="1" x14ac:dyDescent="0.35">
      <c r="A30">
        <f>VLOOKUP(C30,'UniqueAuthor#s'!$Y$5:$Z$57,2,TRUE)</f>
        <v>7</v>
      </c>
      <c r="B30" t="str">
        <f>IF('Source NewCleanData'!$C358="lesson6",'Source NewCleanData'!C358,"")</f>
        <v>lesson6</v>
      </c>
      <c r="C30">
        <f>IF('Source NewCleanData'!$C358="lesson6",'Source NewCleanData'!D358,"")</f>
        <v>211663413</v>
      </c>
      <c r="D30" t="str">
        <f>IF('Source NewCleanData'!$C358="lesson6",'Source NewCleanData'!E358,"")</f>
        <v>ensuresReverse(S)oT=#To#S;</v>
      </c>
      <c r="E30" s="80" t="str">
        <f>IF('Source NewCleanData'!$C358="lesson6",'Source NewCleanData'!F358,"")</f>
        <v>2018-04-30T02:05:40.574Z</v>
      </c>
      <c r="F30" t="str">
        <f t="shared" si="2"/>
        <v>Incorrect</v>
      </c>
      <c r="G30">
        <f>COUNTIF($C$6:$C$215,"="&amp;C30)</f>
        <v>6</v>
      </c>
      <c r="H30" s="90" t="str">
        <f t="shared" si="0"/>
        <v>Gave Up</v>
      </c>
      <c r="J30">
        <v>25</v>
      </c>
      <c r="K30" t="s">
        <v>803</v>
      </c>
      <c r="L30">
        <f t="shared" si="1"/>
        <v>1</v>
      </c>
      <c r="M30" s="5" t="s">
        <v>19</v>
      </c>
      <c r="Q30" s="67"/>
      <c r="R30" s="155" t="s">
        <v>10</v>
      </c>
      <c r="S30" s="109" t="s">
        <v>49</v>
      </c>
      <c r="T30" s="3"/>
      <c r="U30" s="3"/>
      <c r="V30" s="3"/>
      <c r="W30" s="3"/>
    </row>
    <row r="31" spans="1:25" x14ac:dyDescent="0.3">
      <c r="A31">
        <f>VLOOKUP(C31,'UniqueAuthor#s'!$Y$5:$Z$57,2,TRUE)</f>
        <v>8</v>
      </c>
      <c r="B31" t="str">
        <f>IF('Source NewCleanData'!$C369="lesson6",'Source NewCleanData'!C369,"")</f>
        <v>lesson6</v>
      </c>
      <c r="C31">
        <f>IF('Source NewCleanData'!$C369="lesson6",'Source NewCleanData'!D369,"")</f>
        <v>244920322</v>
      </c>
      <c r="D31" t="str">
        <f>IF('Source NewCleanData'!$C369="lesson6",'Source NewCleanData'!E369,"")</f>
        <v>ensuresReverse(S)oT=#T;</v>
      </c>
      <c r="E31" s="80" t="str">
        <f>IF('Source NewCleanData'!$C369="lesson6",'Source NewCleanData'!F369,"")</f>
        <v>2018-04-25T18:36:12.938Z</v>
      </c>
      <c r="F31" t="str">
        <f t="shared" si="2"/>
        <v>Incorrect</v>
      </c>
      <c r="H31" s="90" t="str">
        <f t="shared" si="0"/>
        <v/>
      </c>
      <c r="J31">
        <v>26</v>
      </c>
      <c r="K31" t="s">
        <v>804</v>
      </c>
      <c r="L31">
        <f t="shared" si="1"/>
        <v>1</v>
      </c>
      <c r="M31" s="5" t="s">
        <v>18</v>
      </c>
      <c r="Q31" s="49" t="s">
        <v>95</v>
      </c>
      <c r="R31" s="5">
        <f>COUNTIF($G$6:$G$215,"=1")</f>
        <v>10</v>
      </c>
      <c r="S31" s="110">
        <f>R31/'UniqueAuthor#s'!$Z$59</f>
        <v>0.18867924528301888</v>
      </c>
      <c r="T31" s="108"/>
      <c r="U31" s="108"/>
      <c r="V31" s="108"/>
      <c r="W31" s="108"/>
    </row>
    <row r="32" spans="1:25" x14ac:dyDescent="0.3">
      <c r="A32">
        <f>VLOOKUP(C32,'UniqueAuthor#s'!$Y$5:$Z$57,2,TRUE)</f>
        <v>8</v>
      </c>
      <c r="B32" t="str">
        <f>IF('Source NewCleanData'!$C370="lesson6",'Source NewCleanData'!C370,"")</f>
        <v>lesson6</v>
      </c>
      <c r="C32">
        <f>IF('Source NewCleanData'!$C370="lesson6",'Source NewCleanData'!D370,"")</f>
        <v>244920322</v>
      </c>
      <c r="D32" t="str">
        <f>IF('Source NewCleanData'!$C370="lesson6",'Source NewCleanData'!E370,"")</f>
        <v>ensuresReverse(S)oT=#S;</v>
      </c>
      <c r="E32" s="80" t="str">
        <f>IF('Source NewCleanData'!$C370="lesson6",'Source NewCleanData'!F370,"")</f>
        <v>2018-04-25T18:38:00.897Z</v>
      </c>
      <c r="F32" t="str">
        <f t="shared" si="2"/>
        <v>Incorrect</v>
      </c>
      <c r="H32" s="90" t="str">
        <f t="shared" si="0"/>
        <v/>
      </c>
      <c r="J32">
        <v>27</v>
      </c>
      <c r="K32" t="s">
        <v>805</v>
      </c>
      <c r="L32">
        <f t="shared" si="1"/>
        <v>1</v>
      </c>
      <c r="M32" s="13" t="s">
        <v>42</v>
      </c>
      <c r="Q32" s="49" t="s">
        <v>97</v>
      </c>
      <c r="R32" s="5">
        <f>SUM(COUNTIFS($G$6:$G$215, {"=2","=3","=4","=5"}))</f>
        <v>34</v>
      </c>
      <c r="S32" s="110">
        <f>R32/'UniqueAuthor#s'!$Z$59</f>
        <v>0.64150943396226412</v>
      </c>
      <c r="T32" s="108"/>
      <c r="U32" s="108"/>
      <c r="V32" s="108"/>
      <c r="W32" s="108"/>
    </row>
    <row r="33" spans="1:23" x14ac:dyDescent="0.3">
      <c r="A33">
        <f>VLOOKUP(C33,'UniqueAuthor#s'!$Y$5:$Z$57,2,TRUE)</f>
        <v>8</v>
      </c>
      <c r="B33" t="str">
        <f>IF('Source NewCleanData'!$C371="lesson6",'Source NewCleanData'!C371,"")</f>
        <v>lesson6</v>
      </c>
      <c r="C33">
        <f>IF('Source NewCleanData'!$C371="lesson6",'Source NewCleanData'!D371,"")</f>
        <v>244920322</v>
      </c>
      <c r="D33" t="str">
        <f>IF('Source NewCleanData'!$C371="lesson6",'Source NewCleanData'!E371,"")</f>
        <v>ensuresReverse(S)oT=Reverse(#S)o&lt;#Temp&gt;o#T;</v>
      </c>
      <c r="E33" s="80" t="str">
        <f>IF('Source NewCleanData'!$C371="lesson6",'Source NewCleanData'!F371,"")</f>
        <v>2018-04-25T18:44:58.321Z</v>
      </c>
      <c r="F33" t="str">
        <f t="shared" si="2"/>
        <v>Incorrect</v>
      </c>
      <c r="H33" s="90" t="str">
        <f t="shared" si="0"/>
        <v/>
      </c>
      <c r="J33">
        <v>28</v>
      </c>
      <c r="K33" t="s">
        <v>806</v>
      </c>
      <c r="L33">
        <f t="shared" si="1"/>
        <v>1</v>
      </c>
      <c r="M33" s="13" t="s">
        <v>42</v>
      </c>
      <c r="Q33" s="49" t="s">
        <v>99</v>
      </c>
      <c r="R33" s="5">
        <f>SUM(COUNTIFS($G$6:$G$215, {"=6","=7","=8","=9","=10"}))</f>
        <v>6</v>
      </c>
      <c r="S33" s="110">
        <f>R33/'UniqueAuthor#s'!$Z$59</f>
        <v>0.11320754716981132</v>
      </c>
      <c r="T33" s="108"/>
      <c r="U33" s="108"/>
      <c r="V33" s="108"/>
      <c r="W33" s="108"/>
    </row>
    <row r="34" spans="1:23" x14ac:dyDescent="0.3">
      <c r="A34">
        <f>VLOOKUP(C34,'UniqueAuthor#s'!$Y$5:$Z$57,2,TRUE)</f>
        <v>8</v>
      </c>
      <c r="B34" t="str">
        <f>IF('Source NewCleanData'!$C372="lesson6",'Source NewCleanData'!C372,"")</f>
        <v>lesson6</v>
      </c>
      <c r="C34">
        <f>IF('Source NewCleanData'!$C372="lesson6",'Source NewCleanData'!D372,"")</f>
        <v>244920322</v>
      </c>
      <c r="D34" t="str">
        <f>IF('Source NewCleanData'!$C372="lesson6",'Source NewCleanData'!E372,"")</f>
        <v>ensuresReverse(S)oT=Reverse(#S)o#T;</v>
      </c>
      <c r="E34" s="80" t="str">
        <f>IF('Source NewCleanData'!$C372="lesson6",'Source NewCleanData'!F372,"")</f>
        <v>2018-04-25T18:45:08.903Z</v>
      </c>
      <c r="F34" t="str">
        <f t="shared" si="2"/>
        <v>Correct</v>
      </c>
      <c r="G34">
        <f>COUNTIF($C$6:$C$215,"="&amp;C34)</f>
        <v>4</v>
      </c>
      <c r="H34" s="90" t="str">
        <f t="shared" si="0"/>
        <v/>
      </c>
      <c r="J34">
        <v>29</v>
      </c>
      <c r="K34" t="s">
        <v>807</v>
      </c>
      <c r="L34">
        <f t="shared" si="1"/>
        <v>1</v>
      </c>
      <c r="M34" s="13" t="s">
        <v>42</v>
      </c>
      <c r="Q34" s="68" t="s">
        <v>101</v>
      </c>
      <c r="R34" s="5">
        <f>SUM(COUNTIFS($G$6:$G$215, {"=11","=12","=13","=14","=15"}))</f>
        <v>2</v>
      </c>
      <c r="S34" s="110">
        <f>R34/'UniqueAuthor#s'!$Z$59</f>
        <v>3.7735849056603772E-2</v>
      </c>
      <c r="T34" s="108"/>
      <c r="U34" s="108"/>
      <c r="V34" s="108"/>
      <c r="W34" s="108"/>
    </row>
    <row r="35" spans="1:23" x14ac:dyDescent="0.3">
      <c r="A35">
        <f>VLOOKUP(C35,'UniqueAuthor#s'!$Y$5:$Z$57,2,TRUE)</f>
        <v>9</v>
      </c>
      <c r="B35" t="str">
        <f>IF('Source NewCleanData'!$C383="lesson6",'Source NewCleanData'!C383,"")</f>
        <v>lesson6</v>
      </c>
      <c r="C35">
        <f>IF('Source NewCleanData'!$C383="lesson6",'Source NewCleanData'!D383,"")</f>
        <v>246635549</v>
      </c>
      <c r="D35" t="str">
        <f>IF('Source NewCleanData'!$C383="lesson6",'Source NewCleanData'!E383,"")</f>
        <v>ensuresReverse(S)oT=/*expression*/;</v>
      </c>
      <c r="E35" s="80" t="str">
        <f>IF('Source NewCleanData'!$C383="lesson6",'Source NewCleanData'!F383,"")</f>
        <v>2018-05-04T02:18:22.513Z</v>
      </c>
      <c r="F35" t="str">
        <f t="shared" si="2"/>
        <v>Incorrect</v>
      </c>
      <c r="H35" s="90" t="str">
        <f t="shared" si="0"/>
        <v/>
      </c>
      <c r="J35">
        <v>30</v>
      </c>
      <c r="K35" t="s">
        <v>808</v>
      </c>
      <c r="L35">
        <f t="shared" si="1"/>
        <v>1</v>
      </c>
      <c r="M35" s="13" t="s">
        <v>39</v>
      </c>
      <c r="Q35" s="68" t="s">
        <v>103</v>
      </c>
      <c r="R35" s="5">
        <f>SUM(COUNTIFS($G$6:$G$215,{"=16","=17","=18","=19","=20"}))</f>
        <v>0</v>
      </c>
      <c r="S35" s="110">
        <f>R35/'UniqueAuthor#s'!$Z$59</f>
        <v>0</v>
      </c>
      <c r="T35" s="108"/>
      <c r="U35" s="108"/>
      <c r="V35" s="108"/>
      <c r="W35" s="108"/>
    </row>
    <row r="36" spans="1:23" ht="15" thickBot="1" x14ac:dyDescent="0.35">
      <c r="A36">
        <f>VLOOKUP(C36,'UniqueAuthor#s'!$Y$5:$Z$57,2,TRUE)</f>
        <v>9</v>
      </c>
      <c r="B36" t="str">
        <f>IF('Source NewCleanData'!$C384="lesson6",'Source NewCleanData'!C384,"")</f>
        <v>lesson6</v>
      </c>
      <c r="C36">
        <f>IF('Source NewCleanData'!$C384="lesson6",'Source NewCleanData'!D384,"")</f>
        <v>246635549</v>
      </c>
      <c r="D36" t="str">
        <f>IF('Source NewCleanData'!$C384="lesson6",'Source NewCleanData'!E384,"")</f>
        <v>ensuresReverse(S)oT=Reverse(#S)o#T;</v>
      </c>
      <c r="E36" s="80" t="str">
        <f>IF('Source NewCleanData'!$C384="lesson6",'Source NewCleanData'!F384,"")</f>
        <v>2018-05-04T02:22:50.239Z</v>
      </c>
      <c r="F36" t="str">
        <f t="shared" si="2"/>
        <v>Correct</v>
      </c>
      <c r="G36">
        <f>COUNTIF($C$6:$C$215,"="&amp;C36)</f>
        <v>2</v>
      </c>
      <c r="H36" s="90" t="str">
        <f t="shared" si="0"/>
        <v/>
      </c>
      <c r="J36">
        <v>31</v>
      </c>
      <c r="K36" t="s">
        <v>809</v>
      </c>
      <c r="L36">
        <f t="shared" si="1"/>
        <v>1</v>
      </c>
      <c r="M36" s="13" t="s">
        <v>39</v>
      </c>
      <c r="N36" s="13" t="s">
        <v>69</v>
      </c>
      <c r="Q36" s="51" t="s">
        <v>105</v>
      </c>
      <c r="R36" s="18">
        <f>COUNTIF($G$6:$G$215,"&gt;20")</f>
        <v>1</v>
      </c>
      <c r="S36" s="111">
        <f>R36/'UniqueAuthor#s'!$Z$59</f>
        <v>1.8867924528301886E-2</v>
      </c>
      <c r="T36" s="108"/>
      <c r="U36" s="108"/>
      <c r="V36" s="108"/>
      <c r="W36" s="108"/>
    </row>
    <row r="37" spans="1:23" x14ac:dyDescent="0.3">
      <c r="A37">
        <f>VLOOKUP(C37,'UniqueAuthor#s'!$Y$5:$Z$57,2,TRUE)</f>
        <v>10</v>
      </c>
      <c r="B37" t="str">
        <f>IF('Source NewCleanData'!$C423="lesson6",'Source NewCleanData'!C423,"")</f>
        <v>lesson6</v>
      </c>
      <c r="C37">
        <f>IF('Source NewCleanData'!$C423="lesson6",'Source NewCleanData'!D423,"")</f>
        <v>255664131</v>
      </c>
      <c r="D37" t="str">
        <f>IF('Source NewCleanData'!$C423="lesson6",'Source NewCleanData'!E423,"")</f>
        <v>ensuresReverse(S)oT=|S|+|T|;</v>
      </c>
      <c r="E37" s="80" t="str">
        <f>IF('Source NewCleanData'!$C423="lesson6",'Source NewCleanData'!F423,"")</f>
        <v>2018-04-26T17:12:10.259Z</v>
      </c>
      <c r="F37" t="str">
        <f t="shared" si="2"/>
        <v>Incorrect</v>
      </c>
      <c r="H37" s="90" t="str">
        <f t="shared" si="0"/>
        <v/>
      </c>
      <c r="J37">
        <v>32</v>
      </c>
      <c r="K37" t="s">
        <v>810</v>
      </c>
      <c r="L37">
        <f t="shared" si="1"/>
        <v>1</v>
      </c>
      <c r="M37" s="5" t="s">
        <v>18</v>
      </c>
    </row>
    <row r="38" spans="1:23" ht="15" thickBot="1" x14ac:dyDescent="0.35">
      <c r="A38">
        <f>VLOOKUP(C38,'UniqueAuthor#s'!$Y$5:$Z$57,2,TRUE)</f>
        <v>10</v>
      </c>
      <c r="B38" t="str">
        <f>IF('Source NewCleanData'!$C424="lesson6",'Source NewCleanData'!C424,"")</f>
        <v>lesson6</v>
      </c>
      <c r="C38">
        <f>IF('Source NewCleanData'!$C424="lesson6",'Source NewCleanData'!D424,"")</f>
        <v>255664131</v>
      </c>
      <c r="D38" t="str">
        <f>IF('Source NewCleanData'!$C424="lesson6",'Source NewCleanData'!E424,"")</f>
        <v>ensuresReverse(S)oT=Reverse(S)o#T;</v>
      </c>
      <c r="E38" s="80" t="str">
        <f>IF('Source NewCleanData'!$C424="lesson6",'Source NewCleanData'!F424,"")</f>
        <v>2018-04-26T17:13:55.590Z</v>
      </c>
      <c r="F38" t="str">
        <f t="shared" si="2"/>
        <v>Incorrect</v>
      </c>
      <c r="H38" s="90" t="str">
        <f t="shared" si="0"/>
        <v/>
      </c>
      <c r="J38">
        <v>33</v>
      </c>
      <c r="K38" t="s">
        <v>811</v>
      </c>
      <c r="L38">
        <f t="shared" ref="L38:L62" si="6">COUNTIF($D$6:$D$215,"="&amp;$K38)</f>
        <v>1</v>
      </c>
      <c r="M38" s="13" t="s">
        <v>42</v>
      </c>
      <c r="N38" s="5" t="s">
        <v>18</v>
      </c>
    </row>
    <row r="39" spans="1:23" ht="15" thickBot="1" x14ac:dyDescent="0.35">
      <c r="A39">
        <f>VLOOKUP(C39,'UniqueAuthor#s'!$Y$5:$Z$57,2,TRUE)</f>
        <v>10</v>
      </c>
      <c r="B39" t="str">
        <f>IF('Source NewCleanData'!$C425="lesson6",'Source NewCleanData'!C425,"")</f>
        <v>lesson6</v>
      </c>
      <c r="C39">
        <f>IF('Source NewCleanData'!$C425="lesson6",'Source NewCleanData'!D425,"")</f>
        <v>255664131</v>
      </c>
      <c r="D39" t="str">
        <f>IF('Source NewCleanData'!$C425="lesson6",'Source NewCleanData'!E425,"")</f>
        <v>ensuresReverse(S)oT=Reverse(#S)o#T;</v>
      </c>
      <c r="E39" s="80" t="str">
        <f>IF('Source NewCleanData'!$C425="lesson6",'Source NewCleanData'!F425,"")</f>
        <v>2018-04-26T17:17:08.814Z</v>
      </c>
      <c r="F39" t="str">
        <f t="shared" si="2"/>
        <v>Correct</v>
      </c>
      <c r="G39">
        <f>COUNTIF($C$6:$C$215,"="&amp;C39)</f>
        <v>3</v>
      </c>
      <c r="H39" s="90" t="str">
        <f t="shared" si="0"/>
        <v/>
      </c>
      <c r="J39">
        <v>34</v>
      </c>
      <c r="K39" t="s">
        <v>812</v>
      </c>
      <c r="L39">
        <f t="shared" si="6"/>
        <v>1</v>
      </c>
      <c r="M39" s="13" t="s">
        <v>42</v>
      </c>
      <c r="N39" s="5" t="s">
        <v>18</v>
      </c>
      <c r="Q39" s="102"/>
      <c r="R39" s="103" t="s">
        <v>108</v>
      </c>
      <c r="S39" s="104"/>
      <c r="T39" s="5"/>
      <c r="U39" s="5"/>
      <c r="V39" s="5"/>
      <c r="W39" s="5"/>
    </row>
    <row r="40" spans="1:23" x14ac:dyDescent="0.3">
      <c r="A40">
        <f>VLOOKUP(C40,'UniqueAuthor#s'!$Y$5:$Z$57,2,TRUE)</f>
        <v>11</v>
      </c>
      <c r="B40" t="str">
        <f>IF('Source NewCleanData'!$C443="lesson6",'Source NewCleanData'!C443,"")</f>
        <v>lesson6</v>
      </c>
      <c r="C40">
        <f>IF('Source NewCleanData'!$C443="lesson6",'Source NewCleanData'!D443,"")</f>
        <v>256272415</v>
      </c>
      <c r="D40" t="str">
        <f>IF('Source NewCleanData'!$C443="lesson6",'Source NewCleanData'!E443,"")</f>
        <v>ensuresReverse(S)oT=#So#T;</v>
      </c>
      <c r="E40" s="80" t="str">
        <f>IF('Source NewCleanData'!$C443="lesson6",'Source NewCleanData'!F443,"")</f>
        <v>2018-04-26T23:11:37.603Z</v>
      </c>
      <c r="F40" t="str">
        <f t="shared" si="2"/>
        <v>Incorrect</v>
      </c>
      <c r="H40" s="90" t="str">
        <f t="shared" si="0"/>
        <v/>
      </c>
      <c r="J40">
        <v>35</v>
      </c>
      <c r="K40" t="s">
        <v>813</v>
      </c>
      <c r="L40">
        <f t="shared" si="6"/>
        <v>1</v>
      </c>
      <c r="M40" s="13" t="s">
        <v>42</v>
      </c>
      <c r="Q40" s="96" t="s">
        <v>110</v>
      </c>
      <c r="R40" s="7" t="str">
        <f>COUNTIF($H$6:$H$215,"=Gave Up")&amp;" out of "&amp;'UniqueAuthor#s'!$Z$59&amp;" gave up"</f>
        <v>8 out of 53 gave up</v>
      </c>
      <c r="S40" s="112">
        <f>COUNTIF($H$6:$H$244,"=Gave Up")/'UniqueAuthor#s'!$Z$59</f>
        <v>0.15094339622641509</v>
      </c>
      <c r="T40" s="119"/>
      <c r="U40" s="119"/>
      <c r="V40" s="119"/>
      <c r="W40" s="119"/>
    </row>
    <row r="41" spans="1:23" x14ac:dyDescent="0.3">
      <c r="A41">
        <f>VLOOKUP(C41,'UniqueAuthor#s'!$Y$5:$Z$57,2,TRUE)</f>
        <v>11</v>
      </c>
      <c r="B41" t="str">
        <f>IF('Source NewCleanData'!$C444="lesson6",'Source NewCleanData'!C444,"")</f>
        <v>lesson6</v>
      </c>
      <c r="C41">
        <f>IF('Source NewCleanData'!$C444="lesson6",'Source NewCleanData'!D444,"")</f>
        <v>256272415</v>
      </c>
      <c r="D41" t="str">
        <f>IF('Source NewCleanData'!$C444="lesson6",'Source NewCleanData'!E444,"")</f>
        <v>ensuresReverse(S)oT=#To#S;</v>
      </c>
      <c r="E41" s="80" t="str">
        <f>IF('Source NewCleanData'!$C444="lesson6",'Source NewCleanData'!F444,"")</f>
        <v>2018-04-26T23:14:05.542Z</v>
      </c>
      <c r="F41" t="str">
        <f t="shared" si="2"/>
        <v>Incorrect</v>
      </c>
      <c r="H41" s="90" t="str">
        <f t="shared" si="0"/>
        <v/>
      </c>
      <c r="J41">
        <v>36</v>
      </c>
      <c r="K41" t="s">
        <v>814</v>
      </c>
      <c r="L41">
        <f t="shared" si="6"/>
        <v>1</v>
      </c>
      <c r="M41" s="13" t="s">
        <v>42</v>
      </c>
      <c r="Q41" s="38"/>
      <c r="R41" s="5"/>
      <c r="S41" s="94"/>
      <c r="T41" s="105"/>
      <c r="U41" s="105"/>
      <c r="V41" s="105"/>
      <c r="W41" s="105"/>
    </row>
    <row r="42" spans="1:23" x14ac:dyDescent="0.3">
      <c r="A42">
        <f>VLOOKUP(C42,'UniqueAuthor#s'!$Y$5:$Z$57,2,TRUE)</f>
        <v>11</v>
      </c>
      <c r="B42" t="str">
        <f>IF('Source NewCleanData'!$C445="lesson6",'Source NewCleanData'!C445,"")</f>
        <v>lesson6</v>
      </c>
      <c r="C42">
        <f>IF('Source NewCleanData'!$C445="lesson6",'Source NewCleanData'!D445,"")</f>
        <v>256272415</v>
      </c>
      <c r="D42" t="str">
        <f>IF('Source NewCleanData'!$C445="lesson6",'Source NewCleanData'!E445,"")</f>
        <v>ensuresReverse(S)oT=Reverse(#S)o#T;</v>
      </c>
      <c r="E42" s="80" t="str">
        <f>IF('Source NewCleanData'!$C445="lesson6",'Source NewCleanData'!F445,"")</f>
        <v>2018-04-26T23:15:07.181Z</v>
      </c>
      <c r="F42" t="str">
        <f t="shared" si="2"/>
        <v>Correct</v>
      </c>
      <c r="G42">
        <f>COUNTIF($C$6:$C$215,"="&amp;C42)</f>
        <v>3</v>
      </c>
      <c r="H42" s="90" t="str">
        <f t="shared" si="0"/>
        <v/>
      </c>
      <c r="J42">
        <v>37</v>
      </c>
      <c r="K42" t="s">
        <v>815</v>
      </c>
      <c r="L42">
        <f t="shared" si="6"/>
        <v>1</v>
      </c>
      <c r="M42" s="13" t="s">
        <v>42</v>
      </c>
      <c r="N42" t="s">
        <v>18</v>
      </c>
      <c r="Q42" s="100" t="s">
        <v>113</v>
      </c>
      <c r="R42" s="5"/>
      <c r="S42" s="35"/>
      <c r="T42" s="5"/>
      <c r="U42" s="5"/>
      <c r="V42" s="5"/>
      <c r="W42" s="5"/>
    </row>
    <row r="43" spans="1:23" x14ac:dyDescent="0.3">
      <c r="A43">
        <f>VLOOKUP(C43,'UniqueAuthor#s'!$Y$5:$Z$57,2,TRUE)</f>
        <v>12</v>
      </c>
      <c r="B43" t="str">
        <f>IF('Source NewCleanData'!$C493="lesson6",'Source NewCleanData'!C493,"")</f>
        <v>lesson6</v>
      </c>
      <c r="C43">
        <f>IF('Source NewCleanData'!$C493="lesson6",'Source NewCleanData'!D493,"")</f>
        <v>271627384</v>
      </c>
      <c r="D43" t="str">
        <f>IF('Source NewCleanData'!$C493="lesson6",'Source NewCleanData'!E493,"")</f>
        <v>ensuresReverse(S)oT=#So#T;</v>
      </c>
      <c r="E43" s="80" t="str">
        <f>IF('Source NewCleanData'!$C493="lesson6",'Source NewCleanData'!F493,"")</f>
        <v>2018-04-24T03:02:54.299Z</v>
      </c>
      <c r="F43" t="str">
        <f t="shared" si="2"/>
        <v>Incorrect</v>
      </c>
      <c r="H43" s="90" t="str">
        <f t="shared" si="0"/>
        <v/>
      </c>
      <c r="J43">
        <v>38</v>
      </c>
      <c r="K43" t="s">
        <v>816</v>
      </c>
      <c r="L43">
        <f t="shared" si="6"/>
        <v>1</v>
      </c>
      <c r="M43" s="13" t="s">
        <v>42</v>
      </c>
      <c r="N43" t="s">
        <v>18</v>
      </c>
      <c r="Q43" s="101" t="s">
        <v>115</v>
      </c>
      <c r="R43" s="5">
        <f>_xlfn.MINIFS($G$6:$G$215,$H$6:$H$215,"=Gave Up")</f>
        <v>2</v>
      </c>
      <c r="S43" s="35"/>
      <c r="T43" s="5"/>
      <c r="U43" s="5"/>
      <c r="V43" s="5"/>
      <c r="W43" s="5"/>
    </row>
    <row r="44" spans="1:23" x14ac:dyDescent="0.3">
      <c r="A44">
        <f>VLOOKUP(C44,'UniqueAuthor#s'!$Y$5:$Z$57,2,TRUE)</f>
        <v>12</v>
      </c>
      <c r="B44" t="str">
        <f>IF('Source NewCleanData'!$C494="lesson6",'Source NewCleanData'!C494,"")</f>
        <v>lesson6</v>
      </c>
      <c r="C44">
        <f>IF('Source NewCleanData'!$C494="lesson6",'Source NewCleanData'!D494,"")</f>
        <v>271627384</v>
      </c>
      <c r="D44" t="str">
        <f>IF('Source NewCleanData'!$C494="lesson6",'Source NewCleanData'!E494,"")</f>
        <v>ensuresReverse(S)oT=SoT;</v>
      </c>
      <c r="E44" s="80" t="str">
        <f>IF('Source NewCleanData'!$C494="lesson6",'Source NewCleanData'!F494,"")</f>
        <v>2018-04-24T03:04:09.727Z</v>
      </c>
      <c r="F44" t="str">
        <f t="shared" si="2"/>
        <v>Incorrect</v>
      </c>
      <c r="H44" s="90" t="str">
        <f t="shared" si="0"/>
        <v/>
      </c>
      <c r="J44">
        <v>39</v>
      </c>
      <c r="K44" t="s">
        <v>817</v>
      </c>
      <c r="L44">
        <f t="shared" si="6"/>
        <v>1</v>
      </c>
      <c r="M44" s="13" t="s">
        <v>42</v>
      </c>
      <c r="N44" t="s">
        <v>18</v>
      </c>
      <c r="Q44" s="101" t="s">
        <v>117</v>
      </c>
      <c r="R44" s="5">
        <f>_xlfn.MAXIFS($G$6:$G$215,$H$6:$H$215,"=Gave Up")</f>
        <v>12</v>
      </c>
      <c r="S44" s="94"/>
      <c r="T44" s="105"/>
      <c r="U44" s="105"/>
      <c r="V44" s="105"/>
      <c r="W44" s="105"/>
    </row>
    <row r="45" spans="1:23" x14ac:dyDescent="0.3">
      <c r="A45">
        <f>VLOOKUP(C45,'UniqueAuthor#s'!$Y$5:$Z$57,2,TRUE)</f>
        <v>12</v>
      </c>
      <c r="B45" t="str">
        <f>IF('Source NewCleanData'!$C495="lesson6",'Source NewCleanData'!C495,"")</f>
        <v>lesson6</v>
      </c>
      <c r="C45">
        <f>IF('Source NewCleanData'!$C495="lesson6",'Source NewCleanData'!D495,"")</f>
        <v>271627384</v>
      </c>
      <c r="D45" t="str">
        <f>IF('Source NewCleanData'!$C495="lesson6",'Source NewCleanData'!E495,"")</f>
        <v>ensuresReverse(S)oT=SoT;</v>
      </c>
      <c r="E45" s="80" t="str">
        <f>IF('Source NewCleanData'!$C495="lesson6",'Source NewCleanData'!F495,"")</f>
        <v>2018-04-24T03:04:15.407Z</v>
      </c>
      <c r="F45" t="str">
        <f t="shared" si="2"/>
        <v>Incorrect</v>
      </c>
      <c r="H45" s="90" t="str">
        <f t="shared" si="0"/>
        <v/>
      </c>
      <c r="J45">
        <v>40</v>
      </c>
      <c r="K45" t="s">
        <v>818</v>
      </c>
      <c r="L45">
        <f t="shared" si="6"/>
        <v>1</v>
      </c>
      <c r="M45" s="13" t="s">
        <v>42</v>
      </c>
      <c r="N45" t="s">
        <v>18</v>
      </c>
      <c r="Q45" s="96" t="s">
        <v>119</v>
      </c>
      <c r="R45" s="99">
        <f>AVERAGEIF($H$6:$H$215,"=Gave Up",$G$6:$G$215)</f>
        <v>6.25</v>
      </c>
      <c r="S45" s="35"/>
      <c r="T45" s="5"/>
      <c r="U45" s="5"/>
      <c r="V45" s="5"/>
      <c r="W45" s="5"/>
    </row>
    <row r="46" spans="1:23" ht="15" thickBot="1" x14ac:dyDescent="0.35">
      <c r="A46">
        <f>VLOOKUP(C46,'UniqueAuthor#s'!$Y$5:$Z$57,2,TRUE)</f>
        <v>12</v>
      </c>
      <c r="B46" t="str">
        <f>IF('Source NewCleanData'!$C496="lesson6",'Source NewCleanData'!C496,"")</f>
        <v>lesson6</v>
      </c>
      <c r="C46">
        <f>IF('Source NewCleanData'!$C496="lesson6",'Source NewCleanData'!D496,"")</f>
        <v>271627384</v>
      </c>
      <c r="D46" t="str">
        <f>IF('Source NewCleanData'!$C496="lesson6",'Source NewCleanData'!E496,"")</f>
        <v>ensuresReverse(S)oT=Reverse(#S)o#T;</v>
      </c>
      <c r="E46" s="80" t="str">
        <f>IF('Source NewCleanData'!$C496="lesson6",'Source NewCleanData'!F496,"")</f>
        <v>2018-04-24T03:04:55.284Z</v>
      </c>
      <c r="F46" t="str">
        <f t="shared" si="2"/>
        <v>Correct</v>
      </c>
      <c r="G46">
        <f>COUNTIF($C$6:$C$215,"="&amp;C46)</f>
        <v>4</v>
      </c>
      <c r="H46" s="90" t="str">
        <f t="shared" si="0"/>
        <v/>
      </c>
      <c r="J46">
        <v>41</v>
      </c>
      <c r="K46" t="s">
        <v>819</v>
      </c>
      <c r="L46">
        <f t="shared" si="6"/>
        <v>1</v>
      </c>
      <c r="M46" s="13" t="s">
        <v>39</v>
      </c>
      <c r="N46" s="13" t="s">
        <v>69</v>
      </c>
      <c r="Q46" s="97" t="s">
        <v>121</v>
      </c>
      <c r="R46" s="98">
        <f>DSTDEV($G$5:$H$215,1,R48:R49)</f>
        <v>3.6154430670982181</v>
      </c>
      <c r="S46" s="44"/>
      <c r="T46" s="5"/>
      <c r="U46" s="5"/>
      <c r="V46" s="5"/>
      <c r="W46" s="5"/>
    </row>
    <row r="47" spans="1:23" x14ac:dyDescent="0.3">
      <c r="A47">
        <f>VLOOKUP(C47,'UniqueAuthor#s'!$Y$5:$Z$57,2,TRUE)</f>
        <v>13</v>
      </c>
      <c r="B47" t="str">
        <f>IF('Source NewCleanData'!$C503="lesson6",'Source NewCleanData'!C503,"")</f>
        <v>lesson6</v>
      </c>
      <c r="C47">
        <f>IF('Source NewCleanData'!$C503="lesson6",'Source NewCleanData'!D503,"")</f>
        <v>277475471</v>
      </c>
      <c r="D47" t="str">
        <f>IF('Source NewCleanData'!$C503="lesson6",'Source NewCleanData'!E503,"")</f>
        <v>ensuresReverse(S)oT=Reverse(#S)o#T;</v>
      </c>
      <c r="E47" s="80" t="str">
        <f>IF('Source NewCleanData'!$C503="lesson6",'Source NewCleanData'!F503,"")</f>
        <v>2018-04-26T04:27:16.770Z</v>
      </c>
      <c r="F47" t="str">
        <f t="shared" si="2"/>
        <v>Correct</v>
      </c>
      <c r="G47">
        <f>COUNTIF($C$6:$C$215,"="&amp;C47)</f>
        <v>1</v>
      </c>
      <c r="H47" s="90" t="str">
        <f t="shared" si="0"/>
        <v/>
      </c>
      <c r="J47">
        <v>42</v>
      </c>
      <c r="K47" t="s">
        <v>820</v>
      </c>
      <c r="L47">
        <f t="shared" si="6"/>
        <v>1</v>
      </c>
      <c r="M47" s="13" t="s">
        <v>39</v>
      </c>
      <c r="N47" s="13" t="s">
        <v>69</v>
      </c>
    </row>
    <row r="48" spans="1:23" x14ac:dyDescent="0.3">
      <c r="A48">
        <f>VLOOKUP(C48,'UniqueAuthor#s'!$Y$5:$Z$57,2,TRUE)</f>
        <v>14</v>
      </c>
      <c r="B48" t="str">
        <f>IF('Source NewCleanData'!$C548="lesson6",'Source NewCleanData'!C548,"")</f>
        <v>lesson6</v>
      </c>
      <c r="C48">
        <f>IF('Source NewCleanData'!$C548="lesson6",'Source NewCleanData'!D548,"")</f>
        <v>333030749</v>
      </c>
      <c r="D48" t="str">
        <f>IF('Source NewCleanData'!$C548="lesson6",'Source NewCleanData'!E548,"")</f>
        <v>ensuresReverse(S)oT=Reverse(S)oReverse(S)o#T;</v>
      </c>
      <c r="E48" s="80" t="str">
        <f>IF('Source NewCleanData'!$C548="lesson6",'Source NewCleanData'!F548,"")</f>
        <v>2018-04-26T04:23:47.608Z</v>
      </c>
      <c r="F48" t="str">
        <f t="shared" si="2"/>
        <v>Incorrect</v>
      </c>
      <c r="H48" s="90" t="str">
        <f t="shared" si="0"/>
        <v/>
      </c>
      <c r="J48">
        <v>43</v>
      </c>
      <c r="K48" t="s">
        <v>821</v>
      </c>
      <c r="L48">
        <f t="shared" si="6"/>
        <v>1</v>
      </c>
      <c r="M48" s="13" t="s">
        <v>39</v>
      </c>
      <c r="R48" t="s">
        <v>13</v>
      </c>
    </row>
    <row r="49" spans="1:18" x14ac:dyDescent="0.3">
      <c r="A49">
        <f>VLOOKUP(C49,'UniqueAuthor#s'!$Y$5:$Z$57,2,TRUE)</f>
        <v>14</v>
      </c>
      <c r="B49" t="str">
        <f>IF('Source NewCleanData'!$C549="lesson6",'Source NewCleanData'!C549,"")</f>
        <v>lesson6</v>
      </c>
      <c r="C49">
        <f>IF('Source NewCleanData'!$C549="lesson6",'Source NewCleanData'!D549,"")</f>
        <v>333030749</v>
      </c>
      <c r="D49" t="str">
        <f>IF('Source NewCleanData'!$C549="lesson6",'Source NewCleanData'!E549,"")</f>
        <v>ensuresReverse(S)oT=Reverse(#S)o#T;</v>
      </c>
      <c r="E49" s="80" t="str">
        <f>IF('Source NewCleanData'!$C549="lesson6",'Source NewCleanData'!F549,"")</f>
        <v>2018-04-26T04:25:14.196Z</v>
      </c>
      <c r="F49" t="str">
        <f t="shared" si="2"/>
        <v>Correct</v>
      </c>
      <c r="G49">
        <f>COUNTIF($C$6:$C$215,"="&amp;C49)</f>
        <v>2</v>
      </c>
      <c r="H49" s="90" t="str">
        <f t="shared" si="0"/>
        <v/>
      </c>
      <c r="J49">
        <v>44</v>
      </c>
      <c r="K49" t="s">
        <v>822</v>
      </c>
      <c r="L49">
        <f t="shared" si="6"/>
        <v>1</v>
      </c>
      <c r="M49" s="13" t="s">
        <v>42</v>
      </c>
      <c r="N49" t="s">
        <v>18</v>
      </c>
      <c r="R49" t="str">
        <f>"Gave Up"</f>
        <v>Gave Up</v>
      </c>
    </row>
    <row r="50" spans="1:18" x14ac:dyDescent="0.3">
      <c r="A50">
        <f>VLOOKUP(C50,'UniqueAuthor#s'!$Y$5:$Z$57,2,TRUE)</f>
        <v>15</v>
      </c>
      <c r="B50" t="str">
        <f>IF('Source NewCleanData'!$C580="lesson6",'Source NewCleanData'!C580,"")</f>
        <v>lesson6</v>
      </c>
      <c r="C50">
        <f>IF('Source NewCleanData'!$C580="lesson6",'Source NewCleanData'!D580,"")</f>
        <v>353072782</v>
      </c>
      <c r="D50" t="str">
        <f>IF('Source NewCleanData'!$C580="lesson6",'Source NewCleanData'!E580,"")</f>
        <v>ensuresReverse(S)oT=#s;</v>
      </c>
      <c r="E50" s="80" t="str">
        <f>IF('Source NewCleanData'!$C580="lesson6",'Source NewCleanData'!F580,"")</f>
        <v>2018-04-29T19:08:13.470Z</v>
      </c>
      <c r="F50" t="str">
        <f t="shared" si="2"/>
        <v>Incorrect</v>
      </c>
      <c r="H50" s="90" t="str">
        <f t="shared" si="0"/>
        <v/>
      </c>
      <c r="J50">
        <v>45</v>
      </c>
      <c r="K50" t="s">
        <v>823</v>
      </c>
      <c r="L50">
        <f t="shared" si="6"/>
        <v>1</v>
      </c>
      <c r="M50" s="13" t="s">
        <v>69</v>
      </c>
    </row>
    <row r="51" spans="1:18" x14ac:dyDescent="0.3">
      <c r="A51">
        <f>VLOOKUP(C51,'UniqueAuthor#s'!$Y$5:$Z$57,2,TRUE)</f>
        <v>15</v>
      </c>
      <c r="B51" t="str">
        <f>IF('Source NewCleanData'!$C581="lesson6",'Source NewCleanData'!C581,"")</f>
        <v>lesson6</v>
      </c>
      <c r="C51">
        <f>IF('Source NewCleanData'!$C581="lesson6",'Source NewCleanData'!D581,"")</f>
        <v>353072782</v>
      </c>
      <c r="D51" t="str">
        <f>IF('Source NewCleanData'!$C581="lesson6",'Source NewCleanData'!E581,"")</f>
        <v>ensuresReverse(S)oT=#S;</v>
      </c>
      <c r="E51" s="80" t="str">
        <f>IF('Source NewCleanData'!$C581="lesson6",'Source NewCleanData'!F581,"")</f>
        <v>2018-04-29T19:08:21.964Z</v>
      </c>
      <c r="F51" t="str">
        <f t="shared" si="2"/>
        <v>Incorrect</v>
      </c>
      <c r="H51" s="90" t="str">
        <f t="shared" si="0"/>
        <v/>
      </c>
      <c r="J51">
        <v>46</v>
      </c>
      <c r="K51" t="s">
        <v>824</v>
      </c>
      <c r="L51">
        <f t="shared" si="6"/>
        <v>1</v>
      </c>
      <c r="M51" s="13" t="s">
        <v>39</v>
      </c>
    </row>
    <row r="52" spans="1:18" x14ac:dyDescent="0.3">
      <c r="A52">
        <f>VLOOKUP(C52,'UniqueAuthor#s'!$Y$5:$Z$57,2,TRUE)</f>
        <v>15</v>
      </c>
      <c r="B52" t="str">
        <f>IF('Source NewCleanData'!$C582="lesson6",'Source NewCleanData'!C582,"")</f>
        <v>lesson6</v>
      </c>
      <c r="C52">
        <f>IF('Source NewCleanData'!$C582="lesson6",'Source NewCleanData'!D582,"")</f>
        <v>353072782</v>
      </c>
      <c r="D52" t="str">
        <f>IF('Source NewCleanData'!$C582="lesson6",'Source NewCleanData'!E582,"")</f>
        <v>ensuresReverse(S)oT=#T;</v>
      </c>
      <c r="E52" s="80" t="str">
        <f>IF('Source NewCleanData'!$C582="lesson6",'Source NewCleanData'!F582,"")</f>
        <v>2018-04-29T19:08:30.534Z</v>
      </c>
      <c r="F52" t="str">
        <f t="shared" si="2"/>
        <v>Incorrect</v>
      </c>
      <c r="H52" s="90" t="str">
        <f t="shared" si="0"/>
        <v/>
      </c>
      <c r="J52">
        <v>47</v>
      </c>
      <c r="K52" t="s">
        <v>773</v>
      </c>
      <c r="L52">
        <f t="shared" si="6"/>
        <v>1</v>
      </c>
    </row>
    <row r="53" spans="1:18" x14ac:dyDescent="0.3">
      <c r="A53">
        <f>VLOOKUP(C53,'UniqueAuthor#s'!$Y$5:$Z$57,2,TRUE)</f>
        <v>15</v>
      </c>
      <c r="B53" t="str">
        <f>IF('Source NewCleanData'!$C583="lesson6",'Source NewCleanData'!C583,"")</f>
        <v>lesson6</v>
      </c>
      <c r="C53">
        <f>IF('Source NewCleanData'!$C583="lesson6",'Source NewCleanData'!D583,"")</f>
        <v>353072782</v>
      </c>
      <c r="D53" t="str">
        <f>IF('Source NewCleanData'!$C583="lesson6",'Source NewCleanData'!E583,"")</f>
        <v>ensuresReverse(S)oT=SoT;</v>
      </c>
      <c r="E53" s="80" t="str">
        <f>IF('Source NewCleanData'!$C583="lesson6",'Source NewCleanData'!F583,"")</f>
        <v>2018-04-29T19:09:31.631Z</v>
      </c>
      <c r="F53" t="str">
        <f t="shared" si="2"/>
        <v>Incorrect</v>
      </c>
      <c r="H53" s="90" t="str">
        <f t="shared" si="0"/>
        <v/>
      </c>
      <c r="J53">
        <v>48</v>
      </c>
      <c r="K53" t="s">
        <v>825</v>
      </c>
      <c r="L53">
        <f t="shared" si="6"/>
        <v>1</v>
      </c>
      <c r="M53" t="s">
        <v>19</v>
      </c>
    </row>
    <row r="54" spans="1:18" x14ac:dyDescent="0.3">
      <c r="A54">
        <f>VLOOKUP(C54,'UniqueAuthor#s'!$Y$5:$Z$57,2,TRUE)</f>
        <v>15</v>
      </c>
      <c r="B54" t="str">
        <f>IF('Source NewCleanData'!$C584="lesson6",'Source NewCleanData'!C584,"")</f>
        <v>lesson6</v>
      </c>
      <c r="C54">
        <f>IF('Source NewCleanData'!$C584="lesson6",'Source NewCleanData'!D584,"")</f>
        <v>353072782</v>
      </c>
      <c r="D54" t="str">
        <f>IF('Source NewCleanData'!$C584="lesson6",'Source NewCleanData'!E584,"")</f>
        <v>ensuresReverse(S)oT=SoT;</v>
      </c>
      <c r="E54" s="80" t="str">
        <f>IF('Source NewCleanData'!$C584="lesson6",'Source NewCleanData'!F584,"")</f>
        <v>2018-04-29T19:09:36.315Z</v>
      </c>
      <c r="F54" t="str">
        <f t="shared" si="2"/>
        <v>Incorrect</v>
      </c>
      <c r="H54" s="90" t="str">
        <f t="shared" si="0"/>
        <v/>
      </c>
      <c r="J54">
        <v>49</v>
      </c>
      <c r="K54" t="s">
        <v>826</v>
      </c>
      <c r="L54">
        <f t="shared" si="6"/>
        <v>1</v>
      </c>
      <c r="M54" t="s">
        <v>42</v>
      </c>
      <c r="N54" t="s">
        <v>19</v>
      </c>
    </row>
    <row r="55" spans="1:18" x14ac:dyDescent="0.3">
      <c r="A55">
        <f>VLOOKUP(C55,'UniqueAuthor#s'!$Y$5:$Z$57,2,TRUE)</f>
        <v>15</v>
      </c>
      <c r="B55" t="str">
        <f>IF('Source NewCleanData'!$C585="lesson6",'Source NewCleanData'!C585,"")</f>
        <v>lesson6</v>
      </c>
      <c r="C55">
        <f>IF('Source NewCleanData'!$C585="lesson6",'Source NewCleanData'!D585,"")</f>
        <v>353072782</v>
      </c>
      <c r="D55" t="str">
        <f>IF('Source NewCleanData'!$C585="lesson6",'Source NewCleanData'!E585,"")</f>
        <v>ensuresReverse(S)oT=#So#T;</v>
      </c>
      <c r="E55" s="80" t="str">
        <f>IF('Source NewCleanData'!$C585="lesson6",'Source NewCleanData'!F585,"")</f>
        <v>2018-04-29T19:09:46.437Z</v>
      </c>
      <c r="F55" t="str">
        <f t="shared" si="2"/>
        <v>Incorrect</v>
      </c>
      <c r="H55" s="90" t="str">
        <f t="shared" si="0"/>
        <v/>
      </c>
      <c r="J55">
        <v>50</v>
      </c>
      <c r="K55" t="s">
        <v>827</v>
      </c>
      <c r="L55">
        <f t="shared" si="6"/>
        <v>1</v>
      </c>
      <c r="M55" t="s">
        <v>42</v>
      </c>
    </row>
    <row r="56" spans="1:18" x14ac:dyDescent="0.3">
      <c r="A56">
        <f>VLOOKUP(C56,'UniqueAuthor#s'!$Y$5:$Z$57,2,TRUE)</f>
        <v>15</v>
      </c>
      <c r="B56" t="str">
        <f>IF('Source NewCleanData'!$C586="lesson6",'Source NewCleanData'!C586,"")</f>
        <v>lesson6</v>
      </c>
      <c r="C56">
        <f>IF('Source NewCleanData'!$C586="lesson6",'Source NewCleanData'!D586,"")</f>
        <v>353072782</v>
      </c>
      <c r="D56" t="str">
        <f>IF('Source NewCleanData'!$C586="lesson6",'Source NewCleanData'!E586,"")</f>
        <v>ensuresReverse(S)oT=ToS;</v>
      </c>
      <c r="E56" s="80" t="str">
        <f>IF('Source NewCleanData'!$C586="lesson6",'Source NewCleanData'!F586,"")</f>
        <v>2018-04-29T19:09:51.848Z</v>
      </c>
      <c r="F56" t="str">
        <f t="shared" si="2"/>
        <v>Incorrect</v>
      </c>
      <c r="H56" s="90" t="str">
        <f t="shared" si="0"/>
        <v/>
      </c>
      <c r="J56">
        <v>51</v>
      </c>
      <c r="K56" t="s">
        <v>828</v>
      </c>
      <c r="L56">
        <f t="shared" si="6"/>
        <v>1</v>
      </c>
      <c r="M56" t="s">
        <v>42</v>
      </c>
      <c r="N56" t="s">
        <v>18</v>
      </c>
    </row>
    <row r="57" spans="1:18" x14ac:dyDescent="0.3">
      <c r="A57">
        <f>VLOOKUP(C57,'UniqueAuthor#s'!$Y$5:$Z$57,2,TRUE)</f>
        <v>15</v>
      </c>
      <c r="B57" t="str">
        <f>IF('Source NewCleanData'!$C587="lesson6",'Source NewCleanData'!C587,"")</f>
        <v>lesson6</v>
      </c>
      <c r="C57">
        <f>IF('Source NewCleanData'!$C587="lesson6",'Source NewCleanData'!D587,"")</f>
        <v>353072782</v>
      </c>
      <c r="D57" t="str">
        <f>IF('Source NewCleanData'!$C587="lesson6",'Source NewCleanData'!E587,"")</f>
        <v>ensuresReverse(S)oT=#To#S;</v>
      </c>
      <c r="E57" s="80" t="str">
        <f>IF('Source NewCleanData'!$C587="lesson6",'Source NewCleanData'!F587,"")</f>
        <v>2018-04-29T19:10:00.518Z</v>
      </c>
      <c r="F57" t="str">
        <f t="shared" si="2"/>
        <v>Incorrect</v>
      </c>
      <c r="H57" s="90" t="str">
        <f t="shared" si="0"/>
        <v/>
      </c>
      <c r="J57">
        <v>52</v>
      </c>
      <c r="K57" t="s">
        <v>829</v>
      </c>
      <c r="L57">
        <f t="shared" si="6"/>
        <v>1</v>
      </c>
      <c r="M57" t="s">
        <v>39</v>
      </c>
    </row>
    <row r="58" spans="1:18" x14ac:dyDescent="0.3">
      <c r="A58">
        <f>VLOOKUP(C58,'UniqueAuthor#s'!$Y$5:$Z$57,2,TRUE)</f>
        <v>15</v>
      </c>
      <c r="B58" t="str">
        <f>IF('Source NewCleanData'!$C588="lesson6",'Source NewCleanData'!C588,"")</f>
        <v>lesson6</v>
      </c>
      <c r="C58">
        <f>IF('Source NewCleanData'!$C588="lesson6",'Source NewCleanData'!D588,"")</f>
        <v>353072782</v>
      </c>
      <c r="D58" t="str">
        <f>IF('Source NewCleanData'!$C588="lesson6",'Source NewCleanData'!E588,"")</f>
        <v>ensuresReverse(S)oT=SoT;</v>
      </c>
      <c r="E58" s="80" t="str">
        <f>IF('Source NewCleanData'!$C588="lesson6",'Source NewCleanData'!F588,"")</f>
        <v>2018-04-29T19:12:44.493Z</v>
      </c>
      <c r="F58" t="str">
        <f t="shared" si="2"/>
        <v>Incorrect</v>
      </c>
      <c r="H58" s="90" t="str">
        <f t="shared" si="0"/>
        <v/>
      </c>
      <c r="J58">
        <v>53</v>
      </c>
      <c r="K58" t="s">
        <v>830</v>
      </c>
      <c r="L58">
        <f t="shared" si="6"/>
        <v>1</v>
      </c>
      <c r="M58" t="s">
        <v>42</v>
      </c>
      <c r="N58" t="s">
        <v>18</v>
      </c>
    </row>
    <row r="59" spans="1:18" x14ac:dyDescent="0.3">
      <c r="A59">
        <f>VLOOKUP(C59,'UniqueAuthor#s'!$Y$5:$Z$57,2,TRUE)</f>
        <v>15</v>
      </c>
      <c r="B59" t="str">
        <f>IF('Source NewCleanData'!$C589="lesson6",'Source NewCleanData'!C589,"")</f>
        <v>lesson6</v>
      </c>
      <c r="C59">
        <f>IF('Source NewCleanData'!$C589="lesson6",'Source NewCleanData'!D589,"")</f>
        <v>353072782</v>
      </c>
      <c r="D59" t="str">
        <f>IF('Source NewCleanData'!$C589="lesson6",'Source NewCleanData'!E589,"")</f>
        <v>ensuresReverse(S)oT=SoReverse(T);</v>
      </c>
      <c r="E59" s="80" t="str">
        <f>IF('Source NewCleanData'!$C589="lesson6",'Source NewCleanData'!F589,"")</f>
        <v>2018-04-29T19:15:31.224Z</v>
      </c>
      <c r="F59" t="str">
        <f t="shared" si="2"/>
        <v>Incorrect</v>
      </c>
      <c r="H59" s="90" t="str">
        <f t="shared" si="0"/>
        <v/>
      </c>
      <c r="J59">
        <v>54</v>
      </c>
      <c r="K59" t="s">
        <v>831</v>
      </c>
      <c r="L59">
        <f t="shared" si="6"/>
        <v>1</v>
      </c>
      <c r="M59" t="s">
        <v>42</v>
      </c>
    </row>
    <row r="60" spans="1:18" x14ac:dyDescent="0.3">
      <c r="A60">
        <f>VLOOKUP(C60,'UniqueAuthor#s'!$Y$5:$Z$57,2,TRUE)</f>
        <v>15</v>
      </c>
      <c r="B60" t="str">
        <f>IF('Source NewCleanData'!$C590="lesson6",'Source NewCleanData'!C590,"")</f>
        <v>lesson6</v>
      </c>
      <c r="C60">
        <f>IF('Source NewCleanData'!$C590="lesson6",'Source NewCleanData'!D590,"")</f>
        <v>353072782</v>
      </c>
      <c r="D60" t="str">
        <f>IF('Source NewCleanData'!$C590="lesson6",'Source NewCleanData'!E590,"")</f>
        <v>ensuresReverse(S)oT=Reverse(T)oS;</v>
      </c>
      <c r="E60" s="80" t="str">
        <f>IF('Source NewCleanData'!$C590="lesson6",'Source NewCleanData'!F590,"")</f>
        <v>2018-04-29T19:15:39.864Z</v>
      </c>
      <c r="F60" t="str">
        <f t="shared" si="2"/>
        <v>Incorrect</v>
      </c>
      <c r="G60">
        <f>COUNTIF($C$6:$C$215,"="&amp;C60)</f>
        <v>11</v>
      </c>
      <c r="H60" s="90" t="str">
        <f t="shared" si="0"/>
        <v>Gave Up</v>
      </c>
      <c r="J60">
        <v>55</v>
      </c>
      <c r="K60" t="s">
        <v>832</v>
      </c>
      <c r="L60">
        <f t="shared" si="6"/>
        <v>1</v>
      </c>
      <c r="M60" t="s">
        <v>39</v>
      </c>
    </row>
    <row r="61" spans="1:18" x14ac:dyDescent="0.3">
      <c r="A61">
        <f>VLOOKUP(C61,'UniqueAuthor#s'!$Y$5:$Z$57,2,TRUE)</f>
        <v>16</v>
      </c>
      <c r="B61" t="str">
        <f>IF('Source NewCleanData'!$C607="lesson6",'Source NewCleanData'!C607,"")</f>
        <v>lesson6</v>
      </c>
      <c r="C61">
        <f>IF('Source NewCleanData'!$C607="lesson6",'Source NewCleanData'!D607,"")</f>
        <v>377597233</v>
      </c>
      <c r="D61" t="str">
        <f>IF('Source NewCleanData'!$C607="lesson6",'Source NewCleanData'!E607,"")</f>
        <v>ensuresReverse(S)oT=#So#T;</v>
      </c>
      <c r="E61" s="80" t="str">
        <f>IF('Source NewCleanData'!$C607="lesson6",'Source NewCleanData'!F607,"")</f>
        <v>2018-04-26T03:57:22.668Z</v>
      </c>
      <c r="F61" t="str">
        <f t="shared" si="2"/>
        <v>Incorrect</v>
      </c>
      <c r="H61" s="90" t="str">
        <f t="shared" si="0"/>
        <v/>
      </c>
      <c r="J61">
        <v>56</v>
      </c>
      <c r="K61" t="s">
        <v>833</v>
      </c>
      <c r="L61">
        <f t="shared" si="6"/>
        <v>1</v>
      </c>
      <c r="M61" t="s">
        <v>39</v>
      </c>
      <c r="N61" t="s">
        <v>69</v>
      </c>
    </row>
    <row r="62" spans="1:18" x14ac:dyDescent="0.3">
      <c r="A62">
        <f>VLOOKUP(C62,'UniqueAuthor#s'!$Y$5:$Z$57,2,TRUE)</f>
        <v>16</v>
      </c>
      <c r="B62" t="str">
        <f>IF('Source NewCleanData'!$C608="lesson6",'Source NewCleanData'!C608,"")</f>
        <v>lesson6</v>
      </c>
      <c r="C62">
        <f>IF('Source NewCleanData'!$C608="lesson6",'Source NewCleanData'!D608,"")</f>
        <v>377597233</v>
      </c>
      <c r="D62" t="str">
        <f>IF('Source NewCleanData'!$C608="lesson6",'Source NewCleanData'!E608,"")</f>
        <v>ensuresReverse(S)oT=Reverse(#S)o#T;</v>
      </c>
      <c r="E62" s="80" t="str">
        <f>IF('Source NewCleanData'!$C608="lesson6",'Source NewCleanData'!F608,"")</f>
        <v>2018-04-26T03:57:34.403Z</v>
      </c>
      <c r="F62" t="str">
        <f t="shared" si="2"/>
        <v>Correct</v>
      </c>
      <c r="G62">
        <f>COUNTIF($C$6:$C$215,"="&amp;C62)</f>
        <v>2</v>
      </c>
      <c r="H62" s="90" t="str">
        <f t="shared" si="0"/>
        <v/>
      </c>
      <c r="J62">
        <v>57</v>
      </c>
      <c r="K62" t="s">
        <v>834</v>
      </c>
      <c r="L62">
        <f t="shared" si="6"/>
        <v>1</v>
      </c>
      <c r="M62" t="s">
        <v>39</v>
      </c>
      <c r="N62" t="s">
        <v>69</v>
      </c>
    </row>
    <row r="63" spans="1:18" x14ac:dyDescent="0.3">
      <c r="A63">
        <f>VLOOKUP(C63,'UniqueAuthor#s'!$Y$5:$Z$57,2,TRUE)</f>
        <v>17</v>
      </c>
      <c r="B63" t="str">
        <f>IF('Source NewCleanData'!$C632="lesson6",'Source NewCleanData'!C632,"")</f>
        <v>lesson6</v>
      </c>
      <c r="C63">
        <f>IF('Source NewCleanData'!$C632="lesson6",'Source NewCleanData'!D632,"")</f>
        <v>379308075</v>
      </c>
      <c r="D63" t="str">
        <f>IF('Source NewCleanData'!$C632="lesson6",'Source NewCleanData'!E632,"")</f>
        <v>ensuresReverse(S)oT=#S;</v>
      </c>
      <c r="E63" s="80" t="str">
        <f>IF('Source NewCleanData'!$C632="lesson6",'Source NewCleanData'!F632,"")</f>
        <v>2018-04-26T01:24:12.785Z</v>
      </c>
      <c r="F63" t="str">
        <f t="shared" si="2"/>
        <v>Incorrect</v>
      </c>
      <c r="H63" s="90" t="str">
        <f t="shared" si="0"/>
        <v/>
      </c>
    </row>
    <row r="64" spans="1:18" x14ac:dyDescent="0.3">
      <c r="A64">
        <f>VLOOKUP(C64,'UniqueAuthor#s'!$Y$5:$Z$57,2,TRUE)</f>
        <v>17</v>
      </c>
      <c r="B64" t="str">
        <f>IF('Source NewCleanData'!$C633="lesson6",'Source NewCleanData'!C633,"")</f>
        <v>lesson6</v>
      </c>
      <c r="C64">
        <f>IF('Source NewCleanData'!$C633="lesson6",'Source NewCleanData'!D633,"")</f>
        <v>379308075</v>
      </c>
      <c r="D64" t="str">
        <f>IF('Source NewCleanData'!$C633="lesson6",'Source NewCleanData'!E633,"")</f>
        <v>ensuresReverse(S)oT=#T;</v>
      </c>
      <c r="E64" s="80" t="str">
        <f>IF('Source NewCleanData'!$C633="lesson6",'Source NewCleanData'!F633,"")</f>
        <v>2018-04-26T01:25:27.892Z</v>
      </c>
      <c r="F64" t="str">
        <f t="shared" si="2"/>
        <v>Incorrect</v>
      </c>
      <c r="H64" s="90" t="str">
        <f t="shared" si="0"/>
        <v/>
      </c>
    </row>
    <row r="65" spans="1:8" x14ac:dyDescent="0.3">
      <c r="A65">
        <f>VLOOKUP(C65,'UniqueAuthor#s'!$Y$5:$Z$57,2,TRUE)</f>
        <v>17</v>
      </c>
      <c r="B65" t="str">
        <f>IF('Source NewCleanData'!$C634="lesson6",'Source NewCleanData'!C634,"")</f>
        <v>lesson6</v>
      </c>
      <c r="C65">
        <f>IF('Source NewCleanData'!$C634="lesson6",'Source NewCleanData'!D634,"")</f>
        <v>379308075</v>
      </c>
      <c r="D65" t="str">
        <f>IF('Source NewCleanData'!$C634="lesson6",'Source NewCleanData'!E634,"")</f>
        <v>ensuresReverse(S)oT=#To#S;</v>
      </c>
      <c r="E65" s="80" t="str">
        <f>IF('Source NewCleanData'!$C634="lesson6",'Source NewCleanData'!F634,"")</f>
        <v>2018-04-26T01:26:14.028Z</v>
      </c>
      <c r="F65" t="str">
        <f t="shared" si="2"/>
        <v>Incorrect</v>
      </c>
      <c r="H65" s="90" t="str">
        <f t="shared" si="0"/>
        <v/>
      </c>
    </row>
    <row r="66" spans="1:8" x14ac:dyDescent="0.3">
      <c r="A66">
        <f>VLOOKUP(C66,'UniqueAuthor#s'!$Y$5:$Z$57,2,TRUE)</f>
        <v>17</v>
      </c>
      <c r="B66" t="str">
        <f>IF('Source NewCleanData'!$C635="lesson6",'Source NewCleanData'!C635,"")</f>
        <v>lesson6</v>
      </c>
      <c r="C66">
        <f>IF('Source NewCleanData'!$C635="lesson6",'Source NewCleanData'!D635,"")</f>
        <v>379308075</v>
      </c>
      <c r="D66" t="str">
        <f>IF('Source NewCleanData'!$C635="lesson6",'Source NewCleanData'!E635,"")</f>
        <v>ensuresReverse(S)oT=Reverse(#S)o#T;</v>
      </c>
      <c r="E66" s="80" t="str">
        <f>IF('Source NewCleanData'!$C635="lesson6",'Source NewCleanData'!F635,"")</f>
        <v>2018-04-26T01:27:14.622Z</v>
      </c>
      <c r="F66" t="str">
        <f t="shared" si="2"/>
        <v>Correct</v>
      </c>
      <c r="G66">
        <f>COUNTIF($C$6:$C$215,"="&amp;C66)</f>
        <v>4</v>
      </c>
      <c r="H66" s="90" t="str">
        <f t="shared" si="0"/>
        <v/>
      </c>
    </row>
    <row r="67" spans="1:8" x14ac:dyDescent="0.3">
      <c r="A67">
        <f>VLOOKUP(C67,'UniqueAuthor#s'!$Y$5:$Z$57,2,TRUE)</f>
        <v>18</v>
      </c>
      <c r="B67" t="str">
        <f>IF('Source NewCleanData'!$C706="lesson6",'Source NewCleanData'!C706,"")</f>
        <v>lesson6</v>
      </c>
      <c r="C67">
        <f>IF('Source NewCleanData'!$C706="lesson6",'Source NewCleanData'!D706,"")</f>
        <v>380300581</v>
      </c>
      <c r="D67" t="str">
        <f>IF('Source NewCleanData'!$C706="lesson6",'Source NewCleanData'!E706,"")</f>
        <v>ensuresReverse(S)oT=T;</v>
      </c>
      <c r="E67" s="80" t="str">
        <f>IF('Source NewCleanData'!$C706="lesson6",'Source NewCleanData'!F706,"")</f>
        <v>2018-04-26T16:28:46.848Z</v>
      </c>
      <c r="F67" t="str">
        <f t="shared" si="2"/>
        <v>Incorrect</v>
      </c>
      <c r="H67" s="90" t="str">
        <f t="shared" si="0"/>
        <v/>
      </c>
    </row>
    <row r="68" spans="1:8" x14ac:dyDescent="0.3">
      <c r="A68">
        <f>VLOOKUP(C68,'UniqueAuthor#s'!$Y$5:$Z$57,2,TRUE)</f>
        <v>18</v>
      </c>
      <c r="B68" t="str">
        <f>IF('Source NewCleanData'!$C707="lesson6",'Source NewCleanData'!C707,"")</f>
        <v>lesson6</v>
      </c>
      <c r="C68">
        <f>IF('Source NewCleanData'!$C707="lesson6",'Source NewCleanData'!D707,"")</f>
        <v>380300581</v>
      </c>
      <c r="D68" t="str">
        <f>IF('Source NewCleanData'!$C707="lesson6",'Source NewCleanData'!E707,"")</f>
        <v>ensuresReverse(S)o#T=T;</v>
      </c>
      <c r="E68" s="80" t="str">
        <f>IF('Source NewCleanData'!$C707="lesson6",'Source NewCleanData'!F707,"")</f>
        <v>2018-04-26T16:30:29.831Z</v>
      </c>
      <c r="F68" t="str">
        <f t="shared" si="2"/>
        <v>Incorrect</v>
      </c>
      <c r="H68" s="90" t="str">
        <f t="shared" si="0"/>
        <v/>
      </c>
    </row>
    <row r="69" spans="1:8" x14ac:dyDescent="0.3">
      <c r="A69">
        <f>VLOOKUP(C69,'UniqueAuthor#s'!$Y$5:$Z$57,2,TRUE)</f>
        <v>18</v>
      </c>
      <c r="B69" t="str">
        <f>IF('Source NewCleanData'!$C708="lesson6",'Source NewCleanData'!C708,"")</f>
        <v>lesson6</v>
      </c>
      <c r="C69">
        <f>IF('Source NewCleanData'!$C708="lesson6",'Source NewCleanData'!D708,"")</f>
        <v>380300581</v>
      </c>
      <c r="D69" t="str">
        <f>IF('Source NewCleanData'!$C708="lesson6",'Source NewCleanData'!E708,"")</f>
        <v>ensuresReverse(S)oT;</v>
      </c>
      <c r="E69" s="80" t="str">
        <f>IF('Source NewCleanData'!$C708="lesson6",'Source NewCleanData'!F708,"")</f>
        <v>2018-04-26T16:31:00.709Z</v>
      </c>
      <c r="F69" t="str">
        <f t="shared" si="2"/>
        <v>Incorrect</v>
      </c>
      <c r="H69" s="90" t="str">
        <f t="shared" si="0"/>
        <v/>
      </c>
    </row>
    <row r="70" spans="1:8" x14ac:dyDescent="0.3">
      <c r="A70">
        <f>VLOOKUP(C70,'UniqueAuthor#s'!$Y$5:$Z$57,2,TRUE)</f>
        <v>18</v>
      </c>
      <c r="B70" t="str">
        <f>IF('Source NewCleanData'!$C709="lesson6",'Source NewCleanData'!C709,"")</f>
        <v>lesson6</v>
      </c>
      <c r="C70">
        <f>IF('Source NewCleanData'!$C709="lesson6",'Source NewCleanData'!D709,"")</f>
        <v>380300581</v>
      </c>
      <c r="D70" t="str">
        <f>IF('Source NewCleanData'!$C709="lesson6",'Source NewCleanData'!E709,"")</f>
        <v>ensuresReverse(S)oT=T;</v>
      </c>
      <c r="E70" s="80" t="str">
        <f>IF('Source NewCleanData'!$C709="lesson6",'Source NewCleanData'!F709,"")</f>
        <v>2018-04-26T16:31:21.267Z</v>
      </c>
      <c r="F70" t="str">
        <f t="shared" si="2"/>
        <v>Incorrect</v>
      </c>
      <c r="H70" s="90" t="str">
        <f t="shared" ref="H70:H133" si="7">IF(AND($G70&gt;0,$F70="Incorrect"),"Gave Up","")</f>
        <v/>
      </c>
    </row>
    <row r="71" spans="1:8" x14ac:dyDescent="0.3">
      <c r="A71">
        <f>VLOOKUP(C71,'UniqueAuthor#s'!$Y$5:$Z$57,2,TRUE)</f>
        <v>18</v>
      </c>
      <c r="B71" t="str">
        <f>IF('Source NewCleanData'!$C710="lesson6",'Source NewCleanData'!C710,"")</f>
        <v>lesson6</v>
      </c>
      <c r="C71">
        <f>IF('Source NewCleanData'!$C710="lesson6",'Source NewCleanData'!D710,"")</f>
        <v>380300581</v>
      </c>
      <c r="D71" t="str">
        <f>IF('Source NewCleanData'!$C710="lesson6",'Source NewCleanData'!E710,"")</f>
        <v>ensuresReverse(S)oT=#T;</v>
      </c>
      <c r="E71" s="80" t="str">
        <f>IF('Source NewCleanData'!$C710="lesson6",'Source NewCleanData'!F710,"")</f>
        <v>2018-04-26T16:33:07.731Z</v>
      </c>
      <c r="F71" t="str">
        <f t="shared" ref="F71:F134" si="8">IF(OR($D71=$R$9,$D71=$R$10),"Correct","Incorrect")</f>
        <v>Incorrect</v>
      </c>
      <c r="H71" s="90" t="str">
        <f t="shared" si="7"/>
        <v/>
      </c>
    </row>
    <row r="72" spans="1:8" x14ac:dyDescent="0.3">
      <c r="A72">
        <f>VLOOKUP(C72,'UniqueAuthor#s'!$Y$5:$Z$57,2,TRUE)</f>
        <v>18</v>
      </c>
      <c r="B72" t="str">
        <f>IF('Source NewCleanData'!$C711="lesson6",'Source NewCleanData'!C711,"")</f>
        <v>lesson6</v>
      </c>
      <c r="C72">
        <f>IF('Source NewCleanData'!$C711="lesson6",'Source NewCleanData'!D711,"")</f>
        <v>380300581</v>
      </c>
      <c r="D72" t="str">
        <f>IF('Source NewCleanData'!$C711="lesson6",'Source NewCleanData'!E711,"")</f>
        <v>ensuresReverse(S)o#T=T;</v>
      </c>
      <c r="E72" s="80" t="str">
        <f>IF('Source NewCleanData'!$C711="lesson6",'Source NewCleanData'!F711,"")</f>
        <v>2018-04-26T16:33:40.790Z</v>
      </c>
      <c r="F72" t="str">
        <f t="shared" si="8"/>
        <v>Incorrect</v>
      </c>
      <c r="H72" s="90" t="str">
        <f t="shared" si="7"/>
        <v/>
      </c>
    </row>
    <row r="73" spans="1:8" x14ac:dyDescent="0.3">
      <c r="A73">
        <f>VLOOKUP(C73,'UniqueAuthor#s'!$Y$5:$Z$57,2,TRUE)</f>
        <v>18</v>
      </c>
      <c r="B73" t="str">
        <f>IF('Source NewCleanData'!$C712="lesson6",'Source NewCleanData'!C712,"")</f>
        <v>lesson6</v>
      </c>
      <c r="C73">
        <f>IF('Source NewCleanData'!$C712="lesson6",'Source NewCleanData'!D712,"")</f>
        <v>380300581</v>
      </c>
      <c r="D73" t="str">
        <f>IF('Source NewCleanData'!$C712="lesson6",'Source NewCleanData'!E712,"")</f>
        <v>ensuresReverse(S)oT;</v>
      </c>
      <c r="E73" s="80" t="str">
        <f>IF('Source NewCleanData'!$C712="lesson6",'Source NewCleanData'!F712,"")</f>
        <v>2018-04-26T16:33:59.312Z</v>
      </c>
      <c r="F73" t="str">
        <f t="shared" si="8"/>
        <v>Incorrect</v>
      </c>
      <c r="G73">
        <f>COUNTIF($C$6:$C$215,"="&amp;C73)</f>
        <v>7</v>
      </c>
      <c r="H73" s="90" t="str">
        <f t="shared" si="7"/>
        <v>Gave Up</v>
      </c>
    </row>
    <row r="74" spans="1:8" x14ac:dyDescent="0.3">
      <c r="A74">
        <f>VLOOKUP(C74,'UniqueAuthor#s'!$Y$5:$Z$57,2,TRUE)</f>
        <v>19</v>
      </c>
      <c r="B74" t="str">
        <f>IF('Source NewCleanData'!$C769="lesson6",'Source NewCleanData'!C769,"")</f>
        <v>lesson6</v>
      </c>
      <c r="C74">
        <f>IF('Source NewCleanData'!$C769="lesson6",'Source NewCleanData'!D769,"")</f>
        <v>410358274</v>
      </c>
      <c r="D74" t="str">
        <f>IF('Source NewCleanData'!$C769="lesson6",'Source NewCleanData'!E769,"")</f>
        <v>ensuresReverse(S)oT=#So#T;</v>
      </c>
      <c r="E74" s="80" t="str">
        <f>IF('Source NewCleanData'!$C769="lesson6",'Source NewCleanData'!F769,"")</f>
        <v>2018-04-24T14:30:01.663Z</v>
      </c>
      <c r="F74" t="str">
        <f t="shared" si="8"/>
        <v>Incorrect</v>
      </c>
      <c r="H74" s="90" t="str">
        <f t="shared" si="7"/>
        <v/>
      </c>
    </row>
    <row r="75" spans="1:8" x14ac:dyDescent="0.3">
      <c r="A75">
        <f>VLOOKUP(C75,'UniqueAuthor#s'!$Y$5:$Z$57,2,TRUE)</f>
        <v>19</v>
      </c>
      <c r="B75" t="str">
        <f>IF('Source NewCleanData'!$C770="lesson6",'Source NewCleanData'!C770,"")</f>
        <v>lesson6</v>
      </c>
      <c r="C75">
        <f>IF('Source NewCleanData'!$C770="lesson6",'Source NewCleanData'!D770,"")</f>
        <v>410358274</v>
      </c>
      <c r="D75" t="str">
        <f>IF('Source NewCleanData'!$C770="lesson6",'Source NewCleanData'!E770,"")</f>
        <v>ensuresReverse(S)oT=#To#S;</v>
      </c>
      <c r="E75" s="80" t="str">
        <f>IF('Source NewCleanData'!$C770="lesson6",'Source NewCleanData'!F770,"")</f>
        <v>2018-04-24T14:30:12.301Z</v>
      </c>
      <c r="F75" t="str">
        <f t="shared" si="8"/>
        <v>Incorrect</v>
      </c>
      <c r="H75" s="90" t="str">
        <f t="shared" si="7"/>
        <v/>
      </c>
    </row>
    <row r="76" spans="1:8" x14ac:dyDescent="0.3">
      <c r="A76">
        <f>VLOOKUP(C76,'UniqueAuthor#s'!$Y$5:$Z$57,2,TRUE)</f>
        <v>19</v>
      </c>
      <c r="B76" t="str">
        <f>IF('Source NewCleanData'!$C771="lesson6",'Source NewCleanData'!C771,"")</f>
        <v>lesson6</v>
      </c>
      <c r="C76">
        <f>IF('Source NewCleanData'!$C771="lesson6",'Source NewCleanData'!D771,"")</f>
        <v>410358274</v>
      </c>
      <c r="D76" t="str">
        <f>IF('Source NewCleanData'!$C771="lesson6",'Source NewCleanData'!E771,"")</f>
        <v>ensuresReverse(S)oT=Reverse(#T)o#S;</v>
      </c>
      <c r="E76" s="80" t="str">
        <f>IF('Source NewCleanData'!$C771="lesson6",'Source NewCleanData'!F771,"")</f>
        <v>2018-04-24T14:30:51.367Z</v>
      </c>
      <c r="F76" t="str">
        <f t="shared" si="8"/>
        <v>Incorrect</v>
      </c>
      <c r="H76" s="90" t="str">
        <f t="shared" si="7"/>
        <v/>
      </c>
    </row>
    <row r="77" spans="1:8" x14ac:dyDescent="0.3">
      <c r="A77">
        <f>VLOOKUP(C77,'UniqueAuthor#s'!$Y$5:$Z$57,2,TRUE)</f>
        <v>19</v>
      </c>
      <c r="B77" t="str">
        <f>IF('Source NewCleanData'!$C772="lesson6",'Source NewCleanData'!C772,"")</f>
        <v>lesson6</v>
      </c>
      <c r="C77">
        <f>IF('Source NewCleanData'!$C772="lesson6",'Source NewCleanData'!D772,"")</f>
        <v>410358274</v>
      </c>
      <c r="D77" t="str">
        <f>IF('Source NewCleanData'!$C772="lesson6",'Source NewCleanData'!E772,"")</f>
        <v>ensuresReverse(S)oT=Reverse(#S)o#T;</v>
      </c>
      <c r="E77" s="80" t="str">
        <f>IF('Source NewCleanData'!$C772="lesson6",'Source NewCleanData'!F772,"")</f>
        <v>2018-04-24T16:28:33.375Z</v>
      </c>
      <c r="F77" t="str">
        <f t="shared" si="8"/>
        <v>Correct</v>
      </c>
      <c r="G77">
        <f>COUNTIF($C$6:$C$215,"="&amp;C77)</f>
        <v>4</v>
      </c>
      <c r="H77" s="90" t="str">
        <f t="shared" si="7"/>
        <v/>
      </c>
    </row>
    <row r="78" spans="1:8" x14ac:dyDescent="0.3">
      <c r="A78">
        <f>VLOOKUP(C78,'UniqueAuthor#s'!$Y$5:$Z$57,2,TRUE)</f>
        <v>20</v>
      </c>
      <c r="B78" t="str">
        <f>IF('Source NewCleanData'!$C853="lesson6",'Source NewCleanData'!C853,"")</f>
        <v>lesson6</v>
      </c>
      <c r="C78">
        <f>IF('Source NewCleanData'!$C853="lesson6",'Source NewCleanData'!D853,"")</f>
        <v>457228378</v>
      </c>
      <c r="D78" t="str">
        <f>IF('Source NewCleanData'!$C853="lesson6",'Source NewCleanData'!E853,"")</f>
        <v>ensuresReverse(S)oT=#S;</v>
      </c>
      <c r="E78" s="80" t="str">
        <f>IF('Source NewCleanData'!$C853="lesson6",'Source NewCleanData'!F853,"")</f>
        <v>2018-04-29T22:01:39.747Z</v>
      </c>
      <c r="F78" t="str">
        <f t="shared" si="8"/>
        <v>Incorrect</v>
      </c>
      <c r="H78" s="90" t="str">
        <f t="shared" si="7"/>
        <v/>
      </c>
    </row>
    <row r="79" spans="1:8" x14ac:dyDescent="0.3">
      <c r="A79">
        <f>VLOOKUP(C79,'UniqueAuthor#s'!$Y$5:$Z$57,2,TRUE)</f>
        <v>20</v>
      </c>
      <c r="B79" t="str">
        <f>IF('Source NewCleanData'!$C854="lesson6",'Source NewCleanData'!C854,"")</f>
        <v>lesson6</v>
      </c>
      <c r="C79">
        <f>IF('Source NewCleanData'!$C854="lesson6",'Source NewCleanData'!D854,"")</f>
        <v>457228378</v>
      </c>
      <c r="D79" t="str">
        <f>IF('Source NewCleanData'!$C854="lesson6",'Source NewCleanData'!E854,"")</f>
        <v>ensuresReverse(S)oT=T;</v>
      </c>
      <c r="E79" s="80" t="str">
        <f>IF('Source NewCleanData'!$C854="lesson6",'Source NewCleanData'!F854,"")</f>
        <v>2018-04-29T22:02:39.120Z</v>
      </c>
      <c r="F79" t="str">
        <f t="shared" si="8"/>
        <v>Incorrect</v>
      </c>
      <c r="H79" s="90" t="str">
        <f t="shared" si="7"/>
        <v/>
      </c>
    </row>
    <row r="80" spans="1:8" x14ac:dyDescent="0.3">
      <c r="A80">
        <f>VLOOKUP(C80,'UniqueAuthor#s'!$Y$5:$Z$57,2,TRUE)</f>
        <v>20</v>
      </c>
      <c r="B80" t="str">
        <f>IF('Source NewCleanData'!$C855="lesson6",'Source NewCleanData'!C855,"")</f>
        <v>lesson6</v>
      </c>
      <c r="C80">
        <f>IF('Source NewCleanData'!$C855="lesson6",'Source NewCleanData'!D855,"")</f>
        <v>457228378</v>
      </c>
      <c r="D80" t="str">
        <f>IF('Source NewCleanData'!$C855="lesson6",'Source NewCleanData'!E855,"")</f>
        <v>ensuresReverse(S)oT=Reverse(#S)o#T;</v>
      </c>
      <c r="E80" s="80" t="str">
        <f>IF('Source NewCleanData'!$C855="lesson6",'Source NewCleanData'!F855,"")</f>
        <v>2018-04-29T22:03:28.655Z</v>
      </c>
      <c r="F80" t="str">
        <f t="shared" si="8"/>
        <v>Correct</v>
      </c>
      <c r="G80">
        <f>COUNTIF($C$6:$C$215,"="&amp;C80)</f>
        <v>3</v>
      </c>
      <c r="H80" s="90" t="str">
        <f t="shared" si="7"/>
        <v/>
      </c>
    </row>
    <row r="81" spans="1:8" x14ac:dyDescent="0.3">
      <c r="A81">
        <f>VLOOKUP(C81,'UniqueAuthor#s'!$Y$5:$Z$57,2,TRUE)</f>
        <v>21</v>
      </c>
      <c r="B81" t="str">
        <f>IF('Source NewCleanData'!$C877="lesson6",'Source NewCleanData'!C877,"")</f>
        <v>lesson6</v>
      </c>
      <c r="C81">
        <f>IF('Source NewCleanData'!$C877="lesson6",'Source NewCleanData'!D877,"")</f>
        <v>459045734</v>
      </c>
      <c r="D81" t="str">
        <f>IF('Source NewCleanData'!$C877="lesson6",'Source NewCleanData'!E877,"")</f>
        <v>ensuresReverse(S)oT=#So#T;</v>
      </c>
      <c r="E81" s="80" t="str">
        <f>IF('Source NewCleanData'!$C877="lesson6",'Source NewCleanData'!F877,"")</f>
        <v>2018-04-29T15:12:34.764Z</v>
      </c>
      <c r="F81" t="str">
        <f t="shared" si="8"/>
        <v>Incorrect</v>
      </c>
      <c r="H81" s="90" t="str">
        <f t="shared" si="7"/>
        <v/>
      </c>
    </row>
    <row r="82" spans="1:8" x14ac:dyDescent="0.3">
      <c r="A82">
        <f>VLOOKUP(C82,'UniqueAuthor#s'!$Y$5:$Z$57,2,TRUE)</f>
        <v>21</v>
      </c>
      <c r="B82" t="str">
        <f>IF('Source NewCleanData'!$C878="lesson6",'Source NewCleanData'!C878,"")</f>
        <v>lesson6</v>
      </c>
      <c r="C82">
        <f>IF('Source NewCleanData'!$C878="lesson6",'Source NewCleanData'!D878,"")</f>
        <v>459045734</v>
      </c>
      <c r="D82" t="str">
        <f>IF('Source NewCleanData'!$C878="lesson6",'Source NewCleanData'!E878,"")</f>
        <v>ensuresReverse(S)oT=#To#S;</v>
      </c>
      <c r="E82" s="80" t="str">
        <f>IF('Source NewCleanData'!$C878="lesson6",'Source NewCleanData'!F878,"")</f>
        <v>2018-04-29T15:12:47.292Z</v>
      </c>
      <c r="F82" t="str">
        <f t="shared" si="8"/>
        <v>Incorrect</v>
      </c>
      <c r="H82" s="90" t="str">
        <f t="shared" si="7"/>
        <v/>
      </c>
    </row>
    <row r="83" spans="1:8" x14ac:dyDescent="0.3">
      <c r="A83">
        <f>VLOOKUP(C83,'UniqueAuthor#s'!$Y$5:$Z$57,2,TRUE)</f>
        <v>21</v>
      </c>
      <c r="B83" t="str">
        <f>IF('Source NewCleanData'!$C879="lesson6",'Source NewCleanData'!C879,"")</f>
        <v>lesson6</v>
      </c>
      <c r="C83">
        <f>IF('Source NewCleanData'!$C879="lesson6",'Source NewCleanData'!D879,"")</f>
        <v>459045734</v>
      </c>
      <c r="D83" t="str">
        <f>IF('Source NewCleanData'!$C879="lesson6",'Source NewCleanData'!E879,"")</f>
        <v>ensuresReverse(S)oT=#SoReverse(#T);</v>
      </c>
      <c r="E83" s="80" t="str">
        <f>IF('Source NewCleanData'!$C879="lesson6",'Source NewCleanData'!F879,"")</f>
        <v>2018-04-29T15:44:36.734Z</v>
      </c>
      <c r="F83" t="str">
        <f t="shared" si="8"/>
        <v>Incorrect</v>
      </c>
      <c r="H83" s="90" t="str">
        <f t="shared" si="7"/>
        <v/>
      </c>
    </row>
    <row r="84" spans="1:8" x14ac:dyDescent="0.3">
      <c r="A84">
        <f>VLOOKUP(C84,'UniqueAuthor#s'!$Y$5:$Z$57,2,TRUE)</f>
        <v>21</v>
      </c>
      <c r="B84" t="str">
        <f>IF('Source NewCleanData'!$C880="lesson6",'Source NewCleanData'!C880,"")</f>
        <v>lesson6</v>
      </c>
      <c r="C84">
        <f>IF('Source NewCleanData'!$C880="lesson6",'Source NewCleanData'!D880,"")</f>
        <v>459045734</v>
      </c>
      <c r="D84" t="str">
        <f>IF('Source NewCleanData'!$C880="lesson6",'Source NewCleanData'!E880,"")</f>
        <v>ensuresReverse(S)oT=Reverse(#T)o#S;</v>
      </c>
      <c r="E84" s="80" t="str">
        <f>IF('Source NewCleanData'!$C880="lesson6",'Source NewCleanData'!F880,"")</f>
        <v>2018-04-29T15:44:53.095Z</v>
      </c>
      <c r="F84" t="str">
        <f t="shared" si="8"/>
        <v>Incorrect</v>
      </c>
      <c r="H84" s="90" t="str">
        <f t="shared" si="7"/>
        <v/>
      </c>
    </row>
    <row r="85" spans="1:8" x14ac:dyDescent="0.3">
      <c r="A85">
        <f>VLOOKUP(C85,'UniqueAuthor#s'!$Y$5:$Z$57,2,TRUE)</f>
        <v>21</v>
      </c>
      <c r="B85" t="str">
        <f>IF('Source NewCleanData'!$C881="lesson6",'Source NewCleanData'!C881,"")</f>
        <v>lesson6</v>
      </c>
      <c r="C85">
        <f>IF('Source NewCleanData'!$C881="lesson6",'Source NewCleanData'!D881,"")</f>
        <v>459045734</v>
      </c>
      <c r="D85" t="str">
        <f>IF('Source NewCleanData'!$C881="lesson6",'Source NewCleanData'!E881,"")</f>
        <v>ensuresReverse(S)oT=Reverse(#S)o#T;</v>
      </c>
      <c r="E85" s="80" t="str">
        <f>IF('Source NewCleanData'!$C881="lesson6",'Source NewCleanData'!F881,"")</f>
        <v>2018-04-29T15:45:24.366Z</v>
      </c>
      <c r="F85" t="str">
        <f t="shared" si="8"/>
        <v>Correct</v>
      </c>
      <c r="G85">
        <f>COUNTIF($C$6:$C$215,"="&amp;C85)</f>
        <v>5</v>
      </c>
      <c r="H85" s="90" t="str">
        <f t="shared" si="7"/>
        <v/>
      </c>
    </row>
    <row r="86" spans="1:8" x14ac:dyDescent="0.3">
      <c r="A86">
        <f>VLOOKUP(C86,'UniqueAuthor#s'!$Y$5:$Z$57,2,TRUE)</f>
        <v>22</v>
      </c>
      <c r="B86" t="str">
        <f>IF('Source NewCleanData'!$C906="lesson6",'Source NewCleanData'!C906,"")</f>
        <v>lesson6</v>
      </c>
      <c r="C86">
        <f>IF('Source NewCleanData'!$C906="lesson6",'Source NewCleanData'!D906,"")</f>
        <v>472308960</v>
      </c>
      <c r="D86" t="str">
        <f>IF('Source NewCleanData'!$C906="lesson6",'Source NewCleanData'!E906,"")</f>
        <v>ensuresReverse(S)oT=#S;</v>
      </c>
      <c r="E86" s="80" t="str">
        <f>IF('Source NewCleanData'!$C906="lesson6",'Source NewCleanData'!F906,"")</f>
        <v>2018-04-24T14:39:08.095Z</v>
      </c>
      <c r="F86" t="str">
        <f t="shared" si="8"/>
        <v>Incorrect</v>
      </c>
      <c r="H86" s="90" t="str">
        <f t="shared" si="7"/>
        <v/>
      </c>
    </row>
    <row r="87" spans="1:8" x14ac:dyDescent="0.3">
      <c r="A87">
        <f>VLOOKUP(C87,'UniqueAuthor#s'!$Y$5:$Z$57,2,TRUE)</f>
        <v>22</v>
      </c>
      <c r="B87" t="str">
        <f>IF('Source NewCleanData'!$C907="lesson6",'Source NewCleanData'!C907,"")</f>
        <v>lesson6</v>
      </c>
      <c r="C87">
        <f>IF('Source NewCleanData'!$C907="lesson6",'Source NewCleanData'!D907,"")</f>
        <v>472308960</v>
      </c>
      <c r="D87" t="str">
        <f>IF('Source NewCleanData'!$C907="lesson6",'Source NewCleanData'!E907,"")</f>
        <v>ensuresReverse(S)oT=S;</v>
      </c>
      <c r="E87" s="80" t="str">
        <f>IF('Source NewCleanData'!$C907="lesson6",'Source NewCleanData'!F907,"")</f>
        <v>2018-04-24T14:39:13.441Z</v>
      </c>
      <c r="F87" t="str">
        <f t="shared" si="8"/>
        <v>Incorrect</v>
      </c>
      <c r="H87" s="90" t="str">
        <f t="shared" si="7"/>
        <v/>
      </c>
    </row>
    <row r="88" spans="1:8" x14ac:dyDescent="0.3">
      <c r="A88">
        <f>VLOOKUP(C88,'UniqueAuthor#s'!$Y$5:$Z$57,2,TRUE)</f>
        <v>22</v>
      </c>
      <c r="B88" t="str">
        <f>IF('Source NewCleanData'!$C908="lesson6",'Source NewCleanData'!C908,"")</f>
        <v>lesson6</v>
      </c>
      <c r="C88">
        <f>IF('Source NewCleanData'!$C908="lesson6",'Source NewCleanData'!D908,"")</f>
        <v>472308960</v>
      </c>
      <c r="D88" t="str">
        <f>IF('Source NewCleanData'!$C908="lesson6",'Source NewCleanData'!E908,"")</f>
        <v>ensuresReverse(S)oT=#T;</v>
      </c>
      <c r="E88" s="80" t="str">
        <f>IF('Source NewCleanData'!$C908="lesson6",'Source NewCleanData'!F908,"")</f>
        <v>2018-04-24T14:39:41.832Z</v>
      </c>
      <c r="F88" t="str">
        <f t="shared" si="8"/>
        <v>Incorrect</v>
      </c>
      <c r="H88" s="90" t="str">
        <f t="shared" si="7"/>
        <v/>
      </c>
    </row>
    <row r="89" spans="1:8" x14ac:dyDescent="0.3">
      <c r="A89">
        <f>VLOOKUP(C89,'UniqueAuthor#s'!$Y$5:$Z$57,2,TRUE)</f>
        <v>22</v>
      </c>
      <c r="B89" t="str">
        <f>IF('Source NewCleanData'!$C909="lesson6",'Source NewCleanData'!C909,"")</f>
        <v>lesson6</v>
      </c>
      <c r="C89">
        <f>IF('Source NewCleanData'!$C909="lesson6",'Source NewCleanData'!D909,"")</f>
        <v>472308960</v>
      </c>
      <c r="D89" t="str">
        <f>IF('Source NewCleanData'!$C909="lesson6",'Source NewCleanData'!E909,"")</f>
        <v>ensuresReverse(S)oT=T;</v>
      </c>
      <c r="E89" s="80" t="str">
        <f>IF('Source NewCleanData'!$C909="lesson6",'Source NewCleanData'!F909,"")</f>
        <v>2018-04-24T14:44:18.415Z</v>
      </c>
      <c r="F89" t="str">
        <f t="shared" si="8"/>
        <v>Incorrect</v>
      </c>
      <c r="H89" s="90" t="str">
        <f t="shared" si="7"/>
        <v/>
      </c>
    </row>
    <row r="90" spans="1:8" x14ac:dyDescent="0.3">
      <c r="A90">
        <f>VLOOKUP(C90,'UniqueAuthor#s'!$Y$5:$Z$57,2,TRUE)</f>
        <v>22</v>
      </c>
      <c r="B90" t="str">
        <f>IF('Source NewCleanData'!$C910="lesson6",'Source NewCleanData'!C910,"")</f>
        <v>lesson6</v>
      </c>
      <c r="C90">
        <f>IF('Source NewCleanData'!$C910="lesson6",'Source NewCleanData'!D910,"")</f>
        <v>472308960</v>
      </c>
      <c r="D90" t="str">
        <f>IF('Source NewCleanData'!$C910="lesson6",'Source NewCleanData'!E910,"")</f>
        <v>ensuresReverse(S)oT=#T;</v>
      </c>
      <c r="E90" s="80" t="str">
        <f>IF('Source NewCleanData'!$C910="lesson6",'Source NewCleanData'!F910,"")</f>
        <v>2018-04-24T14:44:28.120Z</v>
      </c>
      <c r="F90" t="str">
        <f t="shared" si="8"/>
        <v>Incorrect</v>
      </c>
      <c r="H90" s="90" t="str">
        <f t="shared" si="7"/>
        <v/>
      </c>
    </row>
    <row r="91" spans="1:8" x14ac:dyDescent="0.3">
      <c r="A91">
        <f>VLOOKUP(C91,'UniqueAuthor#s'!$Y$5:$Z$57,2,TRUE)</f>
        <v>22</v>
      </c>
      <c r="B91" t="str">
        <f>IF('Source NewCleanData'!$C911="lesson6",'Source NewCleanData'!C911,"")</f>
        <v>lesson6</v>
      </c>
      <c r="C91">
        <f>IF('Source NewCleanData'!$C911="lesson6",'Source NewCleanData'!D911,"")</f>
        <v>472308960</v>
      </c>
      <c r="D91" t="str">
        <f>IF('Source NewCleanData'!$C911="lesson6",'Source NewCleanData'!E911,"")</f>
        <v>ensuresReverse(S)oT=S;</v>
      </c>
      <c r="E91" s="80" t="str">
        <f>IF('Source NewCleanData'!$C911="lesson6",'Source NewCleanData'!F911,"")</f>
        <v>2018-04-24T14:44:37.299Z</v>
      </c>
      <c r="F91" t="str">
        <f t="shared" si="8"/>
        <v>Incorrect</v>
      </c>
      <c r="H91" s="90" t="str">
        <f t="shared" si="7"/>
        <v/>
      </c>
    </row>
    <row r="92" spans="1:8" x14ac:dyDescent="0.3">
      <c r="A92">
        <f>VLOOKUP(C92,'UniqueAuthor#s'!$Y$5:$Z$57,2,TRUE)</f>
        <v>22</v>
      </c>
      <c r="B92" t="str">
        <f>IF('Source NewCleanData'!$C912="lesson6",'Source NewCleanData'!C912,"")</f>
        <v>lesson6</v>
      </c>
      <c r="C92">
        <f>IF('Source NewCleanData'!$C912="lesson6",'Source NewCleanData'!D912,"")</f>
        <v>472308960</v>
      </c>
      <c r="D92" t="str">
        <f>IF('Source NewCleanData'!$C912="lesson6",'Source NewCleanData'!E912,"")</f>
        <v>ensuresReverse(S)oT=#S;</v>
      </c>
      <c r="E92" s="80" t="str">
        <f>IF('Source NewCleanData'!$C912="lesson6",'Source NewCleanData'!F912,"")</f>
        <v>2018-04-24T14:44:50.021Z</v>
      </c>
      <c r="F92" t="str">
        <f t="shared" si="8"/>
        <v>Incorrect</v>
      </c>
      <c r="H92" s="90" t="str">
        <f t="shared" si="7"/>
        <v/>
      </c>
    </row>
    <row r="93" spans="1:8" x14ac:dyDescent="0.3">
      <c r="A93">
        <f>VLOOKUP(C93,'UniqueAuthor#s'!$Y$5:$Z$57,2,TRUE)</f>
        <v>22</v>
      </c>
      <c r="B93" t="str">
        <f>IF('Source NewCleanData'!$C913="lesson6",'Source NewCleanData'!C913,"")</f>
        <v>lesson6</v>
      </c>
      <c r="C93">
        <f>IF('Source NewCleanData'!$C913="lesson6",'Source NewCleanData'!D913,"")</f>
        <v>472308960</v>
      </c>
      <c r="D93" t="str">
        <f>IF('Source NewCleanData'!$C913="lesson6",'Source NewCleanData'!E913,"")</f>
        <v>ensuresReverse(S)oT=Reverse(#S);</v>
      </c>
      <c r="E93" s="80" t="str">
        <f>IF('Source NewCleanData'!$C913="lesson6",'Source NewCleanData'!F913,"")</f>
        <v>2018-04-24T14:45:08.915Z</v>
      </c>
      <c r="F93" t="str">
        <f t="shared" si="8"/>
        <v>Incorrect</v>
      </c>
      <c r="H93" s="90" t="str">
        <f t="shared" si="7"/>
        <v/>
      </c>
    </row>
    <row r="94" spans="1:8" x14ac:dyDescent="0.3">
      <c r="A94">
        <f>VLOOKUP(C94,'UniqueAuthor#s'!$Y$5:$Z$57,2,TRUE)</f>
        <v>22</v>
      </c>
      <c r="B94" t="str">
        <f>IF('Source NewCleanData'!$C933="lesson6",'Source NewCleanData'!C933,"")</f>
        <v>lesson6</v>
      </c>
      <c r="C94">
        <f>IF('Source NewCleanData'!$C933="lesson6",'Source NewCleanData'!D933,"")</f>
        <v>472308960</v>
      </c>
      <c r="D94" t="str">
        <f>IF('Source NewCleanData'!$C933="lesson6",'Source NewCleanData'!E933,"")</f>
        <v>ensuresReverse(S)oT=Reverse(#S);</v>
      </c>
      <c r="E94" s="80" t="str">
        <f>IF('Source NewCleanData'!$C933="lesson6",'Source NewCleanData'!F933,"")</f>
        <v>2018-04-24T14:56:37.541Z</v>
      </c>
      <c r="F94" t="str">
        <f t="shared" si="8"/>
        <v>Incorrect</v>
      </c>
      <c r="H94" s="90" t="str">
        <f t="shared" si="7"/>
        <v/>
      </c>
    </row>
    <row r="95" spans="1:8" x14ac:dyDescent="0.3">
      <c r="A95">
        <f>VLOOKUP(C95,'UniqueAuthor#s'!$Y$5:$Z$57,2,TRUE)</f>
        <v>22</v>
      </c>
      <c r="B95" t="str">
        <f>IF('Source NewCleanData'!$C934="lesson6",'Source NewCleanData'!C934,"")</f>
        <v>lesson6</v>
      </c>
      <c r="C95">
        <f>IF('Source NewCleanData'!$C934="lesson6",'Source NewCleanData'!D934,"")</f>
        <v>472308960</v>
      </c>
      <c r="D95" t="str">
        <f>IF('Source NewCleanData'!$C934="lesson6",'Source NewCleanData'!E934,"")</f>
        <v>ensuresReverse(S)oT=#S;</v>
      </c>
      <c r="E95" s="80" t="str">
        <f>IF('Source NewCleanData'!$C934="lesson6",'Source NewCleanData'!F934,"")</f>
        <v>2018-04-24T14:56:57.619Z</v>
      </c>
      <c r="F95" t="str">
        <f t="shared" si="8"/>
        <v>Incorrect</v>
      </c>
      <c r="H95" s="90" t="str">
        <f t="shared" si="7"/>
        <v/>
      </c>
    </row>
    <row r="96" spans="1:8" x14ac:dyDescent="0.3">
      <c r="A96">
        <f>VLOOKUP(C96,'UniqueAuthor#s'!$Y$5:$Z$57,2,TRUE)</f>
        <v>22</v>
      </c>
      <c r="B96" t="str">
        <f>IF('Source NewCleanData'!$C935="lesson6",'Source NewCleanData'!C935,"")</f>
        <v>lesson6</v>
      </c>
      <c r="C96">
        <f>IF('Source NewCleanData'!$C935="lesson6",'Source NewCleanData'!D935,"")</f>
        <v>472308960</v>
      </c>
      <c r="D96" t="str">
        <f>IF('Source NewCleanData'!$C935="lesson6",'Source NewCleanData'!E935,"")</f>
        <v>ensuresReverse(S)oT=S;</v>
      </c>
      <c r="E96" s="80" t="str">
        <f>IF('Source NewCleanData'!$C935="lesson6",'Source NewCleanData'!F935,"")</f>
        <v>2018-04-24T14:57:05.010Z</v>
      </c>
      <c r="F96" t="str">
        <f t="shared" si="8"/>
        <v>Incorrect</v>
      </c>
      <c r="H96" s="90" t="str">
        <f t="shared" si="7"/>
        <v/>
      </c>
    </row>
    <row r="97" spans="1:8" x14ac:dyDescent="0.3">
      <c r="A97">
        <f>VLOOKUP(C97,'UniqueAuthor#s'!$Y$5:$Z$57,2,TRUE)</f>
        <v>22</v>
      </c>
      <c r="B97" t="str">
        <f>IF('Source NewCleanData'!$C936="lesson6",'Source NewCleanData'!C936,"")</f>
        <v>lesson6</v>
      </c>
      <c r="C97">
        <f>IF('Source NewCleanData'!$C936="lesson6",'Source NewCleanData'!D936,"")</f>
        <v>472308960</v>
      </c>
      <c r="D97" t="str">
        <f>IF('Source NewCleanData'!$C936="lesson6",'Source NewCleanData'!E936,"")</f>
        <v>ensuresReverse(S)oT=T;</v>
      </c>
      <c r="E97" s="80" t="str">
        <f>IF('Source NewCleanData'!$C936="lesson6",'Source NewCleanData'!F936,"")</f>
        <v>2018-04-24T14:57:13.847Z</v>
      </c>
      <c r="F97" t="str">
        <f t="shared" si="8"/>
        <v>Incorrect</v>
      </c>
      <c r="H97" s="90" t="str">
        <f t="shared" si="7"/>
        <v/>
      </c>
    </row>
    <row r="98" spans="1:8" x14ac:dyDescent="0.3">
      <c r="A98">
        <f>VLOOKUP(C98,'UniqueAuthor#s'!$Y$5:$Z$57,2,TRUE)</f>
        <v>22</v>
      </c>
      <c r="B98" t="str">
        <f>IF('Source NewCleanData'!$C937="lesson6",'Source NewCleanData'!C937,"")</f>
        <v>lesson6</v>
      </c>
      <c r="C98">
        <f>IF('Source NewCleanData'!$C937="lesson6",'Source NewCleanData'!D937,"")</f>
        <v>472308960</v>
      </c>
      <c r="D98" t="str">
        <f>IF('Source NewCleanData'!$C937="lesson6",'Source NewCleanData'!E937,"")</f>
        <v>ensuresReverse(S)oT=#T;</v>
      </c>
      <c r="E98" s="80" t="str">
        <f>IF('Source NewCleanData'!$C937="lesson6",'Source NewCleanData'!F937,"")</f>
        <v>2018-04-24T14:57:29.868Z</v>
      </c>
      <c r="F98" t="str">
        <f t="shared" si="8"/>
        <v>Incorrect</v>
      </c>
      <c r="H98" s="90" t="str">
        <f t="shared" si="7"/>
        <v/>
      </c>
    </row>
    <row r="99" spans="1:8" x14ac:dyDescent="0.3">
      <c r="A99">
        <f>VLOOKUP(C99,'UniqueAuthor#s'!$Y$5:$Z$57,2,TRUE)</f>
        <v>22</v>
      </c>
      <c r="B99" t="str">
        <f>IF('Source NewCleanData'!$C938="lesson6",'Source NewCleanData'!C938,"")</f>
        <v>lesson6</v>
      </c>
      <c r="C99">
        <f>IF('Source NewCleanData'!$C938="lesson6",'Source NewCleanData'!D938,"")</f>
        <v>472308960</v>
      </c>
      <c r="D99" t="str">
        <f>IF('Source NewCleanData'!$C938="lesson6",'Source NewCleanData'!E938,"")</f>
        <v>ensuresReverse(S)oT=T;</v>
      </c>
      <c r="E99" s="80" t="str">
        <f>IF('Source NewCleanData'!$C938="lesson6",'Source NewCleanData'!F938,"")</f>
        <v>2018-04-24T14:57:48.245Z</v>
      </c>
      <c r="F99" t="str">
        <f t="shared" si="8"/>
        <v>Incorrect</v>
      </c>
      <c r="H99" s="90" t="str">
        <f t="shared" si="7"/>
        <v/>
      </c>
    </row>
    <row r="100" spans="1:8" x14ac:dyDescent="0.3">
      <c r="A100">
        <f>VLOOKUP(C100,'UniqueAuthor#s'!$Y$5:$Z$57,2,TRUE)</f>
        <v>22</v>
      </c>
      <c r="B100" t="str">
        <f>IF('Source NewCleanData'!$C939="lesson6",'Source NewCleanData'!C939,"")</f>
        <v>lesson6</v>
      </c>
      <c r="C100">
        <f>IF('Source NewCleanData'!$C939="lesson6",'Source NewCleanData'!D939,"")</f>
        <v>472308960</v>
      </c>
      <c r="D100" t="str">
        <f>IF('Source NewCleanData'!$C939="lesson6",'Source NewCleanData'!E939,"")</f>
        <v>ensuresReverse(S)o#T=T;</v>
      </c>
      <c r="E100" s="80" t="str">
        <f>IF('Source NewCleanData'!$C939="lesson6",'Source NewCleanData'!F939,"")</f>
        <v>2018-04-24T14:59:44.242Z</v>
      </c>
      <c r="F100" t="str">
        <f t="shared" si="8"/>
        <v>Incorrect</v>
      </c>
      <c r="H100" s="90" t="str">
        <f t="shared" si="7"/>
        <v/>
      </c>
    </row>
    <row r="101" spans="1:8" x14ac:dyDescent="0.3">
      <c r="A101">
        <f>VLOOKUP(C101,'UniqueAuthor#s'!$Y$5:$Z$57,2,TRUE)</f>
        <v>22</v>
      </c>
      <c r="B101" t="str">
        <f>IF('Source NewCleanData'!$C940="lesson6",'Source NewCleanData'!C940,"")</f>
        <v>lesson6</v>
      </c>
      <c r="C101">
        <f>IF('Source NewCleanData'!$C940="lesson6",'Source NewCleanData'!D940,"")</f>
        <v>472308960</v>
      </c>
      <c r="D101" t="str">
        <f>IF('Source NewCleanData'!$C940="lesson6",'Source NewCleanData'!E940,"")</f>
        <v>ensuresReverse(S)oT=Reverse(ToS);</v>
      </c>
      <c r="E101" s="80" t="str">
        <f>IF('Source NewCleanData'!$C940="lesson6",'Source NewCleanData'!F940,"")</f>
        <v>2018-04-24T15:00:01.845Z</v>
      </c>
      <c r="F101" t="str">
        <f t="shared" si="8"/>
        <v>Incorrect</v>
      </c>
      <c r="H101" s="90" t="str">
        <f t="shared" si="7"/>
        <v/>
      </c>
    </row>
    <row r="102" spans="1:8" x14ac:dyDescent="0.3">
      <c r="A102">
        <f>VLOOKUP(C102,'UniqueAuthor#s'!$Y$5:$Z$57,2,TRUE)</f>
        <v>22</v>
      </c>
      <c r="B102" t="str">
        <f>IF('Source NewCleanData'!$C941="lesson6",'Source NewCleanData'!C941,"")</f>
        <v>lesson6</v>
      </c>
      <c r="C102">
        <f>IF('Source NewCleanData'!$C941="lesson6",'Source NewCleanData'!D941,"")</f>
        <v>472308960</v>
      </c>
      <c r="D102" t="str">
        <f>IF('Source NewCleanData'!$C941="lesson6",'Source NewCleanData'!E941,"")</f>
        <v>ensuresReverse(S)oT=Reverse(#S);</v>
      </c>
      <c r="E102" s="80" t="str">
        <f>IF('Source NewCleanData'!$C941="lesson6",'Source NewCleanData'!F941,"")</f>
        <v>2018-04-24T15:03:13.281Z</v>
      </c>
      <c r="F102" t="str">
        <f t="shared" si="8"/>
        <v>Incorrect</v>
      </c>
      <c r="H102" s="90" t="str">
        <f t="shared" si="7"/>
        <v/>
      </c>
    </row>
    <row r="103" spans="1:8" x14ac:dyDescent="0.3">
      <c r="A103">
        <f>VLOOKUP(C103,'UniqueAuthor#s'!$Y$5:$Z$57,2,TRUE)</f>
        <v>22</v>
      </c>
      <c r="B103" t="str">
        <f>IF('Source NewCleanData'!$C942="lesson6",'Source NewCleanData'!C942,"")</f>
        <v>lesson6</v>
      </c>
      <c r="C103">
        <f>IF('Source NewCleanData'!$C942="lesson6",'Source NewCleanData'!D942,"")</f>
        <v>472308960</v>
      </c>
      <c r="D103" t="str">
        <f>IF('Source NewCleanData'!$C942="lesson6",'Source NewCleanData'!E942,"")</f>
        <v>ensuresReverse(S)oT=Reverse(S);</v>
      </c>
      <c r="E103" s="80" t="str">
        <f>IF('Source NewCleanData'!$C942="lesson6",'Source NewCleanData'!F942,"")</f>
        <v>2018-04-24T15:03:22.320Z</v>
      </c>
      <c r="F103" t="str">
        <f t="shared" si="8"/>
        <v>Incorrect</v>
      </c>
      <c r="H103" s="90" t="str">
        <f t="shared" si="7"/>
        <v/>
      </c>
    </row>
    <row r="104" spans="1:8" x14ac:dyDescent="0.3">
      <c r="A104">
        <f>VLOOKUP(C104,'UniqueAuthor#s'!$Y$5:$Z$57,2,TRUE)</f>
        <v>22</v>
      </c>
      <c r="B104" t="str">
        <f>IF('Source NewCleanData'!$C943="lesson6",'Source NewCleanData'!C943,"")</f>
        <v>lesson6</v>
      </c>
      <c r="C104">
        <f>IF('Source NewCleanData'!$C943="lesson6",'Source NewCleanData'!D943,"")</f>
        <v>472308960</v>
      </c>
      <c r="D104" t="str">
        <f>IF('Source NewCleanData'!$C943="lesson6",'Source NewCleanData'!E943,"")</f>
        <v>ensuresReverse(S)oT=Reverse(T);</v>
      </c>
      <c r="E104" s="80" t="str">
        <f>IF('Source NewCleanData'!$C943="lesson6",'Source NewCleanData'!F943,"")</f>
        <v>2018-04-24T15:03:33.394Z</v>
      </c>
      <c r="F104" t="str">
        <f t="shared" si="8"/>
        <v>Incorrect</v>
      </c>
      <c r="H104" s="90" t="str">
        <f t="shared" si="7"/>
        <v/>
      </c>
    </row>
    <row r="105" spans="1:8" x14ac:dyDescent="0.3">
      <c r="A105">
        <f>VLOOKUP(C105,'UniqueAuthor#s'!$Y$5:$Z$57,2,TRUE)</f>
        <v>22</v>
      </c>
      <c r="B105" t="str">
        <f>IF('Source NewCleanData'!$C944="lesson6",'Source NewCleanData'!C944,"")</f>
        <v>lesson6</v>
      </c>
      <c r="C105">
        <f>IF('Source NewCleanData'!$C944="lesson6",'Source NewCleanData'!D944,"")</f>
        <v>472308960</v>
      </c>
      <c r="D105" t="str">
        <f>IF('Source NewCleanData'!$C944="lesson6",'Source NewCleanData'!E944,"")</f>
        <v>ensuresReverse(S)oT=Reverse(#T);</v>
      </c>
      <c r="E105" s="80" t="str">
        <f>IF('Source NewCleanData'!$C944="lesson6",'Source NewCleanData'!F944,"")</f>
        <v>2018-04-24T15:03:49.964Z</v>
      </c>
      <c r="F105" t="str">
        <f t="shared" si="8"/>
        <v>Incorrect</v>
      </c>
      <c r="H105" s="90" t="str">
        <f t="shared" si="7"/>
        <v/>
      </c>
    </row>
    <row r="106" spans="1:8" x14ac:dyDescent="0.3">
      <c r="A106">
        <f>VLOOKUP(C106,'UniqueAuthor#s'!$Y$5:$Z$57,2,TRUE)</f>
        <v>22</v>
      </c>
      <c r="B106" t="str">
        <f>IF('Source NewCleanData'!$C945="lesson6",'Source NewCleanData'!C945,"")</f>
        <v>lesson6</v>
      </c>
      <c r="C106">
        <f>IF('Source NewCleanData'!$C945="lesson6",'Source NewCleanData'!D945,"")</f>
        <v>472308960</v>
      </c>
      <c r="D106" t="str">
        <f>IF('Source NewCleanData'!$C945="lesson6",'Source NewCleanData'!E945,"")</f>
        <v>ensuresReverse(S)oT=Reverse(#SoT);</v>
      </c>
      <c r="E106" s="80" t="str">
        <f>IF('Source NewCleanData'!$C945="lesson6",'Source NewCleanData'!F945,"")</f>
        <v>2018-04-24T15:04:23.656Z</v>
      </c>
      <c r="F106" t="str">
        <f t="shared" si="8"/>
        <v>Incorrect</v>
      </c>
      <c r="H106" s="90" t="str">
        <f t="shared" si="7"/>
        <v/>
      </c>
    </row>
    <row r="107" spans="1:8" x14ac:dyDescent="0.3">
      <c r="A107">
        <f>VLOOKUP(C107,'UniqueAuthor#s'!$Y$5:$Z$57,2,TRUE)</f>
        <v>22</v>
      </c>
      <c r="B107" t="str">
        <f>IF('Source NewCleanData'!$C946="lesson6",'Source NewCleanData'!C946,"")</f>
        <v>lesson6</v>
      </c>
      <c r="C107">
        <f>IF('Source NewCleanData'!$C946="lesson6",'Source NewCleanData'!D946,"")</f>
        <v>472308960</v>
      </c>
      <c r="D107" t="str">
        <f>IF('Source NewCleanData'!$C946="lesson6",'Source NewCleanData'!E946,"")</f>
        <v>ensuresReverse(S)oT=Reverse(#So#T);</v>
      </c>
      <c r="E107" s="80" t="str">
        <f>IF('Source NewCleanData'!$C946="lesson6",'Source NewCleanData'!F946,"")</f>
        <v>2018-04-24T15:04:45.883Z</v>
      </c>
      <c r="F107" t="str">
        <f t="shared" si="8"/>
        <v>Incorrect</v>
      </c>
      <c r="H107" s="90" t="str">
        <f t="shared" si="7"/>
        <v/>
      </c>
    </row>
    <row r="108" spans="1:8" x14ac:dyDescent="0.3">
      <c r="A108">
        <f>VLOOKUP(C108,'UniqueAuthor#s'!$Y$5:$Z$57,2,TRUE)</f>
        <v>22</v>
      </c>
      <c r="B108" t="str">
        <f>IF('Source NewCleanData'!$C947="lesson6",'Source NewCleanData'!C947,"")</f>
        <v>lesson6</v>
      </c>
      <c r="C108">
        <f>IF('Source NewCleanData'!$C947="lesson6",'Source NewCleanData'!D947,"")</f>
        <v>472308960</v>
      </c>
      <c r="D108" t="str">
        <f>IF('Source NewCleanData'!$C947="lesson6",'Source NewCleanData'!E947,"")</f>
        <v>ensuresReverse(S)oT=Reverse(SoT);</v>
      </c>
      <c r="E108" s="80" t="str">
        <f>IF('Source NewCleanData'!$C947="lesson6",'Source NewCleanData'!F947,"")</f>
        <v>2018-04-24T15:04:52.107Z</v>
      </c>
      <c r="F108" t="str">
        <f t="shared" si="8"/>
        <v>Incorrect</v>
      </c>
      <c r="H108" s="90" t="str">
        <f t="shared" si="7"/>
        <v/>
      </c>
    </row>
    <row r="109" spans="1:8" x14ac:dyDescent="0.3">
      <c r="A109">
        <f>VLOOKUP(C109,'UniqueAuthor#s'!$Y$5:$Z$57,2,TRUE)</f>
        <v>22</v>
      </c>
      <c r="B109" t="str">
        <f>IF('Source NewCleanData'!$C948="lesson6",'Source NewCleanData'!C948,"")</f>
        <v>lesson6</v>
      </c>
      <c r="C109">
        <f>IF('Source NewCleanData'!$C948="lesson6",'Source NewCleanData'!D948,"")</f>
        <v>472308960</v>
      </c>
      <c r="D109" t="str">
        <f>IF('Source NewCleanData'!$C948="lesson6",'Source NewCleanData'!E948,"")</f>
        <v>ensuresReverse(S)oT=Reverse(So#T);</v>
      </c>
      <c r="E109" s="80" t="str">
        <f>IF('Source NewCleanData'!$C948="lesson6",'Source NewCleanData'!F948,"")</f>
        <v>2018-04-24T15:05:02.769Z</v>
      </c>
      <c r="F109" t="str">
        <f t="shared" si="8"/>
        <v>Incorrect</v>
      </c>
      <c r="H109" s="90" t="str">
        <f t="shared" si="7"/>
        <v/>
      </c>
    </row>
    <row r="110" spans="1:8" x14ac:dyDescent="0.3">
      <c r="A110">
        <f>VLOOKUP(C110,'UniqueAuthor#s'!$Y$5:$Z$57,2,TRUE)</f>
        <v>22</v>
      </c>
      <c r="B110" t="str">
        <f>IF('Source NewCleanData'!$C949="lesson6",'Source NewCleanData'!C949,"")</f>
        <v>lesson6</v>
      </c>
      <c r="C110">
        <f>IF('Source NewCleanData'!$C949="lesson6",'Source NewCleanData'!D949,"")</f>
        <v>472308960</v>
      </c>
      <c r="D110" t="str">
        <f>IF('Source NewCleanData'!$C949="lesson6",'Source NewCleanData'!E949,"")</f>
        <v>ensuresReverse(S)oT=Reverse(ToS);</v>
      </c>
      <c r="E110" s="80" t="str">
        <f>IF('Source NewCleanData'!$C949="lesson6",'Source NewCleanData'!F949,"")</f>
        <v>2018-04-24T15:05:17.587Z</v>
      </c>
      <c r="F110" t="str">
        <f t="shared" si="8"/>
        <v>Incorrect</v>
      </c>
      <c r="H110" s="90" t="str">
        <f t="shared" si="7"/>
        <v/>
      </c>
    </row>
    <row r="111" spans="1:8" x14ac:dyDescent="0.3">
      <c r="A111">
        <f>VLOOKUP(C111,'UniqueAuthor#s'!$Y$5:$Z$57,2,TRUE)</f>
        <v>22</v>
      </c>
      <c r="B111" t="str">
        <f>IF('Source NewCleanData'!$C950="lesson6",'Source NewCleanData'!C950,"")</f>
        <v>lesson6</v>
      </c>
      <c r="C111">
        <f>IF('Source NewCleanData'!$C950="lesson6",'Source NewCleanData'!D950,"")</f>
        <v>472308960</v>
      </c>
      <c r="D111" t="str">
        <f>IF('Source NewCleanData'!$C950="lesson6",'Source NewCleanData'!E950,"")</f>
        <v>ensuresReverse(S)oT=Reverse(To#S);</v>
      </c>
      <c r="E111" s="80" t="str">
        <f>IF('Source NewCleanData'!$C950="lesson6",'Source NewCleanData'!F950,"")</f>
        <v>2018-04-24T15:05:37.972Z</v>
      </c>
      <c r="F111" t="str">
        <f t="shared" si="8"/>
        <v>Incorrect</v>
      </c>
      <c r="H111" s="90" t="str">
        <f t="shared" si="7"/>
        <v/>
      </c>
    </row>
    <row r="112" spans="1:8" x14ac:dyDescent="0.3">
      <c r="A112">
        <f>VLOOKUP(C112,'UniqueAuthor#s'!$Y$5:$Z$57,2,TRUE)</f>
        <v>22</v>
      </c>
      <c r="B112" t="str">
        <f>IF('Source NewCleanData'!$C951="lesson6",'Source NewCleanData'!C951,"")</f>
        <v>lesson6</v>
      </c>
      <c r="C112">
        <f>IF('Source NewCleanData'!$C951="lesson6",'Source NewCleanData'!D951,"")</f>
        <v>472308960</v>
      </c>
      <c r="D112" t="str">
        <f>IF('Source NewCleanData'!$C951="lesson6",'Source NewCleanData'!E951,"")</f>
        <v>ensuresReverse(S)oT=Reverse(#To#S);</v>
      </c>
      <c r="E112" s="80" t="str">
        <f>IF('Source NewCleanData'!$C951="lesson6",'Source NewCleanData'!F951,"")</f>
        <v>2018-04-24T15:05:49.336Z</v>
      </c>
      <c r="F112" t="str">
        <f t="shared" si="8"/>
        <v>Incorrect</v>
      </c>
      <c r="H112" s="90" t="str">
        <f t="shared" si="7"/>
        <v/>
      </c>
    </row>
    <row r="113" spans="1:8" x14ac:dyDescent="0.3">
      <c r="A113">
        <f>VLOOKUP(C113,'UniqueAuthor#s'!$Y$5:$Z$57,2,TRUE)</f>
        <v>22</v>
      </c>
      <c r="B113" t="str">
        <f>IF('Source NewCleanData'!$C952="lesson6",'Source NewCleanData'!C952,"")</f>
        <v>lesson6</v>
      </c>
      <c r="C113">
        <f>IF('Source NewCleanData'!$C952="lesson6",'Source NewCleanData'!D952,"")</f>
        <v>472308960</v>
      </c>
      <c r="D113" t="str">
        <f>IF('Source NewCleanData'!$C952="lesson6",'Source NewCleanData'!E952,"")</f>
        <v>ensuresReverse(S)oT=Reverse(#ToS);</v>
      </c>
      <c r="E113" s="80" t="str">
        <f>IF('Source NewCleanData'!$C952="lesson6",'Source NewCleanData'!F952,"")</f>
        <v>2018-04-24T15:05:53.991Z</v>
      </c>
      <c r="F113" t="str">
        <f t="shared" si="8"/>
        <v>Incorrect</v>
      </c>
      <c r="H113" s="90" t="str">
        <f t="shared" si="7"/>
        <v/>
      </c>
    </row>
    <row r="114" spans="1:8" x14ac:dyDescent="0.3">
      <c r="A114">
        <f>VLOOKUP(C114,'UniqueAuthor#s'!$Y$5:$Z$57,2,TRUE)</f>
        <v>22</v>
      </c>
      <c r="B114" t="str">
        <f>IF('Source NewCleanData'!$C953="lesson6",'Source NewCleanData'!C953,"")</f>
        <v>lesson6</v>
      </c>
      <c r="C114">
        <f>IF('Source NewCleanData'!$C953="lesson6",'Source NewCleanData'!D953,"")</f>
        <v>472308960</v>
      </c>
      <c r="D114" t="str">
        <f>IF('Source NewCleanData'!$C953="lesson6",'Source NewCleanData'!E953,"")</f>
        <v>ensuresReverse(S)oT=Reverse(#ToS);</v>
      </c>
      <c r="E114" s="80" t="str">
        <f>IF('Source NewCleanData'!$C953="lesson6",'Source NewCleanData'!F953,"")</f>
        <v>2018-04-24T15:06:53.971Z</v>
      </c>
      <c r="F114" t="str">
        <f t="shared" si="8"/>
        <v>Incorrect</v>
      </c>
      <c r="H114" s="90" t="str">
        <f t="shared" si="7"/>
        <v/>
      </c>
    </row>
    <row r="115" spans="1:8" x14ac:dyDescent="0.3">
      <c r="A115">
        <f>VLOOKUP(C115,'UniqueAuthor#s'!$Y$5:$Z$57,2,TRUE)</f>
        <v>22</v>
      </c>
      <c r="B115" t="str">
        <f>IF('Source NewCleanData'!$C954="lesson6",'Source NewCleanData'!C954,"")</f>
        <v>lesson6</v>
      </c>
      <c r="C115">
        <f>IF('Source NewCleanData'!$C954="lesson6",'Source NewCleanData'!D954,"")</f>
        <v>472308960</v>
      </c>
      <c r="D115" t="str">
        <f>IF('Source NewCleanData'!$C954="lesson6",'Source NewCleanData'!E954,"")</f>
        <v>ensuresReverse(S)oT=Reverse(#To#S);</v>
      </c>
      <c r="E115" s="80" t="str">
        <f>IF('Source NewCleanData'!$C954="lesson6",'Source NewCleanData'!F954,"")</f>
        <v>2018-04-24T15:07:07.619Z</v>
      </c>
      <c r="F115" t="str">
        <f t="shared" si="8"/>
        <v>Incorrect</v>
      </c>
      <c r="H115" s="90" t="str">
        <f t="shared" si="7"/>
        <v/>
      </c>
    </row>
    <row r="116" spans="1:8" x14ac:dyDescent="0.3">
      <c r="A116">
        <f>VLOOKUP(C116,'UniqueAuthor#s'!$Y$5:$Z$57,2,TRUE)</f>
        <v>22</v>
      </c>
      <c r="B116" t="str">
        <f>IF('Source NewCleanData'!$C955="lesson6",'Source NewCleanData'!C955,"")</f>
        <v>lesson6</v>
      </c>
      <c r="C116">
        <f>IF('Source NewCleanData'!$C955="lesson6",'Source NewCleanData'!D955,"")</f>
        <v>472308960</v>
      </c>
      <c r="D116" t="str">
        <f>IF('Source NewCleanData'!$C955="lesson6",'Source NewCleanData'!E955,"")</f>
        <v>ensuresReverse(S)oT=Reverse(#S)o#T;</v>
      </c>
      <c r="E116" s="80" t="str">
        <f>IF('Source NewCleanData'!$C955="lesson6",'Source NewCleanData'!F955,"")</f>
        <v>2018-04-24T15:13:45.151Z</v>
      </c>
      <c r="F116" t="str">
        <f t="shared" si="8"/>
        <v>Correct</v>
      </c>
      <c r="G116">
        <f>COUNTIF($C$6:$C$215,"="&amp;C116)</f>
        <v>31</v>
      </c>
      <c r="H116" s="90" t="str">
        <f t="shared" si="7"/>
        <v/>
      </c>
    </row>
    <row r="117" spans="1:8" x14ac:dyDescent="0.3">
      <c r="A117">
        <f>VLOOKUP(C117,'UniqueAuthor#s'!$Y$5:$Z$57,2,TRUE)</f>
        <v>23</v>
      </c>
      <c r="B117" t="str">
        <f>IF('Source NewCleanData'!$C1036="lesson6",'Source NewCleanData'!C1036,"")</f>
        <v>lesson6</v>
      </c>
      <c r="C117">
        <f>IF('Source NewCleanData'!$C1036="lesson6",'Source NewCleanData'!D1036,"")</f>
        <v>505534945</v>
      </c>
      <c r="D117" t="str">
        <f>IF('Source NewCleanData'!$C1036="lesson6",'Source NewCleanData'!E1036,"")</f>
        <v>ensuresReverse(S)oT=Reverse(#S)o#T;</v>
      </c>
      <c r="E117" s="80" t="str">
        <f>IF('Source NewCleanData'!$C1036="lesson6",'Source NewCleanData'!F1036,"")</f>
        <v>2018-04-25T00:15:13.071Z</v>
      </c>
      <c r="F117" t="str">
        <f t="shared" si="8"/>
        <v>Correct</v>
      </c>
      <c r="G117">
        <f>COUNTIF($C$6:$C$215,"="&amp;C117)</f>
        <v>1</v>
      </c>
      <c r="H117" s="90" t="str">
        <f t="shared" si="7"/>
        <v/>
      </c>
    </row>
    <row r="118" spans="1:8" x14ac:dyDescent="0.3">
      <c r="A118">
        <f>VLOOKUP(C118,'UniqueAuthor#s'!$Y$5:$Z$57,2,TRUE)</f>
        <v>24</v>
      </c>
      <c r="B118" t="str">
        <f>IF('Source NewCleanData'!$C1056="lesson6",'Source NewCleanData'!C1056,"")</f>
        <v>lesson6</v>
      </c>
      <c r="C118">
        <f>IF('Source NewCleanData'!$C1056="lesson6",'Source NewCleanData'!D1056,"")</f>
        <v>520399923</v>
      </c>
      <c r="D118" t="str">
        <f>IF('Source NewCleanData'!$C1056="lesson6",'Source NewCleanData'!E1056,"")</f>
        <v>ensuresReverse(S)oT=Reverse(T)o#S;</v>
      </c>
      <c r="E118" s="80" t="str">
        <f>IF('Source NewCleanData'!$C1056="lesson6",'Source NewCleanData'!F1056,"")</f>
        <v>2018-04-24T00:29:16.814Z</v>
      </c>
      <c r="F118" t="str">
        <f t="shared" si="8"/>
        <v>Incorrect</v>
      </c>
      <c r="H118" s="90" t="str">
        <f t="shared" si="7"/>
        <v/>
      </c>
    </row>
    <row r="119" spans="1:8" x14ac:dyDescent="0.3">
      <c r="A119">
        <f>VLOOKUP(C119,'UniqueAuthor#s'!$Y$5:$Z$57,2,TRUE)</f>
        <v>24</v>
      </c>
      <c r="B119" t="str">
        <f>IF('Source NewCleanData'!$C1057="lesson6",'Source NewCleanData'!C1057,"")</f>
        <v>lesson6</v>
      </c>
      <c r="C119">
        <f>IF('Source NewCleanData'!$C1057="lesson6",'Source NewCleanData'!D1057,"")</f>
        <v>520399923</v>
      </c>
      <c r="D119" t="str">
        <f>IF('Source NewCleanData'!$C1057="lesson6",'Source NewCleanData'!E1057,"")</f>
        <v>ensuresReverse(S)oT=Reverse(#T)o#S;</v>
      </c>
      <c r="E119" s="80" t="str">
        <f>IF('Source NewCleanData'!$C1057="lesson6",'Source NewCleanData'!F1057,"")</f>
        <v>2018-04-24T00:29:32.311Z</v>
      </c>
      <c r="F119" t="str">
        <f t="shared" si="8"/>
        <v>Incorrect</v>
      </c>
      <c r="H119" s="90" t="str">
        <f t="shared" si="7"/>
        <v/>
      </c>
    </row>
    <row r="120" spans="1:8" x14ac:dyDescent="0.3">
      <c r="A120">
        <f>VLOOKUP(C120,'UniqueAuthor#s'!$Y$5:$Z$57,2,TRUE)</f>
        <v>24</v>
      </c>
      <c r="B120" t="str">
        <f>IF('Source NewCleanData'!$C1058="lesson6",'Source NewCleanData'!C1058,"")</f>
        <v>lesson6</v>
      </c>
      <c r="C120">
        <f>IF('Source NewCleanData'!$C1058="lesson6",'Source NewCleanData'!D1058,"")</f>
        <v>520399923</v>
      </c>
      <c r="D120" t="str">
        <f>IF('Source NewCleanData'!$C1058="lesson6",'Source NewCleanData'!E1058,"")</f>
        <v>ensuresReverse(S)oT=Reverse(#S)o#T;</v>
      </c>
      <c r="E120" s="80" t="str">
        <f>IF('Source NewCleanData'!$C1058="lesson6",'Source NewCleanData'!F1058,"")</f>
        <v>2018-04-24T00:33:50.088Z</v>
      </c>
      <c r="F120" t="str">
        <f t="shared" si="8"/>
        <v>Correct</v>
      </c>
      <c r="G120">
        <f>COUNTIF($C$6:$C$215,"="&amp;C120)</f>
        <v>3</v>
      </c>
      <c r="H120" s="90" t="str">
        <f t="shared" si="7"/>
        <v/>
      </c>
    </row>
    <row r="121" spans="1:8" x14ac:dyDescent="0.3">
      <c r="A121">
        <f>VLOOKUP(C121,'UniqueAuthor#s'!$Y$5:$Z$57,2,TRUE)</f>
        <v>25</v>
      </c>
      <c r="B121" t="str">
        <f>IF('Source NewCleanData'!$C1071="lesson6",'Source NewCleanData'!C1071,"")</f>
        <v>lesson6</v>
      </c>
      <c r="C121">
        <f>IF('Source NewCleanData'!$C1071="lesson6",'Source NewCleanData'!D1071,"")</f>
        <v>539024302</v>
      </c>
      <c r="D121" t="str">
        <f>IF('Source NewCleanData'!$C1071="lesson6",'Source NewCleanData'!E1071,"")</f>
        <v>ensuresReverse(S)oT=Reverse(#S)o#T;</v>
      </c>
      <c r="E121" s="80" t="str">
        <f>IF('Source NewCleanData'!$C1071="lesson6",'Source NewCleanData'!F1071,"")</f>
        <v>2018-04-26T12:16:29.154Z</v>
      </c>
      <c r="F121" t="str">
        <f t="shared" si="8"/>
        <v>Correct</v>
      </c>
      <c r="G121">
        <f>COUNTIF($C$6:$C$215,"="&amp;C121)</f>
        <v>1</v>
      </c>
      <c r="H121" s="90" t="str">
        <f t="shared" si="7"/>
        <v/>
      </c>
    </row>
    <row r="122" spans="1:8" x14ac:dyDescent="0.3">
      <c r="A122">
        <f>VLOOKUP(C122,'UniqueAuthor#s'!$Y$5:$Z$57,2,TRUE)</f>
        <v>26</v>
      </c>
      <c r="B122" t="str">
        <f>IF('Source NewCleanData'!$C1108="lesson6",'Source NewCleanData'!C1108,"")</f>
        <v>lesson6</v>
      </c>
      <c r="C122">
        <f>IF('Source NewCleanData'!$C1108="lesson6",'Source NewCleanData'!D1108,"")</f>
        <v>564686712</v>
      </c>
      <c r="D122" t="str">
        <f>IF('Source NewCleanData'!$C1108="lesson6",'Source NewCleanData'!E1108,"")</f>
        <v>ensuresReverse(S)oT=Reverse(T)oS;</v>
      </c>
      <c r="E122" s="80" t="str">
        <f>IF('Source NewCleanData'!$C1108="lesson6",'Source NewCleanData'!F1108,"")</f>
        <v>2018-05-03T22:18:56.771Z</v>
      </c>
      <c r="F122" t="str">
        <f t="shared" si="8"/>
        <v>Incorrect</v>
      </c>
      <c r="H122" s="90" t="str">
        <f t="shared" si="7"/>
        <v/>
      </c>
    </row>
    <row r="123" spans="1:8" x14ac:dyDescent="0.3">
      <c r="A123">
        <f>VLOOKUP(C123,'UniqueAuthor#s'!$Y$5:$Z$57,2,TRUE)</f>
        <v>26</v>
      </c>
      <c r="B123" t="str">
        <f>IF('Source NewCleanData'!$C1109="lesson6",'Source NewCleanData'!C1109,"")</f>
        <v>lesson6</v>
      </c>
      <c r="C123">
        <f>IF('Source NewCleanData'!$C1109="lesson6",'Source NewCleanData'!D1109,"")</f>
        <v>564686712</v>
      </c>
      <c r="D123" t="str">
        <f>IF('Source NewCleanData'!$C1109="lesson6",'Source NewCleanData'!E1109,"")</f>
        <v>ensuresReverse(S)oT=|#S|+|#T|;</v>
      </c>
      <c r="E123" s="80" t="str">
        <f>IF('Source NewCleanData'!$C1109="lesson6",'Source NewCleanData'!F1109,"")</f>
        <v>2018-05-03T22:21:02.998Z</v>
      </c>
      <c r="F123" t="str">
        <f t="shared" si="8"/>
        <v>Incorrect</v>
      </c>
      <c r="H123" s="90" t="str">
        <f t="shared" si="7"/>
        <v/>
      </c>
    </row>
    <row r="124" spans="1:8" x14ac:dyDescent="0.3">
      <c r="A124">
        <f>VLOOKUP(C124,'UniqueAuthor#s'!$Y$5:$Z$57,2,TRUE)</f>
        <v>26</v>
      </c>
      <c r="B124" t="str">
        <f>IF('Source NewCleanData'!$C1110="lesson6",'Source NewCleanData'!C1110,"")</f>
        <v>lesson6</v>
      </c>
      <c r="C124">
        <f>IF('Source NewCleanData'!$C1110="lesson6",'Source NewCleanData'!D1110,"")</f>
        <v>564686712</v>
      </c>
      <c r="D124" t="str">
        <f>IF('Source NewCleanData'!$C1110="lesson6",'Source NewCleanData'!E1110,"")</f>
        <v>ensuresReverse(S)oT=T;</v>
      </c>
      <c r="E124" s="80" t="str">
        <f>IF('Source NewCleanData'!$C1110="lesson6",'Source NewCleanData'!F1110,"")</f>
        <v>2018-05-03T22:22:20.498Z</v>
      </c>
      <c r="F124" t="str">
        <f t="shared" si="8"/>
        <v>Incorrect</v>
      </c>
      <c r="H124" s="90" t="str">
        <f t="shared" si="7"/>
        <v/>
      </c>
    </row>
    <row r="125" spans="1:8" x14ac:dyDescent="0.3">
      <c r="A125">
        <f>VLOOKUP(C125,'UniqueAuthor#s'!$Y$5:$Z$57,2,TRUE)</f>
        <v>26</v>
      </c>
      <c r="B125" t="str">
        <f>IF('Source NewCleanData'!$C1111="lesson6",'Source NewCleanData'!C1111,"")</f>
        <v>lesson6</v>
      </c>
      <c r="C125">
        <f>IF('Source NewCleanData'!$C1111="lesson6",'Source NewCleanData'!D1111,"")</f>
        <v>564686712</v>
      </c>
      <c r="D125" t="str">
        <f>IF('Source NewCleanData'!$C1111="lesson6",'Source NewCleanData'!E1111,"")</f>
        <v>ensuresReverse(S)oT&lt;=3;</v>
      </c>
      <c r="E125" s="80" t="str">
        <f>IF('Source NewCleanData'!$C1111="lesson6",'Source NewCleanData'!F1111,"")</f>
        <v>2018-05-03T22:27:34.472Z</v>
      </c>
      <c r="F125" t="str">
        <f t="shared" si="8"/>
        <v>Incorrect</v>
      </c>
      <c r="H125" s="90" t="str">
        <f t="shared" si="7"/>
        <v/>
      </c>
    </row>
    <row r="126" spans="1:8" x14ac:dyDescent="0.3">
      <c r="A126">
        <f>VLOOKUP(C126,'UniqueAuthor#s'!$Y$5:$Z$57,2,TRUE)</f>
        <v>26</v>
      </c>
      <c r="B126" t="str">
        <f>IF('Source NewCleanData'!$C1112="lesson6",'Source NewCleanData'!C1112,"")</f>
        <v>lesson6</v>
      </c>
      <c r="C126">
        <f>IF('Source NewCleanData'!$C1112="lesson6",'Source NewCleanData'!D1112,"")</f>
        <v>564686712</v>
      </c>
      <c r="D126" t="str">
        <f>IF('Source NewCleanData'!$C1112="lesson6",'Source NewCleanData'!E1112,"")</f>
        <v>ensuresReverse(S)oT=#So#T;</v>
      </c>
      <c r="E126" s="80" t="str">
        <f>IF('Source NewCleanData'!$C1112="lesson6",'Source NewCleanData'!F1112,"")</f>
        <v>2018-05-03T22:30:17.611Z</v>
      </c>
      <c r="F126" t="str">
        <f t="shared" si="8"/>
        <v>Incorrect</v>
      </c>
      <c r="G126">
        <f>COUNTIF($C$6:$C$215,"="&amp;C126)</f>
        <v>5</v>
      </c>
      <c r="H126" s="90" t="str">
        <f t="shared" si="7"/>
        <v>Gave Up</v>
      </c>
    </row>
    <row r="127" spans="1:8" x14ac:dyDescent="0.3">
      <c r="A127">
        <f>VLOOKUP(C127,'UniqueAuthor#s'!$Y$5:$Z$57,2,TRUE)</f>
        <v>27</v>
      </c>
      <c r="B127" t="str">
        <f>IF('Source NewCleanData'!$C1134="lesson6",'Source NewCleanData'!C1134,"")</f>
        <v>lesson6</v>
      </c>
      <c r="C127">
        <f>IF('Source NewCleanData'!$C1134="lesson6",'Source NewCleanData'!D1134,"")</f>
        <v>566473760</v>
      </c>
      <c r="D127" t="str">
        <f>IF('Source NewCleanData'!$C1134="lesson6",'Source NewCleanData'!E1134,"")</f>
        <v>ensuresReverse(S)oT=#So#T;</v>
      </c>
      <c r="E127" s="80" t="str">
        <f>IF('Source NewCleanData'!$C1134="lesson6",'Source NewCleanData'!F1134,"")</f>
        <v>2018-04-25T22:03:44.125Z</v>
      </c>
      <c r="F127" t="str">
        <f t="shared" si="8"/>
        <v>Incorrect</v>
      </c>
      <c r="H127" s="90" t="str">
        <f t="shared" si="7"/>
        <v/>
      </c>
    </row>
    <row r="128" spans="1:8" x14ac:dyDescent="0.3">
      <c r="A128">
        <f>VLOOKUP(C128,'UniqueAuthor#s'!$Y$5:$Z$57,2,TRUE)</f>
        <v>27</v>
      </c>
      <c r="B128" t="str">
        <f>IF('Source NewCleanData'!$C1135="lesson6",'Source NewCleanData'!C1135,"")</f>
        <v>lesson6</v>
      </c>
      <c r="C128">
        <f>IF('Source NewCleanData'!$C1135="lesson6",'Source NewCleanData'!D1135,"")</f>
        <v>566473760</v>
      </c>
      <c r="D128" t="str">
        <f>IF('Source NewCleanData'!$C1135="lesson6",'Source NewCleanData'!E1135,"")</f>
        <v>ensuresReverse(S)oT=Reverse(#S)oT;</v>
      </c>
      <c r="E128" s="80" t="str">
        <f>IF('Source NewCleanData'!$C1135="lesson6",'Source NewCleanData'!F1135,"")</f>
        <v>2018-04-25T22:07:25.778Z</v>
      </c>
      <c r="F128" t="str">
        <f t="shared" si="8"/>
        <v>Incorrect</v>
      </c>
      <c r="H128" s="90" t="str">
        <f t="shared" si="7"/>
        <v/>
      </c>
    </row>
    <row r="129" spans="1:8" x14ac:dyDescent="0.3">
      <c r="A129">
        <f>VLOOKUP(C129,'UniqueAuthor#s'!$Y$5:$Z$57,2,TRUE)</f>
        <v>27</v>
      </c>
      <c r="B129" t="str">
        <f>IF('Source NewCleanData'!$C1136="lesson6",'Source NewCleanData'!C1136,"")</f>
        <v>lesson6</v>
      </c>
      <c r="C129">
        <f>IF('Source NewCleanData'!$C1136="lesson6",'Source NewCleanData'!D1136,"")</f>
        <v>566473760</v>
      </c>
      <c r="D129" t="str">
        <f>IF('Source NewCleanData'!$C1136="lesson6",'Source NewCleanData'!E1136,"")</f>
        <v>ensuresReverse(S)oT=Reverse(#S)o#T;</v>
      </c>
      <c r="E129" s="80" t="str">
        <f>IF('Source NewCleanData'!$C1136="lesson6",'Source NewCleanData'!F1136,"")</f>
        <v>2018-04-25T22:07:34.770Z</v>
      </c>
      <c r="F129" t="str">
        <f t="shared" si="8"/>
        <v>Correct</v>
      </c>
      <c r="G129">
        <f>COUNTIF($C$6:$C$215,"="&amp;C129)</f>
        <v>3</v>
      </c>
      <c r="H129" s="90" t="str">
        <f t="shared" si="7"/>
        <v/>
      </c>
    </row>
    <row r="130" spans="1:8" x14ac:dyDescent="0.3">
      <c r="A130">
        <f>VLOOKUP(C130,'UniqueAuthor#s'!$Y$5:$Z$57,2,TRUE)</f>
        <v>28</v>
      </c>
      <c r="B130" t="str">
        <f>IF('Source NewCleanData'!$C1151="lesson6",'Source NewCleanData'!C1151,"")</f>
        <v>lesson6</v>
      </c>
      <c r="C130">
        <f>IF('Source NewCleanData'!$C1151="lesson6",'Source NewCleanData'!D1151,"")</f>
        <v>584901398</v>
      </c>
      <c r="D130" t="str">
        <f>IF('Source NewCleanData'!$C1151="lesson6",'Source NewCleanData'!E1151,"")</f>
        <v>ensuresReverse(S)oT=#So#T;</v>
      </c>
      <c r="E130" s="80" t="str">
        <f>IF('Source NewCleanData'!$C1151="lesson6",'Source NewCleanData'!F1151,"")</f>
        <v>2018-04-26T01:29:30.938Z</v>
      </c>
      <c r="F130" t="str">
        <f t="shared" si="8"/>
        <v>Incorrect</v>
      </c>
      <c r="H130" s="90" t="str">
        <f t="shared" si="7"/>
        <v/>
      </c>
    </row>
    <row r="131" spans="1:8" x14ac:dyDescent="0.3">
      <c r="A131">
        <f>VLOOKUP(C131,'UniqueAuthor#s'!$Y$5:$Z$57,2,TRUE)</f>
        <v>28</v>
      </c>
      <c r="B131" t="str">
        <f>IF('Source NewCleanData'!$C1152="lesson6",'Source NewCleanData'!C1152,"")</f>
        <v>lesson6</v>
      </c>
      <c r="C131">
        <f>IF('Source NewCleanData'!$C1152="lesson6",'Source NewCleanData'!D1152,"")</f>
        <v>584901398</v>
      </c>
      <c r="D131" t="str">
        <f>IF('Source NewCleanData'!$C1152="lesson6",'Source NewCleanData'!E1152,"")</f>
        <v>ensuresReverse(S)oT=Reverse(#S)o#T;</v>
      </c>
      <c r="E131" s="80" t="str">
        <f>IF('Source NewCleanData'!$C1152="lesson6",'Source NewCleanData'!F1152,"")</f>
        <v>2018-04-26T01:32:13.951Z</v>
      </c>
      <c r="F131" t="str">
        <f t="shared" si="8"/>
        <v>Correct</v>
      </c>
      <c r="G131">
        <f>COUNTIF($C$6:$C$215,"="&amp;C131)</f>
        <v>2</v>
      </c>
      <c r="H131" s="90" t="str">
        <f t="shared" si="7"/>
        <v/>
      </c>
    </row>
    <row r="132" spans="1:8" x14ac:dyDescent="0.3">
      <c r="A132">
        <f>VLOOKUP(C132,'UniqueAuthor#s'!$Y$5:$Z$57,2,TRUE)</f>
        <v>29</v>
      </c>
      <c r="B132" t="str">
        <f>IF('Source NewCleanData'!$C1163="lesson6",'Source NewCleanData'!C1163,"")</f>
        <v>lesson6</v>
      </c>
      <c r="C132">
        <f>IF('Source NewCleanData'!$C1163="lesson6",'Source NewCleanData'!D1163,"")</f>
        <v>594515373</v>
      </c>
      <c r="D132" t="str">
        <f>IF('Source NewCleanData'!$C1163="lesson6",'Source NewCleanData'!E1163,"")</f>
        <v>ensuresReverse(S)oT=#So#T;</v>
      </c>
      <c r="E132" s="80" t="str">
        <f>IF('Source NewCleanData'!$C1163="lesson6",'Source NewCleanData'!F1163,"")</f>
        <v>2018-04-24T00:25:58.785Z</v>
      </c>
      <c r="F132" t="str">
        <f t="shared" si="8"/>
        <v>Incorrect</v>
      </c>
      <c r="H132" s="90" t="str">
        <f t="shared" si="7"/>
        <v/>
      </c>
    </row>
    <row r="133" spans="1:8" x14ac:dyDescent="0.3">
      <c r="A133">
        <f>VLOOKUP(C133,'UniqueAuthor#s'!$Y$5:$Z$57,2,TRUE)</f>
        <v>29</v>
      </c>
      <c r="B133" t="str">
        <f>IF('Source NewCleanData'!$C1164="lesson6",'Source NewCleanData'!C1164,"")</f>
        <v>lesson6</v>
      </c>
      <c r="C133">
        <f>IF('Source NewCleanData'!$C1164="lesson6",'Source NewCleanData'!D1164,"")</f>
        <v>594515373</v>
      </c>
      <c r="D133" t="str">
        <f>IF('Source NewCleanData'!$C1164="lesson6",'Source NewCleanData'!E1164,"")</f>
        <v>ensuresReverse(S)oT=Reverse(#S)o#T;</v>
      </c>
      <c r="E133" s="80" t="str">
        <f>IF('Source NewCleanData'!$C1164="lesson6",'Source NewCleanData'!F1164,"")</f>
        <v>2018-04-24T00:27:09.067Z</v>
      </c>
      <c r="F133" t="str">
        <f t="shared" si="8"/>
        <v>Correct</v>
      </c>
      <c r="G133">
        <f>COUNTIF($C$6:$C$215,"="&amp;C133)</f>
        <v>2</v>
      </c>
      <c r="H133" s="90" t="str">
        <f t="shared" si="7"/>
        <v/>
      </c>
    </row>
    <row r="134" spans="1:8" x14ac:dyDescent="0.3">
      <c r="A134">
        <f>VLOOKUP(C134,'UniqueAuthor#s'!$Y$5:$Z$57,2,TRUE)</f>
        <v>30</v>
      </c>
      <c r="B134" t="str">
        <f>IF('Source NewCleanData'!$C1217="lesson6",'Source NewCleanData'!C1217,"")</f>
        <v>lesson6</v>
      </c>
      <c r="C134">
        <f>IF('Source NewCleanData'!$C1217="lesson6",'Source NewCleanData'!D1217,"")</f>
        <v>596146975</v>
      </c>
      <c r="D134" t="str">
        <f>IF('Source NewCleanData'!$C1217="lesson6",'Source NewCleanData'!E1217,"")</f>
        <v>ensuresReverse(S)oT=Reverse(#S)o#T;</v>
      </c>
      <c r="E134" s="80" t="str">
        <f>IF('Source NewCleanData'!$C1217="lesson6",'Source NewCleanData'!F1217,"")</f>
        <v>2018-05-03T02:24:57.855Z</v>
      </c>
      <c r="F134" t="str">
        <f t="shared" si="8"/>
        <v>Correct</v>
      </c>
      <c r="G134">
        <f>COUNTIF($C$6:$C$215,"="&amp;C134)</f>
        <v>1</v>
      </c>
      <c r="H134" s="90" t="str">
        <f t="shared" ref="H134:H196" si="9">IF(AND($G134&gt;0,$F134="Incorrect"),"Gave Up","")</f>
        <v/>
      </c>
    </row>
    <row r="135" spans="1:8" x14ac:dyDescent="0.3">
      <c r="A135">
        <f>VLOOKUP(C135,'UniqueAuthor#s'!$Y$5:$Z$57,2,TRUE)</f>
        <v>31</v>
      </c>
      <c r="B135" t="str">
        <f>IF('Source NewCleanData'!$C1232="lesson6",'Source NewCleanData'!C1232,"")</f>
        <v>lesson6</v>
      </c>
      <c r="C135">
        <f>IF('Source NewCleanData'!$C1232="lesson6",'Source NewCleanData'!D1232,"")</f>
        <v>599521860</v>
      </c>
      <c r="D135" t="str">
        <f>IF('Source NewCleanData'!$C1232="lesson6",'Source NewCleanData'!E1232,"")</f>
        <v>ensuresReverse(S)oT=Reverse(#S)o#T;</v>
      </c>
      <c r="E135" s="80" t="str">
        <f>IF('Source NewCleanData'!$C1232="lesson6",'Source NewCleanData'!F1232,"")</f>
        <v>2018-04-30T00:51:29.366Z</v>
      </c>
      <c r="F135" t="str">
        <f t="shared" ref="F135:F197" si="10">IF(OR($D135=$R$9,$D135=$R$10),"Correct","Incorrect")</f>
        <v>Correct</v>
      </c>
      <c r="G135">
        <f>COUNTIF($C$6:$C$215,"="&amp;C135)</f>
        <v>1</v>
      </c>
      <c r="H135" s="90" t="str">
        <f t="shared" si="9"/>
        <v/>
      </c>
    </row>
    <row r="136" spans="1:8" x14ac:dyDescent="0.3">
      <c r="A136">
        <f>VLOOKUP(C136,'UniqueAuthor#s'!$Y$5:$Z$57,2,TRUE)</f>
        <v>32</v>
      </c>
      <c r="B136" t="str">
        <f>IF('Source NewCleanData'!$C1250="lesson6",'Source NewCleanData'!C1250,"")</f>
        <v>lesson6</v>
      </c>
      <c r="C136">
        <f>IF('Source NewCleanData'!$C1250="lesson6",'Source NewCleanData'!D1250,"")</f>
        <v>602371802</v>
      </c>
      <c r="D136" t="str">
        <f>IF('Source NewCleanData'!$C1250="lesson6",'Source NewCleanData'!E1250,"")</f>
        <v>ensuresReverse(S)oT=Reverse(prt_btwn(1,|#S|,S))oprt_btwn(0,1,#S)oT;</v>
      </c>
      <c r="E136" s="80" t="str">
        <f>IF('Source NewCleanData'!$C1250="lesson6",'Source NewCleanData'!F1250,"")</f>
        <v>2018-04-30T00:15:39.704Z</v>
      </c>
      <c r="F136" t="str">
        <f t="shared" si="10"/>
        <v>Incorrect</v>
      </c>
      <c r="H136" s="90" t="str">
        <f t="shared" si="9"/>
        <v/>
      </c>
    </row>
    <row r="137" spans="1:8" x14ac:dyDescent="0.3">
      <c r="A137">
        <f>VLOOKUP(C137,'UniqueAuthor#s'!$Y$5:$Z$57,2,TRUE)</f>
        <v>32</v>
      </c>
      <c r="B137" t="str">
        <f>IF('Source NewCleanData'!$C1257="lesson6",'Source NewCleanData'!C1257,"")</f>
        <v>lesson6</v>
      </c>
      <c r="C137">
        <f>IF('Source NewCleanData'!$C1257="lesson6",'Source NewCleanData'!D1257,"")</f>
        <v>602371802</v>
      </c>
      <c r="D137" t="str">
        <f>IF('Source NewCleanData'!$C1257="lesson6",'Source NewCleanData'!E1257,"")</f>
        <v>ensuresReverse(S)oT=Reverse(#S)o#T;</v>
      </c>
      <c r="E137" s="80" t="str">
        <f>IF('Source NewCleanData'!$C1257="lesson6",'Source NewCleanData'!F1257,"")</f>
        <v>2018-04-30T00:21:16.854Z</v>
      </c>
      <c r="F137" t="str">
        <f t="shared" si="10"/>
        <v>Correct</v>
      </c>
      <c r="G137">
        <f>COUNTIF($C$6:$C$215,"="&amp;C137)</f>
        <v>2</v>
      </c>
      <c r="H137" s="90" t="str">
        <f t="shared" si="9"/>
        <v/>
      </c>
    </row>
    <row r="138" spans="1:8" x14ac:dyDescent="0.3">
      <c r="A138">
        <f>VLOOKUP(C138,'UniqueAuthor#s'!$Y$5:$Z$57,2,TRUE)</f>
        <v>33</v>
      </c>
      <c r="B138" t="str">
        <f>IF('Source NewCleanData'!$C1303="lesson6",'Source NewCleanData'!C1303,"")</f>
        <v>lesson6</v>
      </c>
      <c r="C138">
        <f>IF('Source NewCleanData'!$C1303="lesson6",'Source NewCleanData'!D1303,"")</f>
        <v>625941617</v>
      </c>
      <c r="D138" t="str">
        <f>IF('Source NewCleanData'!$C1303="lesson6",'Source NewCleanData'!E1303,"")</f>
        <v>ensuresReverse(S)oT=Reverse(#S)o#T;</v>
      </c>
      <c r="E138" s="80" t="str">
        <f>IF('Source NewCleanData'!$C1303="lesson6",'Source NewCleanData'!F1303,"")</f>
        <v>2018-04-26T16:05:58.137Z</v>
      </c>
      <c r="F138" t="str">
        <f t="shared" si="10"/>
        <v>Correct</v>
      </c>
      <c r="H138" s="90" t="str">
        <f t="shared" si="9"/>
        <v/>
      </c>
    </row>
    <row r="139" spans="1:8" x14ac:dyDescent="0.3">
      <c r="A139">
        <f>VLOOKUP(C139,'UniqueAuthor#s'!$Y$5:$Z$57,2,TRUE)</f>
        <v>33</v>
      </c>
      <c r="B139" t="str">
        <f>IF('Source NewCleanData'!$C1314="lesson6",'Source NewCleanData'!C1314,"")</f>
        <v>lesson6</v>
      </c>
      <c r="C139">
        <f>IF('Source NewCleanData'!$C1314="lesson6",'Source NewCleanData'!D1314,"")</f>
        <v>625941617</v>
      </c>
      <c r="D139" t="str">
        <f>IF('Source NewCleanData'!$C1314="lesson6",'Source NewCleanData'!E1314,"")</f>
        <v>ensuresReverse(S)oT=T;</v>
      </c>
      <c r="E139" s="80" t="str">
        <f>IF('Source NewCleanData'!$C1314="lesson6",'Source NewCleanData'!F1314,"")</f>
        <v>2018-05-03T04:58:05.555Z</v>
      </c>
      <c r="F139" t="str">
        <f t="shared" si="10"/>
        <v>Incorrect</v>
      </c>
      <c r="H139" s="90" t="str">
        <f t="shared" si="9"/>
        <v/>
      </c>
    </row>
    <row r="140" spans="1:8" x14ac:dyDescent="0.3">
      <c r="A140">
        <f>VLOOKUP(C140,'UniqueAuthor#s'!$Y$5:$Z$57,2,TRUE)</f>
        <v>33</v>
      </c>
      <c r="B140" t="str">
        <f>IF('Source NewCleanData'!$C1315="lesson6",'Source NewCleanData'!C1315,"")</f>
        <v>lesson6</v>
      </c>
      <c r="C140">
        <f>IF('Source NewCleanData'!$C1315="lesson6",'Source NewCleanData'!D1315,"")</f>
        <v>625941617</v>
      </c>
      <c r="D140" t="str">
        <f>IF('Source NewCleanData'!$C1315="lesson6",'Source NewCleanData'!E1315,"")</f>
        <v>ensuresReverse(S)oT=T;</v>
      </c>
      <c r="E140" s="80" t="str">
        <f>IF('Source NewCleanData'!$C1315="lesson6",'Source NewCleanData'!F1315,"")</f>
        <v>2018-05-03T04:58:11.625Z</v>
      </c>
      <c r="F140" t="str">
        <f t="shared" si="10"/>
        <v>Incorrect</v>
      </c>
      <c r="H140" s="90" t="str">
        <f t="shared" si="9"/>
        <v/>
      </c>
    </row>
    <row r="141" spans="1:8" x14ac:dyDescent="0.3">
      <c r="A141">
        <f>VLOOKUP(C141,'UniqueAuthor#s'!$Y$5:$Z$57,2,TRUE)</f>
        <v>33</v>
      </c>
      <c r="B141" t="str">
        <f>IF('Source NewCleanData'!$C1316="lesson6",'Source NewCleanData'!C1316,"")</f>
        <v>lesson6</v>
      </c>
      <c r="C141">
        <f>IF('Source NewCleanData'!$C1316="lesson6",'Source NewCleanData'!D1316,"")</f>
        <v>625941617</v>
      </c>
      <c r="D141" t="str">
        <f>IF('Source NewCleanData'!$C1316="lesson6",'Source NewCleanData'!E1316,"")</f>
        <v>ensuresReverse(S)oT=Reverse(#S)o#T;</v>
      </c>
      <c r="E141" s="80" t="str">
        <f>IF('Source NewCleanData'!$C1316="lesson6",'Source NewCleanData'!F1316,"")</f>
        <v>2018-05-03T04:59:10.423Z</v>
      </c>
      <c r="F141" t="str">
        <f t="shared" si="10"/>
        <v>Correct</v>
      </c>
      <c r="G141">
        <f>COUNTIF($C$6:$C$215,"="&amp;C141)</f>
        <v>4</v>
      </c>
      <c r="H141" s="90" t="str">
        <f t="shared" si="9"/>
        <v/>
      </c>
    </row>
    <row r="142" spans="1:8" x14ac:dyDescent="0.3">
      <c r="A142">
        <f>VLOOKUP(C142,'UniqueAuthor#s'!$Y$5:$Z$57,2,TRUE)</f>
        <v>34</v>
      </c>
      <c r="B142" t="str">
        <f>IF('Source NewCleanData'!$C1332="lesson6",'Source NewCleanData'!C1332,"")</f>
        <v>lesson6</v>
      </c>
      <c r="C142">
        <f>IF('Source NewCleanData'!$C1332="lesson6",'Source NewCleanData'!D1332,"")</f>
        <v>641372445</v>
      </c>
      <c r="D142" t="str">
        <f>IF('Source NewCleanData'!$C1332="lesson6",'Source NewCleanData'!E1332,"")</f>
        <v>ensuresReverse(S)oT=T;</v>
      </c>
      <c r="E142" s="80" t="str">
        <f>IF('Source NewCleanData'!$C1332="lesson6",'Source NewCleanData'!F1332,"")</f>
        <v>2018-04-29T23:26:02.906Z</v>
      </c>
      <c r="F142" t="str">
        <f t="shared" si="10"/>
        <v>Incorrect</v>
      </c>
      <c r="H142" s="90" t="str">
        <f t="shared" si="9"/>
        <v/>
      </c>
    </row>
    <row r="143" spans="1:8" x14ac:dyDescent="0.3">
      <c r="A143">
        <f>VLOOKUP(C143,'UniqueAuthor#s'!$Y$5:$Z$57,2,TRUE)</f>
        <v>34</v>
      </c>
      <c r="B143" t="str">
        <f>IF('Source NewCleanData'!$C1333="lesson6",'Source NewCleanData'!C1333,"")</f>
        <v>lesson6</v>
      </c>
      <c r="C143">
        <f>IF('Source NewCleanData'!$C1333="lesson6",'Source NewCleanData'!D1333,"")</f>
        <v>641372445</v>
      </c>
      <c r="D143" t="str">
        <f>IF('Source NewCleanData'!$C1333="lesson6",'Source NewCleanData'!E1333,"")</f>
        <v>ensuresReverse(S)oT=ToS</v>
      </c>
      <c r="E143" s="80" t="str">
        <f>IF('Source NewCleanData'!$C1333="lesson6",'Source NewCleanData'!F1333,"")</f>
        <v>2018-04-29T23:40:51.836Z</v>
      </c>
      <c r="F143" t="str">
        <f t="shared" si="10"/>
        <v>Incorrect</v>
      </c>
      <c r="H143" s="90" t="str">
        <f t="shared" si="9"/>
        <v/>
      </c>
    </row>
    <row r="144" spans="1:8" x14ac:dyDescent="0.3">
      <c r="A144">
        <f>VLOOKUP(C144,'UniqueAuthor#s'!$Y$5:$Z$57,2,TRUE)</f>
        <v>34</v>
      </c>
      <c r="B144" t="str">
        <f>IF('Source NewCleanData'!$C1334="lesson6",'Source NewCleanData'!C1334,"")</f>
        <v>lesson6</v>
      </c>
      <c r="C144">
        <f>IF('Source NewCleanData'!$C1334="lesson6",'Source NewCleanData'!D1334,"")</f>
        <v>641372445</v>
      </c>
      <c r="D144" t="str">
        <f>IF('Source NewCleanData'!$C1334="lesson6",'Source NewCleanData'!E1334,"")</f>
        <v>ensuresReverse(S)oT=S</v>
      </c>
      <c r="E144" s="80" t="str">
        <f>IF('Source NewCleanData'!$C1334="lesson6",'Source NewCleanData'!F1334,"")</f>
        <v>2018-04-29T23:41:05.814Z</v>
      </c>
      <c r="F144" t="str">
        <f t="shared" si="10"/>
        <v>Incorrect</v>
      </c>
      <c r="H144" s="90" t="str">
        <f t="shared" si="9"/>
        <v/>
      </c>
    </row>
    <row r="145" spans="1:8" x14ac:dyDescent="0.3">
      <c r="A145">
        <f>VLOOKUP(C145,'UniqueAuthor#s'!$Y$5:$Z$57,2,TRUE)</f>
        <v>34</v>
      </c>
      <c r="B145" t="str">
        <f>IF('Source NewCleanData'!$C1335="lesson6",'Source NewCleanData'!C1335,"")</f>
        <v>lesson6</v>
      </c>
      <c r="C145">
        <f>IF('Source NewCleanData'!$C1335="lesson6",'Source NewCleanData'!D1335,"")</f>
        <v>641372445</v>
      </c>
      <c r="D145" t="str">
        <f>IF('Source NewCleanData'!$C1335="lesson6",'Source NewCleanData'!E1335,"")</f>
        <v>ensuresReverse(S)oT=S</v>
      </c>
      <c r="E145" s="80" t="str">
        <f>IF('Source NewCleanData'!$C1335="lesson6",'Source NewCleanData'!F1335,"")</f>
        <v>2018-04-29T23:42:29.900Z</v>
      </c>
      <c r="F145" t="str">
        <f t="shared" si="10"/>
        <v>Incorrect</v>
      </c>
      <c r="H145" s="90" t="str">
        <f t="shared" si="9"/>
        <v/>
      </c>
    </row>
    <row r="146" spans="1:8" x14ac:dyDescent="0.3">
      <c r="A146">
        <f>VLOOKUP(C146,'UniqueAuthor#s'!$Y$5:$Z$57,2,TRUE)</f>
        <v>34</v>
      </c>
      <c r="B146" t="str">
        <f>IF('Source NewCleanData'!$C1336="lesson6",'Source NewCleanData'!C1336,"")</f>
        <v>lesson6</v>
      </c>
      <c r="C146">
        <f>IF('Source NewCleanData'!$C1336="lesson6",'Source NewCleanData'!D1336,"")</f>
        <v>641372445</v>
      </c>
      <c r="D146" t="str">
        <f>IF('Source NewCleanData'!$C1336="lesson6",'Source NewCleanData'!E1336,"")</f>
        <v>ensuresReverse(S)oT=#S</v>
      </c>
      <c r="E146" s="80" t="str">
        <f>IF('Source NewCleanData'!$C1336="lesson6",'Source NewCleanData'!F1336,"")</f>
        <v>2018-04-29T23:42:39.382Z</v>
      </c>
      <c r="F146" t="str">
        <f t="shared" si="10"/>
        <v>Incorrect</v>
      </c>
      <c r="H146" s="90" t="str">
        <f t="shared" si="9"/>
        <v/>
      </c>
    </row>
    <row r="147" spans="1:8" x14ac:dyDescent="0.3">
      <c r="A147">
        <f>VLOOKUP(C147,'UniqueAuthor#s'!$Y$5:$Z$57,2,TRUE)</f>
        <v>34</v>
      </c>
      <c r="B147" t="str">
        <f>IF('Source NewCleanData'!$C1337="lesson6",'Source NewCleanData'!C1337,"")</f>
        <v>lesson6</v>
      </c>
      <c r="C147">
        <f>IF('Source NewCleanData'!$C1337="lesson6",'Source NewCleanData'!D1337,"")</f>
        <v>641372445</v>
      </c>
      <c r="D147" t="str">
        <f>IF('Source NewCleanData'!$C1337="lesson6",'Source NewCleanData'!E1337,"")</f>
        <v>ensuresReverse(S)oT=#S</v>
      </c>
      <c r="E147" s="80" t="str">
        <f>IF('Source NewCleanData'!$C1337="lesson6",'Source NewCleanData'!F1337,"")</f>
        <v>2018-04-29T23:42:45.209Z</v>
      </c>
      <c r="F147" t="str">
        <f t="shared" si="10"/>
        <v>Incorrect</v>
      </c>
      <c r="H147" s="90" t="str">
        <f t="shared" si="9"/>
        <v/>
      </c>
    </row>
    <row r="148" spans="1:8" x14ac:dyDescent="0.3">
      <c r="A148">
        <f>VLOOKUP(C148,'UniqueAuthor#s'!$Y$5:$Z$57,2,TRUE)</f>
        <v>34</v>
      </c>
      <c r="B148" t="str">
        <f>IF('Source NewCleanData'!$C1338="lesson6",'Source NewCleanData'!C1338,"")</f>
        <v>lesson6</v>
      </c>
      <c r="C148">
        <f>IF('Source NewCleanData'!$C1338="lesson6",'Source NewCleanData'!D1338,"")</f>
        <v>641372445</v>
      </c>
      <c r="D148" t="str">
        <f>IF('Source NewCleanData'!$C1338="lesson6",'Source NewCleanData'!E1338,"")</f>
        <v>ensuresReverse(S)oT=#S;</v>
      </c>
      <c r="E148" s="80" t="str">
        <f>IF('Source NewCleanData'!$C1338="lesson6",'Source NewCleanData'!F1338,"")</f>
        <v>2018-04-29T23:42:54.463Z</v>
      </c>
      <c r="F148" t="str">
        <f t="shared" si="10"/>
        <v>Incorrect</v>
      </c>
      <c r="H148" s="90" t="str">
        <f t="shared" si="9"/>
        <v/>
      </c>
    </row>
    <row r="149" spans="1:8" x14ac:dyDescent="0.3">
      <c r="A149">
        <f>VLOOKUP(C149,'UniqueAuthor#s'!$Y$5:$Z$57,2,TRUE)</f>
        <v>34</v>
      </c>
      <c r="B149" t="str">
        <f>IF('Source NewCleanData'!$C1339="lesson6",'Source NewCleanData'!C1339,"")</f>
        <v>lesson6</v>
      </c>
      <c r="C149">
        <f>IF('Source NewCleanData'!$C1339="lesson6",'Source NewCleanData'!D1339,"")</f>
        <v>641372445</v>
      </c>
      <c r="D149" t="str">
        <f>IF('Source NewCleanData'!$C1339="lesson6",'Source NewCleanData'!E1339,"")</f>
        <v>ensuresReverse(S)oT=T;</v>
      </c>
      <c r="E149" s="80" t="str">
        <f>IF('Source NewCleanData'!$C1339="lesson6",'Source NewCleanData'!F1339,"")</f>
        <v>2018-04-29T23:46:21.934Z</v>
      </c>
      <c r="F149" t="str">
        <f t="shared" si="10"/>
        <v>Incorrect</v>
      </c>
      <c r="H149" s="90" t="str">
        <f t="shared" si="9"/>
        <v/>
      </c>
    </row>
    <row r="150" spans="1:8" x14ac:dyDescent="0.3">
      <c r="A150">
        <f>VLOOKUP(C150,'UniqueAuthor#s'!$Y$5:$Z$57,2,TRUE)</f>
        <v>34</v>
      </c>
      <c r="B150" t="str">
        <f>IF('Source NewCleanData'!$C1340="lesson6",'Source NewCleanData'!C1340,"")</f>
        <v>lesson6</v>
      </c>
      <c r="C150">
        <f>IF('Source NewCleanData'!$C1340="lesson6",'Source NewCleanData'!D1340,"")</f>
        <v>641372445</v>
      </c>
      <c r="D150" t="str">
        <f>IF('Source NewCleanData'!$C1340="lesson6",'Source NewCleanData'!E1340,"")</f>
        <v>ensuresReverse(S)oT=SoT;</v>
      </c>
      <c r="E150" s="80" t="str">
        <f>IF('Source NewCleanData'!$C1340="lesson6",'Source NewCleanData'!F1340,"")</f>
        <v>2018-04-29T23:46:27.918Z</v>
      </c>
      <c r="F150" t="str">
        <f t="shared" si="10"/>
        <v>Incorrect</v>
      </c>
      <c r="H150" s="90" t="str">
        <f t="shared" si="9"/>
        <v/>
      </c>
    </row>
    <row r="151" spans="1:8" x14ac:dyDescent="0.3">
      <c r="A151">
        <f>VLOOKUP(C151,'UniqueAuthor#s'!$Y$5:$Z$57,2,TRUE)</f>
        <v>34</v>
      </c>
      <c r="B151" t="str">
        <f>IF('Source NewCleanData'!$C1341="lesson6",'Source NewCleanData'!C1341,"")</f>
        <v>lesson6</v>
      </c>
      <c r="C151">
        <f>IF('Source NewCleanData'!$C1341="lesson6",'Source NewCleanData'!D1341,"")</f>
        <v>641372445</v>
      </c>
      <c r="D151" t="str">
        <f>IF('Source NewCleanData'!$C1341="lesson6",'Source NewCleanData'!E1341,"")</f>
        <v>ensuresReverse(S)oT=ToS;</v>
      </c>
      <c r="E151" s="80" t="str">
        <f>IF('Source NewCleanData'!$C1341="lesson6",'Source NewCleanData'!F1341,"")</f>
        <v>2018-04-29T23:46:37.509Z</v>
      </c>
      <c r="F151" t="str">
        <f t="shared" si="10"/>
        <v>Incorrect</v>
      </c>
      <c r="H151" s="90" t="str">
        <f t="shared" si="9"/>
        <v/>
      </c>
    </row>
    <row r="152" spans="1:8" x14ac:dyDescent="0.3">
      <c r="A152">
        <f>VLOOKUP(C152,'UniqueAuthor#s'!$Y$5:$Z$57,2,TRUE)</f>
        <v>34</v>
      </c>
      <c r="B152" t="str">
        <f>IF('Source NewCleanData'!$C1342="lesson6",'Source NewCleanData'!C1342,"")</f>
        <v>lesson6</v>
      </c>
      <c r="C152">
        <f>IF('Source NewCleanData'!$C1342="lesson6",'Source NewCleanData'!D1342,"")</f>
        <v>641372445</v>
      </c>
      <c r="D152" t="str">
        <f>IF('Source NewCleanData'!$C1342="lesson6",'Source NewCleanData'!E1342,"")</f>
        <v>ensuresReverse(S)oT=Reverse(T)oS;</v>
      </c>
      <c r="E152" s="80" t="str">
        <f>IF('Source NewCleanData'!$C1342="lesson6",'Source NewCleanData'!F1342,"")</f>
        <v>2018-04-29T23:48:03.502Z</v>
      </c>
      <c r="F152" t="str">
        <f t="shared" si="10"/>
        <v>Incorrect</v>
      </c>
      <c r="H152" s="90" t="str">
        <f t="shared" si="9"/>
        <v/>
      </c>
    </row>
    <row r="153" spans="1:8" x14ac:dyDescent="0.3">
      <c r="A153">
        <f>VLOOKUP(C153,'UniqueAuthor#s'!$Y$5:$Z$57,2,TRUE)</f>
        <v>34</v>
      </c>
      <c r="B153" t="str">
        <f>IF('Source NewCleanData'!$C1343="lesson6",'Source NewCleanData'!C1343,"")</f>
        <v>lesson6</v>
      </c>
      <c r="C153">
        <f>IF('Source NewCleanData'!$C1343="lesson6",'Source NewCleanData'!D1343,"")</f>
        <v>641372445</v>
      </c>
      <c r="D153" t="str">
        <f>IF('Source NewCleanData'!$C1343="lesson6",'Source NewCleanData'!E1343,"")</f>
        <v>ensures|T|&lt;=3;</v>
      </c>
      <c r="E153" s="80" t="str">
        <f>IF('Source NewCleanData'!$C1343="lesson6",'Source NewCleanData'!F1343,"")</f>
        <v>2018-04-29T23:54:58.224Z</v>
      </c>
      <c r="F153" t="str">
        <f t="shared" si="10"/>
        <v>Incorrect</v>
      </c>
      <c r="G153">
        <f>COUNTIF($C$6:$C$215,"="&amp;C153)</f>
        <v>12</v>
      </c>
      <c r="H153" s="90" t="str">
        <f t="shared" si="9"/>
        <v>Gave Up</v>
      </c>
    </row>
    <row r="154" spans="1:8" x14ac:dyDescent="0.3">
      <c r="A154">
        <f>VLOOKUP(C154,'UniqueAuthor#s'!$Y$5:$Z$57,2,TRUE)</f>
        <v>35</v>
      </c>
      <c r="B154" t="str">
        <f>IF('Source NewCleanData'!$C1359="lesson6",'Source NewCleanData'!C1359,"")</f>
        <v>lesson6</v>
      </c>
      <c r="C154">
        <f>IF('Source NewCleanData'!$C1359="lesson6",'Source NewCleanData'!D1359,"")</f>
        <v>665385044</v>
      </c>
      <c r="D154" t="str">
        <f>IF('Source NewCleanData'!$C1359="lesson6",'Source NewCleanData'!E1359,"")</f>
        <v>ensuresReverse(S)oT=Reverse(#S)o#T;</v>
      </c>
      <c r="E154" s="80" t="str">
        <f>IF('Source NewCleanData'!$C1359="lesson6",'Source NewCleanData'!F1359,"")</f>
        <v>2018-04-24T13:58:12.342Z</v>
      </c>
      <c r="F154" t="str">
        <f t="shared" si="10"/>
        <v>Correct</v>
      </c>
      <c r="G154">
        <f>COUNTIF($C$6:$C$215,"="&amp;C154)</f>
        <v>1</v>
      </c>
      <c r="H154" s="90" t="str">
        <f t="shared" si="9"/>
        <v/>
      </c>
    </row>
    <row r="155" spans="1:8" x14ac:dyDescent="0.3">
      <c r="A155">
        <f>VLOOKUP(C155,'UniqueAuthor#s'!$Y$5:$Z$57,2,TRUE)</f>
        <v>36</v>
      </c>
      <c r="B155" t="str">
        <f>IF('Source NewCleanData'!$C1395="lesson6",'Source NewCleanData'!C1395,"")</f>
        <v>lesson6</v>
      </c>
      <c r="C155">
        <f>IF('Source NewCleanData'!$C1395="lesson6",'Source NewCleanData'!D1395,"")</f>
        <v>667897783</v>
      </c>
      <c r="D155" t="str">
        <f>IF('Source NewCleanData'!$C1395="lesson6",'Source NewCleanData'!E1395,"")</f>
        <v>ensuresReverse(S)oT=Reverse(#S)oT;</v>
      </c>
      <c r="E155" s="80" t="str">
        <f>IF('Source NewCleanData'!$C1395="lesson6",'Source NewCleanData'!F1395,"")</f>
        <v>2018-05-03T22:10:20.949Z</v>
      </c>
      <c r="F155" t="str">
        <f t="shared" si="10"/>
        <v>Incorrect</v>
      </c>
      <c r="H155" s="90" t="str">
        <f t="shared" si="9"/>
        <v/>
      </c>
    </row>
    <row r="156" spans="1:8" x14ac:dyDescent="0.3">
      <c r="A156">
        <f>VLOOKUP(C156,'UniqueAuthor#s'!$Y$5:$Z$57,2,TRUE)</f>
        <v>36</v>
      </c>
      <c r="B156" t="str">
        <f>IF('Source NewCleanData'!$C1396="lesson6",'Source NewCleanData'!C1396,"")</f>
        <v>lesson6</v>
      </c>
      <c r="C156">
        <f>IF('Source NewCleanData'!$C1396="lesson6",'Source NewCleanData'!D1396,"")</f>
        <v>667897783</v>
      </c>
      <c r="D156" t="str">
        <f>IF('Source NewCleanData'!$C1396="lesson6",'Source NewCleanData'!E1396,"")</f>
        <v>ensuresReverse(S)oT=Reverse(#S)o#T;</v>
      </c>
      <c r="E156" s="80" t="str">
        <f>IF('Source NewCleanData'!$C1396="lesson6",'Source NewCleanData'!F1396,"")</f>
        <v>2018-05-03T22:10:29.513Z</v>
      </c>
      <c r="F156" t="str">
        <f t="shared" si="10"/>
        <v>Correct</v>
      </c>
      <c r="G156">
        <f>COUNTIF($C$6:$C$215,"="&amp;C156)</f>
        <v>2</v>
      </c>
      <c r="H156" s="90" t="str">
        <f t="shared" si="9"/>
        <v/>
      </c>
    </row>
    <row r="157" spans="1:8" x14ac:dyDescent="0.3">
      <c r="A157">
        <f>VLOOKUP(C157,'UniqueAuthor#s'!$Y$5:$Z$57,2,TRUE)</f>
        <v>37</v>
      </c>
      <c r="B157" t="str">
        <f>IF('Source NewCleanData'!$C1440="lesson6",'Source NewCleanData'!C1440,"")</f>
        <v>lesson6</v>
      </c>
      <c r="C157">
        <f>IF('Source NewCleanData'!$C1440="lesson6",'Source NewCleanData'!D1440,"")</f>
        <v>722009152</v>
      </c>
      <c r="D157" t="str">
        <f>IF('Source NewCleanData'!$C1440="lesson6",'Source NewCleanData'!E1440,"")</f>
        <v>ensuresReverse(S)oT=#So#T;</v>
      </c>
      <c r="E157" s="80" t="str">
        <f>IF('Source NewCleanData'!$C1440="lesson6",'Source NewCleanData'!F1440,"")</f>
        <v>2018-04-26T16:22:13.988Z</v>
      </c>
      <c r="F157" t="str">
        <f t="shared" si="10"/>
        <v>Incorrect</v>
      </c>
      <c r="H157" s="90" t="str">
        <f t="shared" si="9"/>
        <v/>
      </c>
    </row>
    <row r="158" spans="1:8" x14ac:dyDescent="0.3">
      <c r="A158">
        <f>VLOOKUP(C158,'UniqueAuthor#s'!$Y$5:$Z$57,2,TRUE)</f>
        <v>37</v>
      </c>
      <c r="B158" t="str">
        <f>IF('Source NewCleanData'!$C1441="lesson6",'Source NewCleanData'!C1441,"")</f>
        <v>lesson6</v>
      </c>
      <c r="C158">
        <f>IF('Source NewCleanData'!$C1441="lesson6",'Source NewCleanData'!D1441,"")</f>
        <v>722009152</v>
      </c>
      <c r="D158" t="str">
        <f>IF('Source NewCleanData'!$C1441="lesson6",'Source NewCleanData'!E1441,"")</f>
        <v>ensuresReverse(S)oT=#SoReverse(#T);</v>
      </c>
      <c r="E158" s="80" t="str">
        <f>IF('Source NewCleanData'!$C1441="lesson6",'Source NewCleanData'!F1441,"")</f>
        <v>2018-04-26T16:22:31.231Z</v>
      </c>
      <c r="F158" t="str">
        <f t="shared" si="10"/>
        <v>Incorrect</v>
      </c>
      <c r="G158">
        <f>COUNTIF($C$6:$C$215,"="&amp;C158)</f>
        <v>2</v>
      </c>
      <c r="H158" s="90" t="str">
        <f t="shared" si="9"/>
        <v>Gave Up</v>
      </c>
    </row>
    <row r="159" spans="1:8" x14ac:dyDescent="0.3">
      <c r="A159">
        <f>VLOOKUP(C159,'UniqueAuthor#s'!$Y$5:$Z$57,2,TRUE)</f>
        <v>38</v>
      </c>
      <c r="B159" t="str">
        <f>IF('Source NewCleanData'!$C1451="lesson6",'Source NewCleanData'!C1451,"")</f>
        <v>lesson6</v>
      </c>
      <c r="C159">
        <f>IF('Source NewCleanData'!$C1451="lesson6",'Source NewCleanData'!D1451,"")</f>
        <v>763921044</v>
      </c>
      <c r="D159" t="str">
        <f>IF('Source NewCleanData'!$C1451="lesson6",'Source NewCleanData'!E1451,"")</f>
        <v>ensuresReverse(S)oT=Reverse(#S)o#T;</v>
      </c>
      <c r="E159" s="80" t="str">
        <f>IF('Source NewCleanData'!$C1451="lesson6",'Source NewCleanData'!F1451,"")</f>
        <v>2018-04-26T00:07:39.878Z</v>
      </c>
      <c r="F159" t="str">
        <f t="shared" si="10"/>
        <v>Correct</v>
      </c>
      <c r="G159">
        <f>COUNTIF($C$6:$C$215,"="&amp;C159)</f>
        <v>1</v>
      </c>
      <c r="H159" s="90" t="str">
        <f t="shared" si="9"/>
        <v/>
      </c>
    </row>
    <row r="160" spans="1:8" x14ac:dyDescent="0.3">
      <c r="A160">
        <f>VLOOKUP(C160,'UniqueAuthor#s'!$Y$5:$Z$57,2,TRUE)</f>
        <v>39</v>
      </c>
      <c r="B160" t="str">
        <f>IF('Source NewCleanData'!$C1469="lesson6",'Source NewCleanData'!C1469,"")</f>
        <v>lesson6</v>
      </c>
      <c r="C160">
        <f>IF('Source NewCleanData'!$C1469="lesson6",'Source NewCleanData'!D1469,"")</f>
        <v>768375577</v>
      </c>
      <c r="D160" t="str">
        <f>IF('Source NewCleanData'!$C1469="lesson6",'Source NewCleanData'!E1469,"")</f>
        <v>ensuresReverse(S)oT=Reverse(#T);;</v>
      </c>
      <c r="E160" s="80" t="str">
        <f>IF('Source NewCleanData'!$C1469="lesson6",'Source NewCleanData'!F1469,"")</f>
        <v>2018-04-24T19:42:45.969Z</v>
      </c>
      <c r="F160" t="str">
        <f t="shared" si="10"/>
        <v>Incorrect</v>
      </c>
      <c r="H160" s="90" t="str">
        <f t="shared" si="9"/>
        <v/>
      </c>
    </row>
    <row r="161" spans="1:9" x14ac:dyDescent="0.3">
      <c r="A161">
        <f>VLOOKUP(C161,'UniqueAuthor#s'!$Y$5:$Z$57,2,TRUE)</f>
        <v>39</v>
      </c>
      <c r="B161" t="str">
        <f>IF('Source NewCleanData'!$C1470="lesson6",'Source NewCleanData'!C1470,"")</f>
        <v>lesson6</v>
      </c>
      <c r="C161">
        <f>IF('Source NewCleanData'!$C1470="lesson6",'Source NewCleanData'!D1470,"")</f>
        <v>768375577</v>
      </c>
      <c r="D161" t="str">
        <f>IF('Source NewCleanData'!$C1470="lesson6",'Source NewCleanData'!E1470,"")</f>
        <v>ensuresReverse(S)oT=Reverse(#T);</v>
      </c>
      <c r="E161" s="80" t="str">
        <f>IF('Source NewCleanData'!$C1470="lesson6",'Source NewCleanData'!F1470,"")</f>
        <v>2018-04-24T19:42:59.908Z</v>
      </c>
      <c r="F161" t="str">
        <f t="shared" si="10"/>
        <v>Incorrect</v>
      </c>
      <c r="H161" s="90" t="str">
        <f t="shared" si="9"/>
        <v/>
      </c>
    </row>
    <row r="162" spans="1:9" x14ac:dyDescent="0.3">
      <c r="A162">
        <f>VLOOKUP(C162,'UniqueAuthor#s'!$Y$5:$Z$57,2,TRUE)</f>
        <v>39</v>
      </c>
      <c r="B162" t="str">
        <f>IF('Source NewCleanData'!$C1471="lesson6",'Source NewCleanData'!C1471,"")</f>
        <v>lesson6</v>
      </c>
      <c r="C162">
        <f>IF('Source NewCleanData'!$C1471="lesson6",'Source NewCleanData'!D1471,"")</f>
        <v>768375577</v>
      </c>
      <c r="D162" t="str">
        <f>IF('Source NewCleanData'!$C1471="lesson6",'Source NewCleanData'!E1471,"")</f>
        <v>ensuresReverse(S)oT=Reverse(#S)o#T;</v>
      </c>
      <c r="E162" s="80" t="str">
        <f>IF('Source NewCleanData'!$C1471="lesson6",'Source NewCleanData'!F1471,"")</f>
        <v>2018-04-24T19:45:53.380Z</v>
      </c>
      <c r="F162" t="str">
        <f t="shared" si="10"/>
        <v>Correct</v>
      </c>
      <c r="G162">
        <f>COUNTIF($C$6:$C$215,"="&amp;C162)</f>
        <v>3</v>
      </c>
      <c r="H162" s="90" t="str">
        <f t="shared" si="9"/>
        <v/>
      </c>
    </row>
    <row r="163" spans="1:9" x14ac:dyDescent="0.3">
      <c r="A163">
        <f>VLOOKUP(C163,'UniqueAuthor#s'!$Y$5:$Z$57,2,TRUE)</f>
        <v>40</v>
      </c>
      <c r="B163" t="str">
        <f>IF('Source NewCleanData'!$C1538="lesson6",'Source NewCleanData'!C1538,"")</f>
        <v>lesson6</v>
      </c>
      <c r="C163">
        <f>IF('Source NewCleanData'!$C1538="lesson6",'Source NewCleanData'!D1538,"")</f>
        <v>831120960</v>
      </c>
      <c r="D163" t="str">
        <f>IF('Source NewCleanData'!$C1538="lesson6",'Source NewCleanData'!E1538,"")</f>
        <v>ensuresReverse(S)oT=#T;</v>
      </c>
      <c r="E163" s="80" t="str">
        <f>IF('Source NewCleanData'!$C1538="lesson6",'Source NewCleanData'!F1538,"")</f>
        <v>2018-04-26T04:23:09.966Z</v>
      </c>
      <c r="F163" t="str">
        <f t="shared" si="10"/>
        <v>Incorrect</v>
      </c>
      <c r="H163" s="90" t="str">
        <f t="shared" si="9"/>
        <v/>
      </c>
    </row>
    <row r="164" spans="1:9" x14ac:dyDescent="0.3">
      <c r="A164">
        <f>VLOOKUP(C164,'UniqueAuthor#s'!$Y$5:$Z$57,2,TRUE)</f>
        <v>40</v>
      </c>
      <c r="B164" t="str">
        <f>IF('Source NewCleanData'!$C1539="lesson6",'Source NewCleanData'!C1539,"")</f>
        <v>lesson6</v>
      </c>
      <c r="C164">
        <f>IF('Source NewCleanData'!$C1539="lesson6",'Source NewCleanData'!D1539,"")</f>
        <v>831120960</v>
      </c>
      <c r="D164" t="str">
        <f>IF('Source NewCleanData'!$C1539="lesson6",'Source NewCleanData'!E1539,"")</f>
        <v>ensuresReverse(S)o#T=T;</v>
      </c>
      <c r="E164" s="80" t="str">
        <f>IF('Source NewCleanData'!$C1539="lesson6",'Source NewCleanData'!F1539,"")</f>
        <v>2018-04-26T04:23:39.734Z</v>
      </c>
      <c r="F164" t="str">
        <f t="shared" si="10"/>
        <v>Incorrect</v>
      </c>
      <c r="H164" s="90" t="str">
        <f t="shared" si="9"/>
        <v/>
      </c>
    </row>
    <row r="165" spans="1:9" x14ac:dyDescent="0.3">
      <c r="A165">
        <f>VLOOKUP(C165,'UniqueAuthor#s'!$Y$5:$Z$57,2,TRUE)</f>
        <v>40</v>
      </c>
      <c r="B165" t="str">
        <f>IF('Source NewCleanData'!$C1540="lesson6",'Source NewCleanData'!C1540,"")</f>
        <v>lesson6</v>
      </c>
      <c r="C165">
        <f>IF('Source NewCleanData'!$C1540="lesson6",'Source NewCleanData'!D1540,"")</f>
        <v>831120960</v>
      </c>
      <c r="D165" t="str">
        <f>IF('Source NewCleanData'!$C1540="lesson6",'Source NewCleanData'!E1540,"")</f>
        <v>ensuresReverse(#S)o#T=Reverse(S)oT;</v>
      </c>
      <c r="E165" s="80" t="str">
        <f>IF('Source NewCleanData'!$C1540="lesson6",'Source NewCleanData'!F1540,"")</f>
        <v>2018-04-26T04:25:50.967Z</v>
      </c>
      <c r="F165" t="str">
        <f t="shared" si="10"/>
        <v>Correct</v>
      </c>
      <c r="G165">
        <f>COUNTIF($C$6:$C$215,"="&amp;C165)</f>
        <v>3</v>
      </c>
      <c r="H165" s="90" t="str">
        <f t="shared" si="9"/>
        <v/>
      </c>
      <c r="I165" s="12"/>
    </row>
    <row r="166" spans="1:9" x14ac:dyDescent="0.3">
      <c r="A166">
        <f>VLOOKUP(C166,'UniqueAuthor#s'!$Y$5:$Z$57,2,TRUE)</f>
        <v>41</v>
      </c>
      <c r="B166" t="str">
        <f>IF('Source NewCleanData'!$C1568="lesson6",'Source NewCleanData'!C1568,"")</f>
        <v>lesson6</v>
      </c>
      <c r="C166">
        <f>IF('Source NewCleanData'!$C1568="lesson6",'Source NewCleanData'!D1568,"")</f>
        <v>839277133</v>
      </c>
      <c r="D166" t="str">
        <f>IF('Source NewCleanData'!$C1568="lesson6",'Source NewCleanData'!E1568,"")</f>
        <v>ensuresReverse(S)oT=#To#S;</v>
      </c>
      <c r="E166" s="80" t="str">
        <f>IF('Source NewCleanData'!$C1568="lesson6",'Source NewCleanData'!F1568,"")</f>
        <v>2018-04-25T20:51:58.978Z</v>
      </c>
      <c r="F166" t="str">
        <f t="shared" si="10"/>
        <v>Incorrect</v>
      </c>
      <c r="H166" s="90" t="str">
        <f t="shared" si="9"/>
        <v/>
      </c>
    </row>
    <row r="167" spans="1:9" x14ac:dyDescent="0.3">
      <c r="A167">
        <f>VLOOKUP(C167,'UniqueAuthor#s'!$Y$5:$Z$57,2,TRUE)</f>
        <v>41</v>
      </c>
      <c r="B167" t="str">
        <f>IF('Source NewCleanData'!$C1569="lesson6",'Source NewCleanData'!C1569,"")</f>
        <v>lesson6</v>
      </c>
      <c r="C167">
        <f>IF('Source NewCleanData'!$C1569="lesson6",'Source NewCleanData'!D1569,"")</f>
        <v>839277133</v>
      </c>
      <c r="D167" t="str">
        <f>IF('Source NewCleanData'!$C1569="lesson6",'Source NewCleanData'!E1569,"")</f>
        <v>ensuresReverse(S)oT=#So#T;</v>
      </c>
      <c r="E167" s="80" t="str">
        <f>IF('Source NewCleanData'!$C1569="lesson6",'Source NewCleanData'!F1569,"")</f>
        <v>2018-04-25T20:52:13.471Z</v>
      </c>
      <c r="F167" t="str">
        <f t="shared" si="10"/>
        <v>Incorrect</v>
      </c>
      <c r="H167" s="90" t="str">
        <f t="shared" si="9"/>
        <v/>
      </c>
    </row>
    <row r="168" spans="1:9" x14ac:dyDescent="0.3">
      <c r="A168">
        <f>VLOOKUP(C168,'UniqueAuthor#s'!$Y$5:$Z$57,2,TRUE)</f>
        <v>41</v>
      </c>
      <c r="B168" t="str">
        <f>IF('Source NewCleanData'!$C1570="lesson6",'Source NewCleanData'!C1570,"")</f>
        <v>lesson6</v>
      </c>
      <c r="C168">
        <f>IF('Source NewCleanData'!$C1570="lesson6",'Source NewCleanData'!D1570,"")</f>
        <v>839277133</v>
      </c>
      <c r="D168" t="str">
        <f>IF('Source NewCleanData'!$C1570="lesson6",'Source NewCleanData'!E1570,"")</f>
        <v>ensuresReverse(S)oT=ToS;</v>
      </c>
      <c r="E168" s="80" t="str">
        <f>IF('Source NewCleanData'!$C1570="lesson6",'Source NewCleanData'!F1570,"")</f>
        <v>2018-04-25T20:52:20.326Z</v>
      </c>
      <c r="F168" t="str">
        <f t="shared" si="10"/>
        <v>Incorrect</v>
      </c>
      <c r="H168" s="90" t="str">
        <f t="shared" si="9"/>
        <v/>
      </c>
    </row>
    <row r="169" spans="1:9" x14ac:dyDescent="0.3">
      <c r="A169">
        <f>VLOOKUP(C169,'UniqueAuthor#s'!$Y$5:$Z$57,2,TRUE)</f>
        <v>41</v>
      </c>
      <c r="B169" t="str">
        <f>IF('Source NewCleanData'!$C1571="lesson6",'Source NewCleanData'!C1571,"")</f>
        <v>lesson6</v>
      </c>
      <c r="C169">
        <f>IF('Source NewCleanData'!$C1571="lesson6",'Source NewCleanData'!D1571,"")</f>
        <v>839277133</v>
      </c>
      <c r="D169" t="str">
        <f>IF('Source NewCleanData'!$C1571="lesson6",'Source NewCleanData'!E1571,"")</f>
        <v>ensuresReverse(S)oT=Reverse(#S)oT;</v>
      </c>
      <c r="E169" s="80" t="str">
        <f>IF('Source NewCleanData'!$C1571="lesson6",'Source NewCleanData'!F1571,"")</f>
        <v>2018-04-26T14:58:51.130Z</v>
      </c>
      <c r="F169" t="str">
        <f t="shared" si="10"/>
        <v>Incorrect</v>
      </c>
      <c r="H169" s="90" t="str">
        <f t="shared" si="9"/>
        <v/>
      </c>
    </row>
    <row r="170" spans="1:9" x14ac:dyDescent="0.3">
      <c r="A170">
        <f>VLOOKUP(C170,'UniqueAuthor#s'!$Y$5:$Z$57,2,TRUE)</f>
        <v>41</v>
      </c>
      <c r="B170" t="str">
        <f>IF('Source NewCleanData'!$C1572="lesson6",'Source NewCleanData'!C1572,"")</f>
        <v>lesson6</v>
      </c>
      <c r="C170">
        <f>IF('Source NewCleanData'!$C1572="lesson6",'Source NewCleanData'!D1572,"")</f>
        <v>839277133</v>
      </c>
      <c r="D170" t="str">
        <f>IF('Source NewCleanData'!$C1572="lesson6",'Source NewCleanData'!E1572,"")</f>
        <v>ensuresReverse(S)oT=Reverse(#S)o#T;</v>
      </c>
      <c r="E170" s="80" t="str">
        <f>IF('Source NewCleanData'!$C1572="lesson6",'Source NewCleanData'!F1572,"")</f>
        <v>2018-04-26T15:00:03.264Z</v>
      </c>
      <c r="F170" t="str">
        <f t="shared" si="10"/>
        <v>Correct</v>
      </c>
      <c r="G170">
        <f>COUNTIF($C$6:$C$215,"="&amp;C170)</f>
        <v>5</v>
      </c>
      <c r="H170" s="90" t="str">
        <f t="shared" si="9"/>
        <v/>
      </c>
    </row>
    <row r="171" spans="1:9" x14ac:dyDescent="0.3">
      <c r="A171">
        <f>VLOOKUP(C171,'UniqueAuthor#s'!$Y$5:$Z$57,2,TRUE)</f>
        <v>42</v>
      </c>
      <c r="B171" t="str">
        <f>IF('Source NewCleanData'!$C1650="lesson6",'Source NewCleanData'!C1650,"")</f>
        <v>lesson6</v>
      </c>
      <c r="C171">
        <f>IF('Source NewCleanData'!$C1650="lesson6",'Source NewCleanData'!D1650,"")</f>
        <v>861932434</v>
      </c>
      <c r="D171" t="str">
        <f>IF('Source NewCleanData'!$C1650="lesson6",'Source NewCleanData'!E1650,"")</f>
        <v>ensuresReverse(S)oT=#So#T;</v>
      </c>
      <c r="E171" s="80" t="str">
        <f>IF('Source NewCleanData'!$C1650="lesson6",'Source NewCleanData'!F1650,"")</f>
        <v>2018-04-24T00:55:15.734Z</v>
      </c>
      <c r="F171" t="str">
        <f t="shared" si="10"/>
        <v>Incorrect</v>
      </c>
      <c r="H171" s="90" t="str">
        <f t="shared" si="9"/>
        <v/>
      </c>
    </row>
    <row r="172" spans="1:9" x14ac:dyDescent="0.3">
      <c r="A172">
        <f>VLOOKUP(C172,'UniqueAuthor#s'!$Y$5:$Z$57,2,TRUE)</f>
        <v>42</v>
      </c>
      <c r="B172" t="str">
        <f>IF('Source NewCleanData'!$C1651="lesson6",'Source NewCleanData'!C1651,"")</f>
        <v>lesson6</v>
      </c>
      <c r="C172">
        <f>IF('Source NewCleanData'!$C1651="lesson6",'Source NewCleanData'!D1651,"")</f>
        <v>861932434</v>
      </c>
      <c r="D172" t="str">
        <f>IF('Source NewCleanData'!$C1651="lesson6",'Source NewCleanData'!E1651,"")</f>
        <v>ensuresReverse(S)oT=&lt;#S&gt;o#T;</v>
      </c>
      <c r="E172" s="80" t="str">
        <f>IF('Source NewCleanData'!$C1651="lesson6",'Source NewCleanData'!F1651,"")</f>
        <v>2018-04-24T00:59:16.351Z</v>
      </c>
      <c r="F172" t="str">
        <f t="shared" si="10"/>
        <v>Incorrect</v>
      </c>
      <c r="H172" s="90" t="str">
        <f t="shared" si="9"/>
        <v/>
      </c>
    </row>
    <row r="173" spans="1:9" x14ac:dyDescent="0.3">
      <c r="A173">
        <f>VLOOKUP(C173,'UniqueAuthor#s'!$Y$5:$Z$57,2,TRUE)</f>
        <v>42</v>
      </c>
      <c r="B173" t="str">
        <f>IF('Source NewCleanData'!$C1652="lesson6",'Source NewCleanData'!C1652,"")</f>
        <v>lesson6</v>
      </c>
      <c r="C173">
        <f>IF('Source NewCleanData'!$C1652="lesson6",'Source NewCleanData'!D1652,"")</f>
        <v>861932434</v>
      </c>
      <c r="D173" t="str">
        <f>IF('Source NewCleanData'!$C1652="lesson6",'Source NewCleanData'!E1652,"")</f>
        <v>ensuresReverse(S)oT=#So&lt;#S&gt;o#T;</v>
      </c>
      <c r="E173" s="80" t="str">
        <f>IF('Source NewCleanData'!$C1652="lesson6",'Source NewCleanData'!F1652,"")</f>
        <v>2018-04-24T01:00:40.576Z</v>
      </c>
      <c r="F173" t="str">
        <f t="shared" si="10"/>
        <v>Incorrect</v>
      </c>
      <c r="H173" s="90" t="str">
        <f t="shared" si="9"/>
        <v/>
      </c>
    </row>
    <row r="174" spans="1:9" x14ac:dyDescent="0.3">
      <c r="A174">
        <f>VLOOKUP(C174,'UniqueAuthor#s'!$Y$5:$Z$57,2,TRUE)</f>
        <v>42</v>
      </c>
      <c r="B174" t="str">
        <f>IF('Source NewCleanData'!$C1653="lesson6",'Source NewCleanData'!C1653,"")</f>
        <v>lesson6</v>
      </c>
      <c r="C174">
        <f>IF('Source NewCleanData'!$C1653="lesson6",'Source NewCleanData'!D1653,"")</f>
        <v>861932434</v>
      </c>
      <c r="D174" t="str">
        <f>IF('Source NewCleanData'!$C1653="lesson6",'Source NewCleanData'!E1653,"")</f>
        <v>ensuresReverse(S)oT=#So#So#T;</v>
      </c>
      <c r="E174" s="80" t="str">
        <f>IF('Source NewCleanData'!$C1653="lesson6",'Source NewCleanData'!F1653,"")</f>
        <v>2018-04-24T01:00:55.723Z</v>
      </c>
      <c r="F174" t="str">
        <f t="shared" si="10"/>
        <v>Incorrect</v>
      </c>
      <c r="H174" s="90" t="str">
        <f t="shared" si="9"/>
        <v/>
      </c>
    </row>
    <row r="175" spans="1:9" x14ac:dyDescent="0.3">
      <c r="A175">
        <f>VLOOKUP(C175,'UniqueAuthor#s'!$Y$5:$Z$57,2,TRUE)</f>
        <v>42</v>
      </c>
      <c r="B175" t="str">
        <f>IF('Source NewCleanData'!$C1654="lesson6",'Source NewCleanData'!C1654,"")</f>
        <v>lesson6</v>
      </c>
      <c r="C175">
        <f>IF('Source NewCleanData'!$C1654="lesson6",'Source NewCleanData'!D1654,"")</f>
        <v>861932434</v>
      </c>
      <c r="D175" t="str">
        <f>IF('Source NewCleanData'!$C1654="lesson6",'Source NewCleanData'!E1654,"")</f>
        <v>ensuresReverse(S)oT=#T;</v>
      </c>
      <c r="E175" s="80" t="str">
        <f>IF('Source NewCleanData'!$C1654="lesson6",'Source NewCleanData'!F1654,"")</f>
        <v>2018-04-24T01:04:31.971Z</v>
      </c>
      <c r="F175" t="str">
        <f t="shared" si="10"/>
        <v>Incorrect</v>
      </c>
      <c r="H175" s="90" t="str">
        <f t="shared" si="9"/>
        <v/>
      </c>
    </row>
    <row r="176" spans="1:9" x14ac:dyDescent="0.3">
      <c r="A176">
        <f>VLOOKUP(C176,'UniqueAuthor#s'!$Y$5:$Z$57,2,TRUE)</f>
        <v>42</v>
      </c>
      <c r="B176" t="str">
        <f>IF('Source NewCleanData'!$C1655="lesson6",'Source NewCleanData'!C1655,"")</f>
        <v>lesson6</v>
      </c>
      <c r="C176">
        <f>IF('Source NewCleanData'!$C1655="lesson6",'Source NewCleanData'!D1655,"")</f>
        <v>861932434</v>
      </c>
      <c r="D176" t="str">
        <f>IF('Source NewCleanData'!$C1655="lesson6",'Source NewCleanData'!E1655,"")</f>
        <v>ensuresReverse(S)oT=Reverse(#S)o#T;</v>
      </c>
      <c r="E176" s="80" t="str">
        <f>IF('Source NewCleanData'!$C1655="lesson6",'Source NewCleanData'!F1655,"")</f>
        <v>2018-04-24T01:08:02.571Z</v>
      </c>
      <c r="F176" t="str">
        <f t="shared" si="10"/>
        <v>Correct</v>
      </c>
      <c r="G176">
        <f>COUNTIF($C$6:$C$215,"="&amp;C176)</f>
        <v>6</v>
      </c>
      <c r="H176" s="90" t="str">
        <f t="shared" si="9"/>
        <v/>
      </c>
    </row>
    <row r="177" spans="1:8" x14ac:dyDescent="0.3">
      <c r="A177">
        <f>VLOOKUP(C177,'UniqueAuthor#s'!$Y$5:$Z$57,2,TRUE)</f>
        <v>43</v>
      </c>
      <c r="B177" t="str">
        <f>IF('Source NewCleanData'!$C1719="lesson6",'Source NewCleanData'!C1719,"")</f>
        <v>lesson6</v>
      </c>
      <c r="C177">
        <f>IF('Source NewCleanData'!$C1719="lesson6",'Source NewCleanData'!D1719,"")</f>
        <v>864564499</v>
      </c>
      <c r="D177" t="str">
        <f>IF('Source NewCleanData'!$C1719="lesson6",'Source NewCleanData'!E1719,"")</f>
        <v>ensuresReverse(S)oT=T;</v>
      </c>
      <c r="E177" s="80" t="str">
        <f>IF('Source NewCleanData'!$C1719="lesson6",'Source NewCleanData'!F1719,"")</f>
        <v>2018-05-03T19:26:45.036Z</v>
      </c>
      <c r="F177" t="str">
        <f t="shared" si="10"/>
        <v>Incorrect</v>
      </c>
      <c r="H177" s="90" t="str">
        <f t="shared" si="9"/>
        <v/>
      </c>
    </row>
    <row r="178" spans="1:8" x14ac:dyDescent="0.3">
      <c r="A178">
        <f>VLOOKUP(C178,'UniqueAuthor#s'!$Y$5:$Z$57,2,TRUE)</f>
        <v>43</v>
      </c>
      <c r="B178" t="str">
        <f>IF('Source NewCleanData'!$C1720="lesson6",'Source NewCleanData'!C1720,"")</f>
        <v>lesson6</v>
      </c>
      <c r="C178">
        <f>IF('Source NewCleanData'!$C1720="lesson6",'Source NewCleanData'!D1720,"")</f>
        <v>864564499</v>
      </c>
      <c r="D178" t="str">
        <f>IF('Source NewCleanData'!$C1720="lesson6",'Source NewCleanData'!E1720,"")</f>
        <v>ensuresReverse(S)oT=#T;</v>
      </c>
      <c r="E178" s="80" t="str">
        <f>IF('Source NewCleanData'!$C1720="lesson6",'Source NewCleanData'!F1720,"")</f>
        <v>2018-05-03T19:26:55.698Z</v>
      </c>
      <c r="F178" t="str">
        <f t="shared" si="10"/>
        <v>Incorrect</v>
      </c>
      <c r="H178" s="90" t="str">
        <f t="shared" si="9"/>
        <v/>
      </c>
    </row>
    <row r="179" spans="1:8" x14ac:dyDescent="0.3">
      <c r="A179">
        <f>VLOOKUP(C179,'UniqueAuthor#s'!$Y$5:$Z$57,2,TRUE)</f>
        <v>43</v>
      </c>
      <c r="B179" t="str">
        <f>IF('Source NewCleanData'!$C1721="lesson6",'Source NewCleanData'!C1721,"")</f>
        <v>lesson6</v>
      </c>
      <c r="C179">
        <f>IF('Source NewCleanData'!$C1721="lesson6",'Source NewCleanData'!D1721,"")</f>
        <v>864564499</v>
      </c>
      <c r="D179" t="str">
        <f>IF('Source NewCleanData'!$C1721="lesson6",'Source NewCleanData'!E1721,"")</f>
        <v>ensuresReverse(S)oT=SoT;</v>
      </c>
      <c r="E179" s="80" t="str">
        <f>IF('Source NewCleanData'!$C1721="lesson6",'Source NewCleanData'!F1721,"")</f>
        <v>2018-05-03T19:27:44.292Z</v>
      </c>
      <c r="F179" t="str">
        <f t="shared" si="10"/>
        <v>Incorrect</v>
      </c>
      <c r="H179" s="90" t="str">
        <f t="shared" si="9"/>
        <v/>
      </c>
    </row>
    <row r="180" spans="1:8" x14ac:dyDescent="0.3">
      <c r="A180">
        <f>VLOOKUP(C180,'UniqueAuthor#s'!$Y$5:$Z$57,2,TRUE)</f>
        <v>43</v>
      </c>
      <c r="B180" t="str">
        <f>IF('Source NewCleanData'!$C1722="lesson6",'Source NewCleanData'!C1722,"")</f>
        <v>lesson6</v>
      </c>
      <c r="C180">
        <f>IF('Source NewCleanData'!$C1722="lesson6",'Source NewCleanData'!D1722,"")</f>
        <v>864564499</v>
      </c>
      <c r="D180" t="str">
        <f>IF('Source NewCleanData'!$C1722="lesson6",'Source NewCleanData'!E1722,"")</f>
        <v>ensuresReverse(S)oT=So#T;</v>
      </c>
      <c r="E180" s="80" t="str">
        <f>IF('Source NewCleanData'!$C1722="lesson6",'Source NewCleanData'!F1722,"")</f>
        <v>2018-05-03T19:27:49.367Z</v>
      </c>
      <c r="F180" t="str">
        <f t="shared" si="10"/>
        <v>Incorrect</v>
      </c>
      <c r="H180" s="90" t="str">
        <f t="shared" si="9"/>
        <v/>
      </c>
    </row>
    <row r="181" spans="1:8" x14ac:dyDescent="0.3">
      <c r="A181">
        <f>VLOOKUP(C181,'UniqueAuthor#s'!$Y$5:$Z$57,2,TRUE)</f>
        <v>43</v>
      </c>
      <c r="B181" t="str">
        <f>IF('Source NewCleanData'!$C1723="lesson6",'Source NewCleanData'!C1723,"")</f>
        <v>lesson6</v>
      </c>
      <c r="C181">
        <f>IF('Source NewCleanData'!$C1723="lesson6",'Source NewCleanData'!D1723,"")</f>
        <v>864564499</v>
      </c>
      <c r="D181" t="str">
        <f>IF('Source NewCleanData'!$C1723="lesson6",'Source NewCleanData'!E1723,"")</f>
        <v>ensuresReverse(S)oT=#So#T;</v>
      </c>
      <c r="E181" s="80" t="str">
        <f>IF('Source NewCleanData'!$C1723="lesson6",'Source NewCleanData'!F1723,"")</f>
        <v>2018-05-03T19:28:29.059Z</v>
      </c>
      <c r="F181" t="str">
        <f t="shared" si="10"/>
        <v>Incorrect</v>
      </c>
      <c r="H181" s="90" t="str">
        <f t="shared" si="9"/>
        <v/>
      </c>
    </row>
    <row r="182" spans="1:8" x14ac:dyDescent="0.3">
      <c r="A182">
        <f>VLOOKUP(C182,'UniqueAuthor#s'!$Y$5:$Z$57,2,TRUE)</f>
        <v>43</v>
      </c>
      <c r="B182" t="str">
        <f>IF('Source NewCleanData'!$C1724="lesson6",'Source NewCleanData'!C1724,"")</f>
        <v>lesson6</v>
      </c>
      <c r="C182">
        <f>IF('Source NewCleanData'!$C1724="lesson6",'Source NewCleanData'!D1724,"")</f>
        <v>864564499</v>
      </c>
      <c r="D182" t="str">
        <f>IF('Source NewCleanData'!$C1724="lesson6",'Source NewCleanData'!E1724,"")</f>
        <v>ensuresReverse(S)oT=Revers(#S)o#T;</v>
      </c>
      <c r="E182" s="80" t="str">
        <f>IF('Source NewCleanData'!$C1724="lesson6",'Source NewCleanData'!F1724,"")</f>
        <v>2018-05-03T19:29:16.822Z</v>
      </c>
      <c r="F182" t="str">
        <f t="shared" si="10"/>
        <v>Incorrect</v>
      </c>
      <c r="H182" s="90" t="str">
        <f t="shared" si="9"/>
        <v/>
      </c>
    </row>
    <row r="183" spans="1:8" x14ac:dyDescent="0.3">
      <c r="A183">
        <f>VLOOKUP(C183,'UniqueAuthor#s'!$Y$5:$Z$57,2,TRUE)</f>
        <v>43</v>
      </c>
      <c r="B183" t="str">
        <f>IF('Source NewCleanData'!$C1725="lesson6",'Source NewCleanData'!C1725,"")</f>
        <v>lesson6</v>
      </c>
      <c r="C183">
        <f>IF('Source NewCleanData'!$C1725="lesson6",'Source NewCleanData'!D1725,"")</f>
        <v>864564499</v>
      </c>
      <c r="D183" t="str">
        <f>IF('Source NewCleanData'!$C1725="lesson6",'Source NewCleanData'!E1725,"")</f>
        <v>ensuresReverse(S)oT=#SoT;</v>
      </c>
      <c r="E183" s="80" t="str">
        <f>IF('Source NewCleanData'!$C1725="lesson6",'Source NewCleanData'!F1725,"")</f>
        <v>2018-05-03T19:29:31.619Z</v>
      </c>
      <c r="F183" t="str">
        <f t="shared" si="10"/>
        <v>Incorrect</v>
      </c>
      <c r="H183" s="90" t="str">
        <f t="shared" si="9"/>
        <v/>
      </c>
    </row>
    <row r="184" spans="1:8" x14ac:dyDescent="0.3">
      <c r="A184">
        <f>VLOOKUP(C184,'UniqueAuthor#s'!$Y$5:$Z$57,2,TRUE)</f>
        <v>43</v>
      </c>
      <c r="B184" t="str">
        <f>IF('Source NewCleanData'!$C1726="lesson6",'Source NewCleanData'!C1726,"")</f>
        <v>lesson6</v>
      </c>
      <c r="C184">
        <f>IF('Source NewCleanData'!$C1726="lesson6",'Source NewCleanData'!D1726,"")</f>
        <v>864564499</v>
      </c>
      <c r="D184" t="str">
        <f>IF('Source NewCleanData'!$C1726="lesson6",'Source NewCleanData'!E1726,"")</f>
        <v>ensuresReverse(S)oT=Reverse(#S)o#T;</v>
      </c>
      <c r="E184" s="80" t="str">
        <f>IF('Source NewCleanData'!$C1726="lesson6",'Source NewCleanData'!F1726,"")</f>
        <v>2018-05-03T19:32:16.808Z</v>
      </c>
      <c r="F184" t="str">
        <f t="shared" si="10"/>
        <v>Correct</v>
      </c>
      <c r="G184">
        <f>COUNTIF($C$6:$C$215,"="&amp;C184)</f>
        <v>8</v>
      </c>
      <c r="H184" s="90" t="str">
        <f t="shared" si="9"/>
        <v/>
      </c>
    </row>
    <row r="185" spans="1:8" x14ac:dyDescent="0.3">
      <c r="A185">
        <f>VLOOKUP(C185,'UniqueAuthor#s'!$Y$5:$Z$57,2,TRUE)</f>
        <v>44</v>
      </c>
      <c r="B185" t="str">
        <f>IF('Source NewCleanData'!$C1738="lesson6",'Source NewCleanData'!C1738,"")</f>
        <v>lesson6</v>
      </c>
      <c r="C185">
        <f>IF('Source NewCleanData'!$C1738="lesson6",'Source NewCleanData'!D1738,"")</f>
        <v>872801156</v>
      </c>
      <c r="D185" t="str">
        <f>IF('Source NewCleanData'!$C1738="lesson6",'Source NewCleanData'!E1738,"")</f>
        <v>ensuresReverse(S)oT=Reverse(#S)o#T;</v>
      </c>
      <c r="E185" s="80" t="str">
        <f>IF('Source NewCleanData'!$C1738="lesson6",'Source NewCleanData'!F1738,"")</f>
        <v>2018-04-27T13:06:42.811Z</v>
      </c>
      <c r="F185" t="str">
        <f t="shared" si="10"/>
        <v>Correct</v>
      </c>
      <c r="G185">
        <f>COUNTIF($C$6:$C$215,"="&amp;C185)</f>
        <v>1</v>
      </c>
      <c r="H185" s="90" t="str">
        <f t="shared" si="9"/>
        <v/>
      </c>
    </row>
    <row r="186" spans="1:8" x14ac:dyDescent="0.3">
      <c r="A186">
        <f>VLOOKUP(C186,'UniqueAuthor#s'!$Y$5:$Z$57,2,TRUE)</f>
        <v>45</v>
      </c>
      <c r="B186" t="str">
        <f>IF('Source NewCleanData'!$C1758="lesson6",'Source NewCleanData'!C1758,"")</f>
        <v>lesson6</v>
      </c>
      <c r="C186">
        <f>IF('Source NewCleanData'!$C1758="lesson6",'Source NewCleanData'!D1758,"")</f>
        <v>888277516</v>
      </c>
      <c r="D186" t="str">
        <f>IF('Source NewCleanData'!$C1758="lesson6",'Source NewCleanData'!E1758,"")</f>
        <v>ensuresReverse(S)oT=#So#T;</v>
      </c>
      <c r="E186" s="80" t="str">
        <f>IF('Source NewCleanData'!$C1758="lesson6",'Source NewCleanData'!F1758,"")</f>
        <v>2018-04-24T16:49:27.387Z</v>
      </c>
      <c r="F186" t="str">
        <f t="shared" si="10"/>
        <v>Incorrect</v>
      </c>
      <c r="H186" s="90" t="str">
        <f t="shared" si="9"/>
        <v/>
      </c>
    </row>
    <row r="187" spans="1:8" x14ac:dyDescent="0.3">
      <c r="A187">
        <f>VLOOKUP(C187,'UniqueAuthor#s'!$Y$5:$Z$57,2,TRUE)</f>
        <v>45</v>
      </c>
      <c r="B187" t="str">
        <f>IF('Source NewCleanData'!$C1759="lesson6",'Source NewCleanData'!C1759,"")</f>
        <v>lesson6</v>
      </c>
      <c r="C187">
        <f>IF('Source NewCleanData'!$C1759="lesson6",'Source NewCleanData'!D1759,"")</f>
        <v>888277516</v>
      </c>
      <c r="D187" t="str">
        <f>IF('Source NewCleanData'!$C1759="lesson6",'Source NewCleanData'!E1759,"")</f>
        <v>ensuresReverse(S)oT=#To#S;</v>
      </c>
      <c r="E187" s="80" t="str">
        <f>IF('Source NewCleanData'!$C1759="lesson6",'Source NewCleanData'!F1759,"")</f>
        <v>2018-04-24T16:51:45.139Z</v>
      </c>
      <c r="F187" t="str">
        <f t="shared" si="10"/>
        <v>Incorrect</v>
      </c>
      <c r="H187" s="90" t="str">
        <f t="shared" si="9"/>
        <v/>
      </c>
    </row>
    <row r="188" spans="1:8" x14ac:dyDescent="0.3">
      <c r="A188">
        <f>VLOOKUP(C188,'UniqueAuthor#s'!$Y$5:$Z$57,2,TRUE)</f>
        <v>45</v>
      </c>
      <c r="B188" t="str">
        <f>IF('Source NewCleanData'!$C1760="lesson6",'Source NewCleanData'!C1760,"")</f>
        <v>lesson6</v>
      </c>
      <c r="C188">
        <f>IF('Source NewCleanData'!$C1760="lesson6",'Source NewCleanData'!D1760,"")</f>
        <v>888277516</v>
      </c>
      <c r="D188" t="str">
        <f>IF('Source NewCleanData'!$C1760="lesson6",'Source NewCleanData'!E1760,"")</f>
        <v>ensuresReverse(S)oT=Reverse(#T)o#S;</v>
      </c>
      <c r="E188" s="80" t="str">
        <f>IF('Source NewCleanData'!$C1760="lesson6",'Source NewCleanData'!F1760,"")</f>
        <v>2018-04-24T16:52:38.789Z</v>
      </c>
      <c r="F188" t="str">
        <f t="shared" si="10"/>
        <v>Incorrect</v>
      </c>
      <c r="H188" s="90" t="str">
        <f t="shared" si="9"/>
        <v/>
      </c>
    </row>
    <row r="189" spans="1:8" x14ac:dyDescent="0.3">
      <c r="A189">
        <f>VLOOKUP(C189,'UniqueAuthor#s'!$Y$5:$Z$57,2,TRUE)</f>
        <v>45</v>
      </c>
      <c r="B189" t="str">
        <f>IF('Source NewCleanData'!$C1761="lesson6",'Source NewCleanData'!C1761,"")</f>
        <v>lesson6</v>
      </c>
      <c r="C189">
        <f>IF('Source NewCleanData'!$C1761="lesson6",'Source NewCleanData'!D1761,"")</f>
        <v>888277516</v>
      </c>
      <c r="D189" t="str">
        <f>IF('Source NewCleanData'!$C1761="lesson6",'Source NewCleanData'!E1761,"")</f>
        <v>ensuresReverse(S)oT=Reverse(#S)o#T;</v>
      </c>
      <c r="E189" s="80" t="str">
        <f>IF('Source NewCleanData'!$C1761="lesson6",'Source NewCleanData'!F1761,"")</f>
        <v>2018-04-24T16:52:50.998Z</v>
      </c>
      <c r="F189" t="str">
        <f t="shared" si="10"/>
        <v>Correct</v>
      </c>
      <c r="G189">
        <f>COUNTIF($C$6:$C$215,"="&amp;C189)</f>
        <v>4</v>
      </c>
      <c r="H189" s="90" t="str">
        <f t="shared" si="9"/>
        <v/>
      </c>
    </row>
    <row r="190" spans="1:8" x14ac:dyDescent="0.3">
      <c r="A190">
        <f>VLOOKUP(C190,'UniqueAuthor#s'!$Y$5:$Z$57,2,TRUE)</f>
        <v>46</v>
      </c>
      <c r="B190" t="str">
        <f>IF('Source NewCleanData'!$C1776="lesson6",'Source NewCleanData'!C1776,"")</f>
        <v>lesson6</v>
      </c>
      <c r="C190">
        <f>IF('Source NewCleanData'!$C1776="lesson6",'Source NewCleanData'!D1776,"")</f>
        <v>911279847</v>
      </c>
      <c r="D190" t="str">
        <f>IF('Source NewCleanData'!$C1776="lesson6",'Source NewCleanData'!E1776,"")</f>
        <v>ensuresReverse(S)oT=Reverse(#S)o#T;</v>
      </c>
      <c r="E190" s="80" t="str">
        <f>IF('Source NewCleanData'!$C1776="lesson6",'Source NewCleanData'!F1776,"")</f>
        <v>2018-05-03T22:30:27.188Z</v>
      </c>
      <c r="F190" t="str">
        <f t="shared" si="10"/>
        <v>Correct</v>
      </c>
      <c r="G190">
        <f>COUNTIF($C$6:$C$215,"="&amp;C190)</f>
        <v>1</v>
      </c>
      <c r="H190" s="90" t="str">
        <f t="shared" si="9"/>
        <v/>
      </c>
    </row>
    <row r="191" spans="1:8" x14ac:dyDescent="0.3">
      <c r="A191">
        <f>VLOOKUP(C191,'UniqueAuthor#s'!$Y$5:$Z$57,2,TRUE)</f>
        <v>47</v>
      </c>
      <c r="B191" t="str">
        <f>IF('Source NewCleanData'!$C1792="lesson6",'Source NewCleanData'!C1792,"")</f>
        <v>lesson6</v>
      </c>
      <c r="C191">
        <f>IF('Source NewCleanData'!$C1792="lesson6",'Source NewCleanData'!D1792,"")</f>
        <v>939957168</v>
      </c>
      <c r="D191" t="str">
        <f>IF('Source NewCleanData'!$C1792="lesson6",'Source NewCleanData'!E1792,"")</f>
        <v>ensuresReverse(S)oT=Reverse(#S);</v>
      </c>
      <c r="E191" s="80" t="str">
        <f>IF('Source NewCleanData'!$C1792="lesson6",'Source NewCleanData'!F1792,"")</f>
        <v>2018-04-25T00:52:47.265Z</v>
      </c>
      <c r="F191" t="str">
        <f t="shared" si="10"/>
        <v>Incorrect</v>
      </c>
      <c r="H191" s="90" t="str">
        <f t="shared" si="9"/>
        <v/>
      </c>
    </row>
    <row r="192" spans="1:8" x14ac:dyDescent="0.3">
      <c r="A192">
        <f>VLOOKUP(C192,'UniqueAuthor#s'!$Y$5:$Z$57,2,TRUE)</f>
        <v>47</v>
      </c>
      <c r="B192" t="str">
        <f>IF('Source NewCleanData'!$C1793="lesson6",'Source NewCleanData'!C1793,"")</f>
        <v>lesson6</v>
      </c>
      <c r="C192">
        <f>IF('Source NewCleanData'!$C1793="lesson6",'Source NewCleanData'!D1793,"")</f>
        <v>939957168</v>
      </c>
      <c r="D192" t="str">
        <f>IF('Source NewCleanData'!$C1793="lesson6",'Source NewCleanData'!E1793,"")</f>
        <v>ensuresReverse(S)oT=Reverse(#S)o#T;</v>
      </c>
      <c r="E192" s="80" t="str">
        <f>IF('Source NewCleanData'!$C1793="lesson6",'Source NewCleanData'!F1793,"")</f>
        <v>2018-04-25T00:53:22.804Z</v>
      </c>
      <c r="F192" t="str">
        <f t="shared" si="10"/>
        <v>Correct</v>
      </c>
      <c r="G192">
        <f>COUNTIF($C$6:$C$215,"="&amp;C192)</f>
        <v>2</v>
      </c>
      <c r="H192" s="90" t="str">
        <f t="shared" si="9"/>
        <v/>
      </c>
    </row>
    <row r="193" spans="1:8" x14ac:dyDescent="0.3">
      <c r="A193">
        <f>VLOOKUP(C193,'UniqueAuthor#s'!$Y$5:$Z$57,2,TRUE)</f>
        <v>48</v>
      </c>
      <c r="B193" t="str">
        <f>IF('Source NewCleanData'!$C1813="lesson6",'Source NewCleanData'!C1813,"")</f>
        <v>lesson6</v>
      </c>
      <c r="C193">
        <f>IF('Source NewCleanData'!$C1813="lesson6",'Source NewCleanData'!D1813,"")</f>
        <v>942151132</v>
      </c>
      <c r="D193" t="str">
        <f>IF('Source NewCleanData'!$C1813="lesson6",'Source NewCleanData'!E1813,"")</f>
        <v>ensuresReverse(S)oT=#T;</v>
      </c>
      <c r="E193" s="80" t="str">
        <f>IF('Source NewCleanData'!$C1813="lesson6",'Source NewCleanData'!F1813,"")</f>
        <v>2018-04-25T22:06:18.503Z</v>
      </c>
      <c r="F193" t="str">
        <f t="shared" si="10"/>
        <v>Incorrect</v>
      </c>
      <c r="H193" s="90" t="str">
        <f t="shared" si="9"/>
        <v/>
      </c>
    </row>
    <row r="194" spans="1:8" x14ac:dyDescent="0.3">
      <c r="A194">
        <f>VLOOKUP(C194,'UniqueAuthor#s'!$Y$5:$Z$57,2,TRUE)</f>
        <v>48</v>
      </c>
      <c r="B194" t="str">
        <f>IF('Source NewCleanData'!$C1814="lesson6",'Source NewCleanData'!C1814,"")</f>
        <v>lesson6</v>
      </c>
      <c r="C194">
        <f>IF('Source NewCleanData'!$C1814="lesson6",'Source NewCleanData'!D1814,"")</f>
        <v>942151132</v>
      </c>
      <c r="D194" t="str">
        <f>IF('Source NewCleanData'!$C1814="lesson6",'Source NewCleanData'!E1814,"")</f>
        <v>ensuresReverse(S)oT=T;</v>
      </c>
      <c r="E194" s="80" t="str">
        <f>IF('Source NewCleanData'!$C1814="lesson6",'Source NewCleanData'!F1814,"")</f>
        <v>2018-04-25T22:06:56.883Z</v>
      </c>
      <c r="F194" t="str">
        <f t="shared" si="10"/>
        <v>Incorrect</v>
      </c>
      <c r="H194" s="90" t="str">
        <f t="shared" si="9"/>
        <v/>
      </c>
    </row>
    <row r="195" spans="1:8" x14ac:dyDescent="0.3">
      <c r="A195">
        <f>VLOOKUP(C195,'UniqueAuthor#s'!$Y$5:$Z$57,2,TRUE)</f>
        <v>48</v>
      </c>
      <c r="B195" t="str">
        <f>IF('Source NewCleanData'!$C1815="lesson6",'Source NewCleanData'!C1815,"")</f>
        <v>lesson6</v>
      </c>
      <c r="C195">
        <f>IF('Source NewCleanData'!$C1815="lesson6",'Source NewCleanData'!D1815,"")</f>
        <v>942151132</v>
      </c>
      <c r="D195" t="str">
        <f>IF('Source NewCleanData'!$C1815="lesson6",'Source NewCleanData'!E1815,"")</f>
        <v>ensuresReverse(S)o#T=T;</v>
      </c>
      <c r="E195" s="80" t="str">
        <f>IF('Source NewCleanData'!$C1815="lesson6",'Source NewCleanData'!F1815,"")</f>
        <v>2018-04-25T22:07:02.499Z</v>
      </c>
      <c r="F195" t="str">
        <f t="shared" si="10"/>
        <v>Incorrect</v>
      </c>
      <c r="H195" s="90" t="str">
        <f t="shared" si="9"/>
        <v/>
      </c>
    </row>
    <row r="196" spans="1:8" x14ac:dyDescent="0.3">
      <c r="A196">
        <f>VLOOKUP(C196,'UniqueAuthor#s'!$Y$5:$Z$57,2,TRUE)</f>
        <v>48</v>
      </c>
      <c r="B196" t="str">
        <f>IF('Source NewCleanData'!$C1816="lesson6",'Source NewCleanData'!C1816,"")</f>
        <v>lesson6</v>
      </c>
      <c r="C196">
        <f>IF('Source NewCleanData'!$C1816="lesson6",'Source NewCleanData'!D1816,"")</f>
        <v>942151132</v>
      </c>
      <c r="D196" t="str">
        <f>IF('Source NewCleanData'!$C1816="lesson6",'Source NewCleanData'!E1816,"")</f>
        <v>ensuresReverse(S)oT=#S;</v>
      </c>
      <c r="E196" s="80" t="str">
        <f>IF('Source NewCleanData'!$C1816="lesson6",'Source NewCleanData'!F1816,"")</f>
        <v>2018-04-25T22:09:32.637Z</v>
      </c>
      <c r="F196" t="str">
        <f t="shared" si="10"/>
        <v>Incorrect</v>
      </c>
      <c r="H196" s="90" t="str">
        <f t="shared" si="9"/>
        <v/>
      </c>
    </row>
    <row r="197" spans="1:8" x14ac:dyDescent="0.3">
      <c r="A197">
        <f>VLOOKUP(C197,'UniqueAuthor#s'!$Y$5:$Z$57,2,TRUE)</f>
        <v>48</v>
      </c>
      <c r="B197" t="str">
        <f>IF('Source NewCleanData'!$C1817="lesson6",'Source NewCleanData'!C1817,"")</f>
        <v>lesson6</v>
      </c>
      <c r="C197">
        <f>IF('Source NewCleanData'!$C1817="lesson6",'Source NewCleanData'!D1817,"")</f>
        <v>942151132</v>
      </c>
      <c r="D197" t="str">
        <f>IF('Source NewCleanData'!$C1817="lesson6",'Source NewCleanData'!E1817,"")</f>
        <v>ensuresReverse(S)oT=#To#S;</v>
      </c>
      <c r="E197" s="80" t="str">
        <f>IF('Source NewCleanData'!$C1817="lesson6",'Source NewCleanData'!F1817,"")</f>
        <v>2018-04-25T22:21:50.263Z</v>
      </c>
      <c r="F197" t="str">
        <f t="shared" si="10"/>
        <v>Incorrect</v>
      </c>
      <c r="H197" s="90" t="str">
        <f t="shared" ref="H197:H215" si="11">IF(AND($G197&gt;0,$F197="Incorrect"),"Gave Up","")</f>
        <v/>
      </c>
    </row>
    <row r="198" spans="1:8" x14ac:dyDescent="0.3">
      <c r="A198">
        <f>VLOOKUP(C198,'UniqueAuthor#s'!$Y$5:$Z$57,2,TRUE)</f>
        <v>48</v>
      </c>
      <c r="B198" t="str">
        <f>IF('Source NewCleanData'!$C1818="lesson6",'Source NewCleanData'!C1818,"")</f>
        <v>lesson6</v>
      </c>
      <c r="C198">
        <f>IF('Source NewCleanData'!$C1818="lesson6",'Source NewCleanData'!D1818,"")</f>
        <v>942151132</v>
      </c>
      <c r="D198" t="str">
        <f>IF('Source NewCleanData'!$C1818="lesson6",'Source NewCleanData'!E1818,"")</f>
        <v>ensuresReverse(S)oT=#So#T;</v>
      </c>
      <c r="E198" s="80" t="str">
        <f>IF('Source NewCleanData'!$C1818="lesson6",'Source NewCleanData'!F1818,"")</f>
        <v>2018-04-25T22:22:01.072Z</v>
      </c>
      <c r="F198" t="str">
        <f t="shared" ref="F198:F215" si="12">IF(OR($D198=$R$9,$D198=$R$10),"Correct","Incorrect")</f>
        <v>Incorrect</v>
      </c>
      <c r="H198" s="90" t="str">
        <f t="shared" si="11"/>
        <v/>
      </c>
    </row>
    <row r="199" spans="1:8" x14ac:dyDescent="0.3">
      <c r="A199">
        <f>VLOOKUP(C199,'UniqueAuthor#s'!$Y$5:$Z$57,2,TRUE)</f>
        <v>48</v>
      </c>
      <c r="B199" t="str">
        <f>IF('Source NewCleanData'!$C1819="lesson6",'Source NewCleanData'!C1819,"")</f>
        <v>lesson6</v>
      </c>
      <c r="C199">
        <f>IF('Source NewCleanData'!$C1819="lesson6",'Source NewCleanData'!D1819,"")</f>
        <v>942151132</v>
      </c>
      <c r="D199" t="str">
        <f>IF('Source NewCleanData'!$C1819="lesson6",'Source NewCleanData'!E1819,"")</f>
        <v>ensuresReverse(S)oT=Reverse(#S)o#T;</v>
      </c>
      <c r="E199" s="80" t="str">
        <f>IF('Source NewCleanData'!$C1819="lesson6",'Source NewCleanData'!F1819,"")</f>
        <v>2018-04-25T22:25:16.993Z</v>
      </c>
      <c r="F199" t="str">
        <f t="shared" si="12"/>
        <v>Correct</v>
      </c>
      <c r="G199">
        <f>COUNTIF($C$6:$C$215,"="&amp;C199)</f>
        <v>7</v>
      </c>
      <c r="H199" s="90" t="str">
        <f t="shared" si="11"/>
        <v/>
      </c>
    </row>
    <row r="200" spans="1:8" x14ac:dyDescent="0.3">
      <c r="A200">
        <f>VLOOKUP(C200,'UniqueAuthor#s'!$Y$5:$Z$57,2,TRUE)</f>
        <v>49</v>
      </c>
      <c r="B200" t="str">
        <f>IF('Source NewCleanData'!$C1830="lesson6",'Source NewCleanData'!C1830,"")</f>
        <v>lesson6</v>
      </c>
      <c r="C200">
        <f>IF('Source NewCleanData'!$C1830="lesson6",'Source NewCleanData'!D1830,"")</f>
        <v>968474708</v>
      </c>
      <c r="D200" t="str">
        <f>IF('Source NewCleanData'!$C1830="lesson6",'Source NewCleanData'!E1830,"")</f>
        <v>ensuresReverse(S)oT=#So#T;</v>
      </c>
      <c r="E200" s="80" t="str">
        <f>IF('Source NewCleanData'!$C1830="lesson6",'Source NewCleanData'!F1830,"")</f>
        <v>2018-04-26T15:18:09.068Z</v>
      </c>
      <c r="F200" t="str">
        <f t="shared" si="12"/>
        <v>Incorrect</v>
      </c>
      <c r="H200" s="90" t="str">
        <f t="shared" si="11"/>
        <v/>
      </c>
    </row>
    <row r="201" spans="1:8" x14ac:dyDescent="0.3">
      <c r="A201">
        <f>VLOOKUP(C201,'UniqueAuthor#s'!$Y$5:$Z$57,2,TRUE)</f>
        <v>49</v>
      </c>
      <c r="B201" t="str">
        <f>IF('Source NewCleanData'!$C1831="lesson6",'Source NewCleanData'!C1831,"")</f>
        <v>lesson6</v>
      </c>
      <c r="C201">
        <f>IF('Source NewCleanData'!$C1831="lesson6",'Source NewCleanData'!D1831,"")</f>
        <v>968474708</v>
      </c>
      <c r="D201" t="str">
        <f>IF('Source NewCleanData'!$C1831="lesson6",'Source NewCleanData'!E1831,"")</f>
        <v>ensuresReverse(S)oT=#To#S;</v>
      </c>
      <c r="E201" s="80" t="str">
        <f>IF('Source NewCleanData'!$C1831="lesson6",'Source NewCleanData'!F1831,"")</f>
        <v>2018-04-26T15:19:27.637Z</v>
      </c>
      <c r="F201" t="str">
        <f t="shared" si="12"/>
        <v>Incorrect</v>
      </c>
      <c r="H201" s="90" t="str">
        <f t="shared" si="11"/>
        <v/>
      </c>
    </row>
    <row r="202" spans="1:8" x14ac:dyDescent="0.3">
      <c r="A202">
        <f>VLOOKUP(C202,'UniqueAuthor#s'!$Y$5:$Z$57,2,TRUE)</f>
        <v>49</v>
      </c>
      <c r="B202" t="str">
        <f>IF('Source NewCleanData'!$C1832="lesson6",'Source NewCleanData'!C1832,"")</f>
        <v>lesson6</v>
      </c>
      <c r="C202">
        <f>IF('Source NewCleanData'!$C1832="lesson6",'Source NewCleanData'!D1832,"")</f>
        <v>968474708</v>
      </c>
      <c r="D202" t="str">
        <f>IF('Source NewCleanData'!$C1832="lesson6",'Source NewCleanData'!E1832,"")</f>
        <v>ensuresReverse(S)oT=#So#T;</v>
      </c>
      <c r="E202" s="80" t="str">
        <f>IF('Source NewCleanData'!$C1832="lesson6",'Source NewCleanData'!F1832,"")</f>
        <v>2018-04-26T15:19:41.330Z</v>
      </c>
      <c r="F202" t="str">
        <f t="shared" si="12"/>
        <v>Incorrect</v>
      </c>
      <c r="H202" s="90" t="str">
        <f t="shared" si="11"/>
        <v/>
      </c>
    </row>
    <row r="203" spans="1:8" x14ac:dyDescent="0.3">
      <c r="A203">
        <f>VLOOKUP(C203,'UniqueAuthor#s'!$Y$5:$Z$57,2,TRUE)</f>
        <v>49</v>
      </c>
      <c r="B203" t="str">
        <f>IF('Source NewCleanData'!$C1833="lesson6",'Source NewCleanData'!C1833,"")</f>
        <v>lesson6</v>
      </c>
      <c r="C203">
        <f>IF('Source NewCleanData'!$C1833="lesson6",'Source NewCleanData'!D1833,"")</f>
        <v>968474708</v>
      </c>
      <c r="D203" t="str">
        <f>IF('Source NewCleanData'!$C1833="lesson6",'Source NewCleanData'!E1833,"")</f>
        <v>ensuresReverse(S)oT=Reverse(#S)o#T;</v>
      </c>
      <c r="E203" s="80" t="str">
        <f>IF('Source NewCleanData'!$C1833="lesson6",'Source NewCleanData'!F1833,"")</f>
        <v>2018-04-26T15:21:08.395Z</v>
      </c>
      <c r="F203" t="str">
        <f t="shared" si="12"/>
        <v>Correct</v>
      </c>
      <c r="G203">
        <f>COUNTIF($C$6:$C$215,"="&amp;C203)</f>
        <v>4</v>
      </c>
      <c r="H203" s="90" t="str">
        <f t="shared" si="11"/>
        <v/>
      </c>
    </row>
    <row r="204" spans="1:8" x14ac:dyDescent="0.3">
      <c r="A204">
        <f>VLOOKUP(C204,'UniqueAuthor#s'!$Y$5:$Z$57,2,TRUE)</f>
        <v>50</v>
      </c>
      <c r="B204" t="str">
        <f>IF('Source NewCleanData'!$C1860="lesson6",'Source NewCleanData'!C1860,"")</f>
        <v>lesson6</v>
      </c>
      <c r="C204">
        <f>IF('Source NewCleanData'!$C1860="lesson6",'Source NewCleanData'!D1860,"")</f>
        <v>969072171</v>
      </c>
      <c r="D204" t="str">
        <f>IF('Source NewCleanData'!$C1860="lesson6",'Source NewCleanData'!E1860,"")</f>
        <v>ensuresReverse(S)oT=#So#T;</v>
      </c>
      <c r="E204" s="80" t="str">
        <f>IF('Source NewCleanData'!$C1860="lesson6",'Source NewCleanData'!F1860,"")</f>
        <v>2018-04-26T00:03:10.417Z</v>
      </c>
      <c r="F204" t="str">
        <f t="shared" si="12"/>
        <v>Incorrect</v>
      </c>
      <c r="H204" s="90" t="str">
        <f t="shared" si="11"/>
        <v/>
      </c>
    </row>
    <row r="205" spans="1:8" x14ac:dyDescent="0.3">
      <c r="A205">
        <f>VLOOKUP(C205,'UniqueAuthor#s'!$Y$5:$Z$57,2,TRUE)</f>
        <v>50</v>
      </c>
      <c r="B205" t="str">
        <f>IF('Source NewCleanData'!$C1861="lesson6",'Source NewCleanData'!C1861,"")</f>
        <v>lesson6</v>
      </c>
      <c r="C205">
        <f>IF('Source NewCleanData'!$C1861="lesson6",'Source NewCleanData'!D1861,"")</f>
        <v>969072171</v>
      </c>
      <c r="D205" t="str">
        <f>IF('Source NewCleanData'!$C1861="lesson6",'Source NewCleanData'!E1861,"")</f>
        <v>ensuresReverse(S)oT=#To#S;</v>
      </c>
      <c r="E205" s="80" t="str">
        <f>IF('Source NewCleanData'!$C1861="lesson6",'Source NewCleanData'!F1861,"")</f>
        <v>2018-04-26T00:04:01.725Z</v>
      </c>
      <c r="F205" t="str">
        <f t="shared" si="12"/>
        <v>Incorrect</v>
      </c>
      <c r="H205" s="90" t="str">
        <f t="shared" si="11"/>
        <v/>
      </c>
    </row>
    <row r="206" spans="1:8" x14ac:dyDescent="0.3">
      <c r="A206">
        <f>VLOOKUP(C206,'UniqueAuthor#s'!$Y$5:$Z$57,2,TRUE)</f>
        <v>50</v>
      </c>
      <c r="B206" t="str">
        <f>IF('Source NewCleanData'!$C1862="lesson6",'Source NewCleanData'!C1862,"")</f>
        <v>lesson6</v>
      </c>
      <c r="C206">
        <f>IF('Source NewCleanData'!$C1862="lesson6",'Source NewCleanData'!D1862,"")</f>
        <v>969072171</v>
      </c>
      <c r="D206" t="str">
        <f>IF('Source NewCleanData'!$C1862="lesson6",'Source NewCleanData'!E1862,"")</f>
        <v>ensuresReverse(S)oT=Reverse(#S)o#T;</v>
      </c>
      <c r="E206" s="80" t="str">
        <f>IF('Source NewCleanData'!$C1862="lesson6",'Source NewCleanData'!F1862,"")</f>
        <v>2018-04-26T00:04:42.125Z</v>
      </c>
      <c r="F206" t="str">
        <f t="shared" si="12"/>
        <v>Correct</v>
      </c>
      <c r="G206">
        <f>COUNTIF($C$6:$C$215,"="&amp;C206)</f>
        <v>3</v>
      </c>
      <c r="H206" s="90" t="str">
        <f t="shared" si="11"/>
        <v/>
      </c>
    </row>
    <row r="207" spans="1:8" x14ac:dyDescent="0.3">
      <c r="A207">
        <f>VLOOKUP(C207,'UniqueAuthor#s'!$Y$5:$Z$57,2,TRUE)</f>
        <v>51</v>
      </c>
      <c r="B207" t="str">
        <f>IF('Source NewCleanData'!$C1896="lesson6",'Source NewCleanData'!C1896,"")</f>
        <v>lesson6</v>
      </c>
      <c r="C207">
        <f>IF('Source NewCleanData'!$C1896="lesson6",'Source NewCleanData'!D1896,"")</f>
        <v>982683562</v>
      </c>
      <c r="D207" t="str">
        <f>IF('Source NewCleanData'!$C1896="lesson6",'Source NewCleanData'!E1896,"")</f>
        <v>ensuresReverse(S)oT=#S;</v>
      </c>
      <c r="E207" s="80" t="str">
        <f>IF('Source NewCleanData'!$C1896="lesson6",'Source NewCleanData'!F1896,"")</f>
        <v>2018-04-30T01:41:55.187Z</v>
      </c>
      <c r="F207" t="str">
        <f t="shared" si="12"/>
        <v>Incorrect</v>
      </c>
      <c r="H207" s="90" t="str">
        <f t="shared" si="11"/>
        <v/>
      </c>
    </row>
    <row r="208" spans="1:8" x14ac:dyDescent="0.3">
      <c r="A208">
        <f>VLOOKUP(C208,'UniqueAuthor#s'!$Y$5:$Z$57,2,TRUE)</f>
        <v>51</v>
      </c>
      <c r="B208" t="str">
        <f>IF('Source NewCleanData'!$C1897="lesson6",'Source NewCleanData'!C1897,"")</f>
        <v>lesson6</v>
      </c>
      <c r="C208">
        <f>IF('Source NewCleanData'!$C1897="lesson6",'Source NewCleanData'!D1897,"")</f>
        <v>982683562</v>
      </c>
      <c r="D208" t="str">
        <f>IF('Source NewCleanData'!$C1897="lesson6",'Source NewCleanData'!E1897,"")</f>
        <v>ensuresReverse(S)oT=#ToReverse(#S);</v>
      </c>
      <c r="E208" s="80" t="str">
        <f>IF('Source NewCleanData'!$C1897="lesson6",'Source NewCleanData'!F1897,"")</f>
        <v>2018-04-30T01:43:56.865Z</v>
      </c>
      <c r="F208" t="str">
        <f t="shared" si="12"/>
        <v>Incorrect</v>
      </c>
      <c r="H208" s="90" t="str">
        <f t="shared" si="11"/>
        <v/>
      </c>
    </row>
    <row r="209" spans="1:8" x14ac:dyDescent="0.3">
      <c r="A209">
        <f>VLOOKUP(C209,'UniqueAuthor#s'!$Y$5:$Z$57,2,TRUE)</f>
        <v>51</v>
      </c>
      <c r="B209" t="str">
        <f>IF('Source NewCleanData'!$C1898="lesson6",'Source NewCleanData'!C1898,"")</f>
        <v>lesson6</v>
      </c>
      <c r="C209">
        <f>IF('Source NewCleanData'!$C1898="lesson6",'Source NewCleanData'!D1898,"")</f>
        <v>982683562</v>
      </c>
      <c r="D209" t="str">
        <f>IF('Source NewCleanData'!$C1898="lesson6",'Source NewCleanData'!E1898,"")</f>
        <v>ensuresReverse(S)oT=Reverse(Prt_Btwn(0,2,#S))oTempo#T;</v>
      </c>
      <c r="E209" s="80" t="str">
        <f>IF('Source NewCleanData'!$C1898="lesson6",'Source NewCleanData'!F1898,"")</f>
        <v>2018-04-30T01:59:19.009Z</v>
      </c>
      <c r="F209" t="str">
        <f t="shared" si="12"/>
        <v>Incorrect</v>
      </c>
      <c r="G209">
        <f>COUNTIF($C$6:$C$215,"="&amp;C209)</f>
        <v>3</v>
      </c>
      <c r="H209" s="90" t="str">
        <f t="shared" si="11"/>
        <v>Gave Up</v>
      </c>
    </row>
    <row r="210" spans="1:8" x14ac:dyDescent="0.3">
      <c r="A210">
        <f>VLOOKUP(C210,'UniqueAuthor#s'!$Y$5:$Z$57,2,TRUE)</f>
        <v>52</v>
      </c>
      <c r="B210" t="str">
        <f>IF('Source NewCleanData'!$C1937="lesson6",'Source NewCleanData'!C1937,"")</f>
        <v>lesson6</v>
      </c>
      <c r="C210">
        <f>IF('Source NewCleanData'!$C1937="lesson6",'Source NewCleanData'!D1937,"")</f>
        <v>986152387</v>
      </c>
      <c r="D210" t="str">
        <f>IF('Source NewCleanData'!$C1937="lesson6",'Source NewCleanData'!E1937,"")</f>
        <v>ensuresReverse(S)oT=#T;</v>
      </c>
      <c r="E210" s="80" t="str">
        <f>IF('Source NewCleanData'!$C1937="lesson6",'Source NewCleanData'!F1937,"")</f>
        <v>2018-04-29T20:12:22.729Z</v>
      </c>
      <c r="F210" t="str">
        <f t="shared" si="12"/>
        <v>Incorrect</v>
      </c>
      <c r="H210" s="90" t="str">
        <f t="shared" si="11"/>
        <v/>
      </c>
    </row>
    <row r="211" spans="1:8" x14ac:dyDescent="0.3">
      <c r="A211">
        <f>VLOOKUP(C211,'UniqueAuthor#s'!$Y$5:$Z$57,2,TRUE)</f>
        <v>52</v>
      </c>
      <c r="B211" t="str">
        <f>IF('Source NewCleanData'!$C1938="lesson6",'Source NewCleanData'!C1938,"")</f>
        <v>lesson6</v>
      </c>
      <c r="C211">
        <f>IF('Source NewCleanData'!$C1938="lesson6",'Source NewCleanData'!D1938,"")</f>
        <v>986152387</v>
      </c>
      <c r="D211" t="str">
        <f>IF('Source NewCleanData'!$C1938="lesson6",'Source NewCleanData'!E1938,"")</f>
        <v>ensuresReverse(S)oT=Reverse(#S)o#T;</v>
      </c>
      <c r="E211" s="80" t="str">
        <f>IF('Source NewCleanData'!$C1938="lesson6",'Source NewCleanData'!F1938,"")</f>
        <v>2018-04-29T20:15:39.953Z</v>
      </c>
      <c r="F211" t="str">
        <f t="shared" si="12"/>
        <v>Correct</v>
      </c>
      <c r="G211">
        <f>COUNTIF($C$6:$C$215,"="&amp;C211)</f>
        <v>2</v>
      </c>
      <c r="H211" s="90" t="str">
        <f t="shared" si="11"/>
        <v/>
      </c>
    </row>
    <row r="212" spans="1:8" x14ac:dyDescent="0.3">
      <c r="A212">
        <f>VLOOKUP(C212,'UniqueAuthor#s'!$Y$5:$Z$57,2,TRUE)</f>
        <v>53</v>
      </c>
      <c r="B212" t="str">
        <f>IF('Source NewCleanData'!$C1997="lesson6",'Source NewCleanData'!C1997,"")</f>
        <v>lesson6</v>
      </c>
      <c r="C212">
        <f>IF('Source NewCleanData'!$C1997="lesson6",'Source NewCleanData'!D1997,"")</f>
        <v>993599705</v>
      </c>
      <c r="D212" t="str">
        <f>IF('Source NewCleanData'!$C1997="lesson6",'Source NewCleanData'!E1997,"")</f>
        <v>ensuresReverse(S)o#T=T;</v>
      </c>
      <c r="E212" s="80" t="str">
        <f>IF('Source NewCleanData'!$C1997="lesson6",'Source NewCleanData'!F1997,"")</f>
        <v>2018-04-24T13:03:51.698Z</v>
      </c>
      <c r="F212" t="str">
        <f t="shared" si="12"/>
        <v>Incorrect</v>
      </c>
      <c r="H212" s="90" t="str">
        <f t="shared" si="11"/>
        <v/>
      </c>
    </row>
    <row r="213" spans="1:8" x14ac:dyDescent="0.3">
      <c r="A213">
        <f>VLOOKUP(C213,'UniqueAuthor#s'!$Y$5:$Z$57,2,TRUE)</f>
        <v>53</v>
      </c>
      <c r="B213" t="str">
        <f>IF('Source NewCleanData'!$C1998="lesson6",'Source NewCleanData'!C1998,"")</f>
        <v>lesson6</v>
      </c>
      <c r="C213">
        <f>IF('Source NewCleanData'!$C1998="lesson6",'Source NewCleanData'!D1998,"")</f>
        <v>993599705</v>
      </c>
      <c r="D213" t="str">
        <f>IF('Source NewCleanData'!$C1998="lesson6",'Source NewCleanData'!E1998,"")</f>
        <v>ensuresReverse(S)oT=#So#T;</v>
      </c>
      <c r="E213" s="80" t="str">
        <f>IF('Source NewCleanData'!$C1998="lesson6",'Source NewCleanData'!F1998,"")</f>
        <v>2018-04-24T13:04:19.519Z</v>
      </c>
      <c r="F213" t="str">
        <f t="shared" si="12"/>
        <v>Incorrect</v>
      </c>
      <c r="H213" s="90" t="str">
        <f t="shared" si="11"/>
        <v/>
      </c>
    </row>
    <row r="214" spans="1:8" x14ac:dyDescent="0.3">
      <c r="A214">
        <f>VLOOKUP(C214,'UniqueAuthor#s'!$Y$5:$Z$57,2,TRUE)</f>
        <v>53</v>
      </c>
      <c r="B214" t="str">
        <f>IF('Source NewCleanData'!$C1999="lesson6",'Source NewCleanData'!C1999,"")</f>
        <v>lesson6</v>
      </c>
      <c r="C214">
        <f>IF('Source NewCleanData'!$C1999="lesson6",'Source NewCleanData'!D1999,"")</f>
        <v>993599705</v>
      </c>
      <c r="D214" t="str">
        <f>IF('Source NewCleanData'!$C1999="lesson6",'Source NewCleanData'!E1999,"")</f>
        <v>ensuresReverse(S)oT=Max_Depth;</v>
      </c>
      <c r="E214" s="80" t="str">
        <f>IF('Source NewCleanData'!$C1999="lesson6",'Source NewCleanData'!F1999,"")</f>
        <v>2018-04-24T13:06:19.621Z</v>
      </c>
      <c r="F214" t="str">
        <f t="shared" si="12"/>
        <v>Incorrect</v>
      </c>
      <c r="H214" s="90" t="str">
        <f t="shared" si="11"/>
        <v/>
      </c>
    </row>
    <row r="215" spans="1:8" x14ac:dyDescent="0.3">
      <c r="A215">
        <f>VLOOKUP(C215,'UniqueAuthor#s'!$Y$5:$Z$57,2,TRUE)</f>
        <v>53</v>
      </c>
      <c r="B215" t="str">
        <f>IF('Source NewCleanData'!$C2000="lesson6",'Source NewCleanData'!C2000,"")</f>
        <v>lesson6</v>
      </c>
      <c r="C215">
        <f>IF('Source NewCleanData'!$C2000="lesson6",'Source NewCleanData'!D2000,"")</f>
        <v>993599705</v>
      </c>
      <c r="D215" t="str">
        <f>IF('Source NewCleanData'!$C2000="lesson6",'Source NewCleanData'!E2000,"")</f>
        <v>ensuresReverse(S)oT=|Max_Depth|;</v>
      </c>
      <c r="E215" s="80" t="str">
        <f>IF('Source NewCleanData'!$C2000="lesson6",'Source NewCleanData'!F2000,"")</f>
        <v>2018-04-24T13:06:37.232Z</v>
      </c>
      <c r="F215" t="str">
        <f t="shared" si="12"/>
        <v>Incorrect</v>
      </c>
      <c r="G215">
        <f>COUNTIF($C$6:$C$215,"="&amp;C215)</f>
        <v>4</v>
      </c>
      <c r="H215" s="90" t="str">
        <f t="shared" si="11"/>
        <v>Gave Up</v>
      </c>
    </row>
  </sheetData>
  <sortState xmlns:xlrd2="http://schemas.microsoft.com/office/spreadsheetml/2017/richdata2" ref="K6:L56">
    <sortCondition descending="1" ref="L6:L56"/>
  </sortState>
  <mergeCells count="1">
    <mergeCell ref="M5:O5"/>
  </mergeCells>
  <conditionalFormatting sqref="A6:F215">
    <cfRule type="expression" dxfId="26" priority="1">
      <formula>(MOD($A6,2)=1)</formula>
    </cfRule>
  </conditionalFormatting>
  <conditionalFormatting sqref="D6:E215">
    <cfRule type="expression" dxfId="25" priority="2">
      <formula>($F6="Correct")</formula>
    </cfRule>
  </conditionalFormatting>
  <conditionalFormatting sqref="K6:K63">
    <cfRule type="expression" dxfId="24" priority="3">
      <formula>OR($K6=$R$9,$K6=$R$10)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Z77"/>
  <sheetViews>
    <sheetView topLeftCell="G10" workbookViewId="0">
      <selection activeCell="N70" sqref="N70"/>
    </sheetView>
  </sheetViews>
  <sheetFormatPr defaultColWidth="11.44140625" defaultRowHeight="14.4" x14ac:dyDescent="0.3"/>
  <cols>
    <col min="1" max="1" width="19.109375" customWidth="1"/>
    <col min="2" max="2" width="16.33203125" customWidth="1"/>
    <col min="13" max="13" width="13.88671875" customWidth="1"/>
    <col min="16" max="16" width="16" customWidth="1"/>
  </cols>
  <sheetData>
    <row r="3" spans="1:26" x14ac:dyDescent="0.3">
      <c r="B3" s="3" t="s">
        <v>835</v>
      </c>
      <c r="C3" s="10" t="s">
        <v>835</v>
      </c>
      <c r="D3" s="2" t="s">
        <v>835</v>
      </c>
      <c r="E3" s="2" t="s">
        <v>163</v>
      </c>
      <c r="F3" s="2" t="s">
        <v>470</v>
      </c>
      <c r="G3" s="2" t="s">
        <v>836</v>
      </c>
      <c r="H3" s="2" t="s">
        <v>674</v>
      </c>
      <c r="I3" s="2" t="s">
        <v>769</v>
      </c>
      <c r="J3" s="114" t="s">
        <v>837</v>
      </c>
      <c r="K3" s="2"/>
      <c r="L3" s="2"/>
      <c r="M3" s="3" t="s">
        <v>163</v>
      </c>
      <c r="N3" s="2" t="s">
        <v>163</v>
      </c>
      <c r="O3" s="2"/>
      <c r="P3" s="3" t="s">
        <v>470</v>
      </c>
      <c r="Q3" s="2" t="s">
        <v>470</v>
      </c>
      <c r="S3" s="3" t="s">
        <v>836</v>
      </c>
      <c r="T3" s="2" t="s">
        <v>836</v>
      </c>
      <c r="V3" s="3" t="s">
        <v>674</v>
      </c>
      <c r="W3" s="2" t="s">
        <v>674</v>
      </c>
      <c r="Y3" s="3" t="s">
        <v>769</v>
      </c>
      <c r="Z3" s="2" t="s">
        <v>769</v>
      </c>
    </row>
    <row r="4" spans="1:26" ht="15" thickBot="1" x14ac:dyDescent="0.35">
      <c r="B4" s="155" t="s">
        <v>838</v>
      </c>
      <c r="C4" s="56" t="s">
        <v>839</v>
      </c>
      <c r="D4" s="155" t="s">
        <v>840</v>
      </c>
      <c r="E4" s="155" t="s">
        <v>840</v>
      </c>
      <c r="F4" s="155" t="s">
        <v>840</v>
      </c>
      <c r="G4" s="155" t="s">
        <v>840</v>
      </c>
      <c r="H4" s="155" t="s">
        <v>840</v>
      </c>
      <c r="I4" s="155" t="s">
        <v>840</v>
      </c>
      <c r="J4" s="154" t="s">
        <v>841</v>
      </c>
      <c r="K4" s="3"/>
      <c r="L4" s="3"/>
      <c r="M4" s="155" t="s">
        <v>838</v>
      </c>
      <c r="N4" s="155" t="s">
        <v>839</v>
      </c>
      <c r="O4" s="2"/>
      <c r="P4" s="155" t="s">
        <v>838</v>
      </c>
      <c r="Q4" s="155" t="s">
        <v>839</v>
      </c>
      <c r="S4" s="155" t="s">
        <v>838</v>
      </c>
      <c r="T4" s="155" t="s">
        <v>839</v>
      </c>
      <c r="V4" s="155" t="s">
        <v>838</v>
      </c>
      <c r="W4" s="155" t="s">
        <v>839</v>
      </c>
      <c r="Y4" s="155" t="s">
        <v>838</v>
      </c>
      <c r="Z4" s="155" t="s">
        <v>839</v>
      </c>
    </row>
    <row r="5" spans="1:26" x14ac:dyDescent="0.3">
      <c r="B5" s="12">
        <v>12696425</v>
      </c>
      <c r="C5" s="48">
        <v>1</v>
      </c>
      <c r="D5" s="12">
        <f>COUNTIF(Lesson1Analysis!$C$6:$C$444,"="&amp;'UniqueAuthor#s'!$B5)</f>
        <v>6</v>
      </c>
      <c r="E5" s="12">
        <f>COUNTIF(Lesson2Analysis!$C$6:$C$327,"="&amp;'UniqueAuthor#s'!$B5)</f>
        <v>1</v>
      </c>
      <c r="F5" s="12">
        <f>COUNTIF(Lesson3Analysis!$C$6:$C$245,"="&amp;'UniqueAuthor#s'!$B5)</f>
        <v>2</v>
      </c>
      <c r="G5" s="12">
        <f>COUNTIF(Lesson4Analysis!$C$6:$C$199,"="&amp;'UniqueAuthor#s'!$B5)</f>
        <v>2</v>
      </c>
      <c r="H5" s="12">
        <f>COUNTIF(Lesson5Analysis!$C$6:$C$204,"="&amp;'UniqueAuthor#s'!$B5)</f>
        <v>6</v>
      </c>
      <c r="I5" s="12">
        <f>COUNTIF(Lesson6Analysis!$C$6:$C$215,"="&amp;'UniqueAuthor#s'!$B5)</f>
        <v>4</v>
      </c>
      <c r="J5" s="115">
        <f>AVERAGE(D5:I5)</f>
        <v>3.5</v>
      </c>
      <c r="K5" s="12"/>
      <c r="L5" s="12"/>
      <c r="M5" s="12">
        <v>12696425</v>
      </c>
      <c r="N5" s="12">
        <v>1</v>
      </c>
      <c r="P5">
        <v>12696425</v>
      </c>
      <c r="Q5">
        <v>1</v>
      </c>
      <c r="S5">
        <v>12696425</v>
      </c>
      <c r="T5">
        <v>1</v>
      </c>
      <c r="V5">
        <v>12696425</v>
      </c>
      <c r="W5">
        <v>1</v>
      </c>
      <c r="Y5">
        <v>12696425</v>
      </c>
      <c r="Z5">
        <v>1</v>
      </c>
    </row>
    <row r="6" spans="1:26" x14ac:dyDescent="0.3">
      <c r="B6">
        <v>18621716</v>
      </c>
      <c r="C6" s="8">
        <v>2</v>
      </c>
      <c r="D6" s="12">
        <f>COUNTIF(Lesson1Analysis!$C$6:$C$444,"="&amp;'UniqueAuthor#s'!B6)</f>
        <v>14</v>
      </c>
      <c r="E6" s="12">
        <f>COUNTIF(Lesson2Analysis!$C$6:$C$327,"="&amp;'UniqueAuthor#s'!$B6)</f>
        <v>2</v>
      </c>
      <c r="F6" s="12">
        <f>COUNTIF(Lesson3Analysis!$C$6:$C$245,"="&amp;'UniqueAuthor#s'!$B6)</f>
        <v>1</v>
      </c>
      <c r="G6" s="12">
        <f>COUNTIF(Lesson4Analysis!$C$6:$C$199,"="&amp;'UniqueAuthor#s'!$B6)</f>
        <v>4</v>
      </c>
      <c r="H6" s="12">
        <f>COUNTIF(Lesson5Analysis!$C$6:$C$204,"="&amp;'UniqueAuthor#s'!$B6)</f>
        <v>5</v>
      </c>
      <c r="I6" s="12">
        <f>COUNTIF(Lesson6Analysis!$C$6:$C$215,"="&amp;'UniqueAuthor#s'!$B6)</f>
        <v>1</v>
      </c>
      <c r="J6" s="115">
        <f t="shared" ref="J6:J69" si="0">AVERAGE(D6:I6)</f>
        <v>4.5</v>
      </c>
      <c r="K6" s="12"/>
      <c r="M6">
        <v>18621716</v>
      </c>
      <c r="N6">
        <v>2</v>
      </c>
      <c r="P6">
        <v>18621716</v>
      </c>
      <c r="Q6">
        <v>2</v>
      </c>
      <c r="S6">
        <v>18621716</v>
      </c>
      <c r="T6">
        <v>2</v>
      </c>
      <c r="V6">
        <v>18621716</v>
      </c>
      <c r="W6">
        <v>2</v>
      </c>
      <c r="Y6">
        <v>18621716</v>
      </c>
      <c r="Z6">
        <v>2</v>
      </c>
    </row>
    <row r="7" spans="1:26" x14ac:dyDescent="0.3">
      <c r="B7">
        <v>25569125</v>
      </c>
      <c r="C7" s="8">
        <v>3</v>
      </c>
      <c r="D7" s="12">
        <f>COUNTIF(Lesson1Analysis!$C$6:$C$444,"="&amp;'UniqueAuthor#s'!B7)</f>
        <v>18</v>
      </c>
      <c r="E7" s="125">
        <f>COUNTIF(Lesson2Analysis!$C$6:$C$327,"="&amp;'UniqueAuthor#s'!$B7)</f>
        <v>0</v>
      </c>
      <c r="F7" s="125">
        <f>COUNTIF(Lesson3Analysis!$C$6:$C$245,"="&amp;'UniqueAuthor#s'!$B7)</f>
        <v>0</v>
      </c>
      <c r="G7" s="125">
        <f>COUNTIF(Lesson4Analysis!$C$6:$C$199,"="&amp;'UniqueAuthor#s'!$B7)</f>
        <v>0</v>
      </c>
      <c r="H7" s="125">
        <f>COUNTIF(Lesson5Analysis!$C$6:$C$204,"="&amp;'UniqueAuthor#s'!$B7)</f>
        <v>0</v>
      </c>
      <c r="I7" s="125">
        <f>COUNTIF(Lesson6Analysis!$C$6:$C$215,"="&amp;'UniqueAuthor#s'!$B7)</f>
        <v>0</v>
      </c>
      <c r="J7" s="115">
        <f t="shared" si="0"/>
        <v>3</v>
      </c>
      <c r="K7" s="12"/>
      <c r="M7">
        <v>61285508</v>
      </c>
      <c r="N7">
        <v>3</v>
      </c>
      <c r="P7">
        <v>61285508</v>
      </c>
      <c r="Q7">
        <v>3</v>
      </c>
      <c r="S7">
        <v>61285508</v>
      </c>
      <c r="T7">
        <v>3</v>
      </c>
      <c r="V7">
        <v>61285508</v>
      </c>
      <c r="W7">
        <v>3</v>
      </c>
      <c r="Y7">
        <v>97667106</v>
      </c>
      <c r="Z7">
        <v>3</v>
      </c>
    </row>
    <row r="8" spans="1:26" x14ac:dyDescent="0.3">
      <c r="B8">
        <v>61285508</v>
      </c>
      <c r="C8" s="8">
        <v>4</v>
      </c>
      <c r="D8" s="12">
        <f>COUNTIF(Lesson1Analysis!$C$6:$C$444,"="&amp;'UniqueAuthor#s'!B8)</f>
        <v>20</v>
      </c>
      <c r="E8" s="12">
        <f>COUNTIF(Lesson2Analysis!$C$6:$C$327,"="&amp;'UniqueAuthor#s'!$B8)</f>
        <v>4</v>
      </c>
      <c r="F8" s="12">
        <f>COUNTIF(Lesson3Analysis!$C$6:$C$245,"="&amp;'UniqueAuthor#s'!$B8)</f>
        <v>17</v>
      </c>
      <c r="G8" s="12">
        <f>COUNTIF(Lesson4Analysis!$C$6:$C$199,"="&amp;'UniqueAuthor#s'!$B8)</f>
        <v>13</v>
      </c>
      <c r="H8" s="12">
        <f>COUNTIF(Lesson5Analysis!$C$6:$C$204,"="&amp;'UniqueAuthor#s'!$B8)</f>
        <v>10</v>
      </c>
      <c r="I8" s="12">
        <f>COUNTIF(Lesson6Analysis!$C$6:$C$215,"="&amp;'UniqueAuthor#s'!$B8)</f>
        <v>0</v>
      </c>
      <c r="J8" s="115">
        <f t="shared" si="0"/>
        <v>10.666666666666666</v>
      </c>
      <c r="K8" s="12"/>
      <c r="M8">
        <v>97667106</v>
      </c>
      <c r="N8">
        <v>4</v>
      </c>
      <c r="P8">
        <v>97667106</v>
      </c>
      <c r="Q8">
        <v>4</v>
      </c>
      <c r="S8">
        <v>97667106</v>
      </c>
      <c r="T8">
        <v>4</v>
      </c>
      <c r="V8">
        <v>97667106</v>
      </c>
      <c r="W8">
        <v>4</v>
      </c>
      <c r="Y8">
        <v>106377461</v>
      </c>
      <c r="Z8">
        <v>4</v>
      </c>
    </row>
    <row r="9" spans="1:26" x14ac:dyDescent="0.3">
      <c r="B9">
        <v>97667106</v>
      </c>
      <c r="C9" s="8">
        <v>5</v>
      </c>
      <c r="D9" s="12">
        <f>COUNTIF(Lesson1Analysis!$C$6:$C$444,"="&amp;'UniqueAuthor#s'!B9)</f>
        <v>3</v>
      </c>
      <c r="E9" s="12">
        <f>COUNTIF(Lesson2Analysis!$C$6:$C$327,"="&amp;'UniqueAuthor#s'!$B9)</f>
        <v>11</v>
      </c>
      <c r="F9" s="12">
        <f>COUNTIF(Lesson3Analysis!$C$6:$C$245,"="&amp;'UniqueAuthor#s'!$B9)</f>
        <v>4</v>
      </c>
      <c r="G9" s="12">
        <f>COUNTIF(Lesson4Analysis!$C$6:$C$199,"="&amp;'UniqueAuthor#s'!$B9)</f>
        <v>2</v>
      </c>
      <c r="H9" s="12">
        <f>COUNTIF(Lesson5Analysis!$C$6:$C$204,"="&amp;'UniqueAuthor#s'!$B9)</f>
        <v>5</v>
      </c>
      <c r="I9" s="12">
        <f>COUNTIF(Lesson6Analysis!$C$6:$C$215,"="&amp;'UniqueAuthor#s'!$B9)</f>
        <v>2</v>
      </c>
      <c r="J9" s="115">
        <f t="shared" si="0"/>
        <v>4.5</v>
      </c>
      <c r="K9" s="12"/>
      <c r="M9">
        <v>106377461</v>
      </c>
      <c r="N9">
        <v>5</v>
      </c>
      <c r="P9">
        <v>106377461</v>
      </c>
      <c r="Q9">
        <v>5</v>
      </c>
      <c r="S9">
        <v>106377461</v>
      </c>
      <c r="T9">
        <v>5</v>
      </c>
      <c r="V9">
        <v>106377461</v>
      </c>
      <c r="W9">
        <v>5</v>
      </c>
      <c r="Y9">
        <v>171256030</v>
      </c>
      <c r="Z9">
        <v>5</v>
      </c>
    </row>
    <row r="10" spans="1:26" x14ac:dyDescent="0.3">
      <c r="B10">
        <v>106377461</v>
      </c>
      <c r="C10" s="48">
        <v>6</v>
      </c>
      <c r="D10" s="12">
        <f>COUNTIF(Lesson1Analysis!$C$6:$C$444,"="&amp;'UniqueAuthor#s'!B10)</f>
        <v>1</v>
      </c>
      <c r="E10" s="12">
        <f>COUNTIF(Lesson2Analysis!$C$6:$C$327,"="&amp;'UniqueAuthor#s'!$B10)</f>
        <v>4</v>
      </c>
      <c r="F10" s="12">
        <f>COUNTIF(Lesson3Analysis!$C$6:$C$245,"="&amp;'UniqueAuthor#s'!$B10)</f>
        <v>8</v>
      </c>
      <c r="G10" s="12">
        <f>COUNTIF(Lesson4Analysis!$C$6:$C$199,"="&amp;'UniqueAuthor#s'!$B10)</f>
        <v>3</v>
      </c>
      <c r="H10" s="12">
        <f>COUNTIF(Lesson5Analysis!$C$6:$C$204,"="&amp;'UniqueAuthor#s'!$B10)</f>
        <v>1</v>
      </c>
      <c r="I10" s="12">
        <f>COUNTIF(Lesson6Analysis!$C$6:$C$215,"="&amp;'UniqueAuthor#s'!$B10)</f>
        <v>7</v>
      </c>
      <c r="J10" s="115">
        <f t="shared" si="0"/>
        <v>4</v>
      </c>
      <c r="K10" s="12"/>
      <c r="L10" s="12"/>
      <c r="M10">
        <v>171256030</v>
      </c>
      <c r="N10" s="12">
        <v>6</v>
      </c>
      <c r="P10">
        <v>171256030</v>
      </c>
      <c r="Q10">
        <v>6</v>
      </c>
      <c r="S10">
        <v>171256030</v>
      </c>
      <c r="T10">
        <v>6</v>
      </c>
      <c r="V10">
        <v>171256030</v>
      </c>
      <c r="W10">
        <v>6</v>
      </c>
      <c r="Y10">
        <v>202435402</v>
      </c>
      <c r="Z10">
        <v>6</v>
      </c>
    </row>
    <row r="11" spans="1:26" x14ac:dyDescent="0.3">
      <c r="A11" t="s">
        <v>842</v>
      </c>
      <c r="B11" s="124">
        <v>162281163</v>
      </c>
      <c r="C11" s="8">
        <v>7</v>
      </c>
      <c r="D11" s="12">
        <f>COUNTIF(Lesson1Analysis!$C$6:$C$444,"="&amp;'UniqueAuthor#s'!B11)</f>
        <v>16</v>
      </c>
      <c r="E11" s="125">
        <f>COUNTIF(Lesson2Analysis!$C$6:$C$327,"="&amp;'UniqueAuthor#s'!$B11)</f>
        <v>0</v>
      </c>
      <c r="F11" s="125">
        <f>COUNTIF(Lesson3Analysis!$C$6:$C$245,"="&amp;'UniqueAuthor#s'!$B11)</f>
        <v>0</v>
      </c>
      <c r="G11" s="125">
        <f>COUNTIF(Lesson4Analysis!$C$6:$C$199,"="&amp;'UniqueAuthor#s'!$B11)</f>
        <v>0</v>
      </c>
      <c r="H11" s="125">
        <f>COUNTIF(Lesson5Analysis!$C$6:$C$204,"="&amp;'UniqueAuthor#s'!$B11)</f>
        <v>0</v>
      </c>
      <c r="I11" s="125">
        <f>COUNTIF(Lesson6Analysis!$C$6:$C$215,"="&amp;'UniqueAuthor#s'!$B11)</f>
        <v>0</v>
      </c>
      <c r="J11" s="115">
        <f t="shared" si="0"/>
        <v>2.6666666666666665</v>
      </c>
      <c r="K11" s="12"/>
      <c r="M11">
        <v>202435402</v>
      </c>
      <c r="N11">
        <v>7</v>
      </c>
      <c r="P11">
        <v>202435402</v>
      </c>
      <c r="Q11">
        <v>7</v>
      </c>
      <c r="S11">
        <v>202435402</v>
      </c>
      <c r="T11">
        <v>7</v>
      </c>
      <c r="V11">
        <v>202435402</v>
      </c>
      <c r="W11">
        <v>7</v>
      </c>
      <c r="Y11">
        <v>211663413</v>
      </c>
      <c r="Z11">
        <v>7</v>
      </c>
    </row>
    <row r="12" spans="1:26" x14ac:dyDescent="0.3">
      <c r="B12">
        <v>171256030</v>
      </c>
      <c r="C12" s="48">
        <v>8</v>
      </c>
      <c r="D12" s="12">
        <f>COUNTIF(Lesson1Analysis!$C$6:$C$444,"="&amp;'UniqueAuthor#s'!B12)</f>
        <v>1</v>
      </c>
      <c r="E12" s="12">
        <f>COUNTIF(Lesson2Analysis!$C$6:$C$327,"="&amp;'UniqueAuthor#s'!$B12)</f>
        <v>3</v>
      </c>
      <c r="F12" s="12">
        <f>COUNTIF(Lesson3Analysis!$C$6:$C$245,"="&amp;'UniqueAuthor#s'!$B12)</f>
        <v>1</v>
      </c>
      <c r="G12" s="12">
        <f>COUNTIF(Lesson4Analysis!$C$6:$C$199,"="&amp;'UniqueAuthor#s'!$B12)</f>
        <v>2</v>
      </c>
      <c r="H12" s="12">
        <f>COUNTIF(Lesson5Analysis!$C$6:$C$204,"="&amp;'UniqueAuthor#s'!$B12)</f>
        <v>3</v>
      </c>
      <c r="I12" s="12">
        <f>COUNTIF(Lesson6Analysis!$C$6:$C$215,"="&amp;'UniqueAuthor#s'!$B12)</f>
        <v>2</v>
      </c>
      <c r="J12" s="115">
        <f t="shared" si="0"/>
        <v>2</v>
      </c>
      <c r="K12" s="12"/>
      <c r="M12" s="12">
        <v>211663413</v>
      </c>
      <c r="N12">
        <v>8</v>
      </c>
      <c r="P12">
        <v>211663413</v>
      </c>
      <c r="Q12">
        <v>8</v>
      </c>
      <c r="S12">
        <v>211663413</v>
      </c>
      <c r="T12">
        <v>8</v>
      </c>
      <c r="V12">
        <v>211663413</v>
      </c>
      <c r="W12">
        <v>8</v>
      </c>
      <c r="Y12">
        <v>244920322</v>
      </c>
      <c r="Z12">
        <v>8</v>
      </c>
    </row>
    <row r="13" spans="1:26" x14ac:dyDescent="0.3">
      <c r="A13" t="s">
        <v>842</v>
      </c>
      <c r="B13" s="124">
        <v>172969818</v>
      </c>
      <c r="C13" s="8">
        <v>9</v>
      </c>
      <c r="D13" s="12">
        <f>COUNTIF(Lesson1Analysis!$C$6:$C$444,"="&amp;'UniqueAuthor#s'!B13)</f>
        <v>14</v>
      </c>
      <c r="E13" s="125">
        <f>COUNTIF(Lesson2Analysis!$C$6:$C$327,"="&amp;'UniqueAuthor#s'!$B13)</f>
        <v>0</v>
      </c>
      <c r="F13" s="125">
        <f>COUNTIF(Lesson3Analysis!$C$6:$C$245,"="&amp;'UniqueAuthor#s'!$B13)</f>
        <v>0</v>
      </c>
      <c r="G13" s="125">
        <f>COUNTIF(Lesson4Analysis!$C$6:$C$199,"="&amp;'UniqueAuthor#s'!$B13)</f>
        <v>0</v>
      </c>
      <c r="H13" s="125">
        <f>COUNTIF(Lesson5Analysis!$C$6:$C$204,"="&amp;'UniqueAuthor#s'!$B13)</f>
        <v>0</v>
      </c>
      <c r="I13" s="125">
        <f>COUNTIF(Lesson6Analysis!$C$6:$C$215,"="&amp;'UniqueAuthor#s'!$B13)</f>
        <v>0</v>
      </c>
      <c r="J13" s="115">
        <f t="shared" si="0"/>
        <v>2.3333333333333335</v>
      </c>
      <c r="K13" s="12"/>
      <c r="M13">
        <v>244920322</v>
      </c>
      <c r="N13">
        <v>9</v>
      </c>
      <c r="P13">
        <v>244920322</v>
      </c>
      <c r="Q13">
        <v>9</v>
      </c>
      <c r="S13">
        <v>244920322</v>
      </c>
      <c r="T13">
        <v>9</v>
      </c>
      <c r="V13">
        <v>244920322</v>
      </c>
      <c r="W13">
        <v>9</v>
      </c>
      <c r="Y13">
        <v>246635549</v>
      </c>
      <c r="Z13">
        <v>9</v>
      </c>
    </row>
    <row r="14" spans="1:26" x14ac:dyDescent="0.3">
      <c r="B14">
        <v>202435402</v>
      </c>
      <c r="C14" s="8">
        <v>10</v>
      </c>
      <c r="D14" s="12">
        <f>COUNTIF(Lesson1Analysis!$C$6:$C$444,"="&amp;'UniqueAuthor#s'!B14)</f>
        <v>4</v>
      </c>
      <c r="E14" s="12">
        <f>COUNTIF(Lesson2Analysis!$C$6:$C$327,"="&amp;'UniqueAuthor#s'!$B14)</f>
        <v>16</v>
      </c>
      <c r="F14" s="12">
        <f>COUNTIF(Lesson3Analysis!$C$6:$C$245,"="&amp;'UniqueAuthor#s'!$B14)</f>
        <v>10</v>
      </c>
      <c r="G14" s="12">
        <f>COUNTIF(Lesson4Analysis!$C$6:$C$199,"="&amp;'UniqueAuthor#s'!$B14)</f>
        <v>1</v>
      </c>
      <c r="H14" s="12">
        <f>COUNTIF(Lesson5Analysis!$C$6:$C$204,"="&amp;'UniqueAuthor#s'!$B14)</f>
        <v>4</v>
      </c>
      <c r="I14" s="12">
        <f>COUNTIF(Lesson6Analysis!$C$6:$C$215,"="&amp;'UniqueAuthor#s'!$B14)</f>
        <v>3</v>
      </c>
      <c r="J14" s="115">
        <f t="shared" si="0"/>
        <v>6.333333333333333</v>
      </c>
      <c r="K14" s="12"/>
      <c r="M14">
        <v>246635549</v>
      </c>
      <c r="N14">
        <v>10</v>
      </c>
      <c r="P14">
        <v>246635549</v>
      </c>
      <c r="Q14">
        <v>10</v>
      </c>
      <c r="S14">
        <v>246635549</v>
      </c>
      <c r="T14">
        <v>10</v>
      </c>
      <c r="V14">
        <v>246635549</v>
      </c>
      <c r="W14">
        <v>10</v>
      </c>
      <c r="Y14">
        <v>255664131</v>
      </c>
      <c r="Z14">
        <v>10</v>
      </c>
    </row>
    <row r="15" spans="1:26" x14ac:dyDescent="0.3">
      <c r="B15">
        <v>211663413</v>
      </c>
      <c r="C15" s="8">
        <v>11</v>
      </c>
      <c r="D15" s="12">
        <f>COUNTIF(Lesson1Analysis!$C$6:$C$444,"="&amp;'UniqueAuthor#s'!B15)</f>
        <v>4</v>
      </c>
      <c r="E15" s="12">
        <f>COUNTIF(Lesson2Analysis!$C$6:$C$327,"="&amp;'UniqueAuthor#s'!$B15)</f>
        <v>8</v>
      </c>
      <c r="F15" s="12">
        <f>COUNTIF(Lesson3Analysis!$C$6:$C$245,"="&amp;'UniqueAuthor#s'!$B15)</f>
        <v>8</v>
      </c>
      <c r="G15" s="12">
        <f>COUNTIF(Lesson4Analysis!$C$6:$C$199,"="&amp;'UniqueAuthor#s'!$B15)</f>
        <v>4</v>
      </c>
      <c r="H15" s="12">
        <f>COUNTIF(Lesson5Analysis!$C$6:$C$204,"="&amp;'UniqueAuthor#s'!$B15)</f>
        <v>6</v>
      </c>
      <c r="I15" s="12">
        <f>COUNTIF(Lesson6Analysis!$C$6:$C$215,"="&amp;'UniqueAuthor#s'!$B15)</f>
        <v>6</v>
      </c>
      <c r="J15" s="115">
        <f t="shared" si="0"/>
        <v>6</v>
      </c>
      <c r="K15" s="12"/>
      <c r="L15" s="12"/>
      <c r="M15" s="12">
        <v>255664131</v>
      </c>
      <c r="N15" s="12">
        <v>11</v>
      </c>
      <c r="P15">
        <v>255664131</v>
      </c>
      <c r="Q15">
        <v>11</v>
      </c>
      <c r="S15">
        <v>255664131</v>
      </c>
      <c r="T15">
        <v>11</v>
      </c>
      <c r="V15">
        <v>255664131</v>
      </c>
      <c r="W15">
        <v>11</v>
      </c>
      <c r="Y15">
        <v>256272415</v>
      </c>
      <c r="Z15">
        <v>11</v>
      </c>
    </row>
    <row r="16" spans="1:26" x14ac:dyDescent="0.3">
      <c r="B16">
        <v>244920322</v>
      </c>
      <c r="C16" s="8">
        <v>12</v>
      </c>
      <c r="D16" s="12">
        <f>COUNTIF(Lesson1Analysis!$C$6:$C$444,"="&amp;'UniqueAuthor#s'!B16)</f>
        <v>2</v>
      </c>
      <c r="E16" s="12">
        <f>COUNTIF(Lesson2Analysis!$C$6:$C$327,"="&amp;'UniqueAuthor#s'!$B16)</f>
        <v>1</v>
      </c>
      <c r="F16" s="12">
        <f>COUNTIF(Lesson3Analysis!$C$6:$C$245,"="&amp;'UniqueAuthor#s'!$B16)</f>
        <v>1</v>
      </c>
      <c r="G16" s="12">
        <f>COUNTIF(Lesson4Analysis!$C$6:$C$199,"="&amp;'UniqueAuthor#s'!$B16)</f>
        <v>1</v>
      </c>
      <c r="H16" s="12">
        <f>COUNTIF(Lesson5Analysis!$C$6:$C$204,"="&amp;'UniqueAuthor#s'!$B16)</f>
        <v>5</v>
      </c>
      <c r="I16" s="12">
        <f>COUNTIF(Lesson6Analysis!$C$6:$C$215,"="&amp;'UniqueAuthor#s'!$B16)</f>
        <v>4</v>
      </c>
      <c r="J16" s="115">
        <f t="shared" si="0"/>
        <v>2.3333333333333335</v>
      </c>
      <c r="K16" s="12"/>
      <c r="M16">
        <v>256272415</v>
      </c>
      <c r="N16">
        <v>12</v>
      </c>
      <c r="P16">
        <v>256272415</v>
      </c>
      <c r="Q16">
        <v>12</v>
      </c>
      <c r="S16">
        <v>256272415</v>
      </c>
      <c r="T16">
        <v>12</v>
      </c>
      <c r="V16">
        <v>256272415</v>
      </c>
      <c r="W16">
        <v>12</v>
      </c>
      <c r="Y16">
        <v>271627384</v>
      </c>
      <c r="Z16">
        <v>12</v>
      </c>
    </row>
    <row r="17" spans="1:26" x14ac:dyDescent="0.3">
      <c r="B17">
        <v>246635549</v>
      </c>
      <c r="C17" s="48">
        <v>13</v>
      </c>
      <c r="D17" s="12">
        <f>COUNTIF(Lesson1Analysis!$C$6:$C$444,"="&amp;'UniqueAuthor#s'!B17)</f>
        <v>2</v>
      </c>
      <c r="E17" s="12">
        <f>COUNTIF(Lesson2Analysis!$C$6:$C$327,"="&amp;'UniqueAuthor#s'!$B17)</f>
        <v>1</v>
      </c>
      <c r="F17" s="12">
        <f>COUNTIF(Lesson3Analysis!$C$6:$C$245,"="&amp;'UniqueAuthor#s'!$B17)</f>
        <v>2</v>
      </c>
      <c r="G17" s="12">
        <f>COUNTIF(Lesson4Analysis!$C$6:$C$199,"="&amp;'UniqueAuthor#s'!$B17)</f>
        <v>2</v>
      </c>
      <c r="H17" s="12">
        <f>COUNTIF(Lesson5Analysis!$C$6:$C$204,"="&amp;'UniqueAuthor#s'!$B17)</f>
        <v>2</v>
      </c>
      <c r="I17" s="12">
        <f>COUNTIF(Lesson6Analysis!$C$6:$C$215,"="&amp;'UniqueAuthor#s'!$B17)</f>
        <v>2</v>
      </c>
      <c r="J17" s="115">
        <f t="shared" si="0"/>
        <v>1.8333333333333333</v>
      </c>
      <c r="K17" s="12"/>
      <c r="M17">
        <v>265083727</v>
      </c>
      <c r="N17">
        <v>13</v>
      </c>
      <c r="P17">
        <v>265083727</v>
      </c>
      <c r="Q17">
        <v>13</v>
      </c>
      <c r="S17">
        <v>271627384</v>
      </c>
      <c r="T17">
        <v>13</v>
      </c>
      <c r="V17">
        <v>271627384</v>
      </c>
      <c r="W17">
        <v>13</v>
      </c>
      <c r="Y17">
        <v>277475471</v>
      </c>
      <c r="Z17">
        <v>13</v>
      </c>
    </row>
    <row r="18" spans="1:26" x14ac:dyDescent="0.3">
      <c r="A18" t="s">
        <v>842</v>
      </c>
      <c r="B18" s="124">
        <v>255459812</v>
      </c>
      <c r="C18" s="8">
        <v>14</v>
      </c>
      <c r="D18" s="12">
        <f>COUNTIF(Lesson1Analysis!$C$6:$C$444,"="&amp;'UniqueAuthor#s'!B18)</f>
        <v>13</v>
      </c>
      <c r="E18" s="125">
        <f>COUNTIF(Lesson2Analysis!$C$6:$C$327,"="&amp;'UniqueAuthor#s'!$B18)</f>
        <v>0</v>
      </c>
      <c r="F18" s="125">
        <f>COUNTIF(Lesson3Analysis!$C$6:$C$245,"="&amp;'UniqueAuthor#s'!$B18)</f>
        <v>0</v>
      </c>
      <c r="G18" s="125">
        <f>COUNTIF(Lesson4Analysis!$C$6:$C$199,"="&amp;'UniqueAuthor#s'!$B18)</f>
        <v>0</v>
      </c>
      <c r="H18" s="125">
        <f>COUNTIF(Lesson5Analysis!$C$6:$C$204,"="&amp;'UniqueAuthor#s'!$B18)</f>
        <v>0</v>
      </c>
      <c r="I18" s="125">
        <f>COUNTIF(Lesson6Analysis!$C$6:$C$215,"="&amp;'UniqueAuthor#s'!$B18)</f>
        <v>0</v>
      </c>
      <c r="J18" s="115">
        <f t="shared" si="0"/>
        <v>2.1666666666666665</v>
      </c>
      <c r="K18" s="12"/>
      <c r="M18">
        <v>271627384</v>
      </c>
      <c r="N18">
        <v>14</v>
      </c>
      <c r="P18">
        <v>271627384</v>
      </c>
      <c r="Q18">
        <v>14</v>
      </c>
      <c r="S18">
        <v>277475471</v>
      </c>
      <c r="T18">
        <v>14</v>
      </c>
      <c r="V18">
        <v>277475471</v>
      </c>
      <c r="W18">
        <v>14</v>
      </c>
      <c r="Y18">
        <v>333030749</v>
      </c>
      <c r="Z18">
        <v>14</v>
      </c>
    </row>
    <row r="19" spans="1:26" x14ac:dyDescent="0.3">
      <c r="B19">
        <v>255664131</v>
      </c>
      <c r="C19" s="48">
        <v>15</v>
      </c>
      <c r="D19" s="12">
        <f>COUNTIF(Lesson1Analysis!$C$6:$C$444,"="&amp;'UniqueAuthor#s'!B19)</f>
        <v>2</v>
      </c>
      <c r="E19" s="12">
        <f>COUNTIF(Lesson2Analysis!$C$6:$C$327,"="&amp;'UniqueAuthor#s'!$B19)</f>
        <v>1</v>
      </c>
      <c r="F19" s="12">
        <f>COUNTIF(Lesson3Analysis!$C$6:$C$245,"="&amp;'UniqueAuthor#s'!$B19)</f>
        <v>8</v>
      </c>
      <c r="G19" s="12">
        <f>COUNTIF(Lesson4Analysis!$C$6:$C$199,"="&amp;'UniqueAuthor#s'!$B19)</f>
        <v>4</v>
      </c>
      <c r="H19" s="12">
        <f>COUNTIF(Lesson5Analysis!$C$6:$C$204,"="&amp;'UniqueAuthor#s'!$B19)</f>
        <v>10</v>
      </c>
      <c r="I19" s="12">
        <f>COUNTIF(Lesson6Analysis!$C$6:$C$215,"="&amp;'UniqueAuthor#s'!$B19)</f>
        <v>3</v>
      </c>
      <c r="J19" s="115">
        <f t="shared" si="0"/>
        <v>4.666666666666667</v>
      </c>
      <c r="K19" s="12"/>
      <c r="M19">
        <v>277475471</v>
      </c>
      <c r="N19">
        <v>15</v>
      </c>
      <c r="P19">
        <v>277475471</v>
      </c>
      <c r="Q19">
        <v>15</v>
      </c>
      <c r="S19">
        <v>295685076</v>
      </c>
      <c r="T19">
        <v>15</v>
      </c>
      <c r="V19">
        <v>295685076</v>
      </c>
      <c r="W19">
        <v>15</v>
      </c>
      <c r="Y19">
        <v>353072782</v>
      </c>
      <c r="Z19">
        <v>15</v>
      </c>
    </row>
    <row r="20" spans="1:26" x14ac:dyDescent="0.3">
      <c r="B20">
        <v>256272415</v>
      </c>
      <c r="C20" s="8">
        <v>16</v>
      </c>
      <c r="D20" s="12">
        <f>COUNTIF(Lesson1Analysis!$C$6:$C$444,"="&amp;'UniqueAuthor#s'!B20)</f>
        <v>9</v>
      </c>
      <c r="E20" s="12">
        <f>COUNTIF(Lesson2Analysis!$C$6:$C$327,"="&amp;'UniqueAuthor#s'!$B20)</f>
        <v>2</v>
      </c>
      <c r="F20" s="12">
        <f>COUNTIF(Lesson3Analysis!$C$6:$C$245,"="&amp;'UniqueAuthor#s'!$B20)</f>
        <v>2</v>
      </c>
      <c r="G20" s="12">
        <f>COUNTIF(Lesson4Analysis!$C$6:$C$199,"="&amp;'UniqueAuthor#s'!$B20)</f>
        <v>3</v>
      </c>
      <c r="H20" s="12">
        <f>COUNTIF(Lesson5Analysis!$C$6:$C$204,"="&amp;'UniqueAuthor#s'!$B20)</f>
        <v>1</v>
      </c>
      <c r="I20" s="12">
        <f>COUNTIF(Lesson6Analysis!$C$6:$C$215,"="&amp;'UniqueAuthor#s'!$B20)</f>
        <v>3</v>
      </c>
      <c r="J20" s="115">
        <f t="shared" si="0"/>
        <v>3.3333333333333335</v>
      </c>
      <c r="K20" s="12"/>
      <c r="L20" s="12"/>
      <c r="M20">
        <v>295685076</v>
      </c>
      <c r="N20" s="12">
        <v>16</v>
      </c>
      <c r="P20">
        <v>295685076</v>
      </c>
      <c r="Q20">
        <v>16</v>
      </c>
      <c r="S20">
        <v>333030749</v>
      </c>
      <c r="T20">
        <v>16</v>
      </c>
      <c r="V20">
        <v>333030749</v>
      </c>
      <c r="W20">
        <v>16</v>
      </c>
      <c r="Y20">
        <v>377597233</v>
      </c>
      <c r="Z20">
        <v>16</v>
      </c>
    </row>
    <row r="21" spans="1:26" x14ac:dyDescent="0.3">
      <c r="B21">
        <v>265083727</v>
      </c>
      <c r="C21" s="8">
        <v>17</v>
      </c>
      <c r="D21" s="12">
        <f>COUNTIF(Lesson1Analysis!$C$6:$C$444,"="&amp;'UniqueAuthor#s'!B21)</f>
        <v>9</v>
      </c>
      <c r="E21" s="12">
        <f>COUNTIF(Lesson2Analysis!$C$6:$C$327,"="&amp;'UniqueAuthor#s'!$B21)</f>
        <v>23</v>
      </c>
      <c r="F21" s="12">
        <f>COUNTIF(Lesson3Analysis!$C$6:$C$245,"="&amp;'UniqueAuthor#s'!$B21)</f>
        <v>5</v>
      </c>
      <c r="G21" s="12">
        <f>COUNTIF(Lesson4Analysis!$C$6:$C$199,"="&amp;'UniqueAuthor#s'!$B21)</f>
        <v>0</v>
      </c>
      <c r="H21" s="12">
        <f>COUNTIF(Lesson5Analysis!$C$6:$C$204,"="&amp;'UniqueAuthor#s'!$B21)</f>
        <v>0</v>
      </c>
      <c r="I21" s="12">
        <f>COUNTIF(Lesson6Analysis!$C$6:$C$215,"="&amp;'UniqueAuthor#s'!$B21)</f>
        <v>0</v>
      </c>
      <c r="J21" s="115">
        <f t="shared" si="0"/>
        <v>6.166666666666667</v>
      </c>
      <c r="K21" s="12"/>
      <c r="M21">
        <v>301402026</v>
      </c>
      <c r="N21">
        <v>17</v>
      </c>
      <c r="P21">
        <v>333030749</v>
      </c>
      <c r="Q21">
        <v>17</v>
      </c>
      <c r="S21">
        <v>353072782</v>
      </c>
      <c r="T21">
        <v>17</v>
      </c>
      <c r="V21">
        <v>353072782</v>
      </c>
      <c r="W21">
        <v>17</v>
      </c>
      <c r="Y21">
        <v>379308075</v>
      </c>
      <c r="Z21">
        <v>17</v>
      </c>
    </row>
    <row r="22" spans="1:26" x14ac:dyDescent="0.3">
      <c r="B22">
        <v>271627384</v>
      </c>
      <c r="C22" s="8">
        <v>18</v>
      </c>
      <c r="D22" s="12">
        <f>COUNTIF(Lesson1Analysis!$C$6:$C$444,"="&amp;'UniqueAuthor#s'!B22)</f>
        <v>4</v>
      </c>
      <c r="E22" s="12">
        <f>COUNTIF(Lesson2Analysis!$C$6:$C$327,"="&amp;'UniqueAuthor#s'!$B22)</f>
        <v>1</v>
      </c>
      <c r="F22" s="12">
        <f>COUNTIF(Lesson3Analysis!$C$6:$C$245,"="&amp;'UniqueAuthor#s'!$B22)</f>
        <v>2</v>
      </c>
      <c r="G22" s="12">
        <f>COUNTIF(Lesson4Analysis!$C$6:$C$199,"="&amp;'UniqueAuthor#s'!$B22)</f>
        <v>1</v>
      </c>
      <c r="H22" s="12">
        <f>COUNTIF(Lesson5Analysis!$C$6:$C$204,"="&amp;'UniqueAuthor#s'!$B22)</f>
        <v>2</v>
      </c>
      <c r="I22" s="12">
        <f>COUNTIF(Lesson6Analysis!$C$6:$C$215,"="&amp;'UniqueAuthor#s'!$B22)</f>
        <v>4</v>
      </c>
      <c r="J22" s="115">
        <f t="shared" si="0"/>
        <v>2.3333333333333335</v>
      </c>
      <c r="K22" s="12"/>
      <c r="M22">
        <v>333030749</v>
      </c>
      <c r="N22">
        <v>18</v>
      </c>
      <c r="P22">
        <v>353072782</v>
      </c>
      <c r="Q22">
        <v>18</v>
      </c>
      <c r="S22">
        <v>377597233</v>
      </c>
      <c r="T22">
        <v>18</v>
      </c>
      <c r="V22">
        <v>377597233</v>
      </c>
      <c r="W22">
        <v>18</v>
      </c>
      <c r="Y22">
        <v>380300581</v>
      </c>
      <c r="Z22">
        <v>18</v>
      </c>
    </row>
    <row r="23" spans="1:26" x14ac:dyDescent="0.3">
      <c r="B23">
        <v>277475471</v>
      </c>
      <c r="C23" s="8">
        <v>19</v>
      </c>
      <c r="D23" s="12">
        <f>COUNTIF(Lesson1Analysis!$C$6:$C$444,"="&amp;'UniqueAuthor#s'!B23)</f>
        <v>1</v>
      </c>
      <c r="E23" s="12">
        <f>COUNTIF(Lesson2Analysis!$C$6:$C$327,"="&amp;'UniqueAuthor#s'!$B23)</f>
        <v>1</v>
      </c>
      <c r="F23" s="12">
        <f>COUNTIF(Lesson3Analysis!$C$6:$C$245,"="&amp;'UniqueAuthor#s'!$B23)</f>
        <v>2</v>
      </c>
      <c r="G23" s="12">
        <f>COUNTIF(Lesson4Analysis!$C$6:$C$199,"="&amp;'UniqueAuthor#s'!$B23)</f>
        <v>1</v>
      </c>
      <c r="H23" s="12">
        <f>COUNTIF(Lesson5Analysis!$C$6:$C$204,"="&amp;'UniqueAuthor#s'!$B23)</f>
        <v>1</v>
      </c>
      <c r="I23" s="12">
        <f>COUNTIF(Lesson6Analysis!$C$6:$C$215,"="&amp;'UniqueAuthor#s'!$B23)</f>
        <v>1</v>
      </c>
      <c r="J23" s="115">
        <f t="shared" si="0"/>
        <v>1.1666666666666667</v>
      </c>
      <c r="K23" s="12"/>
      <c r="M23">
        <v>353072782</v>
      </c>
      <c r="N23">
        <v>19</v>
      </c>
      <c r="P23">
        <v>377597233</v>
      </c>
      <c r="Q23">
        <v>19</v>
      </c>
      <c r="S23">
        <v>379308075</v>
      </c>
      <c r="T23">
        <v>19</v>
      </c>
      <c r="V23">
        <v>379308075</v>
      </c>
      <c r="W23">
        <v>19</v>
      </c>
      <c r="Y23">
        <v>410358274</v>
      </c>
      <c r="Z23">
        <v>19</v>
      </c>
    </row>
    <row r="24" spans="1:26" x14ac:dyDescent="0.3">
      <c r="B24">
        <v>295685076</v>
      </c>
      <c r="C24" s="48">
        <v>20</v>
      </c>
      <c r="D24" s="12">
        <f>COUNTIF(Lesson1Analysis!$C$6:$C$444,"="&amp;'UniqueAuthor#s'!B24)</f>
        <v>2</v>
      </c>
      <c r="E24" s="12">
        <f>COUNTIF(Lesson2Analysis!$C$6:$C$327,"="&amp;'UniqueAuthor#s'!$B24)</f>
        <v>1</v>
      </c>
      <c r="F24" s="12">
        <f>COUNTIF(Lesson3Analysis!$C$6:$C$245,"="&amp;'UniqueAuthor#s'!$B24)</f>
        <v>1</v>
      </c>
      <c r="G24" s="12">
        <f>COUNTIF(Lesson4Analysis!$C$6:$C$199,"="&amp;'UniqueAuthor#s'!$B24)</f>
        <v>2</v>
      </c>
      <c r="H24" s="12">
        <f>COUNTIF(Lesson5Analysis!$C$6:$C$204,"="&amp;'UniqueAuthor#s'!$B24)</f>
        <v>2</v>
      </c>
      <c r="I24" s="12">
        <f>COUNTIF(Lesson6Analysis!$C$6:$C$215,"="&amp;'UniqueAuthor#s'!$B24)</f>
        <v>0</v>
      </c>
      <c r="J24" s="115">
        <f t="shared" si="0"/>
        <v>1.3333333333333333</v>
      </c>
      <c r="K24" s="12"/>
      <c r="M24">
        <v>377597233</v>
      </c>
      <c r="N24">
        <v>20</v>
      </c>
      <c r="P24">
        <v>379308075</v>
      </c>
      <c r="Q24">
        <v>20</v>
      </c>
      <c r="S24">
        <v>380300581</v>
      </c>
      <c r="T24">
        <v>20</v>
      </c>
      <c r="V24">
        <v>380300581</v>
      </c>
      <c r="W24">
        <v>20</v>
      </c>
      <c r="Y24">
        <v>457228378</v>
      </c>
      <c r="Z24">
        <v>20</v>
      </c>
    </row>
    <row r="25" spans="1:26" x14ac:dyDescent="0.3">
      <c r="B25">
        <v>301402026</v>
      </c>
      <c r="C25" s="8">
        <v>21</v>
      </c>
      <c r="D25" s="12">
        <f>COUNTIF(Lesson1Analysis!$C$6:$C$444,"="&amp;'UniqueAuthor#s'!B25)</f>
        <v>7</v>
      </c>
      <c r="E25" s="12">
        <f>COUNTIF(Lesson2Analysis!$C$6:$C$327,"="&amp;'UniqueAuthor#s'!$B25)</f>
        <v>7</v>
      </c>
      <c r="F25" s="125">
        <f>COUNTIF(Lesson3Analysis!$C$6:$C$245,"="&amp;'UniqueAuthor#s'!$B25)</f>
        <v>0</v>
      </c>
      <c r="G25" s="125">
        <f>COUNTIF(Lesson4Analysis!$C$6:$C$199,"="&amp;'UniqueAuthor#s'!$B25)</f>
        <v>0</v>
      </c>
      <c r="H25" s="125">
        <f>COUNTIF(Lesson5Analysis!$C$6:$C$204,"="&amp;'UniqueAuthor#s'!$B25)</f>
        <v>0</v>
      </c>
      <c r="I25" s="125">
        <f>COUNTIF(Lesson6Analysis!$C$6:$C$215,"="&amp;'UniqueAuthor#s'!$B25)</f>
        <v>0</v>
      </c>
      <c r="J25" s="115">
        <f t="shared" si="0"/>
        <v>2.3333333333333335</v>
      </c>
      <c r="K25" s="12"/>
      <c r="L25" s="12"/>
      <c r="M25">
        <v>379308075</v>
      </c>
      <c r="N25" s="12">
        <v>21</v>
      </c>
      <c r="P25">
        <v>380300581</v>
      </c>
      <c r="Q25">
        <v>21</v>
      </c>
      <c r="S25">
        <v>381170352</v>
      </c>
      <c r="T25">
        <v>21</v>
      </c>
      <c r="V25">
        <v>381170352</v>
      </c>
      <c r="W25">
        <v>21</v>
      </c>
      <c r="Y25">
        <v>459045734</v>
      </c>
      <c r="Z25">
        <v>21</v>
      </c>
    </row>
    <row r="26" spans="1:26" x14ac:dyDescent="0.3">
      <c r="B26">
        <v>333030749</v>
      </c>
      <c r="C26" s="48">
        <v>22</v>
      </c>
      <c r="D26" s="12">
        <f>COUNTIF(Lesson1Analysis!$C$6:$C$444,"="&amp;'UniqueAuthor#s'!B26)</f>
        <v>3</v>
      </c>
      <c r="E26" s="12">
        <f>COUNTIF(Lesson2Analysis!$C$6:$C$327,"="&amp;'UniqueAuthor#s'!$B26)</f>
        <v>1</v>
      </c>
      <c r="F26" s="12">
        <f>COUNTIF(Lesson3Analysis!$C$6:$C$245,"="&amp;'UniqueAuthor#s'!$B26)</f>
        <v>4</v>
      </c>
      <c r="G26" s="12">
        <f>COUNTIF(Lesson4Analysis!$C$6:$C$199,"="&amp;'UniqueAuthor#s'!$B26)</f>
        <v>1</v>
      </c>
      <c r="H26" s="12">
        <f>COUNTIF(Lesson5Analysis!$C$6:$C$204,"="&amp;'UniqueAuthor#s'!$B26)</f>
        <v>4</v>
      </c>
      <c r="I26" s="12">
        <f>COUNTIF(Lesson6Analysis!$C$6:$C$215,"="&amp;'UniqueAuthor#s'!$B26)</f>
        <v>2</v>
      </c>
      <c r="J26" s="115">
        <f t="shared" si="0"/>
        <v>2.5</v>
      </c>
      <c r="K26" s="12"/>
      <c r="M26">
        <v>380300581</v>
      </c>
      <c r="N26">
        <v>22</v>
      </c>
      <c r="P26">
        <v>381170352</v>
      </c>
      <c r="Q26">
        <v>22</v>
      </c>
      <c r="S26">
        <v>410358274</v>
      </c>
      <c r="T26">
        <v>22</v>
      </c>
      <c r="V26">
        <v>410358274</v>
      </c>
      <c r="W26">
        <v>22</v>
      </c>
      <c r="Y26">
        <v>472308960</v>
      </c>
      <c r="Z26">
        <v>22</v>
      </c>
    </row>
    <row r="27" spans="1:26" x14ac:dyDescent="0.3">
      <c r="A27" t="s">
        <v>842</v>
      </c>
      <c r="B27" s="124">
        <v>335074713</v>
      </c>
      <c r="C27" s="8">
        <v>23</v>
      </c>
      <c r="D27" s="12">
        <f>COUNTIF(Lesson1Analysis!$C$6:$C$444,"="&amp;'UniqueAuthor#s'!B27)</f>
        <v>11</v>
      </c>
      <c r="E27" s="125">
        <f>COUNTIF(Lesson2Analysis!$C$6:$C$327,"="&amp;'UniqueAuthor#s'!$B27)</f>
        <v>0</v>
      </c>
      <c r="F27" s="125">
        <f>COUNTIF(Lesson3Analysis!$C$6:$C$245,"="&amp;'UniqueAuthor#s'!$B27)</f>
        <v>0</v>
      </c>
      <c r="G27" s="125">
        <f>COUNTIF(Lesson4Analysis!$C$6:$C$199,"="&amp;'UniqueAuthor#s'!$B27)</f>
        <v>0</v>
      </c>
      <c r="H27" s="125">
        <f>COUNTIF(Lesson5Analysis!$C$6:$C$204,"="&amp;'UniqueAuthor#s'!$B27)</f>
        <v>0</v>
      </c>
      <c r="I27" s="125">
        <f>COUNTIF(Lesson6Analysis!$C$6:$C$215,"="&amp;'UniqueAuthor#s'!$B27)</f>
        <v>0</v>
      </c>
      <c r="J27" s="115">
        <f t="shared" si="0"/>
        <v>1.8333333333333333</v>
      </c>
      <c r="K27" s="12"/>
      <c r="M27">
        <v>381170352</v>
      </c>
      <c r="N27">
        <v>23</v>
      </c>
      <c r="P27">
        <v>410358274</v>
      </c>
      <c r="Q27">
        <v>23</v>
      </c>
      <c r="S27">
        <v>432230568</v>
      </c>
      <c r="T27">
        <v>23</v>
      </c>
      <c r="V27">
        <v>432230568</v>
      </c>
      <c r="W27">
        <v>23</v>
      </c>
      <c r="Y27">
        <v>505534945</v>
      </c>
      <c r="Z27">
        <v>23</v>
      </c>
    </row>
    <row r="28" spans="1:26" x14ac:dyDescent="0.3">
      <c r="B28">
        <v>353072782</v>
      </c>
      <c r="C28" s="8">
        <v>24</v>
      </c>
      <c r="D28" s="12">
        <f>COUNTIF(Lesson1Analysis!$C$6:$C$444,"="&amp;'UniqueAuthor#s'!B28)</f>
        <v>5</v>
      </c>
      <c r="E28" s="12">
        <f>COUNTIF(Lesson2Analysis!$C$6:$C$327,"="&amp;'UniqueAuthor#s'!$B28)</f>
        <v>6</v>
      </c>
      <c r="F28" s="12">
        <f>COUNTIF(Lesson3Analysis!$C$6:$C$245,"="&amp;'UniqueAuthor#s'!$B28)</f>
        <v>2</v>
      </c>
      <c r="G28" s="12">
        <f>COUNTIF(Lesson4Analysis!$C$6:$C$199,"="&amp;'UniqueAuthor#s'!$B28)</f>
        <v>3</v>
      </c>
      <c r="H28" s="12">
        <f>COUNTIF(Lesson5Analysis!$C$6:$C$204,"="&amp;'UniqueAuthor#s'!$B28)</f>
        <v>3</v>
      </c>
      <c r="I28" s="12">
        <f>COUNTIF(Lesson6Analysis!$C$6:$C$215,"="&amp;'UniqueAuthor#s'!$B28)</f>
        <v>11</v>
      </c>
      <c r="J28" s="115">
        <f t="shared" si="0"/>
        <v>5</v>
      </c>
      <c r="K28" s="12"/>
      <c r="M28">
        <v>410358274</v>
      </c>
      <c r="N28">
        <v>24</v>
      </c>
      <c r="P28">
        <v>432230568</v>
      </c>
      <c r="Q28">
        <v>24</v>
      </c>
      <c r="S28">
        <v>457228378</v>
      </c>
      <c r="T28">
        <v>24</v>
      </c>
      <c r="V28">
        <v>457228378</v>
      </c>
      <c r="W28">
        <v>24</v>
      </c>
      <c r="Y28">
        <v>520399923</v>
      </c>
      <c r="Z28">
        <v>24</v>
      </c>
    </row>
    <row r="29" spans="1:26" x14ac:dyDescent="0.3">
      <c r="B29">
        <v>377597233</v>
      </c>
      <c r="C29" s="8">
        <v>25</v>
      </c>
      <c r="D29" s="12">
        <f>COUNTIF(Lesson1Analysis!$C$6:$C$444,"="&amp;'UniqueAuthor#s'!B29)</f>
        <v>2</v>
      </c>
      <c r="E29" s="12">
        <f>COUNTIF(Lesson2Analysis!$C$6:$C$327,"="&amp;'UniqueAuthor#s'!$B29)</f>
        <v>4</v>
      </c>
      <c r="F29" s="12">
        <f>COUNTIF(Lesson3Analysis!$C$6:$C$245,"="&amp;'UniqueAuthor#s'!$B29)</f>
        <v>2</v>
      </c>
      <c r="G29" s="12">
        <f>COUNTIF(Lesson4Analysis!$C$6:$C$199,"="&amp;'UniqueAuthor#s'!$B29)</f>
        <v>2</v>
      </c>
      <c r="H29" s="12">
        <f>COUNTIF(Lesson5Analysis!$C$6:$C$204,"="&amp;'UniqueAuthor#s'!$B29)</f>
        <v>6</v>
      </c>
      <c r="I29" s="12">
        <f>COUNTIF(Lesson6Analysis!$C$6:$C$215,"="&amp;'UniqueAuthor#s'!$B29)</f>
        <v>2</v>
      </c>
      <c r="J29" s="115">
        <f t="shared" si="0"/>
        <v>3</v>
      </c>
      <c r="K29" s="12"/>
      <c r="M29">
        <v>432230568</v>
      </c>
      <c r="N29">
        <v>25</v>
      </c>
      <c r="P29">
        <v>457228378</v>
      </c>
      <c r="Q29">
        <v>25</v>
      </c>
      <c r="S29">
        <v>459045734</v>
      </c>
      <c r="T29">
        <v>25</v>
      </c>
      <c r="V29">
        <v>459045734</v>
      </c>
      <c r="W29">
        <v>25</v>
      </c>
      <c r="Y29">
        <v>539024302</v>
      </c>
      <c r="Z29">
        <v>25</v>
      </c>
    </row>
    <row r="30" spans="1:26" x14ac:dyDescent="0.3">
      <c r="B30">
        <v>379308075</v>
      </c>
      <c r="C30" s="8">
        <v>26</v>
      </c>
      <c r="D30" s="12">
        <f>COUNTIF(Lesson1Analysis!$C$6:$C$444,"="&amp;'UniqueAuthor#s'!B30)</f>
        <v>3</v>
      </c>
      <c r="E30" s="12">
        <f>COUNTIF(Lesson2Analysis!$C$6:$C$327,"="&amp;'UniqueAuthor#s'!$B30)</f>
        <v>4</v>
      </c>
      <c r="F30" s="12">
        <f>COUNTIF(Lesson3Analysis!$C$6:$C$245,"="&amp;'UniqueAuthor#s'!$B30)</f>
        <v>3</v>
      </c>
      <c r="G30" s="12">
        <f>COUNTIF(Lesson4Analysis!$C$6:$C$199,"="&amp;'UniqueAuthor#s'!$B30)</f>
        <v>1</v>
      </c>
      <c r="H30" s="12">
        <f>COUNTIF(Lesson5Analysis!$C$6:$C$204,"="&amp;'UniqueAuthor#s'!$B30)</f>
        <v>7</v>
      </c>
      <c r="I30" s="12">
        <f>COUNTIF(Lesson6Analysis!$C$6:$C$215,"="&amp;'UniqueAuthor#s'!$B30)</f>
        <v>4</v>
      </c>
      <c r="J30" s="115">
        <f t="shared" si="0"/>
        <v>3.6666666666666665</v>
      </c>
      <c r="K30" s="12"/>
      <c r="L30" s="12"/>
      <c r="M30">
        <v>457228378</v>
      </c>
      <c r="N30" s="12">
        <v>26</v>
      </c>
      <c r="P30">
        <v>459045734</v>
      </c>
      <c r="Q30">
        <v>26</v>
      </c>
      <c r="S30">
        <v>472308960</v>
      </c>
      <c r="T30">
        <v>26</v>
      </c>
      <c r="V30">
        <v>472308960</v>
      </c>
      <c r="W30">
        <v>26</v>
      </c>
      <c r="Y30">
        <v>564686712</v>
      </c>
      <c r="Z30">
        <v>26</v>
      </c>
    </row>
    <row r="31" spans="1:26" x14ac:dyDescent="0.3">
      <c r="B31">
        <v>380300581</v>
      </c>
      <c r="C31" s="48">
        <v>27</v>
      </c>
      <c r="D31" s="12">
        <f>COUNTIF(Lesson1Analysis!$C$6:$C$444,"="&amp;'UniqueAuthor#s'!B31)</f>
        <v>1</v>
      </c>
      <c r="E31" s="12">
        <f>COUNTIF(Lesson2Analysis!$C$6:$C$327,"="&amp;'UniqueAuthor#s'!$B31)</f>
        <v>1</v>
      </c>
      <c r="F31" s="12">
        <f>COUNTIF(Lesson3Analysis!$C$6:$C$245,"="&amp;'UniqueAuthor#s'!$B31)</f>
        <v>1</v>
      </c>
      <c r="G31" s="12">
        <f>COUNTIF(Lesson4Analysis!$C$6:$C$199,"="&amp;'UniqueAuthor#s'!$B31)</f>
        <v>1</v>
      </c>
      <c r="H31" s="12">
        <f>COUNTIF(Lesson5Analysis!$C$6:$C$204,"="&amp;'UniqueAuthor#s'!$B31)</f>
        <v>1</v>
      </c>
      <c r="I31" s="12">
        <f>COUNTIF(Lesson6Analysis!$C$6:$C$215,"="&amp;'UniqueAuthor#s'!$B31)</f>
        <v>7</v>
      </c>
      <c r="J31" s="115">
        <f t="shared" si="0"/>
        <v>2</v>
      </c>
      <c r="K31" s="12"/>
      <c r="M31">
        <v>459045734</v>
      </c>
      <c r="N31">
        <v>27</v>
      </c>
      <c r="P31">
        <v>472308960</v>
      </c>
      <c r="Q31">
        <v>27</v>
      </c>
      <c r="S31">
        <v>505534945</v>
      </c>
      <c r="T31">
        <v>27</v>
      </c>
      <c r="V31">
        <v>505534945</v>
      </c>
      <c r="W31">
        <v>27</v>
      </c>
      <c r="Y31">
        <v>566473760</v>
      </c>
      <c r="Z31">
        <v>27</v>
      </c>
    </row>
    <row r="32" spans="1:26" x14ac:dyDescent="0.3">
      <c r="B32">
        <v>381170352</v>
      </c>
      <c r="C32" s="8">
        <v>28</v>
      </c>
      <c r="D32" s="12">
        <f>COUNTIF(Lesson1Analysis!$C$6:$C$444,"="&amp;'UniqueAuthor#s'!B32)</f>
        <v>2</v>
      </c>
      <c r="E32" s="12">
        <f>COUNTIF(Lesson2Analysis!$C$6:$C$327,"="&amp;'UniqueAuthor#s'!$B32)</f>
        <v>2</v>
      </c>
      <c r="F32" s="12">
        <f>COUNTIF(Lesson3Analysis!$C$6:$C$245,"="&amp;'UniqueAuthor#s'!$B32)</f>
        <v>7</v>
      </c>
      <c r="G32" s="12">
        <f>COUNTIF(Lesson4Analysis!$C$6:$C$199,"="&amp;'UniqueAuthor#s'!$B32)</f>
        <v>6</v>
      </c>
      <c r="H32" s="12">
        <f>COUNTIF(Lesson5Analysis!$C$6:$C$204,"="&amp;'UniqueAuthor#s'!$B32)</f>
        <v>12</v>
      </c>
      <c r="I32" s="12">
        <f>COUNTIF(Lesson6Analysis!$C$6:$C$215,"="&amp;'UniqueAuthor#s'!$B32)</f>
        <v>0</v>
      </c>
      <c r="J32" s="115">
        <f t="shared" si="0"/>
        <v>4.833333333333333</v>
      </c>
      <c r="K32" s="12"/>
      <c r="M32">
        <v>472308960</v>
      </c>
      <c r="N32">
        <v>28</v>
      </c>
      <c r="P32">
        <v>479224761</v>
      </c>
      <c r="Q32">
        <v>28</v>
      </c>
      <c r="S32">
        <v>520399923</v>
      </c>
      <c r="T32">
        <v>28</v>
      </c>
      <c r="V32">
        <v>520399923</v>
      </c>
      <c r="W32">
        <v>28</v>
      </c>
      <c r="Y32">
        <v>584901398</v>
      </c>
      <c r="Z32">
        <v>28</v>
      </c>
    </row>
    <row r="33" spans="1:26" x14ac:dyDescent="0.3">
      <c r="B33">
        <v>410358274</v>
      </c>
      <c r="C33" s="48">
        <v>29</v>
      </c>
      <c r="D33" s="12">
        <f>COUNTIF(Lesson1Analysis!$C$6:$C$444,"="&amp;'UniqueAuthor#s'!B33)</f>
        <v>14</v>
      </c>
      <c r="E33" s="12">
        <f>COUNTIF(Lesson2Analysis!$C$6:$C$327,"="&amp;'UniqueAuthor#s'!$B33)</f>
        <v>2</v>
      </c>
      <c r="F33" s="12">
        <f>COUNTIF(Lesson3Analysis!$C$6:$C$245,"="&amp;'UniqueAuthor#s'!$B33)</f>
        <v>2</v>
      </c>
      <c r="G33" s="12">
        <f>COUNTIF(Lesson4Analysis!$C$6:$C$199,"="&amp;'UniqueAuthor#s'!$B33)</f>
        <v>20</v>
      </c>
      <c r="H33" s="12">
        <f>COUNTIF(Lesson5Analysis!$C$6:$C$204,"="&amp;'UniqueAuthor#s'!$B33)</f>
        <v>6</v>
      </c>
      <c r="I33" s="12">
        <f>COUNTIF(Lesson6Analysis!$C$6:$C$215,"="&amp;'UniqueAuthor#s'!$B33)</f>
        <v>4</v>
      </c>
      <c r="J33" s="115">
        <f t="shared" si="0"/>
        <v>8</v>
      </c>
      <c r="K33" s="12"/>
      <c r="M33">
        <v>479224761</v>
      </c>
      <c r="N33">
        <v>29</v>
      </c>
      <c r="P33">
        <v>505534945</v>
      </c>
      <c r="Q33">
        <v>29</v>
      </c>
      <c r="S33">
        <v>564686712</v>
      </c>
      <c r="T33">
        <v>29</v>
      </c>
      <c r="V33">
        <v>539024302</v>
      </c>
      <c r="W33">
        <v>29</v>
      </c>
      <c r="Y33">
        <v>594515373</v>
      </c>
      <c r="Z33">
        <v>29</v>
      </c>
    </row>
    <row r="34" spans="1:26" x14ac:dyDescent="0.3">
      <c r="B34">
        <v>432230568</v>
      </c>
      <c r="C34" s="8">
        <v>30</v>
      </c>
      <c r="D34" s="12">
        <f>COUNTIF(Lesson1Analysis!$C$6:$C$444,"="&amp;'UniqueAuthor#s'!B34)</f>
        <v>9</v>
      </c>
      <c r="E34" s="12">
        <f>COUNTIF(Lesson2Analysis!$C$6:$C$327,"="&amp;'UniqueAuthor#s'!$B34)</f>
        <v>1</v>
      </c>
      <c r="F34" s="12">
        <f>COUNTIF(Lesson3Analysis!$C$6:$C$245,"="&amp;'UniqueAuthor#s'!$B34)</f>
        <v>1</v>
      </c>
      <c r="G34" s="12">
        <f>COUNTIF(Lesson4Analysis!$C$6:$C$199,"="&amp;'UniqueAuthor#s'!$B34)</f>
        <v>3</v>
      </c>
      <c r="H34" s="12">
        <f>COUNTIF(Lesson5Analysis!$C$6:$C$204,"="&amp;'UniqueAuthor#s'!$B34)</f>
        <v>2</v>
      </c>
      <c r="I34" s="125">
        <f>COUNTIF(Lesson6Analysis!$C$6:$C$215,"="&amp;'UniqueAuthor#s'!$B34)</f>
        <v>0</v>
      </c>
      <c r="J34" s="115">
        <f t="shared" si="0"/>
        <v>2.6666666666666665</v>
      </c>
      <c r="K34" s="12"/>
      <c r="M34">
        <v>505534945</v>
      </c>
      <c r="N34">
        <v>30</v>
      </c>
      <c r="P34">
        <v>520399923</v>
      </c>
      <c r="Q34">
        <v>30</v>
      </c>
      <c r="S34">
        <v>566473760</v>
      </c>
      <c r="T34">
        <v>30</v>
      </c>
      <c r="V34">
        <v>564686712</v>
      </c>
      <c r="W34">
        <v>30</v>
      </c>
      <c r="Y34">
        <v>596146975</v>
      </c>
      <c r="Z34">
        <v>30</v>
      </c>
    </row>
    <row r="35" spans="1:26" x14ac:dyDescent="0.3">
      <c r="A35" t="s">
        <v>842</v>
      </c>
      <c r="B35" s="124">
        <v>453316077</v>
      </c>
      <c r="C35" s="8">
        <v>31</v>
      </c>
      <c r="D35" s="12">
        <f>COUNTIF(Lesson1Analysis!$C$6:$C$444,"="&amp;'UniqueAuthor#s'!B35)</f>
        <v>2</v>
      </c>
      <c r="E35" s="125">
        <f>COUNTIF(Lesson2Analysis!$C$6:$C$327,"="&amp;'UniqueAuthor#s'!$B35)</f>
        <v>0</v>
      </c>
      <c r="F35" s="125">
        <f>COUNTIF(Lesson3Analysis!$C$6:$C$245,"="&amp;'UniqueAuthor#s'!$B35)</f>
        <v>0</v>
      </c>
      <c r="G35" s="125">
        <f>COUNTIF(Lesson4Analysis!$C$6:$C$199,"="&amp;'UniqueAuthor#s'!$B35)</f>
        <v>0</v>
      </c>
      <c r="H35" s="125">
        <f>COUNTIF(Lesson5Analysis!$C$6:$C$204,"="&amp;'UniqueAuthor#s'!$B35)</f>
        <v>0</v>
      </c>
      <c r="I35" s="125">
        <f>COUNTIF(Lesson6Analysis!$C$6:$C$215,"="&amp;'UniqueAuthor#s'!$B35)</f>
        <v>0</v>
      </c>
      <c r="J35" s="115">
        <f t="shared" si="0"/>
        <v>0.33333333333333331</v>
      </c>
      <c r="K35" s="12"/>
      <c r="L35" s="12"/>
      <c r="M35">
        <v>520399923</v>
      </c>
      <c r="N35" s="12">
        <v>31</v>
      </c>
      <c r="P35">
        <v>539024302</v>
      </c>
      <c r="Q35">
        <v>31</v>
      </c>
      <c r="S35">
        <v>584901398</v>
      </c>
      <c r="T35">
        <v>31</v>
      </c>
      <c r="V35">
        <v>566473760</v>
      </c>
      <c r="W35">
        <v>31</v>
      </c>
      <c r="Y35">
        <v>599521860</v>
      </c>
      <c r="Z35">
        <v>31</v>
      </c>
    </row>
    <row r="36" spans="1:26" x14ac:dyDescent="0.3">
      <c r="B36">
        <v>457228378</v>
      </c>
      <c r="C36" s="8">
        <v>32</v>
      </c>
      <c r="D36" s="12">
        <f>COUNTIF(Lesson1Analysis!$C$6:$C$444,"="&amp;'UniqueAuthor#s'!B36)</f>
        <v>7</v>
      </c>
      <c r="E36" s="12">
        <f>COUNTIF(Lesson2Analysis!$C$6:$C$327,"="&amp;'UniqueAuthor#s'!$B36)</f>
        <v>1</v>
      </c>
      <c r="F36" s="12">
        <f>COUNTIF(Lesson3Analysis!$C$6:$C$245,"="&amp;'UniqueAuthor#s'!$B36)</f>
        <v>2</v>
      </c>
      <c r="G36" s="12">
        <f>COUNTIF(Lesson4Analysis!$C$6:$C$199,"="&amp;'UniqueAuthor#s'!$B36)</f>
        <v>2</v>
      </c>
      <c r="H36" s="12">
        <f>COUNTIF(Lesson5Analysis!$C$6:$C$204,"="&amp;'UniqueAuthor#s'!$B36)</f>
        <v>1</v>
      </c>
      <c r="I36" s="12">
        <f>COUNTIF(Lesson6Analysis!$C$6:$C$215,"="&amp;'UniqueAuthor#s'!$B36)</f>
        <v>3</v>
      </c>
      <c r="J36" s="115">
        <f t="shared" si="0"/>
        <v>2.6666666666666665</v>
      </c>
      <c r="K36" s="12"/>
      <c r="M36">
        <v>539024302</v>
      </c>
      <c r="N36">
        <v>32</v>
      </c>
      <c r="P36">
        <v>564686712</v>
      </c>
      <c r="Q36">
        <v>32</v>
      </c>
      <c r="S36">
        <v>594515373</v>
      </c>
      <c r="T36">
        <v>32</v>
      </c>
      <c r="V36">
        <v>584901398</v>
      </c>
      <c r="W36">
        <v>32</v>
      </c>
      <c r="Y36">
        <v>602371802</v>
      </c>
      <c r="Z36">
        <v>32</v>
      </c>
    </row>
    <row r="37" spans="1:26" x14ac:dyDescent="0.3">
      <c r="A37" t="s">
        <v>842</v>
      </c>
      <c r="B37" s="124">
        <v>459045734</v>
      </c>
      <c r="C37" s="8">
        <v>33</v>
      </c>
      <c r="D37" s="12">
        <f>COUNTIF(Lesson1Analysis!$C$6:$C$444,"="&amp;'UniqueAuthor#s'!B37)</f>
        <v>9</v>
      </c>
      <c r="E37" s="12">
        <f>COUNTIF(Lesson2Analysis!$C$6:$C$327,"="&amp;'UniqueAuthor#s'!$B37)</f>
        <v>4</v>
      </c>
      <c r="F37" s="12">
        <f>COUNTIF(Lesson3Analysis!$C$6:$C$245,"="&amp;'UniqueAuthor#s'!$B37)</f>
        <v>4</v>
      </c>
      <c r="G37" s="12">
        <f>COUNTIF(Lesson4Analysis!$C$6:$C$199,"="&amp;'UniqueAuthor#s'!$B37)</f>
        <v>3</v>
      </c>
      <c r="H37" s="12">
        <f>COUNTIF(Lesson5Analysis!$C$6:$C$204,"="&amp;'UniqueAuthor#s'!$B37)</f>
        <v>1</v>
      </c>
      <c r="I37" s="12">
        <f>COUNTIF(Lesson6Analysis!$C$6:$C$215,"="&amp;'UniqueAuthor#s'!$B37)</f>
        <v>5</v>
      </c>
      <c r="J37" s="115">
        <f t="shared" si="0"/>
        <v>4.333333333333333</v>
      </c>
      <c r="K37" s="12"/>
      <c r="M37">
        <v>564686712</v>
      </c>
      <c r="N37">
        <v>33</v>
      </c>
      <c r="P37">
        <v>566473760</v>
      </c>
      <c r="Q37">
        <v>33</v>
      </c>
      <c r="S37">
        <v>596146975</v>
      </c>
      <c r="T37">
        <v>33</v>
      </c>
      <c r="V37">
        <v>594515373</v>
      </c>
      <c r="W37">
        <v>33</v>
      </c>
      <c r="Y37">
        <v>625941617</v>
      </c>
      <c r="Z37">
        <v>33</v>
      </c>
    </row>
    <row r="38" spans="1:26" x14ac:dyDescent="0.3">
      <c r="B38">
        <v>472308960</v>
      </c>
      <c r="C38" s="48">
        <v>34</v>
      </c>
      <c r="D38" s="12">
        <f>COUNTIF(Lesson1Analysis!$C$6:$C$444,"="&amp;'UniqueAuthor#s'!B38)</f>
        <v>5</v>
      </c>
      <c r="E38" s="12">
        <f>COUNTIF(Lesson2Analysis!$C$6:$C$327,"="&amp;'UniqueAuthor#s'!$B38)</f>
        <v>5</v>
      </c>
      <c r="F38" s="12">
        <f>COUNTIF(Lesson3Analysis!$C$6:$C$245,"="&amp;'UniqueAuthor#s'!$B38)</f>
        <v>4</v>
      </c>
      <c r="G38" s="12">
        <f>COUNTIF(Lesson4Analysis!$C$6:$C$199,"="&amp;'UniqueAuthor#s'!$B38)</f>
        <v>7</v>
      </c>
      <c r="H38" s="12">
        <f>COUNTIF(Lesson5Analysis!$C$6:$C$204,"="&amp;'UniqueAuthor#s'!$B38)</f>
        <v>6</v>
      </c>
      <c r="I38" s="12">
        <f>COUNTIF(Lesson6Analysis!$C$6:$C$215,"="&amp;'UniqueAuthor#s'!$B38)</f>
        <v>31</v>
      </c>
      <c r="J38" s="115">
        <f t="shared" si="0"/>
        <v>9.6666666666666661</v>
      </c>
      <c r="K38" s="12"/>
      <c r="M38">
        <v>566473760</v>
      </c>
      <c r="N38">
        <v>34</v>
      </c>
      <c r="P38">
        <v>584901398</v>
      </c>
      <c r="Q38">
        <v>34</v>
      </c>
      <c r="S38">
        <v>599521860</v>
      </c>
      <c r="T38">
        <v>34</v>
      </c>
      <c r="V38">
        <v>596146975</v>
      </c>
      <c r="W38">
        <v>34</v>
      </c>
      <c r="Y38">
        <v>641372445</v>
      </c>
      <c r="Z38">
        <v>34</v>
      </c>
    </row>
    <row r="39" spans="1:26" x14ac:dyDescent="0.3">
      <c r="B39">
        <v>479224761</v>
      </c>
      <c r="C39" s="8">
        <v>35</v>
      </c>
      <c r="D39" s="12">
        <f>COUNTIF(Lesson1Analysis!$C$6:$C$444,"="&amp;'UniqueAuthor#s'!B39)</f>
        <v>8</v>
      </c>
      <c r="E39" s="12">
        <f>COUNTIF(Lesson2Analysis!$C$6:$C$327,"="&amp;'UniqueAuthor#s'!$B39)</f>
        <v>12</v>
      </c>
      <c r="F39" s="12">
        <f>COUNTIF(Lesson3Analysis!$C$6:$C$245,"="&amp;'UniqueAuthor#s'!$B39)</f>
        <v>15</v>
      </c>
      <c r="G39" s="125">
        <f>COUNTIF(Lesson4Analysis!$C$6:$C$199,"="&amp;'UniqueAuthor#s'!$B39)</f>
        <v>0</v>
      </c>
      <c r="H39" s="125">
        <f>COUNTIF(Lesson5Analysis!$C$6:$C$204,"="&amp;'UniqueAuthor#s'!$B39)</f>
        <v>0</v>
      </c>
      <c r="I39" s="125">
        <f>COUNTIF(Lesson6Analysis!$C$6:$C$215,"="&amp;'UniqueAuthor#s'!$B39)</f>
        <v>0</v>
      </c>
      <c r="J39" s="115">
        <f t="shared" si="0"/>
        <v>5.833333333333333</v>
      </c>
      <c r="K39" s="12"/>
      <c r="M39">
        <v>584901398</v>
      </c>
      <c r="N39">
        <v>35</v>
      </c>
      <c r="P39">
        <v>594515373</v>
      </c>
      <c r="Q39">
        <v>35</v>
      </c>
      <c r="S39">
        <v>602371802</v>
      </c>
      <c r="T39">
        <v>35</v>
      </c>
      <c r="V39">
        <v>599521860</v>
      </c>
      <c r="W39">
        <v>35</v>
      </c>
      <c r="Y39">
        <v>665385044</v>
      </c>
      <c r="Z39">
        <v>35</v>
      </c>
    </row>
    <row r="40" spans="1:26" x14ac:dyDescent="0.3">
      <c r="B40">
        <v>505534945</v>
      </c>
      <c r="C40" s="48">
        <v>36</v>
      </c>
      <c r="D40" s="12">
        <f>COUNTIF(Lesson1Analysis!$C$6:$C$444,"="&amp;'UniqueAuthor#s'!B40)</f>
        <v>3</v>
      </c>
      <c r="E40" s="12">
        <f>COUNTIF(Lesson2Analysis!$C$6:$C$327,"="&amp;'UniqueAuthor#s'!$B40)</f>
        <v>4</v>
      </c>
      <c r="F40" s="12">
        <f>COUNTIF(Lesson3Analysis!$C$6:$C$245,"="&amp;'UniqueAuthor#s'!$B40)</f>
        <v>13</v>
      </c>
      <c r="G40" s="12">
        <f>COUNTIF(Lesson4Analysis!$C$6:$C$199,"="&amp;'UniqueAuthor#s'!$B40)</f>
        <v>2</v>
      </c>
      <c r="H40" s="12">
        <f>COUNTIF(Lesson5Analysis!$C$6:$C$204,"="&amp;'UniqueAuthor#s'!$B40)</f>
        <v>6</v>
      </c>
      <c r="I40" s="12">
        <f>COUNTIF(Lesson6Analysis!$C$6:$C$215,"="&amp;'UniqueAuthor#s'!$B40)</f>
        <v>1</v>
      </c>
      <c r="J40" s="115">
        <f t="shared" si="0"/>
        <v>4.833333333333333</v>
      </c>
      <c r="K40" s="12"/>
      <c r="L40" s="12"/>
      <c r="M40">
        <v>594515373</v>
      </c>
      <c r="N40" s="12">
        <v>36</v>
      </c>
      <c r="P40">
        <v>596146975</v>
      </c>
      <c r="Q40">
        <v>36</v>
      </c>
      <c r="S40">
        <v>625941617</v>
      </c>
      <c r="T40">
        <v>36</v>
      </c>
      <c r="V40">
        <v>602371802</v>
      </c>
      <c r="W40">
        <v>36</v>
      </c>
      <c r="Y40">
        <v>667897783</v>
      </c>
      <c r="Z40">
        <v>36</v>
      </c>
    </row>
    <row r="41" spans="1:26" x14ac:dyDescent="0.3">
      <c r="B41">
        <v>520399923</v>
      </c>
      <c r="C41" s="8">
        <v>37</v>
      </c>
      <c r="D41" s="12">
        <f>COUNTIF(Lesson1Analysis!$C$6:$C$444,"="&amp;'UniqueAuthor#s'!B41)</f>
        <v>11</v>
      </c>
      <c r="E41" s="12">
        <f>COUNTIF(Lesson2Analysis!$C$6:$C$327,"="&amp;'UniqueAuthor#s'!$B41)</f>
        <v>5</v>
      </c>
      <c r="F41" s="12">
        <f>COUNTIF(Lesson3Analysis!$C$6:$C$245,"="&amp;'UniqueAuthor#s'!$B41)</f>
        <v>1</v>
      </c>
      <c r="G41" s="12">
        <f>COUNTIF(Lesson4Analysis!$C$6:$C$199,"="&amp;'UniqueAuthor#s'!$B41)</f>
        <v>1</v>
      </c>
      <c r="H41" s="12">
        <f>COUNTIF(Lesson5Analysis!$C$6:$C$204,"="&amp;'UniqueAuthor#s'!$B41)</f>
        <v>1</v>
      </c>
      <c r="I41" s="12">
        <f>COUNTIF(Lesson6Analysis!$C$6:$C$215,"="&amp;'UniqueAuthor#s'!$B41)</f>
        <v>3</v>
      </c>
      <c r="J41" s="115">
        <f t="shared" si="0"/>
        <v>3.6666666666666665</v>
      </c>
      <c r="K41" s="12"/>
      <c r="M41">
        <v>596146975</v>
      </c>
      <c r="N41">
        <v>37</v>
      </c>
      <c r="P41">
        <v>599521860</v>
      </c>
      <c r="Q41">
        <v>37</v>
      </c>
      <c r="S41">
        <v>641372445</v>
      </c>
      <c r="T41">
        <v>37</v>
      </c>
      <c r="V41">
        <v>625941617</v>
      </c>
      <c r="W41">
        <v>37</v>
      </c>
      <c r="Y41">
        <v>722009152</v>
      </c>
      <c r="Z41">
        <v>37</v>
      </c>
    </row>
    <row r="42" spans="1:26" x14ac:dyDescent="0.3">
      <c r="B42">
        <v>539024302</v>
      </c>
      <c r="C42" s="8">
        <v>38</v>
      </c>
      <c r="D42" s="12">
        <f>COUNTIF(Lesson1Analysis!$C$6:$C$444,"="&amp;'UniqueAuthor#s'!B42)</f>
        <v>1</v>
      </c>
      <c r="E42" s="12">
        <f>COUNTIF(Lesson2Analysis!$C$6:$C$327,"="&amp;'UniqueAuthor#s'!$B42)</f>
        <v>1</v>
      </c>
      <c r="F42" s="12">
        <f>COUNTIF(Lesson3Analysis!$C$6:$C$245,"="&amp;'UniqueAuthor#s'!$B42)</f>
        <v>1</v>
      </c>
      <c r="G42" s="12">
        <f>COUNTIF(Lesson4Analysis!$C$6:$C$199,"="&amp;'UniqueAuthor#s'!$B42)</f>
        <v>0</v>
      </c>
      <c r="H42" s="12">
        <f>COUNTIF(Lesson5Analysis!$C$6:$C$204,"="&amp;'UniqueAuthor#s'!$B42)</f>
        <v>1</v>
      </c>
      <c r="I42" s="12">
        <f>COUNTIF(Lesson6Analysis!$C$6:$C$215,"="&amp;'UniqueAuthor#s'!$B42)</f>
        <v>1</v>
      </c>
      <c r="J42" s="115">
        <f t="shared" si="0"/>
        <v>0.83333333333333337</v>
      </c>
      <c r="K42" s="12"/>
      <c r="M42">
        <v>599521860</v>
      </c>
      <c r="N42">
        <v>38</v>
      </c>
      <c r="P42">
        <v>602371802</v>
      </c>
      <c r="Q42">
        <v>38</v>
      </c>
      <c r="S42">
        <v>665385044</v>
      </c>
      <c r="T42">
        <v>38</v>
      </c>
      <c r="V42">
        <v>641372445</v>
      </c>
      <c r="W42">
        <v>38</v>
      </c>
      <c r="Y42">
        <v>763921044</v>
      </c>
      <c r="Z42">
        <v>38</v>
      </c>
    </row>
    <row r="43" spans="1:26" x14ac:dyDescent="0.3">
      <c r="B43">
        <v>564686712</v>
      </c>
      <c r="C43" s="8">
        <v>39</v>
      </c>
      <c r="D43" s="12">
        <f>COUNTIF(Lesson1Analysis!$C$6:$C$444,"="&amp;'UniqueAuthor#s'!B43)</f>
        <v>12</v>
      </c>
      <c r="E43" s="12">
        <f>COUNTIF(Lesson2Analysis!$C$6:$C$327,"="&amp;'UniqueAuthor#s'!$B43)</f>
        <v>9</v>
      </c>
      <c r="F43" s="12">
        <f>COUNTIF(Lesson3Analysis!$C$6:$C$245,"="&amp;'UniqueAuthor#s'!$B43)</f>
        <v>5</v>
      </c>
      <c r="G43" s="12">
        <f>COUNTIF(Lesson4Analysis!$C$6:$C$199,"="&amp;'UniqueAuthor#s'!$B43)</f>
        <v>4</v>
      </c>
      <c r="H43" s="12">
        <f>COUNTIF(Lesson5Analysis!$C$6:$C$204,"="&amp;'UniqueAuthor#s'!$B43)</f>
        <v>5</v>
      </c>
      <c r="I43" s="12">
        <f>COUNTIF(Lesson6Analysis!$C$6:$C$215,"="&amp;'UniqueAuthor#s'!$B43)</f>
        <v>5</v>
      </c>
      <c r="J43" s="115">
        <f t="shared" si="0"/>
        <v>6.666666666666667</v>
      </c>
      <c r="K43" s="12"/>
      <c r="M43">
        <v>602371802</v>
      </c>
      <c r="N43">
        <v>39</v>
      </c>
      <c r="P43">
        <v>625941617</v>
      </c>
      <c r="Q43">
        <v>39</v>
      </c>
      <c r="S43">
        <v>667897783</v>
      </c>
      <c r="T43">
        <v>39</v>
      </c>
      <c r="V43">
        <v>665385044</v>
      </c>
      <c r="W43">
        <v>39</v>
      </c>
      <c r="Y43">
        <v>768375577</v>
      </c>
      <c r="Z43">
        <v>39</v>
      </c>
    </row>
    <row r="44" spans="1:26" x14ac:dyDescent="0.3">
      <c r="B44">
        <v>566473760</v>
      </c>
      <c r="C44" s="8">
        <v>40</v>
      </c>
      <c r="D44" s="12">
        <f>COUNTIF(Lesson1Analysis!$C$6:$C$444,"="&amp;'UniqueAuthor#s'!B44)</f>
        <v>12</v>
      </c>
      <c r="E44" s="12">
        <f>COUNTIF(Lesson2Analysis!$C$6:$C$327,"="&amp;'UniqueAuthor#s'!$B44)</f>
        <v>2</v>
      </c>
      <c r="F44" s="12">
        <f>COUNTIF(Lesson3Analysis!$C$6:$C$245,"="&amp;'UniqueAuthor#s'!$B44)</f>
        <v>1</v>
      </c>
      <c r="G44" s="12">
        <f>COUNTIF(Lesson4Analysis!$C$6:$C$199,"="&amp;'UniqueAuthor#s'!$B44)</f>
        <v>4</v>
      </c>
      <c r="H44" s="12">
        <f>COUNTIF(Lesson5Analysis!$C$6:$C$204,"="&amp;'UniqueAuthor#s'!$B44)</f>
        <v>2</v>
      </c>
      <c r="I44" s="12">
        <f>COUNTIF(Lesson6Analysis!$C$6:$C$215,"="&amp;'UniqueAuthor#s'!$B44)</f>
        <v>3</v>
      </c>
      <c r="J44" s="115">
        <f t="shared" si="0"/>
        <v>4</v>
      </c>
      <c r="K44" s="12"/>
      <c r="M44">
        <v>618773139</v>
      </c>
      <c r="N44">
        <v>40</v>
      </c>
      <c r="P44">
        <v>641372445</v>
      </c>
      <c r="Q44">
        <v>40</v>
      </c>
      <c r="S44">
        <v>722009152</v>
      </c>
      <c r="T44">
        <v>40</v>
      </c>
      <c r="V44">
        <v>667897783</v>
      </c>
      <c r="W44">
        <v>40</v>
      </c>
      <c r="Y44">
        <v>831120960</v>
      </c>
      <c r="Z44">
        <v>40</v>
      </c>
    </row>
    <row r="45" spans="1:26" x14ac:dyDescent="0.3">
      <c r="B45">
        <v>584901398</v>
      </c>
      <c r="C45" s="48">
        <v>41</v>
      </c>
      <c r="D45" s="12">
        <f>COUNTIF(Lesson1Analysis!$C$6:$C$444,"="&amp;'UniqueAuthor#s'!B45)</f>
        <v>1</v>
      </c>
      <c r="E45" s="12">
        <f>COUNTIF(Lesson2Analysis!$C$6:$C$327,"="&amp;'UniqueAuthor#s'!$B45)</f>
        <v>1</v>
      </c>
      <c r="F45" s="12">
        <f>COUNTIF(Lesson3Analysis!$C$6:$C$245,"="&amp;'UniqueAuthor#s'!$B45)</f>
        <v>1</v>
      </c>
      <c r="G45" s="12">
        <f>COUNTIF(Lesson4Analysis!$C$6:$C$199,"="&amp;'UniqueAuthor#s'!$B45)</f>
        <v>1</v>
      </c>
      <c r="H45" s="12">
        <f>COUNTIF(Lesson5Analysis!$C$6:$C$204,"="&amp;'UniqueAuthor#s'!$B45)</f>
        <v>1</v>
      </c>
      <c r="I45" s="12">
        <f>COUNTIF(Lesson6Analysis!$C$6:$C$215,"="&amp;'UniqueAuthor#s'!$B45)</f>
        <v>2</v>
      </c>
      <c r="J45" s="115">
        <f t="shared" si="0"/>
        <v>1.1666666666666667</v>
      </c>
      <c r="K45" s="12"/>
      <c r="L45" s="12"/>
      <c r="M45">
        <v>625941617</v>
      </c>
      <c r="N45" s="12">
        <v>41</v>
      </c>
      <c r="P45">
        <v>665385044</v>
      </c>
      <c r="Q45">
        <v>41</v>
      </c>
      <c r="S45">
        <v>763921044</v>
      </c>
      <c r="T45">
        <v>41</v>
      </c>
      <c r="V45">
        <v>722009152</v>
      </c>
      <c r="W45">
        <v>41</v>
      </c>
      <c r="Y45">
        <v>839277133</v>
      </c>
      <c r="Z45">
        <v>41</v>
      </c>
    </row>
    <row r="46" spans="1:26" x14ac:dyDescent="0.3">
      <c r="B46">
        <v>594515373</v>
      </c>
      <c r="C46" s="8">
        <v>42</v>
      </c>
      <c r="D46" s="12">
        <f>COUNTIF(Lesson1Analysis!$C$6:$C$444,"="&amp;'UniqueAuthor#s'!B46)</f>
        <v>2</v>
      </c>
      <c r="E46" s="12">
        <f>COUNTIF(Lesson2Analysis!$C$6:$C$327,"="&amp;'UniqueAuthor#s'!$B46)</f>
        <v>2</v>
      </c>
      <c r="F46" s="12">
        <f>COUNTIF(Lesson3Analysis!$C$6:$C$245,"="&amp;'UniqueAuthor#s'!$B46)</f>
        <v>2</v>
      </c>
      <c r="G46" s="12">
        <f>COUNTIF(Lesson4Analysis!$C$6:$C$199,"="&amp;'UniqueAuthor#s'!$B46)</f>
        <v>1</v>
      </c>
      <c r="H46" s="12">
        <f>COUNTIF(Lesson5Analysis!$C$6:$C$204,"="&amp;'UniqueAuthor#s'!$B46)</f>
        <v>3</v>
      </c>
      <c r="I46" s="12">
        <f>COUNTIF(Lesson6Analysis!$C$6:$C$215,"="&amp;'UniqueAuthor#s'!$B46)</f>
        <v>2</v>
      </c>
      <c r="J46" s="115">
        <f t="shared" si="0"/>
        <v>2</v>
      </c>
      <c r="K46" s="12"/>
      <c r="M46">
        <v>641372445</v>
      </c>
      <c r="N46">
        <v>42</v>
      </c>
      <c r="P46">
        <v>667897783</v>
      </c>
      <c r="Q46">
        <v>42</v>
      </c>
      <c r="S46">
        <v>768375577</v>
      </c>
      <c r="T46">
        <v>42</v>
      </c>
      <c r="V46">
        <v>763921044</v>
      </c>
      <c r="W46">
        <v>42</v>
      </c>
      <c r="Y46">
        <v>861932434</v>
      </c>
      <c r="Z46">
        <v>42</v>
      </c>
    </row>
    <row r="47" spans="1:26" x14ac:dyDescent="0.3">
      <c r="B47">
        <v>596146975</v>
      </c>
      <c r="C47" s="48">
        <v>43</v>
      </c>
      <c r="D47" s="12">
        <f>COUNTIF(Lesson1Analysis!$C$6:$C$444,"="&amp;'UniqueAuthor#s'!B47)</f>
        <v>2</v>
      </c>
      <c r="E47" s="12">
        <f>COUNTIF(Lesson2Analysis!$C$6:$C$327,"="&amp;'UniqueAuthor#s'!$B47)</f>
        <v>14</v>
      </c>
      <c r="F47" s="12">
        <f>COUNTIF(Lesson3Analysis!$C$6:$C$245,"="&amp;'UniqueAuthor#s'!$B47)</f>
        <v>3</v>
      </c>
      <c r="G47" s="12">
        <f>COUNTIF(Lesson4Analysis!$C$6:$C$199,"="&amp;'UniqueAuthor#s'!$B47)</f>
        <v>1</v>
      </c>
      <c r="H47" s="12">
        <f>COUNTIF(Lesson5Analysis!$C$6:$C$204,"="&amp;'UniqueAuthor#s'!$B47)</f>
        <v>4</v>
      </c>
      <c r="I47" s="12">
        <f>COUNTIF(Lesson6Analysis!$C$6:$C$215,"="&amp;'UniqueAuthor#s'!$B47)</f>
        <v>1</v>
      </c>
      <c r="J47" s="115">
        <f t="shared" si="0"/>
        <v>4.166666666666667</v>
      </c>
      <c r="K47" s="12"/>
      <c r="M47">
        <v>665385044</v>
      </c>
      <c r="N47">
        <v>43</v>
      </c>
      <c r="P47">
        <v>675845501</v>
      </c>
      <c r="Q47">
        <v>43</v>
      </c>
      <c r="S47">
        <v>831120960</v>
      </c>
      <c r="T47">
        <v>43</v>
      </c>
      <c r="V47">
        <v>768375577</v>
      </c>
      <c r="W47">
        <v>43</v>
      </c>
      <c r="Y47">
        <v>864564499</v>
      </c>
      <c r="Z47">
        <v>43</v>
      </c>
    </row>
    <row r="48" spans="1:26" x14ac:dyDescent="0.3">
      <c r="B48">
        <v>599521860</v>
      </c>
      <c r="C48" s="8">
        <v>44</v>
      </c>
      <c r="D48" s="12">
        <f>COUNTIF(Lesson1Analysis!$C$6:$C$444,"="&amp;'UniqueAuthor#s'!B48)</f>
        <v>8</v>
      </c>
      <c r="E48" s="12">
        <f>COUNTIF(Lesson2Analysis!$C$6:$C$327,"="&amp;'UniqueAuthor#s'!$B48)</f>
        <v>1</v>
      </c>
      <c r="F48" s="12">
        <f>COUNTIF(Lesson3Analysis!$C$6:$C$245,"="&amp;'UniqueAuthor#s'!$B48)</f>
        <v>2</v>
      </c>
      <c r="G48" s="12">
        <f>COUNTIF(Lesson4Analysis!$C$6:$C$199,"="&amp;'UniqueAuthor#s'!$B48)</f>
        <v>2</v>
      </c>
      <c r="H48" s="12">
        <f>COUNTIF(Lesson5Analysis!$C$6:$C$204,"="&amp;'UniqueAuthor#s'!$B48)</f>
        <v>1</v>
      </c>
      <c r="I48" s="12">
        <f>COUNTIF(Lesson6Analysis!$C$6:$C$215,"="&amp;'UniqueAuthor#s'!$B48)</f>
        <v>1</v>
      </c>
      <c r="J48" s="115">
        <f t="shared" si="0"/>
        <v>2.5</v>
      </c>
      <c r="K48" s="12"/>
      <c r="M48">
        <v>667897783</v>
      </c>
      <c r="N48">
        <v>44</v>
      </c>
      <c r="P48">
        <v>722009152</v>
      </c>
      <c r="Q48">
        <v>44</v>
      </c>
      <c r="S48">
        <v>839277133</v>
      </c>
      <c r="T48">
        <v>44</v>
      </c>
      <c r="V48">
        <v>831120960</v>
      </c>
      <c r="W48">
        <v>44</v>
      </c>
      <c r="Y48">
        <v>872801156</v>
      </c>
      <c r="Z48">
        <v>44</v>
      </c>
    </row>
    <row r="49" spans="1:26" x14ac:dyDescent="0.3">
      <c r="B49">
        <v>602371802</v>
      </c>
      <c r="C49" s="8">
        <v>45</v>
      </c>
      <c r="D49" s="12">
        <f>COUNTIF(Lesson1Analysis!$C$6:$C$444,"="&amp;'UniqueAuthor#s'!B49)</f>
        <v>9</v>
      </c>
      <c r="E49" s="12">
        <f>COUNTIF(Lesson2Analysis!$C$6:$C$327,"="&amp;'UniqueAuthor#s'!$B49)</f>
        <v>3</v>
      </c>
      <c r="F49" s="12">
        <f>COUNTIF(Lesson3Analysis!$C$6:$C$245,"="&amp;'UniqueAuthor#s'!$B49)</f>
        <v>1</v>
      </c>
      <c r="G49" s="12">
        <f>COUNTIF(Lesson4Analysis!$C$6:$C$199,"="&amp;'UniqueAuthor#s'!$B49)</f>
        <v>3</v>
      </c>
      <c r="H49" s="12">
        <f>COUNTIF(Lesson5Analysis!$C$6:$C$204,"="&amp;'UniqueAuthor#s'!$B49)</f>
        <v>1</v>
      </c>
      <c r="I49" s="12">
        <f>COUNTIF(Lesson6Analysis!$C$6:$C$215,"="&amp;'UniqueAuthor#s'!$B49)</f>
        <v>2</v>
      </c>
      <c r="J49" s="115">
        <f t="shared" si="0"/>
        <v>3.1666666666666665</v>
      </c>
      <c r="K49" s="12"/>
      <c r="M49">
        <v>675845501</v>
      </c>
      <c r="N49">
        <v>45</v>
      </c>
      <c r="P49">
        <v>763921044</v>
      </c>
      <c r="Q49">
        <v>45</v>
      </c>
      <c r="S49">
        <v>861932434</v>
      </c>
      <c r="T49">
        <v>45</v>
      </c>
      <c r="V49">
        <v>839277133</v>
      </c>
      <c r="W49">
        <v>45</v>
      </c>
      <c r="Y49">
        <v>888277516</v>
      </c>
      <c r="Z49">
        <v>45</v>
      </c>
    </row>
    <row r="50" spans="1:26" x14ac:dyDescent="0.3">
      <c r="B50">
        <v>618773139</v>
      </c>
      <c r="C50" s="8">
        <v>46</v>
      </c>
      <c r="D50" s="12">
        <f>COUNTIF(Lesson1Analysis!$C$6:$C$444,"="&amp;'UniqueAuthor#s'!B50)</f>
        <v>4</v>
      </c>
      <c r="E50" s="12">
        <f>COUNTIF(Lesson2Analysis!$C$6:$C$327,"="&amp;'UniqueAuthor#s'!$B50)</f>
        <v>2</v>
      </c>
      <c r="F50" s="125">
        <f>COUNTIF(Lesson3Analysis!$C$6:$C$245,"="&amp;'UniqueAuthor#s'!$B50)</f>
        <v>0</v>
      </c>
      <c r="G50" s="125">
        <f>COUNTIF(Lesson4Analysis!$C$6:$C$199,"="&amp;'UniqueAuthor#s'!$B50)</f>
        <v>0</v>
      </c>
      <c r="H50" s="125">
        <f>COUNTIF(Lesson5Analysis!$C$6:$C$204,"="&amp;'UniqueAuthor#s'!$B50)</f>
        <v>0</v>
      </c>
      <c r="I50" s="125">
        <f>COUNTIF(Lesson6Analysis!$C$6:$C$215,"="&amp;'UniqueAuthor#s'!$B50)</f>
        <v>0</v>
      </c>
      <c r="J50" s="115">
        <f t="shared" si="0"/>
        <v>1</v>
      </c>
      <c r="K50" s="12"/>
      <c r="L50" s="12"/>
      <c r="M50">
        <v>722009152</v>
      </c>
      <c r="N50" s="12">
        <v>46</v>
      </c>
      <c r="P50">
        <v>768375577</v>
      </c>
      <c r="Q50">
        <v>46</v>
      </c>
      <c r="S50">
        <v>864564499</v>
      </c>
      <c r="T50">
        <v>46</v>
      </c>
      <c r="V50">
        <v>861932434</v>
      </c>
      <c r="W50">
        <v>46</v>
      </c>
      <c r="Y50">
        <v>911279847</v>
      </c>
      <c r="Z50">
        <v>46</v>
      </c>
    </row>
    <row r="51" spans="1:26" x14ac:dyDescent="0.3">
      <c r="B51">
        <v>625941617</v>
      </c>
      <c r="C51" s="8">
        <v>47</v>
      </c>
      <c r="D51" s="12">
        <f>COUNTIF(Lesson1Analysis!$C$6:$C$444,"="&amp;'UniqueAuthor#s'!B51)</f>
        <v>6</v>
      </c>
      <c r="E51" s="12">
        <f>COUNTIF(Lesson2Analysis!$C$6:$C$327,"="&amp;'UniqueAuthor#s'!$B51)</f>
        <v>2</v>
      </c>
      <c r="F51" s="12">
        <f>COUNTIF(Lesson3Analysis!$C$6:$C$245,"="&amp;'UniqueAuthor#s'!$B51)</f>
        <v>1</v>
      </c>
      <c r="G51" s="12">
        <f>COUNTIF(Lesson4Analysis!$C$6:$C$199,"="&amp;'UniqueAuthor#s'!$B51)</f>
        <v>4</v>
      </c>
      <c r="H51" s="12">
        <f>COUNTIF(Lesson5Analysis!$C$6:$C$204,"="&amp;'UniqueAuthor#s'!$B51)</f>
        <v>6</v>
      </c>
      <c r="I51" s="12">
        <f>COUNTIF(Lesson6Analysis!$C$6:$C$215,"="&amp;'UniqueAuthor#s'!$B51)</f>
        <v>4</v>
      </c>
      <c r="J51" s="115">
        <f t="shared" si="0"/>
        <v>3.8333333333333335</v>
      </c>
      <c r="K51" s="12"/>
      <c r="M51">
        <v>763921044</v>
      </c>
      <c r="N51">
        <v>47</v>
      </c>
      <c r="P51">
        <v>831120960</v>
      </c>
      <c r="Q51">
        <v>47</v>
      </c>
      <c r="S51">
        <v>872801156</v>
      </c>
      <c r="T51">
        <v>47</v>
      </c>
      <c r="V51">
        <v>864564499</v>
      </c>
      <c r="W51">
        <v>47</v>
      </c>
      <c r="Y51">
        <v>939957168</v>
      </c>
      <c r="Z51">
        <v>47</v>
      </c>
    </row>
    <row r="52" spans="1:26" x14ac:dyDescent="0.3">
      <c r="B52">
        <v>641372445</v>
      </c>
      <c r="C52" s="48">
        <v>48</v>
      </c>
      <c r="D52" s="12">
        <f>COUNTIF(Lesson1Analysis!$C$6:$C$444,"="&amp;'UniqueAuthor#s'!B52)</f>
        <v>4</v>
      </c>
      <c r="E52" s="12">
        <f>COUNTIF(Lesson2Analysis!$C$6:$C$327,"="&amp;'UniqueAuthor#s'!$B52)</f>
        <v>2</v>
      </c>
      <c r="F52" s="12">
        <f>COUNTIF(Lesson3Analysis!$C$6:$C$245,"="&amp;'UniqueAuthor#s'!$B52)</f>
        <v>2</v>
      </c>
      <c r="G52" s="12">
        <f>COUNTIF(Lesson4Analysis!$C$6:$C$199,"="&amp;'UniqueAuthor#s'!$B52)</f>
        <v>2</v>
      </c>
      <c r="H52" s="12">
        <f>COUNTIF(Lesson5Analysis!$C$6:$C$204,"="&amp;'UniqueAuthor#s'!$B52)</f>
        <v>4</v>
      </c>
      <c r="I52" s="12">
        <f>COUNTIF(Lesson6Analysis!$C$6:$C$215,"="&amp;'UniqueAuthor#s'!$B52)</f>
        <v>12</v>
      </c>
      <c r="J52" s="115">
        <f t="shared" si="0"/>
        <v>4.333333333333333</v>
      </c>
      <c r="K52" s="12"/>
      <c r="M52">
        <v>768375577</v>
      </c>
      <c r="N52">
        <v>48</v>
      </c>
      <c r="P52">
        <v>839277133</v>
      </c>
      <c r="Q52">
        <v>48</v>
      </c>
      <c r="S52">
        <v>888277516</v>
      </c>
      <c r="T52">
        <v>48</v>
      </c>
      <c r="V52">
        <v>872801156</v>
      </c>
      <c r="W52">
        <v>48</v>
      </c>
      <c r="Y52">
        <v>942151132</v>
      </c>
      <c r="Z52">
        <v>48</v>
      </c>
    </row>
    <row r="53" spans="1:26" x14ac:dyDescent="0.3">
      <c r="B53">
        <v>665385044</v>
      </c>
      <c r="C53" s="8">
        <v>49</v>
      </c>
      <c r="D53" s="12">
        <f>COUNTIF(Lesson1Analysis!$C$6:$C$444,"="&amp;'UniqueAuthor#s'!B53)</f>
        <v>2</v>
      </c>
      <c r="E53" s="12">
        <f>COUNTIF(Lesson2Analysis!$C$6:$C$327,"="&amp;'UniqueAuthor#s'!$B53)</f>
        <v>8</v>
      </c>
      <c r="F53" s="12">
        <f>COUNTIF(Lesson3Analysis!$C$6:$C$245,"="&amp;'UniqueAuthor#s'!$B53)</f>
        <v>1</v>
      </c>
      <c r="G53" s="12">
        <f>COUNTIF(Lesson4Analysis!$C$6:$C$199,"="&amp;'UniqueAuthor#s'!$B53)</f>
        <v>1</v>
      </c>
      <c r="H53" s="12">
        <f>COUNTIF(Lesson5Analysis!$C$6:$C$204,"="&amp;'UniqueAuthor#s'!$B53)</f>
        <v>1</v>
      </c>
      <c r="I53" s="12">
        <f>COUNTIF(Lesson6Analysis!$C$6:$C$215,"="&amp;'UniqueAuthor#s'!$B53)</f>
        <v>1</v>
      </c>
      <c r="J53" s="115">
        <f t="shared" si="0"/>
        <v>2.3333333333333335</v>
      </c>
      <c r="K53" s="12"/>
      <c r="M53">
        <v>778015582</v>
      </c>
      <c r="N53">
        <v>49</v>
      </c>
      <c r="P53">
        <v>861932434</v>
      </c>
      <c r="Q53">
        <v>49</v>
      </c>
      <c r="S53">
        <v>911279847</v>
      </c>
      <c r="T53">
        <v>49</v>
      </c>
      <c r="V53">
        <v>888277516</v>
      </c>
      <c r="W53">
        <v>49</v>
      </c>
      <c r="Y53">
        <v>968474708</v>
      </c>
      <c r="Z53">
        <v>49</v>
      </c>
    </row>
    <row r="54" spans="1:26" x14ac:dyDescent="0.3">
      <c r="B54">
        <v>667897783</v>
      </c>
      <c r="C54" s="48">
        <v>50</v>
      </c>
      <c r="D54" s="12">
        <f>COUNTIF(Lesson1Analysis!$C$6:$C$444,"="&amp;'UniqueAuthor#s'!B54)</f>
        <v>8</v>
      </c>
      <c r="E54" s="12">
        <f>COUNTIF(Lesson2Analysis!$C$6:$C$327,"="&amp;'UniqueAuthor#s'!$B54)</f>
        <v>8</v>
      </c>
      <c r="F54" s="12">
        <f>COUNTIF(Lesson3Analysis!$C$6:$C$245,"="&amp;'UniqueAuthor#s'!$B54)</f>
        <v>4</v>
      </c>
      <c r="G54" s="12">
        <f>COUNTIF(Lesson4Analysis!$C$6:$C$199,"="&amp;'UniqueAuthor#s'!$B54)</f>
        <v>10</v>
      </c>
      <c r="H54" s="12">
        <f>COUNTIF(Lesson5Analysis!$C$6:$C$204,"="&amp;'UniqueAuthor#s'!$B54)</f>
        <v>5</v>
      </c>
      <c r="I54" s="12">
        <f>COUNTIF(Lesson6Analysis!$C$6:$C$215,"="&amp;'UniqueAuthor#s'!$B54)</f>
        <v>2</v>
      </c>
      <c r="J54" s="115">
        <f t="shared" si="0"/>
        <v>6.166666666666667</v>
      </c>
      <c r="K54" s="12"/>
      <c r="M54">
        <v>824185842</v>
      </c>
      <c r="N54">
        <v>50</v>
      </c>
      <c r="P54">
        <v>864564499</v>
      </c>
      <c r="Q54">
        <v>50</v>
      </c>
      <c r="S54">
        <v>939957168</v>
      </c>
      <c r="T54">
        <v>50</v>
      </c>
      <c r="V54">
        <v>911279847</v>
      </c>
      <c r="W54">
        <v>50</v>
      </c>
      <c r="Y54">
        <v>969072171</v>
      </c>
      <c r="Z54">
        <v>50</v>
      </c>
    </row>
    <row r="55" spans="1:26" x14ac:dyDescent="0.3">
      <c r="B55">
        <v>675845501</v>
      </c>
      <c r="C55" s="8">
        <v>51</v>
      </c>
      <c r="D55" s="12">
        <f>COUNTIF(Lesson1Analysis!$C$6:$C$444,"="&amp;'UniqueAuthor#s'!B55)</f>
        <v>5</v>
      </c>
      <c r="E55" s="12">
        <f>COUNTIF(Lesson2Analysis!$C$6:$C$327,"="&amp;'UniqueAuthor#s'!$B55)</f>
        <v>1</v>
      </c>
      <c r="F55" s="12">
        <f>COUNTIF(Lesson3Analysis!$C$6:$C$245,"="&amp;'UniqueAuthor#s'!$B55)</f>
        <v>1</v>
      </c>
      <c r="G55" s="125">
        <f>COUNTIF(Lesson4Analysis!$C$6:$C$199,"="&amp;'UniqueAuthor#s'!$B55)</f>
        <v>0</v>
      </c>
      <c r="H55" s="125">
        <f>COUNTIF(Lesson5Analysis!$C$6:$C$204,"="&amp;'UniqueAuthor#s'!$B55)</f>
        <v>0</v>
      </c>
      <c r="I55" s="125">
        <f>COUNTIF(Lesson6Analysis!$C$6:$C$215,"="&amp;'UniqueAuthor#s'!$B55)</f>
        <v>0</v>
      </c>
      <c r="J55" s="115">
        <f t="shared" si="0"/>
        <v>1.1666666666666667</v>
      </c>
      <c r="K55" s="12"/>
      <c r="L55" s="12"/>
      <c r="M55">
        <v>831120960</v>
      </c>
      <c r="N55" s="12">
        <v>51</v>
      </c>
      <c r="P55">
        <v>872801156</v>
      </c>
      <c r="Q55">
        <v>51</v>
      </c>
      <c r="S55">
        <v>942151132</v>
      </c>
      <c r="T55">
        <v>51</v>
      </c>
      <c r="V55">
        <v>939957168</v>
      </c>
      <c r="W55">
        <v>51</v>
      </c>
      <c r="Y55">
        <v>982683562</v>
      </c>
      <c r="Z55">
        <v>51</v>
      </c>
    </row>
    <row r="56" spans="1:26" x14ac:dyDescent="0.3">
      <c r="B56">
        <v>722009152</v>
      </c>
      <c r="C56" s="8">
        <v>52</v>
      </c>
      <c r="D56" s="12">
        <f>COUNTIF(Lesson1Analysis!$C$6:$C$444,"="&amp;'UniqueAuthor#s'!B56)</f>
        <v>7</v>
      </c>
      <c r="E56" s="12">
        <f>COUNTIF(Lesson2Analysis!$C$6:$C$327,"="&amp;'UniqueAuthor#s'!$B56)</f>
        <v>22</v>
      </c>
      <c r="F56" s="12">
        <f>COUNTIF(Lesson3Analysis!$C$6:$C$245,"="&amp;'UniqueAuthor#s'!$B56)</f>
        <v>3</v>
      </c>
      <c r="G56" s="12">
        <f>COUNTIF(Lesson4Analysis!$C$6:$C$199,"="&amp;'UniqueAuthor#s'!$B56)</f>
        <v>2</v>
      </c>
      <c r="H56" s="12">
        <f>COUNTIF(Lesson5Analysis!$C$6:$C$204,"="&amp;'UniqueAuthor#s'!$B56)</f>
        <v>1</v>
      </c>
      <c r="I56" s="12">
        <f>COUNTIF(Lesson6Analysis!$C$6:$C$215,"="&amp;'UniqueAuthor#s'!$B56)</f>
        <v>2</v>
      </c>
      <c r="J56" s="115">
        <f t="shared" si="0"/>
        <v>6.166666666666667</v>
      </c>
      <c r="K56" s="12"/>
      <c r="M56">
        <v>839277133</v>
      </c>
      <c r="N56">
        <v>52</v>
      </c>
      <c r="P56">
        <v>888277516</v>
      </c>
      <c r="Q56">
        <v>52</v>
      </c>
      <c r="S56">
        <v>968474708</v>
      </c>
      <c r="T56">
        <v>52</v>
      </c>
      <c r="V56">
        <v>942151132</v>
      </c>
      <c r="W56">
        <v>52</v>
      </c>
      <c r="Y56">
        <v>986152387</v>
      </c>
      <c r="Z56">
        <v>52</v>
      </c>
    </row>
    <row r="57" spans="1:26" x14ac:dyDescent="0.3">
      <c r="B57">
        <v>763921044</v>
      </c>
      <c r="C57" s="8">
        <v>53</v>
      </c>
      <c r="D57" s="12">
        <f>COUNTIF(Lesson1Analysis!$C$6:$C$444,"="&amp;'UniqueAuthor#s'!B57)</f>
        <v>1</v>
      </c>
      <c r="E57" s="12">
        <f>COUNTIF(Lesson2Analysis!$C$6:$C$327,"="&amp;'UniqueAuthor#s'!$B57)</f>
        <v>1</v>
      </c>
      <c r="F57" s="12">
        <f>COUNTIF(Lesson3Analysis!$C$6:$C$245,"="&amp;'UniqueAuthor#s'!$B57)</f>
        <v>1</v>
      </c>
      <c r="G57" s="12">
        <f>COUNTIF(Lesson4Analysis!$C$6:$C$199,"="&amp;'UniqueAuthor#s'!$B57)</f>
        <v>2</v>
      </c>
      <c r="H57" s="12">
        <f>COUNTIF(Lesson5Analysis!$C$6:$C$204,"="&amp;'UniqueAuthor#s'!$B57)</f>
        <v>3</v>
      </c>
      <c r="I57" s="12">
        <f>COUNTIF(Lesson6Analysis!$C$6:$C$215,"="&amp;'UniqueAuthor#s'!$B57)</f>
        <v>1</v>
      </c>
      <c r="J57" s="115">
        <f t="shared" si="0"/>
        <v>1.5</v>
      </c>
      <c r="K57" s="12"/>
      <c r="M57">
        <v>861932434</v>
      </c>
      <c r="N57">
        <v>53</v>
      </c>
      <c r="P57">
        <v>911279847</v>
      </c>
      <c r="Q57">
        <v>53</v>
      </c>
      <c r="S57">
        <v>969072171</v>
      </c>
      <c r="T57">
        <v>53</v>
      </c>
      <c r="V57">
        <v>968474708</v>
      </c>
      <c r="W57">
        <v>53</v>
      </c>
      <c r="Y57">
        <v>993599705</v>
      </c>
      <c r="Z57">
        <v>53</v>
      </c>
    </row>
    <row r="58" spans="1:26" x14ac:dyDescent="0.3">
      <c r="B58">
        <v>768375577</v>
      </c>
      <c r="C58" s="8">
        <v>54</v>
      </c>
      <c r="D58" s="12">
        <f>COUNTIF(Lesson1Analysis!$C$6:$C$444,"="&amp;'UniqueAuthor#s'!B58)</f>
        <v>5</v>
      </c>
      <c r="E58" s="12">
        <f>COUNTIF(Lesson2Analysis!$C$6:$C$327,"="&amp;'UniqueAuthor#s'!$B58)</f>
        <v>2</v>
      </c>
      <c r="F58" s="12">
        <f>COUNTIF(Lesson3Analysis!$C$6:$C$245,"="&amp;'UniqueAuthor#s'!$B58)</f>
        <v>4</v>
      </c>
      <c r="G58" s="12">
        <f>COUNTIF(Lesson4Analysis!$C$6:$C$199,"="&amp;'UniqueAuthor#s'!$B58)</f>
        <v>3</v>
      </c>
      <c r="H58" s="12">
        <f>COUNTIF(Lesson5Analysis!$C$6:$C$204,"="&amp;'UniqueAuthor#s'!$B58)</f>
        <v>3</v>
      </c>
      <c r="I58" s="12">
        <f>COUNTIF(Lesson6Analysis!$C$6:$C$215,"="&amp;'UniqueAuthor#s'!$B58)</f>
        <v>3</v>
      </c>
      <c r="J58" s="115">
        <f t="shared" si="0"/>
        <v>3.3333333333333335</v>
      </c>
      <c r="K58" s="12"/>
      <c r="M58">
        <v>864564499</v>
      </c>
      <c r="N58">
        <v>54</v>
      </c>
      <c r="P58">
        <v>939957168</v>
      </c>
      <c r="Q58">
        <v>54</v>
      </c>
      <c r="S58">
        <v>982683562</v>
      </c>
      <c r="T58">
        <v>54</v>
      </c>
      <c r="V58">
        <v>969072171</v>
      </c>
      <c r="W58">
        <v>54</v>
      </c>
    </row>
    <row r="59" spans="1:26" x14ac:dyDescent="0.3">
      <c r="B59">
        <v>778015582</v>
      </c>
      <c r="C59" s="48">
        <v>55</v>
      </c>
      <c r="D59" s="12">
        <f>COUNTIF(Lesson1Analysis!$C$6:$C$444,"="&amp;'UniqueAuthor#s'!B59)</f>
        <v>6</v>
      </c>
      <c r="E59" s="12">
        <f>COUNTIF(Lesson2Analysis!$C$6:$C$327,"="&amp;'UniqueAuthor#s'!$B59)</f>
        <v>1</v>
      </c>
      <c r="F59" s="125">
        <f>COUNTIF(Lesson3Analysis!$C$6:$C$245,"="&amp;'UniqueAuthor#s'!$B59)</f>
        <v>0</v>
      </c>
      <c r="G59" s="125">
        <f>COUNTIF(Lesson4Analysis!$C$6:$C$199,"="&amp;'UniqueAuthor#s'!$B59)</f>
        <v>0</v>
      </c>
      <c r="H59" s="125">
        <f>COUNTIF(Lesson5Analysis!$C$6:$C$204,"="&amp;'UniqueAuthor#s'!$B59)</f>
        <v>0</v>
      </c>
      <c r="I59" s="125">
        <f>COUNTIF(Lesson6Analysis!$C$6:$C$215,"="&amp;'UniqueAuthor#s'!$B59)</f>
        <v>0</v>
      </c>
      <c r="J59" s="115">
        <f t="shared" si="0"/>
        <v>1.1666666666666667</v>
      </c>
      <c r="K59" s="12"/>
      <c r="M59">
        <v>872801156</v>
      </c>
      <c r="N59">
        <v>55</v>
      </c>
      <c r="P59">
        <v>942151132</v>
      </c>
      <c r="Q59">
        <v>55</v>
      </c>
      <c r="S59">
        <v>986152387</v>
      </c>
      <c r="T59">
        <v>55</v>
      </c>
      <c r="V59">
        <v>982683562</v>
      </c>
      <c r="W59">
        <v>55</v>
      </c>
      <c r="Y59" s="69" t="s">
        <v>843</v>
      </c>
      <c r="Z59">
        <f>COUNT(Z2:Z57)</f>
        <v>53</v>
      </c>
    </row>
    <row r="60" spans="1:26" x14ac:dyDescent="0.3">
      <c r="B60">
        <v>824185842</v>
      </c>
      <c r="C60" s="8">
        <v>56</v>
      </c>
      <c r="D60" s="12">
        <f>COUNTIF(Lesson1Analysis!$C$6:$C$444,"="&amp;'UniqueAuthor#s'!B60)</f>
        <v>6</v>
      </c>
      <c r="E60" s="12">
        <f>COUNTIF(Lesson2Analysis!$C$6:$C$327,"="&amp;'UniqueAuthor#s'!$B60)</f>
        <v>21</v>
      </c>
      <c r="F60" s="125">
        <f>COUNTIF(Lesson3Analysis!$C$6:$C$245,"="&amp;'UniqueAuthor#s'!$B60)</f>
        <v>0</v>
      </c>
      <c r="G60" s="125">
        <f>COUNTIF(Lesson4Analysis!$C$6:$C$199,"="&amp;'UniqueAuthor#s'!$B60)</f>
        <v>0</v>
      </c>
      <c r="H60" s="125">
        <f>COUNTIF(Lesson5Analysis!$C$6:$C$204,"="&amp;'UniqueAuthor#s'!$B60)</f>
        <v>0</v>
      </c>
      <c r="I60" s="125">
        <f>COUNTIF(Lesson6Analysis!$C$6:$C$215,"="&amp;'UniqueAuthor#s'!$B60)</f>
        <v>0</v>
      </c>
      <c r="J60" s="115">
        <f t="shared" si="0"/>
        <v>4.5</v>
      </c>
      <c r="K60" s="12"/>
      <c r="L60" s="12"/>
      <c r="M60">
        <v>888277516</v>
      </c>
      <c r="N60" s="12">
        <v>56</v>
      </c>
      <c r="P60">
        <v>968474708</v>
      </c>
      <c r="Q60">
        <v>56</v>
      </c>
      <c r="S60">
        <v>993599705</v>
      </c>
      <c r="T60">
        <v>56</v>
      </c>
      <c r="V60">
        <v>986152387</v>
      </c>
      <c r="W60">
        <v>56</v>
      </c>
    </row>
    <row r="61" spans="1:26" x14ac:dyDescent="0.3">
      <c r="B61">
        <v>831120960</v>
      </c>
      <c r="C61" s="48">
        <v>57</v>
      </c>
      <c r="D61" s="12">
        <f>COUNTIF(Lesson1Analysis!$C$6:$C$444,"="&amp;'UniqueAuthor#s'!B61)</f>
        <v>5</v>
      </c>
      <c r="E61" s="12">
        <f>COUNTIF(Lesson2Analysis!$C$6:$C$327,"="&amp;'UniqueAuthor#s'!$B61)</f>
        <v>16</v>
      </c>
      <c r="F61" s="12">
        <f>COUNTIF(Lesson3Analysis!$C$6:$C$245,"="&amp;'UniqueAuthor#s'!$B61)</f>
        <v>4</v>
      </c>
      <c r="G61" s="12">
        <f>COUNTIF(Lesson4Analysis!$C$6:$C$199,"="&amp;'UniqueAuthor#s'!$B61)</f>
        <v>2</v>
      </c>
      <c r="H61" s="12">
        <f>COUNTIF(Lesson5Analysis!$C$6:$C$204,"="&amp;'UniqueAuthor#s'!$B61)</f>
        <v>3</v>
      </c>
      <c r="I61" s="12">
        <f>COUNTIF(Lesson6Analysis!$C$6:$C$215,"="&amp;'UniqueAuthor#s'!$B61)</f>
        <v>3</v>
      </c>
      <c r="J61" s="115">
        <f t="shared" si="0"/>
        <v>5.5</v>
      </c>
      <c r="K61" s="12"/>
      <c r="M61">
        <v>911279847</v>
      </c>
      <c r="N61">
        <v>57</v>
      </c>
      <c r="P61">
        <v>969072171</v>
      </c>
      <c r="Q61">
        <v>57</v>
      </c>
      <c r="V61">
        <v>993599705</v>
      </c>
      <c r="W61">
        <v>57</v>
      </c>
    </row>
    <row r="62" spans="1:26" x14ac:dyDescent="0.3">
      <c r="B62">
        <v>839277133</v>
      </c>
      <c r="C62" s="8">
        <v>58</v>
      </c>
      <c r="D62" s="12">
        <f>COUNTIF(Lesson1Analysis!$C$6:$C$444,"="&amp;'UniqueAuthor#s'!B62)</f>
        <v>16</v>
      </c>
      <c r="E62" s="12">
        <f>COUNTIF(Lesson2Analysis!$C$6:$C$327,"="&amp;'UniqueAuthor#s'!$B62)</f>
        <v>1</v>
      </c>
      <c r="F62" s="12">
        <f>COUNTIF(Lesson3Analysis!$C$6:$C$245,"="&amp;'UniqueAuthor#s'!$B62)</f>
        <v>4</v>
      </c>
      <c r="G62" s="12">
        <f>COUNTIF(Lesson4Analysis!$C$6:$C$199,"="&amp;'UniqueAuthor#s'!$B62)</f>
        <v>3</v>
      </c>
      <c r="H62" s="12">
        <f>COUNTIF(Lesson5Analysis!$C$6:$C$204,"="&amp;'UniqueAuthor#s'!$B62)</f>
        <v>2</v>
      </c>
      <c r="I62" s="12">
        <f>COUNTIF(Lesson6Analysis!$C$6:$C$215,"="&amp;'UniqueAuthor#s'!$B62)</f>
        <v>5</v>
      </c>
      <c r="J62" s="115">
        <f t="shared" si="0"/>
        <v>5.166666666666667</v>
      </c>
      <c r="K62" s="12"/>
      <c r="M62">
        <v>939957168</v>
      </c>
      <c r="N62">
        <v>58</v>
      </c>
      <c r="P62">
        <v>982683562</v>
      </c>
      <c r="Q62">
        <v>58</v>
      </c>
      <c r="S62" s="69" t="s">
        <v>843</v>
      </c>
      <c r="T62">
        <f>COUNT(T1:T60)</f>
        <v>56</v>
      </c>
    </row>
    <row r="63" spans="1:26" x14ac:dyDescent="0.3">
      <c r="A63" t="s">
        <v>842</v>
      </c>
      <c r="B63" s="124">
        <v>856002000</v>
      </c>
      <c r="C63" s="8">
        <v>59</v>
      </c>
      <c r="D63" s="12">
        <f>COUNTIF(Lesson1Analysis!$C$6:$C$444,"="&amp;'UniqueAuthor#s'!B63)</f>
        <v>6</v>
      </c>
      <c r="E63" s="125">
        <f>COUNTIF(Lesson2Analysis!$C$6:$C$327,"="&amp;'UniqueAuthor#s'!$B63)</f>
        <v>0</v>
      </c>
      <c r="F63" s="125">
        <f>COUNTIF(Lesson3Analysis!$C$6:$C$245,"="&amp;'UniqueAuthor#s'!$B63)</f>
        <v>0</v>
      </c>
      <c r="G63" s="125">
        <f>COUNTIF(Lesson4Analysis!$C$6:$C$199,"="&amp;'UniqueAuthor#s'!$B63)</f>
        <v>0</v>
      </c>
      <c r="H63" s="125">
        <f>COUNTIF(Lesson5Analysis!$C$6:$C$204,"="&amp;'UniqueAuthor#s'!$B63)</f>
        <v>0</v>
      </c>
      <c r="I63" s="125">
        <f>COUNTIF(Lesson6Analysis!$C$6:$C$215,"="&amp;'UniqueAuthor#s'!$B63)</f>
        <v>0</v>
      </c>
      <c r="J63" s="115">
        <f t="shared" si="0"/>
        <v>1</v>
      </c>
      <c r="K63" s="12"/>
      <c r="M63">
        <v>942151132</v>
      </c>
      <c r="N63">
        <v>59</v>
      </c>
      <c r="P63">
        <v>986152387</v>
      </c>
      <c r="Q63">
        <v>59</v>
      </c>
      <c r="V63" s="69" t="s">
        <v>843</v>
      </c>
      <c r="W63">
        <f>COUNT(W2:W61)</f>
        <v>57</v>
      </c>
    </row>
    <row r="64" spans="1:26" x14ac:dyDescent="0.3">
      <c r="B64">
        <v>861932434</v>
      </c>
      <c r="C64" s="8">
        <v>60</v>
      </c>
      <c r="D64" s="12">
        <f>COUNTIF(Lesson1Analysis!$C$6:$C$444,"="&amp;'UniqueAuthor#s'!B64)</f>
        <v>12</v>
      </c>
      <c r="E64" s="12">
        <f>COUNTIF(Lesson2Analysis!$C$6:$C$327,"="&amp;'UniqueAuthor#s'!$B64)</f>
        <v>20</v>
      </c>
      <c r="F64" s="12">
        <f>COUNTIF(Lesson3Analysis!$C$6:$C$245,"="&amp;'UniqueAuthor#s'!$B64)</f>
        <v>7</v>
      </c>
      <c r="G64" s="12">
        <f>COUNTIF(Lesson4Analysis!$C$6:$C$199,"="&amp;'UniqueAuthor#s'!$B64)</f>
        <v>25</v>
      </c>
      <c r="H64" s="12">
        <f>COUNTIF(Lesson5Analysis!$C$6:$C$204,"="&amp;'UniqueAuthor#s'!$B64)</f>
        <v>2</v>
      </c>
      <c r="I64" s="12">
        <f>COUNTIF(Lesson6Analysis!$C$6:$C$215,"="&amp;'UniqueAuthor#s'!$B64)</f>
        <v>6</v>
      </c>
      <c r="J64" s="115">
        <f t="shared" si="0"/>
        <v>12</v>
      </c>
      <c r="K64" s="12"/>
      <c r="M64">
        <v>968474708</v>
      </c>
      <c r="N64">
        <v>60</v>
      </c>
      <c r="P64">
        <v>993599705</v>
      </c>
      <c r="Q64">
        <v>60</v>
      </c>
    </row>
    <row r="65" spans="2:17" x14ac:dyDescent="0.3">
      <c r="B65">
        <v>864564499</v>
      </c>
      <c r="C65" s="8">
        <v>61</v>
      </c>
      <c r="D65" s="12">
        <f>COUNTIF(Lesson1Analysis!$C$6:$C$444,"="&amp;'UniqueAuthor#s'!B65)</f>
        <v>5</v>
      </c>
      <c r="E65" s="12">
        <f>COUNTIF(Lesson2Analysis!$C$6:$C$327,"="&amp;'UniqueAuthor#s'!$B65)</f>
        <v>18</v>
      </c>
      <c r="F65" s="12">
        <f>COUNTIF(Lesson3Analysis!$C$6:$C$245,"="&amp;'UniqueAuthor#s'!$B65)</f>
        <v>6</v>
      </c>
      <c r="G65" s="12">
        <f>COUNTIF(Lesson4Analysis!$C$6:$C$199,"="&amp;'UniqueAuthor#s'!$B65)</f>
        <v>3</v>
      </c>
      <c r="H65" s="12">
        <f>COUNTIF(Lesson5Analysis!$C$6:$C$204,"="&amp;'UniqueAuthor#s'!$B65)</f>
        <v>4</v>
      </c>
      <c r="I65" s="12">
        <f>COUNTIF(Lesson6Analysis!$C$6:$C$215,"="&amp;'UniqueAuthor#s'!$B65)</f>
        <v>8</v>
      </c>
      <c r="J65" s="115">
        <f t="shared" si="0"/>
        <v>7.333333333333333</v>
      </c>
      <c r="K65" s="12"/>
      <c r="L65" s="12"/>
      <c r="M65">
        <v>969072171</v>
      </c>
      <c r="N65" s="12">
        <v>61</v>
      </c>
    </row>
    <row r="66" spans="2:17" x14ac:dyDescent="0.3">
      <c r="B66">
        <v>872801156</v>
      </c>
      <c r="C66" s="48">
        <v>62</v>
      </c>
      <c r="D66" s="12">
        <f>COUNTIF(Lesson1Analysis!$C$6:$C$444,"="&amp;'UniqueAuthor#s'!B66)</f>
        <v>4</v>
      </c>
      <c r="E66" s="12">
        <f>COUNTIF(Lesson2Analysis!$C$6:$C$327,"="&amp;'UniqueAuthor#s'!$B66)</f>
        <v>1</v>
      </c>
      <c r="F66" s="12">
        <f>COUNTIF(Lesson3Analysis!$C$6:$C$245,"="&amp;'UniqueAuthor#s'!$B66)</f>
        <v>3</v>
      </c>
      <c r="G66" s="12">
        <f>COUNTIF(Lesson4Analysis!$C$6:$C$199,"="&amp;'UniqueAuthor#s'!$B66)</f>
        <v>1</v>
      </c>
      <c r="H66" s="12">
        <f>COUNTIF(Lesson5Analysis!$C$6:$C$204,"="&amp;'UniqueAuthor#s'!$B66)</f>
        <v>1</v>
      </c>
      <c r="I66" s="12">
        <f>COUNTIF(Lesson6Analysis!$C$6:$C$215,"="&amp;'UniqueAuthor#s'!$B66)</f>
        <v>1</v>
      </c>
      <c r="J66" s="115">
        <f t="shared" si="0"/>
        <v>1.8333333333333333</v>
      </c>
      <c r="K66" s="12"/>
      <c r="M66">
        <v>982683562</v>
      </c>
      <c r="N66">
        <v>62</v>
      </c>
      <c r="P66" s="69" t="s">
        <v>843</v>
      </c>
      <c r="Q66">
        <f>COUNT(Q5:Q64)</f>
        <v>60</v>
      </c>
    </row>
    <row r="67" spans="2:17" x14ac:dyDescent="0.3">
      <c r="B67">
        <v>888277516</v>
      </c>
      <c r="C67" s="8">
        <v>63</v>
      </c>
      <c r="D67" s="12">
        <f>COUNTIF(Lesson1Analysis!$C$6:$C$444,"="&amp;'UniqueAuthor#s'!B67)</f>
        <v>3</v>
      </c>
      <c r="E67" s="12">
        <f>COUNTIF(Lesson2Analysis!$C$6:$C$327,"="&amp;'UniqueAuthor#s'!$B67)</f>
        <v>1</v>
      </c>
      <c r="F67" s="12">
        <f>COUNTIF(Lesson3Analysis!$C$6:$C$245,"="&amp;'UniqueAuthor#s'!$B67)</f>
        <v>1</v>
      </c>
      <c r="G67" s="12">
        <f>COUNTIF(Lesson4Analysis!$C$6:$C$199,"="&amp;'UniqueAuthor#s'!$B67)</f>
        <v>4</v>
      </c>
      <c r="H67" s="12">
        <f>COUNTIF(Lesson5Analysis!$C$6:$C$204,"="&amp;'UniqueAuthor#s'!$B67)</f>
        <v>10</v>
      </c>
      <c r="I67" s="12">
        <f>COUNTIF(Lesson6Analysis!$C$6:$C$215,"="&amp;'UniqueAuthor#s'!$B67)</f>
        <v>4</v>
      </c>
      <c r="J67" s="115">
        <f t="shared" si="0"/>
        <v>3.8333333333333335</v>
      </c>
      <c r="K67" s="12"/>
      <c r="M67">
        <v>986152387</v>
      </c>
      <c r="N67">
        <v>63</v>
      </c>
    </row>
    <row r="68" spans="2:17" x14ac:dyDescent="0.3">
      <c r="B68">
        <v>911279847</v>
      </c>
      <c r="C68" s="48">
        <v>64</v>
      </c>
      <c r="D68" s="12">
        <f>COUNTIF(Lesson1Analysis!$C$6:$C$444,"="&amp;'UniqueAuthor#s'!B68)</f>
        <v>1</v>
      </c>
      <c r="E68" s="12">
        <f>COUNTIF(Lesson2Analysis!$C$6:$C$327,"="&amp;'UniqueAuthor#s'!$B68)</f>
        <v>2</v>
      </c>
      <c r="F68" s="12">
        <f>COUNTIF(Lesson3Analysis!$C$6:$C$245,"="&amp;'UniqueAuthor#s'!$B68)</f>
        <v>3</v>
      </c>
      <c r="G68" s="12">
        <f>COUNTIF(Lesson4Analysis!$C$6:$C$199,"="&amp;'UniqueAuthor#s'!$B68)</f>
        <v>1</v>
      </c>
      <c r="H68" s="12">
        <f>COUNTIF(Lesson5Analysis!$C$6:$C$204,"="&amp;'UniqueAuthor#s'!$B68)</f>
        <v>3</v>
      </c>
      <c r="I68" s="12">
        <f>COUNTIF(Lesson6Analysis!$C$6:$C$215,"="&amp;'UniqueAuthor#s'!$B68)</f>
        <v>1</v>
      </c>
      <c r="J68" s="115">
        <f t="shared" si="0"/>
        <v>1.8333333333333333</v>
      </c>
      <c r="K68" s="12"/>
      <c r="M68">
        <v>993599705</v>
      </c>
      <c r="N68">
        <v>64</v>
      </c>
    </row>
    <row r="69" spans="2:17" x14ac:dyDescent="0.3">
      <c r="B69">
        <v>939957168</v>
      </c>
      <c r="C69" s="8">
        <v>65</v>
      </c>
      <c r="D69" s="12">
        <f>COUNTIF(Lesson1Analysis!$C$6:$C$444,"="&amp;'UniqueAuthor#s'!B69)</f>
        <v>2</v>
      </c>
      <c r="E69" s="12">
        <f>COUNTIF(Lesson2Analysis!$C$6:$C$327,"="&amp;'UniqueAuthor#s'!$B69)</f>
        <v>6</v>
      </c>
      <c r="F69" s="12">
        <f>COUNTIF(Lesson3Analysis!$C$6:$C$245,"="&amp;'UniqueAuthor#s'!$B69)</f>
        <v>3</v>
      </c>
      <c r="G69" s="12">
        <f>COUNTIF(Lesson4Analysis!$C$6:$C$199,"="&amp;'UniqueAuthor#s'!$B69)</f>
        <v>3</v>
      </c>
      <c r="H69" s="12">
        <f>COUNTIF(Lesson5Analysis!$C$6:$C$204,"="&amp;'UniqueAuthor#s'!$B69)</f>
        <v>1</v>
      </c>
      <c r="I69" s="12">
        <f>COUNTIF(Lesson6Analysis!$C$6:$C$215,"="&amp;'UniqueAuthor#s'!$B69)</f>
        <v>2</v>
      </c>
      <c r="J69" s="115">
        <f t="shared" si="0"/>
        <v>2.8333333333333335</v>
      </c>
      <c r="K69" s="12"/>
    </row>
    <row r="70" spans="2:17" x14ac:dyDescent="0.3">
      <c r="B70">
        <v>942151132</v>
      </c>
      <c r="C70" s="8">
        <v>66</v>
      </c>
      <c r="D70" s="12">
        <f>COUNTIF(Lesson1Analysis!$C$6:$C$444,"="&amp;'UniqueAuthor#s'!B70)</f>
        <v>5</v>
      </c>
      <c r="E70" s="12">
        <f>COUNTIF(Lesson2Analysis!$C$6:$C$327,"="&amp;'UniqueAuthor#s'!$B70)</f>
        <v>5</v>
      </c>
      <c r="F70" s="12">
        <f>COUNTIF(Lesson3Analysis!$C$6:$C$245,"="&amp;'UniqueAuthor#s'!$B70)</f>
        <v>7</v>
      </c>
      <c r="G70" s="12">
        <f>COUNTIF(Lesson4Analysis!$C$6:$C$199,"="&amp;'UniqueAuthor#s'!$B70)</f>
        <v>1</v>
      </c>
      <c r="H70" s="12">
        <f>COUNTIF(Lesson5Analysis!$C$6:$C$204,"="&amp;'UniqueAuthor#s'!$B70)</f>
        <v>1</v>
      </c>
      <c r="I70" s="12">
        <f>COUNTIF(Lesson6Analysis!$C$6:$C$215,"="&amp;'UniqueAuthor#s'!$B70)</f>
        <v>7</v>
      </c>
      <c r="J70" s="115">
        <f t="shared" ref="J70:J75" si="1">AVERAGE(D70:I70)</f>
        <v>4.333333333333333</v>
      </c>
      <c r="K70" s="12"/>
      <c r="L70" s="12"/>
      <c r="M70" s="69" t="s">
        <v>843</v>
      </c>
      <c r="N70">
        <f>COUNT(N5:N68)</f>
        <v>64</v>
      </c>
    </row>
    <row r="71" spans="2:17" x14ac:dyDescent="0.3">
      <c r="B71">
        <v>968474708</v>
      </c>
      <c r="C71" s="8">
        <v>67</v>
      </c>
      <c r="D71" s="12">
        <f>COUNTIF(Lesson1Analysis!$C$6:$C$444,"="&amp;'UniqueAuthor#s'!B71)</f>
        <v>4</v>
      </c>
      <c r="E71" s="12">
        <f>COUNTIF(Lesson2Analysis!$C$6:$C$327,"="&amp;'UniqueAuthor#s'!$B71)</f>
        <v>1</v>
      </c>
      <c r="F71" s="12">
        <f>COUNTIF(Lesson3Analysis!$C$6:$C$245,"="&amp;'UniqueAuthor#s'!$B71)</f>
        <v>2</v>
      </c>
      <c r="G71" s="12">
        <f>COUNTIF(Lesson4Analysis!$C$6:$C$199,"="&amp;'UniqueAuthor#s'!$B71)</f>
        <v>1</v>
      </c>
      <c r="H71" s="12">
        <f>COUNTIF(Lesson5Analysis!$C$6:$C$204,"="&amp;'UniqueAuthor#s'!$B71)</f>
        <v>2</v>
      </c>
      <c r="I71" s="12">
        <f>COUNTIF(Lesson6Analysis!$C$6:$C$215,"="&amp;'UniqueAuthor#s'!$B71)</f>
        <v>4</v>
      </c>
      <c r="J71" s="115">
        <f t="shared" si="1"/>
        <v>2.3333333333333335</v>
      </c>
      <c r="K71" s="12"/>
    </row>
    <row r="72" spans="2:17" x14ac:dyDescent="0.3">
      <c r="B72">
        <v>969072171</v>
      </c>
      <c r="C72" s="8">
        <v>68</v>
      </c>
      <c r="D72" s="12">
        <f>COUNTIF(Lesson1Analysis!$C$6:$C$444,"="&amp;'UniqueAuthor#s'!B72)</f>
        <v>4</v>
      </c>
      <c r="E72" s="12">
        <f>COUNTIF(Lesson2Analysis!$C$6:$C$327,"="&amp;'UniqueAuthor#s'!$B72)</f>
        <v>3</v>
      </c>
      <c r="F72" s="12">
        <f>COUNTIF(Lesson3Analysis!$C$6:$C$245,"="&amp;'UniqueAuthor#s'!$B72)</f>
        <v>5</v>
      </c>
      <c r="G72" s="12">
        <f>COUNTIF(Lesson4Analysis!$C$6:$C$199,"="&amp;'UniqueAuthor#s'!$B72)</f>
        <v>3</v>
      </c>
      <c r="H72" s="12">
        <f>COUNTIF(Lesson5Analysis!$C$6:$C$204,"="&amp;'UniqueAuthor#s'!$B72)</f>
        <v>2</v>
      </c>
      <c r="I72" s="12">
        <f>COUNTIF(Lesson6Analysis!$C$6:$C$215,"="&amp;'UniqueAuthor#s'!$B72)</f>
        <v>3</v>
      </c>
      <c r="J72" s="115">
        <f t="shared" si="1"/>
        <v>3.3333333333333335</v>
      </c>
      <c r="K72" s="12"/>
    </row>
    <row r="73" spans="2:17" x14ac:dyDescent="0.3">
      <c r="B73">
        <v>982683562</v>
      </c>
      <c r="C73" s="48">
        <v>69</v>
      </c>
      <c r="D73" s="12">
        <f>COUNTIF(Lesson1Analysis!$C$6:$C$444,"="&amp;'UniqueAuthor#s'!B73)</f>
        <v>6</v>
      </c>
      <c r="E73" s="12">
        <f>COUNTIF(Lesson2Analysis!$C$6:$C$327,"="&amp;'UniqueAuthor#s'!$B73)</f>
        <v>1</v>
      </c>
      <c r="F73" s="12">
        <f>COUNTIF(Lesson3Analysis!$C$6:$C$245,"="&amp;'UniqueAuthor#s'!$B73)</f>
        <v>4</v>
      </c>
      <c r="G73" s="12">
        <f>COUNTIF(Lesson4Analysis!$C$6:$C$199,"="&amp;'UniqueAuthor#s'!$B73)</f>
        <v>1</v>
      </c>
      <c r="H73" s="12">
        <f>COUNTIF(Lesson5Analysis!$C$6:$C$204,"="&amp;'UniqueAuthor#s'!$B73)</f>
        <v>4</v>
      </c>
      <c r="I73" s="12">
        <f>COUNTIF(Lesson6Analysis!$C$6:$C$215,"="&amp;'UniqueAuthor#s'!$B73)</f>
        <v>3</v>
      </c>
      <c r="J73" s="115">
        <f t="shared" si="1"/>
        <v>3.1666666666666665</v>
      </c>
      <c r="K73" s="12"/>
    </row>
    <row r="74" spans="2:17" x14ac:dyDescent="0.3">
      <c r="B74">
        <v>986152387</v>
      </c>
      <c r="C74" s="8">
        <v>70</v>
      </c>
      <c r="D74" s="12">
        <f>COUNTIF(Lesson1Analysis!$C$6:$C$444,"="&amp;'UniqueAuthor#s'!B74)</f>
        <v>13</v>
      </c>
      <c r="E74" s="12">
        <f>COUNTIF(Lesson2Analysis!$C$6:$C$327,"="&amp;'UniqueAuthor#s'!$B74)</f>
        <v>3</v>
      </c>
      <c r="F74" s="12">
        <f>COUNTIF(Lesson3Analysis!$C$6:$C$245,"="&amp;'UniqueAuthor#s'!$B74)</f>
        <v>17</v>
      </c>
      <c r="G74" s="12">
        <f>COUNTIF(Lesson4Analysis!$C$6:$C$199,"="&amp;'UniqueAuthor#s'!$B74)</f>
        <v>7</v>
      </c>
      <c r="H74" s="12">
        <f>COUNTIF(Lesson5Analysis!$C$6:$C$204,"="&amp;'UniqueAuthor#s'!$B74)</f>
        <v>2</v>
      </c>
      <c r="I74" s="12">
        <f>COUNTIF(Lesson6Analysis!$C$6:$C$215,"="&amp;'UniqueAuthor#s'!$B74)</f>
        <v>2</v>
      </c>
      <c r="J74" s="115">
        <f t="shared" si="1"/>
        <v>7.333333333333333</v>
      </c>
      <c r="K74" s="12"/>
    </row>
    <row r="75" spans="2:17" x14ac:dyDescent="0.3">
      <c r="B75">
        <v>993599705</v>
      </c>
      <c r="C75" s="48">
        <v>71</v>
      </c>
      <c r="D75" s="12">
        <f>COUNTIF(Lesson1Analysis!$C$6:$C$444,"="&amp;'UniqueAuthor#s'!B75)</f>
        <v>5</v>
      </c>
      <c r="E75" s="12">
        <f>COUNTIF(Lesson2Analysis!$C$6:$C$327,"="&amp;'UniqueAuthor#s'!$B75)</f>
        <v>2</v>
      </c>
      <c r="F75" s="12">
        <f>COUNTIF(Lesson3Analysis!$C$6:$C$245,"="&amp;'UniqueAuthor#s'!$B75)</f>
        <v>6</v>
      </c>
      <c r="G75" s="12">
        <f>COUNTIF(Lesson4Analysis!$C$6:$C$199,"="&amp;'UniqueAuthor#s'!$B75)</f>
        <v>2</v>
      </c>
      <c r="H75" s="12">
        <f>COUNTIF(Lesson5Analysis!$C$6:$C$204,"="&amp;'UniqueAuthor#s'!$B75)</f>
        <v>2</v>
      </c>
      <c r="I75" s="12">
        <f>COUNTIF(Lesson6Analysis!$C$6:$C$215,"="&amp;'UniqueAuthor#s'!$B75)</f>
        <v>4</v>
      </c>
      <c r="J75" s="115">
        <f t="shared" si="1"/>
        <v>3.5</v>
      </c>
      <c r="K75" s="12"/>
    </row>
    <row r="76" spans="2:17" x14ac:dyDescent="0.3">
      <c r="C76" s="8"/>
    </row>
    <row r="77" spans="2:17" x14ac:dyDescent="0.3">
      <c r="B77" s="69" t="s">
        <v>843</v>
      </c>
      <c r="C77" s="8">
        <f>COUNT(C5:C75)</f>
        <v>71</v>
      </c>
    </row>
  </sheetData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"/>
  <sheetViews>
    <sheetView zoomScaleNormal="100" workbookViewId="0">
      <selection activeCell="H19" sqref="H19"/>
    </sheetView>
  </sheetViews>
  <sheetFormatPr defaultColWidth="11.44140625" defaultRowHeight="14.4" x14ac:dyDescent="0.3"/>
  <cols>
    <col min="1" max="1" width="10.88671875" style="90"/>
    <col min="2" max="2" width="23" customWidth="1"/>
    <col min="3" max="8" width="7.88671875" customWidth="1"/>
  </cols>
  <sheetData>
    <row r="1" spans="1:8" ht="15" thickBot="1" x14ac:dyDescent="0.35"/>
    <row r="2" spans="1:8" ht="18" x14ac:dyDescent="0.35">
      <c r="B2" s="41"/>
      <c r="C2" s="147" t="s">
        <v>844</v>
      </c>
      <c r="D2" s="148" t="s">
        <v>844</v>
      </c>
      <c r="E2" s="148" t="s">
        <v>844</v>
      </c>
      <c r="F2" s="145" t="s">
        <v>844</v>
      </c>
      <c r="G2" s="147" t="s">
        <v>844</v>
      </c>
      <c r="H2" s="146" t="s">
        <v>844</v>
      </c>
    </row>
    <row r="3" spans="1:8" ht="18.600000000000001" thickBot="1" x14ac:dyDescent="0.4">
      <c r="A3" s="132" t="s">
        <v>845</v>
      </c>
      <c r="B3" s="141" t="s">
        <v>47</v>
      </c>
      <c r="C3" s="142">
        <v>1</v>
      </c>
      <c r="D3" s="149">
        <v>2</v>
      </c>
      <c r="E3" s="142">
        <v>3</v>
      </c>
      <c r="F3" s="143">
        <v>4</v>
      </c>
      <c r="G3" s="142">
        <v>5</v>
      </c>
      <c r="H3" s="144">
        <v>6</v>
      </c>
    </row>
    <row r="4" spans="1:8" ht="18" x14ac:dyDescent="0.35">
      <c r="A4" s="152">
        <v>1</v>
      </c>
      <c r="B4" s="133" t="s">
        <v>784</v>
      </c>
      <c r="C4" s="134">
        <f>Lesson1Analysis!U17</f>
        <v>0.37349397590361444</v>
      </c>
      <c r="D4" s="150">
        <f>Lesson2Analysis!AF26</f>
        <v>0.2</v>
      </c>
      <c r="E4" s="134">
        <f>Lesson3Analysis!T18</f>
        <v>0.23809523809523808</v>
      </c>
      <c r="F4" s="135">
        <f>Lesson4Analysis!T30</f>
        <v>8.98876404494382E-2</v>
      </c>
      <c r="G4" s="134">
        <f>Lesson5Analysis!T20</f>
        <v>0.31168831168831168</v>
      </c>
      <c r="H4" s="136">
        <f>Lesson6Analysis!T17</f>
        <v>0.4107142857142857</v>
      </c>
    </row>
    <row r="5" spans="1:8" ht="18" x14ac:dyDescent="0.35">
      <c r="A5" s="152">
        <v>2</v>
      </c>
      <c r="B5" s="133" t="s">
        <v>786</v>
      </c>
      <c r="C5" s="134">
        <f>Lesson1Analysis!U18</f>
        <v>0.38554216867469882</v>
      </c>
      <c r="D5" s="150">
        <f>Lesson2Analysis!AF27</f>
        <v>0.12941176470588237</v>
      </c>
      <c r="E5" s="134">
        <f>Lesson3Analysis!T19</f>
        <v>0</v>
      </c>
      <c r="F5" s="135">
        <f>Lesson4Analysis!T31</f>
        <v>4.49438202247191E-2</v>
      </c>
      <c r="G5" s="134">
        <f>Lesson5Analysis!T21</f>
        <v>0.29870129870129869</v>
      </c>
      <c r="H5" s="136">
        <f>Lesson6Analysis!T18</f>
        <v>5.3571428571428568E-2</v>
      </c>
    </row>
    <row r="6" spans="1:8" ht="18" x14ac:dyDescent="0.35">
      <c r="A6" s="152">
        <v>3</v>
      </c>
      <c r="B6" s="133" t="s">
        <v>788</v>
      </c>
      <c r="C6" s="134">
        <f>Lesson1Analysis!U19</f>
        <v>0.12048192771084337</v>
      </c>
      <c r="D6" s="150">
        <f>Lesson2Analysis!AF28</f>
        <v>9.4117647058823528E-2</v>
      </c>
      <c r="E6" s="134">
        <f>Lesson3Analysis!T20</f>
        <v>0</v>
      </c>
      <c r="F6" s="135">
        <f>Lesson4Analysis!T32</f>
        <v>0</v>
      </c>
      <c r="G6" s="134">
        <f>Lesson5Analysis!T22</f>
        <v>0</v>
      </c>
      <c r="H6" s="136">
        <f>Lesson6Analysis!T19</f>
        <v>0</v>
      </c>
    </row>
    <row r="7" spans="1:8" ht="18" x14ac:dyDescent="0.35">
      <c r="A7" s="152">
        <v>4</v>
      </c>
      <c r="B7" s="133" t="s">
        <v>790</v>
      </c>
      <c r="C7" s="134">
        <f>Lesson1Analysis!U20</f>
        <v>2.4096385542168676E-2</v>
      </c>
      <c r="D7" s="150">
        <f>Lesson2Analysis!AF29</f>
        <v>0</v>
      </c>
      <c r="E7" s="134">
        <f>Lesson3Analysis!T21</f>
        <v>1.5873015873015872E-2</v>
      </c>
      <c r="F7" s="135">
        <f>Lesson4Analysis!T33</f>
        <v>2.247191011235955E-2</v>
      </c>
      <c r="G7" s="134">
        <f>Lesson5Analysis!T23</f>
        <v>1.2987012987012988E-2</v>
      </c>
      <c r="H7" s="136">
        <f>Lesson6Analysis!T20</f>
        <v>0</v>
      </c>
    </row>
    <row r="8" spans="1:8" ht="18" x14ac:dyDescent="0.35">
      <c r="A8" s="152">
        <v>5</v>
      </c>
      <c r="B8" s="133" t="s">
        <v>792</v>
      </c>
      <c r="C8" s="134">
        <f>Lesson1Analysis!U21</f>
        <v>0.10843373493975904</v>
      </c>
      <c r="D8" s="150">
        <f>Lesson2Analysis!AF30</f>
        <v>0.47058823529411764</v>
      </c>
      <c r="E8" s="134">
        <f>Lesson3Analysis!T22</f>
        <v>0.76190476190476186</v>
      </c>
      <c r="F8" s="135">
        <f>Lesson4Analysis!T34</f>
        <v>0.6966292134831461</v>
      </c>
      <c r="G8" s="134">
        <f>Lesson5Analysis!T24</f>
        <v>0.5714285714285714</v>
      </c>
      <c r="H8" s="136">
        <f>Lesson6Analysis!T21</f>
        <v>0.6428571428571429</v>
      </c>
    </row>
    <row r="9" spans="1:8" ht="18" x14ac:dyDescent="0.35">
      <c r="A9" s="152">
        <v>6</v>
      </c>
      <c r="B9" s="133" t="s">
        <v>265</v>
      </c>
      <c r="C9" s="134">
        <f>Lesson1Analysis!U22</f>
        <v>0.14457831325301204</v>
      </c>
      <c r="D9" s="150">
        <f>Lesson2Analysis!AF31</f>
        <v>1.1764705882352941E-2</v>
      </c>
      <c r="E9" s="134">
        <f>Lesson3Analysis!T23</f>
        <v>0</v>
      </c>
      <c r="F9" s="135">
        <f>Lesson4Analysis!T35</f>
        <v>0.21348314606741572</v>
      </c>
      <c r="G9" s="134">
        <f>Lesson5Analysis!T25</f>
        <v>7.792207792207792E-2</v>
      </c>
      <c r="H9" s="136">
        <f>Lesson6Analysis!T22</f>
        <v>0.10714285714285714</v>
      </c>
    </row>
    <row r="10" spans="1:8" ht="18" x14ac:dyDescent="0.35">
      <c r="A10" s="152">
        <v>7</v>
      </c>
      <c r="B10" s="133" t="s">
        <v>795</v>
      </c>
      <c r="C10" s="134">
        <f>Lesson1Analysis!U23</f>
        <v>4.8192771084337352E-2</v>
      </c>
      <c r="D10" s="150">
        <f>Lesson2Analysis!AF32</f>
        <v>2.3529411764705882E-2</v>
      </c>
      <c r="E10" s="134">
        <f>Lesson3Analysis!T24</f>
        <v>0.1111111111111111</v>
      </c>
      <c r="F10" s="135">
        <f>Lesson4Analysis!T36</f>
        <v>0.10112359550561797</v>
      </c>
      <c r="G10" s="134">
        <f>Lesson5Analysis!T26</f>
        <v>0.19480519480519481</v>
      </c>
      <c r="H10" s="136">
        <f>Lesson6Analysis!T23</f>
        <v>0</v>
      </c>
    </row>
    <row r="11" spans="1:8" ht="18.600000000000001" thickBot="1" x14ac:dyDescent="0.4">
      <c r="A11" s="152">
        <v>8</v>
      </c>
      <c r="B11" s="137" t="s">
        <v>797</v>
      </c>
      <c r="C11" s="138">
        <f>Lesson1Analysis!U24</f>
        <v>0.19277108433734941</v>
      </c>
      <c r="D11" s="151">
        <f>Lesson2Analysis!AF33</f>
        <v>7.0588235294117646E-2</v>
      </c>
      <c r="E11" s="138">
        <f>Lesson3Analysis!T25</f>
        <v>0.17460317460317459</v>
      </c>
      <c r="F11" s="139">
        <f>Lesson4Analysis!T37</f>
        <v>0.34831460674157305</v>
      </c>
      <c r="G11" s="138">
        <f>Lesson5Analysis!T27</f>
        <v>0.14285714285714285</v>
      </c>
      <c r="H11" s="140">
        <f>Lesson6Analysis!T24</f>
        <v>0.23214285714285715</v>
      </c>
    </row>
    <row r="12" spans="1:8" ht="21" x14ac:dyDescent="0.4">
      <c r="A12" s="131"/>
    </row>
    <row r="13" spans="1:8" ht="15" thickBot="1" x14ac:dyDescent="0.35"/>
    <row r="14" spans="1:8" ht="18" x14ac:dyDescent="0.35">
      <c r="C14" s="147" t="s">
        <v>844</v>
      </c>
      <c r="D14" s="148" t="s">
        <v>844</v>
      </c>
      <c r="E14" s="148" t="s">
        <v>844</v>
      </c>
      <c r="F14" s="145" t="s">
        <v>844</v>
      </c>
      <c r="G14" s="147" t="s">
        <v>844</v>
      </c>
      <c r="H14" s="146" t="s">
        <v>844</v>
      </c>
    </row>
    <row r="15" spans="1:8" ht="18.600000000000001" thickBot="1" x14ac:dyDescent="0.4">
      <c r="C15" s="142">
        <v>1</v>
      </c>
      <c r="D15" s="149">
        <v>2</v>
      </c>
      <c r="E15" s="142">
        <v>3</v>
      </c>
      <c r="F15" s="143">
        <v>4</v>
      </c>
      <c r="G15" s="142">
        <v>5</v>
      </c>
      <c r="H15" s="144">
        <v>6</v>
      </c>
    </row>
    <row r="16" spans="1:8" x14ac:dyDescent="0.3">
      <c r="B16" t="s">
        <v>846</v>
      </c>
      <c r="C16" s="153">
        <f>1-Lesson1Analysis!T45</f>
        <v>0.90140845070422537</v>
      </c>
      <c r="D16" s="153">
        <f>1-Lesson2Analysis!AE80</f>
        <v>0.921875</v>
      </c>
      <c r="E16" s="153">
        <f>1-Lesson3Analysis!S50</f>
        <v>0.95</v>
      </c>
      <c r="F16" s="153">
        <f>1-Lesson4Analysis!S57</f>
        <v>0.8392857142857143</v>
      </c>
      <c r="G16" s="153">
        <f>1-Lesson5Analysis!S54</f>
        <v>0.87719298245614041</v>
      </c>
      <c r="H16" s="153">
        <f>1-Lesson6Analysis!S40</f>
        <v>0.84905660377358494</v>
      </c>
    </row>
    <row r="18" spans="2:8" x14ac:dyDescent="0.3">
      <c r="B18" t="s">
        <v>847</v>
      </c>
      <c r="C18">
        <f>'UniqueAuthor#s'!C77</f>
        <v>71</v>
      </c>
      <c r="D18">
        <f>'UniqueAuthor#s'!N70</f>
        <v>64</v>
      </c>
      <c r="E18">
        <f>'UniqueAuthor#s'!Q66</f>
        <v>60</v>
      </c>
      <c r="F18">
        <f>'UniqueAuthor#s'!T62</f>
        <v>56</v>
      </c>
      <c r="G18">
        <f>'UniqueAuthor#s'!W63</f>
        <v>57</v>
      </c>
      <c r="H18">
        <f>'UniqueAuthor#s'!Z59</f>
        <v>53</v>
      </c>
    </row>
  </sheetData>
  <phoneticPr fontId="2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F24"/>
  <sheetViews>
    <sheetView topLeftCell="A2" zoomScale="140" zoomScaleNormal="140" workbookViewId="0">
      <selection activeCell="G29" sqref="G29"/>
    </sheetView>
  </sheetViews>
  <sheetFormatPr defaultColWidth="11.44140625" defaultRowHeight="14.4" x14ac:dyDescent="0.3"/>
  <cols>
    <col min="2" max="2" width="14.109375" customWidth="1"/>
    <col min="3" max="3" width="10" customWidth="1"/>
    <col min="4" max="4" width="18.6640625" customWidth="1"/>
    <col min="5" max="5" width="16.109375" customWidth="1"/>
    <col min="6" max="6" width="10.88671875" style="90" customWidth="1"/>
  </cols>
  <sheetData>
    <row r="7" spans="2:6" x14ac:dyDescent="0.3">
      <c r="D7" s="3" t="s">
        <v>2</v>
      </c>
      <c r="E7" s="59" t="s">
        <v>3</v>
      </c>
      <c r="F7" s="3"/>
    </row>
    <row r="8" spans="2:6" ht="15" thickBot="1" x14ac:dyDescent="0.35">
      <c r="C8" s="155" t="s">
        <v>9</v>
      </c>
      <c r="D8" s="155" t="s">
        <v>10</v>
      </c>
      <c r="E8" s="60" t="s">
        <v>11</v>
      </c>
      <c r="F8" s="155" t="s">
        <v>12</v>
      </c>
    </row>
    <row r="9" spans="2:6" x14ac:dyDescent="0.3">
      <c r="B9">
        <v>1</v>
      </c>
      <c r="C9">
        <v>162281163</v>
      </c>
      <c r="D9" t="s">
        <v>53</v>
      </c>
      <c r="E9" s="80" t="s">
        <v>848</v>
      </c>
      <c r="F9" s="90" t="s">
        <v>849</v>
      </c>
    </row>
    <row r="10" spans="2:6" x14ac:dyDescent="0.3">
      <c r="B10">
        <v>2</v>
      </c>
      <c r="C10">
        <v>162281163</v>
      </c>
      <c r="D10" t="s">
        <v>17</v>
      </c>
      <c r="E10" s="80" t="s">
        <v>850</v>
      </c>
      <c r="F10" s="90" t="s">
        <v>849</v>
      </c>
    </row>
    <row r="11" spans="2:6" x14ac:dyDescent="0.3">
      <c r="B11">
        <v>3</v>
      </c>
      <c r="C11">
        <v>162281163</v>
      </c>
      <c r="D11" t="s">
        <v>77</v>
      </c>
      <c r="E11" s="80" t="s">
        <v>851</v>
      </c>
      <c r="F11" s="90" t="s">
        <v>849</v>
      </c>
    </row>
    <row r="12" spans="2:6" x14ac:dyDescent="0.3">
      <c r="B12">
        <v>4</v>
      </c>
      <c r="C12">
        <v>162281163</v>
      </c>
      <c r="D12" t="s">
        <v>68</v>
      </c>
      <c r="E12" s="80" t="s">
        <v>852</v>
      </c>
      <c r="F12" s="90" t="s">
        <v>849</v>
      </c>
    </row>
    <row r="13" spans="2:6" x14ac:dyDescent="0.3">
      <c r="B13">
        <v>5</v>
      </c>
      <c r="C13">
        <v>162281163</v>
      </c>
      <c r="D13" t="s">
        <v>66</v>
      </c>
      <c r="E13" s="80" t="s">
        <v>853</v>
      </c>
      <c r="F13" s="90" t="s">
        <v>849</v>
      </c>
    </row>
    <row r="14" spans="2:6" x14ac:dyDescent="0.3">
      <c r="B14">
        <v>6</v>
      </c>
      <c r="C14">
        <v>162281163</v>
      </c>
      <c r="D14" t="s">
        <v>17</v>
      </c>
      <c r="E14" s="80" t="s">
        <v>854</v>
      </c>
      <c r="F14" s="90" t="s">
        <v>849</v>
      </c>
    </row>
    <row r="15" spans="2:6" x14ac:dyDescent="0.3">
      <c r="B15">
        <v>7</v>
      </c>
      <c r="C15">
        <v>162281163</v>
      </c>
      <c r="D15" t="s">
        <v>32</v>
      </c>
      <c r="E15" s="80" t="s">
        <v>855</v>
      </c>
      <c r="F15" s="90" t="s">
        <v>849</v>
      </c>
    </row>
    <row r="16" spans="2:6" x14ac:dyDescent="0.3">
      <c r="B16">
        <v>8</v>
      </c>
      <c r="C16">
        <v>162281163</v>
      </c>
      <c r="D16" t="s">
        <v>41</v>
      </c>
      <c r="E16" s="80" t="s">
        <v>856</v>
      </c>
      <c r="F16" s="90" t="s">
        <v>849</v>
      </c>
    </row>
    <row r="17" spans="2:6" x14ac:dyDescent="0.3">
      <c r="B17">
        <v>9</v>
      </c>
      <c r="C17">
        <v>162281163</v>
      </c>
      <c r="D17" t="s">
        <v>80</v>
      </c>
      <c r="E17" s="80" t="s">
        <v>857</v>
      </c>
      <c r="F17" s="90" t="s">
        <v>849</v>
      </c>
    </row>
    <row r="18" spans="2:6" x14ac:dyDescent="0.3">
      <c r="B18">
        <v>10</v>
      </c>
      <c r="C18">
        <v>162281163</v>
      </c>
      <c r="D18" t="s">
        <v>86</v>
      </c>
      <c r="E18" s="80" t="s">
        <v>858</v>
      </c>
      <c r="F18" s="90" t="s">
        <v>849</v>
      </c>
    </row>
    <row r="19" spans="2:6" x14ac:dyDescent="0.3">
      <c r="B19">
        <v>11</v>
      </c>
      <c r="C19">
        <v>162281163</v>
      </c>
      <c r="D19" t="s">
        <v>127</v>
      </c>
      <c r="E19" s="80" t="s">
        <v>859</v>
      </c>
      <c r="F19" s="90" t="s">
        <v>849</v>
      </c>
    </row>
    <row r="20" spans="2:6" x14ac:dyDescent="0.3">
      <c r="B20">
        <v>12</v>
      </c>
      <c r="C20">
        <v>162281163</v>
      </c>
      <c r="D20" t="s">
        <v>860</v>
      </c>
      <c r="E20" s="80" t="s">
        <v>861</v>
      </c>
      <c r="F20" s="90" t="s">
        <v>849</v>
      </c>
    </row>
    <row r="21" spans="2:6" x14ac:dyDescent="0.3">
      <c r="B21">
        <v>13</v>
      </c>
      <c r="C21">
        <v>162281163</v>
      </c>
      <c r="D21" t="s">
        <v>860</v>
      </c>
      <c r="E21" s="80" t="s">
        <v>862</v>
      </c>
      <c r="F21" s="90" t="s">
        <v>849</v>
      </c>
    </row>
    <row r="22" spans="2:6" x14ac:dyDescent="0.3">
      <c r="B22">
        <v>14</v>
      </c>
      <c r="C22">
        <v>162281163</v>
      </c>
      <c r="D22" t="s">
        <v>46</v>
      </c>
      <c r="E22" s="80" t="s">
        <v>863</v>
      </c>
      <c r="F22" s="90" t="s">
        <v>849</v>
      </c>
    </row>
    <row r="23" spans="2:6" x14ac:dyDescent="0.3">
      <c r="B23">
        <v>15</v>
      </c>
      <c r="C23">
        <v>162281163</v>
      </c>
      <c r="D23" t="s">
        <v>128</v>
      </c>
      <c r="E23" s="80" t="s">
        <v>864</v>
      </c>
      <c r="F23" s="90" t="s">
        <v>849</v>
      </c>
    </row>
    <row r="24" spans="2:6" x14ac:dyDescent="0.3">
      <c r="B24">
        <v>16</v>
      </c>
      <c r="C24">
        <v>162281163</v>
      </c>
      <c r="D24" t="s">
        <v>32</v>
      </c>
      <c r="E24" s="80" t="s">
        <v>865</v>
      </c>
      <c r="F24" s="90" t="s">
        <v>849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F0FC4D6983C4A92FD411EE166BCED" ma:contentTypeVersion="0" ma:contentTypeDescription="Create a new document." ma:contentTypeScope="" ma:versionID="2cd8bad91b89865e1311ce632ddb716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1b90245bbbd2e01a290fb8781c821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D5FBE5-96BF-4690-87EF-A4B5AC7B44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D3F47C-30FC-432B-BC95-383AC5EED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26B703-56A5-4277-84FF-CD1B46C273F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Lesson1Analysis</vt:lpstr>
      <vt:lpstr>Lesson2Analysis</vt:lpstr>
      <vt:lpstr>Lesson3Analysis</vt:lpstr>
      <vt:lpstr>Lesson4Analysis</vt:lpstr>
      <vt:lpstr>Lesson5Analysis</vt:lpstr>
      <vt:lpstr>Lesson6Analysis</vt:lpstr>
      <vt:lpstr>UniqueAuthor#s</vt:lpstr>
      <vt:lpstr>TroubleSpotAnalysis</vt:lpstr>
      <vt:lpstr>GaveUpAnalysis</vt:lpstr>
      <vt:lpstr>Source NewCleanData</vt:lpstr>
      <vt:lpstr>Lesson1-Old</vt:lpstr>
      <vt:lpstr>Lesson1Analysis-TimeIntervals</vt:lpstr>
      <vt:lpstr>Lesson2Analysis-Old</vt:lpstr>
      <vt:lpstr>Lesson4Analysis-Old</vt:lpstr>
      <vt:lpstr>Lesson5Analysis-Old</vt:lpstr>
      <vt:lpstr>Lesson6Analysis-Old</vt:lpstr>
      <vt:lpstr>Sheet2</vt:lpstr>
      <vt:lpstr>Original CleanData</vt:lpstr>
      <vt:lpstr>AuthorColCleanData</vt:lpstr>
      <vt:lpstr>AuthorColNewCleanData</vt:lpstr>
      <vt:lpstr>CorrectCol</vt:lpstr>
      <vt:lpstr>LessonCol</vt:lpstr>
      <vt:lpstr>LessonColNewCleanData</vt:lpstr>
      <vt:lpstr>'Lesson1Analysis-TimeIntervals'!Print_Area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Fowler</dc:creator>
  <cp:keywords/>
  <dc:description/>
  <cp:lastModifiedBy>Joshua Eckels</cp:lastModifiedBy>
  <cp:revision/>
  <dcterms:created xsi:type="dcterms:W3CDTF">2018-09-13T18:50:37Z</dcterms:created>
  <dcterms:modified xsi:type="dcterms:W3CDTF">2020-04-06T03:55:04Z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0x0101004A0F0FC4D6983C4A92FD411EE166BCED</vt:lpwstr>
  </property>
  <property fmtid="{D5CDD505-2E9C-101B-9397-08002B2CF9AE}" pid="3" name="IsMyDocuments">
    <vt:bool>true</vt:bool>
  </property>
</Properties>
</file>